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oto Booth Rentals near CHINO "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https://sites.google.com/view/culvercityphotoboothrentals/photo-booth-rental-in-culver-city_1
	-Erin Edwards
----
document pub https://docs.google.com/document/d/1TxCobX3wLuDu7k_p2VxAWoVHZA86w4mlWA_oyZPXXqo/pub
 document view https://docs.google.com/document/d/1TxCobX3wLuDu7k_p2VxAWoVHZA86w4mlWA_oyZPXXqo/view
 document https://docs.google.com/document/d/1_OTvuJRl5n_Re7u29piB-tXPHEo_1r7gLkZMqRKd-5U/edit?usp=sharing
 document pub https://docs.google.com/document/d/1_OTvuJRl5n_Re7u29piB-tXPHEo_1r7gLkZMqRKd-5U/pub
 document view https://docs.google.com/document/d/1_OTvuJRl5n_Re7u29piB-tXPHEo_1r7gLkZMqRKd-5U/view
 link https://sites.google.com/view/photobooth-rental-culver-city/corporate-event-photo-booth-culver-city
 link https://sites.google.com/view/photobooth-rental-culver-city/wedding-photo-booth-rental-in-culver-city
 link https://sites.google.com/view/culvercityphotoboothrentals/photo-booth-for-rental-in-culver-city
 link https://sites.google.com/view/culvercityphotoboothrentals/photo-booth-for-rent-near-culver-city
	-Erin Edwards
----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document https://docs.google.com/document/d/14ouiypL6E-1WruhU4nV8y2BuAtdC4fKhMmvfkZzxhMQ/edit?usp=sharing
 document pub https://docs.google.com/document/d/14ouiypL6E-1WruhU4nV8y2BuAtdC4fKhMmvfkZzxhMQ/pub
 document view https://docs.google.com/document/d/14ouiypL6E-1WruhU4nV8y2BuAtdC4fKhMmvfkZzxhMQ/view
 document https://docs.google.com/document/d/1JIFcFk8dNuz9gSFyjUY9os_4_FvvUMILuFiDM6HebUM/edit?usp=sharing
 document pub https://docs.google.com/document/d/1JIFcFk8dNuz9gSFyjUY9os_4_FvvUMILuFiDM6HebUM/pub
 document view https://docs.google.com/document/d/1JIFcFk8dNuz9gSFyjUY9os_4_FvvUMILuFiDM6HebUM/view
 document https://docs.google.com/document/d/1cI7uEEiFMFqOQPDkEXt88KCCJQnzQYQEAQN1WA3XswA/edit?usp=sharing
 document pub https://docs.google.com/document/d/1cI7uEEiFMFqOQPDkEXt88KCCJQnzQYQEAQN1WA3XswA/pub
 document view https://docs.google.com/document/d/1cI7uEEiFMFqOQPDkEXt88KCCJQnzQYQEAQN1WA3XswA/view
 link https://sites.google.com/view/photobooth-rental-culver-city/corporate-event-photo-booth-culver-city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document https://docs.google.com/document/d/1TxCobX3wLuDu7k_p2VxAWoVHZA86w4mlWA_oyZPXXqo/edit?usp=sharing
	-Erin Edwards
----
document view https://docs.google.com/document/d/1sVP5G3ENAfRUWPAE9tE6XpAgEkKwI2nME4nkozLlB1M/view
 document https://docs.google.com/document/d/1fNuA-Kdi0XhURqg37hbGd_k3G7MIbneyBSmrP1ldxKI/edit?usp=sharing
 document pub https://docs.google.com/document/d/1fNuA-Kdi0XhURqg37hbGd_k3G7MIbneyBSmrP1ldxKI/pub
 document view https://docs.google.com/document/d/1fNuA-Kdi0XhURqg37hbGd_k3G7MIbneyBSmrP1ldxKI/view
 link https://sites.google.com/view/photobooth-rental-culver-city/corporate-event-photo-booth-culver-city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document https://docs.google.com/document/d/1hWhkm1UZ2iHCDXlb1LkxpFASrfZgVHVImQyGAr6ilvs/edit?usp=sharing
 document pub https://docs.google.com/document/d/1hWhkm1UZ2iHCDXlb1LkxpFASrfZgVHVImQyGAr6ilvs/pub
 document view https://docs.google.com/document/d/1hWhkm1UZ2iHCDXlb1LkxpFASrfZgVHVImQyGAr6ilvs/view
 document https://docs.google.com/document/d/10-1M_I_vyvCHrcBl50_wPDrWf9kiKeOMNLk4L2m1KsY/edit?usp=sharing
 document pub https://docs.google.com/document/d/10-1M_I_vyvCHrcBl50_wPDrWf9kiKeOMNLk4L2m1KsY/pub
 document view https://docs.google.com/document/d/10-1M_I_vyvCHrcBl50_wPDrWf9kiKeOMNLk4L2m1KsY/view
 document https://docs.google.com/document/d/1ink2lQ8jzyaZ9AuoHiKvToxs-6NuiemoMG1i-FSEmkQ/edit?usp=sharing
 document pub https://docs.google.com/document/d/1ink2lQ8jzyaZ9AuoHiKvToxs-6NuiemoMG1i-FSEmkQ/pub
 document view https://docs.google.com/document/d/1ink2lQ8jzyaZ9AuoHiKvToxs-6NuiemoMG1i-FSEmkQ/view
 link https://sites.google.com/view/photobooth-rental-culver-city/corporate-event-photo-booth-culver-city
	-Erin Edwards
----
document https://docs.google.com/document/d/16Zwld9Jbj8droinz6CTVL5H96UJXoprWbxKC2JricCA/edit?usp=sharing
 document pub https://docs.google.com/document/d/16Zwld9Jbj8droinz6CTVL5H96UJXoprWbxKC2JricCA/pub
 document view https://docs.google.com/document/d/16Zwld9Jbj8droinz6CTVL5H96UJXoprWbxKC2JricCA/view
 document https://docs.google.com/document/d/16b18dkS51q4c-2myS_xtJp5czL5hG19se81QcpSW1LQ/edit?usp=sharing
 document pub https://docs.google.com/document/d/16b18dkS51q4c-2myS_xtJp5czL5hG19se81QcpSW1LQ/pub
 document view https://docs.google.com/document/d/16b18dkS51q4c-2myS_xtJp5czL5hG19se81QcpSW1LQ/view
 document https://docs.google.com/document/d/18v-9dfuTDska4nDpDhFZnw65MGS5XPP0dfRxgd9hk4Q/edit?usp=sharing
 document pub https://docs.google.com/document/d/18v-9dfuTDska4nDpDhFZnw65MGS5XPP0dfRxgd9hk4Q/pub
 document view https://docs.google.com/document/d/18v-9dfuTDska4nDpDhFZnw65MGS5XPP0dfRxgd9hk4Q/view
 link https://sites.google.com/view/photobooth-rental-culver-city/corporate-event-photo-booth-culver-city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document https://docs.google.com/document/d/1Iyt3mkJrh5VzzTBdFEFexmfUSVhoJqaAPTxYYb6oYaI/edit?usp=sharing
 document pub https://docs.google.com/document/d/1Iyt3mkJrh5VzzTBdFEFexmfUSVhoJqaAPTxYYb6oYaI/pub
 document view https://docs.google.com/document/d/1Iyt3mkJrh5VzzTBdFEFexmfUSVhoJqaAPTxYYb6oYaI/view
 document https://docs.google.com/document/d/1sVP5G3ENAfRUWPAE9tE6XpAgEkKwI2nME4nkozLlB1M/edit?usp=sharing
 document pub https://docs.google.com/document/d/1sVP5G3ENAfRUWPAE9tE6XpAgEkKwI2nME4nkozLlB1M/pub
	-Erin Edwards
----
link https://sites.google.com/view/photobooth-rental-culver-city/corporate-event-photo-booth-culver-city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document https://docs.google.com/document/d/1BgNF9W0QGNsd3KmxIXSp7RlJNYYiQQWCNuXYepF6rNo/edit?usp=sharing
 document pub https://docs.google.com/document/d/1BgNF9W0QGNsd3KmxIXSp7RlJNYYiQQWCNuXYepF6rNo/pub
 document view https://docs.google.com/document/d/1BgNF9W0QGNsd3KmxIXSp7RlJNYYiQQWCNuXYepF6rNo/view
 document https://docs.google.com/document/d/1RP-M876Bl3U-SzfPpXCSOEvBLU_HVpVjssHxjrNK9hk/edit?usp=sharing
 document pub https://docs.google.com/document/d/1RP-M876Bl3U-SzfPpXCSOEvBLU_HVpVjssHxjrNK9hk/pub
 document view https://docs.google.com/document/d/1RP-M876Bl3U-SzfPpXCSOEvBLU_HVpVjssHxjrNK9hk/view
 document https://docs.google.com/document/d/1yW_QWOSJE1CgqL2ln3o5Vu2_U7T0ePMaPDev3Nqppbg/edit?usp=sharing
 document pub https://docs.google.com/document/d/1yW_QWOSJE1CgqL2ln3o5Vu2_U7T0ePMaPDev3Nqppbg/pub
 document view https://docs.google.com/document/d/1yW_QWOSJE1CgqL2ln3o5Vu2_U7T0ePMaPDev3Nqppbg/view
 link https://sites.google.com/view/photobooth-rental-culver-city/corporate-event-photo-booth-culver-city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video https://youtu.be/Lh5H9rbGLk0
 video https://youtu.be/01n3BnHtbqE
 video https://youtu.be/ExzllhsskFY
 video https://youtu.be/MBF4KXejsSQ
 video https://youtu.be/StoUDKqo4Mg
 sheet https://docs.google.com/spreadsheets/d/1eajsTTKI611ReEB9hlE-gP1tEF4HCbUh8q7oH27FhtY/edit#gid=0
 sheet https://docs.google.com/spreadsheets/d/1eajsTTKI611ReEB9hlE-gP1tEF4HCbUh8q7oH27FhtY/edit#gid=1737827055
 sheet https://docs.google.com/spreadsheets/d/1eajsTTKI611ReEB9hlE-gP1tEF4HCbUh8q7oH27FhtY/edit#gid=533240375
 sheet https://docs.google.com/spreadsheets/d/1eajsTTKI611ReEB9hlE-gP1tEF4HCbUh8q7oH27FhtY/edit#gid=102354576
 sheet https://docs.google.com/spreadsheets/d/1eajsTTKI611ReEB9hlE-gP1tEF4HCbUh8q7oH27FhtY/edit#gid=1878960559
 folder HTML https://drive.google.com/drive/folders/1N6xa7gPRDnMZXJU672k2rKkwW34rAV6T?usp=sharing
 HTML https://drive.google.com/file/d/1bUqZ62y38MBJhdQ201nBwCru4bcPmxEP/view?usp=sharing
 folder Microsoft Files https://drive.google.com/drive/folders/1ZFmtxpsq1guJg1XtjMzllvAaCdDwESOJ?usp=sharing
 document https://docs.google.com/document/d/1dNy8DRorxNiD7qd5HQDC-LO1a7zdukg4xMjFWDfexmU/edit?usp=sharing
 document pub https://docs.google.com/document/d/1dNy8DRorxNiD7qd5HQDC-LO1a7zdukg4xMjFWDfexmU/pub
 document view https://docs.google.com/document/d/1dNy8DRorxNiD7qd5HQDC-LO1a7zdukg4xMjFWDfexmU/view
 document https://docs.google.com/document/d/1jMFKJEMoI9EJ9Y6r9YhQKO7kA82b9RTdUpNgr0zCQ1k/edit?usp=sharing
 document pub https://docs.google.com/document/d/1jMFKJEMoI9EJ9Y6r9YhQKO7kA82b9RTdUpNgr0zCQ1k/pub
 document view https://docs.google.com/document/d/1jMFKJEMoI9EJ9Y6r9YhQKO7kA82b9RTdUpNgr0zCQ1k/view
 document https://docs.google.com/document/d/1jcIXw3W6sPRk2gv3bHFSxeZiMQcEfWjBpn04L7ZEXqY/edit?usp=sharing
 document pub https://docs.google.com/document/d/1jcIXw3W6sPRk2gv3bHFSxeZiMQcEfWjBpn04L7ZEXqY/pub
 document view https://docs.google.com/document/d/1jcIXw3W6sPRk2gv3bHFSxeZiMQcEfWjBpn04L7ZEXqY/view
	-Erin Edwards
----
Calendar - All Day Event https://www.google.com/calendar/event?eid=cGExOGV2aXU3NmMzMmNkbDhkc2ZuZGNoa3MgYzFmMGQ4OTM2OGM2M2FhZjViODMwYTI3YTIyMDljM2MxZjQxNTNmNTIwZDZhNDU5NjYyMzM2NWQxMzk0YjRhM0Bncm91cC5jYWxlbmRhci5nb29nbGUuY29t
 Calendar - All Day Event https://www.google.com/calendar/event?eid=aDI0YzdocWVmYzdyc2p0Y2lsaXA4MzRxNm8gYzFmMGQ4OTM2OGM2M2FhZjViODMwYTI3YTIyMDljM2MxZjQxNTNmNTIwZDZhNDU5NjYyMzM2NWQxMzk0YjRhM0Bncm91cC5jYWxlbmRhci5nb29nbGUuY29t
 Calendar - All Day Event https://www.google.com/calendar/event?eid=bnVpbHBpNTVpY2k1ZHVyNDRodmQ5b2E1OTggYzFmMGQ4OTM2OGM2M2FhZjViODMwYTI3YTIyMDljM2MxZjQxNTNmNTIwZDZhNDU5NjYyMzM2NWQxMzk0YjRhM0Bncm91cC5jYWxlbmRhci5nb29nbGUuY29t
 Calendar - All Day Event https://www.google.com/calendar/event?eid=OXJraGs4ODlrNXBiYzIwYXUwMmZyaWI4NmMgYzFmMGQ4OTM2OGM2M2FhZjViODMwYTI3YTIyMDljM2MxZjQxNTNmNTIwZDZhNDU5NjYyMzM2NWQxMzk0YjRhM0Bncm91cC5jYWxlbmRhci5nb29nbGUuY29t
 Calendar - All Day Event https://www.google.com/calendar/event?eid=YW92MGE1a2gwMTdlOHAwdW80bTM0amUza3MgYzFmMGQ4OTM2OGM2M2FhZjViODMwYTI3YTIyMDljM2MxZjQxNTNmNTIwZDZhNDU5NjYyMzM2NWQxMzk0YjRhM0Bncm91cC5jYWxlbmRhci5nb29nbGUuY29t
 Calendar - All Day Event https://www.google.com/calendar/event?eid=bmVoMTkyNzUybWQ4bzBucmUxZzkxZjlibzAgYzFmMGQ4OTM2OGM2M2FhZjViODMwYTI3YTIyMDljM2MxZjQxNTNmNTIwZDZhNDU5NjYyMzM2NWQxMzk0YjRhM0Bncm91cC5jYWxlbmRhci5nb29nbGUuY29t
 Calendar - All Day Event https://www.google.com/calendar/event?eid=amNqMm9jM3IzOHZqZGQxYWUxcG9pb2Fya3MgYzFmMGQ4OTM2OGM2M2FhZjViODMwYTI3YTIyMDljM2MxZjQxNTNmNTIwZDZhNDU5NjYyMzM2NWQxMzk0YjRhM0Bncm91cC5jYWxlbmRhci5nb29nbGUuY29t
 Calendar - All Day Event https://www.google.com/calendar/event?eid=dHJiZWlkczVxaGwzMXZmYmprZDgzMWs5MzAgYzFmMGQ4OTM2OGM2M2FhZjViODMwYTI3YTIyMDljM2MxZjQxNTNmNTIwZDZhNDU5NjYyMzM2NWQxMzk0YjRhM0Bncm91cC5jYWxlbmRhci5nb29nbGUuY29t
 Calendar - All Day Event https://www.google.com/calendar/event?eid=OWQ4bHMyOWt0YmR1ZDdxdG1vMTZiMWhpNTQgYzFmMGQ4OTM2OGM2M2FhZjViODMwYTI3YTIyMDljM2MxZjQxNTNmNTIwZDZhNDU5NjYyMzM2NWQxMzk0YjRhM0Bncm91cC5jYWxlbmRhci5nb29nbGUuY29t
	-Erin Edwards
----
document pub https://docs.google.com/document/d/1ldg0gXuc85hHCNVaXAt0Q3mwkoy9FxCKkTIIUdmMtCI/pub
 document view https://docs.google.com/document/d/1ldg0gXuc85hHCNVaXAt0Q3mwkoy9FxCKkTIIUdmMtCI/view
 presentation https://docs.google.com/presentation/d/1mDxORiaX1oKQRD3eqcnD62cDI9dt_DOrOqu39ciGFEk/edit?usp=sharing
 presentation pub https://docs.google.com/presentation/d/1mDxORiaX1oKQRD3eqcnD62cDI9dt_DOrOqu39ciGFEk/pub?start=true&amp;loop=true&amp;delayms=3000
 presentation view https://docs.google.com/presentation/d/1mDxORiaX1oKQRD3eqcnD62cDI9dt_DOrOqu39ciGFEk/view
 presentation html https://docs.google.com/presentation/d/1mDxORiaX1oKQRD3eqcnD62cDI9dt_DOrOqu39ciGFEk/htmlpresent
 calendar https://calendar.google.com/calendar/embed?src=c1f0d89368c63aaf5b830a27a2209c3c1f4153f520d6a4596623365d1394b4a3@group.calendar.google.com
 Calendar - All Day Event https://www.google.com/calendar/event?eid=MDJkdmNtZzQ1aDJzaG5uanBqaXN0NG1oYzggYzFmMGQ4OTM2OGM2M2FhZjViODMwYTI3YTIyMDljM2MxZjQxNTNmNTIwZDZhNDU5NjYyMzM2NWQxMzk0YjRhM0Bncm91cC5jYWxlbmRhci5nb29nbGUuY29t
 Calendar - All Day Event https://www.google.com/calendar/event?eid=Z2NsM2hpZnBqaG9xazI0MGRsZ29tcG1odm8gYzFmMGQ4OTM2OGM2M2FhZjViODMwYTI3YTIyMDljM2MxZjQxNTNmNTIwZDZhNDU5NjYyMzM2NWQxMzk0YjRhM0Bncm91cC5jYWxlbmRhci5nb29nbGUuY29t
 Calendar - All Day Event https://www.google.com/calendar/event?eid=dDRtYnVsYjc1aXBtNmw2ZzVkbjF0N3Vua2MgYzFmMGQ4OTM2OGM2M2FhZjViODMwYTI3YTIyMDljM2MxZjQxNTNmNTIwZDZhNDU5NjYyMzM2NWQxMzk0YjRhM0Bncm91cC5jYWxlbmRhci5nb29nbGUuY29t
 Calendar - All Day Event https://www.google.com/calendar/event?eid=OXFsa3N2MWY5OGtxNTNjbXZtdDlzaTUxcnMgYzFmMGQ4OTM2OGM2M2FhZjViODMwYTI3YTIyMDljM2MxZjQxNTNmNTIwZDZhNDU5NjYyMzM2NWQxMzk0YjRhM0Bncm91cC5jYWxlbmRhci5nb29nbGUuY29t
 Calendar - All Day Event https://www.google.com/calendar/event?eid=N2xkcXBuZWpxaWFkMHBuc2gzb3BxOWI0Y2cgYzFmMGQ4OTM2OGM2M2FhZjViODMwYTI3YTIyMDljM2MxZjQxNTNmNTIwZDZhNDU5NjYyMzM2NWQxMzk0YjRhM0Bncm91cC5jYWxlbmRhci5nb29nbGUuY29t
	-Erin Edwards
----
CellImage 
 target url https://sites.google.com/view/photo-booth-rental-chino/home
 folder top https://drive.google.com/drive/folders/1WrJkVipoXugCChiRaBBtcHy-ZBUCpv-H?usp=sharing
 rss feed https://news.google.com/rss/search?q=photobooth
 folder articles https://drive.google.com/drive/folders/14ny1OFPGieQn4TAwnrGOW5EVZ8TwvLCk?usp=sharing
 folder photos https://drive.google.com/drive/folders/1_7fLGlKe_INstljtgOR2btOR4TbbNMOu?usp=sharing
 folder pdfs https://drive.google.com/drive/folders/1PXzjf_p6898ZzUldD3J9aGmYLsrGWap9?usp=sharing
 folder slides https://drive.google.com/drive/folders/1rDrDWBqeNKRqsuZVXOgMf6Z_nmBPwuOj?usp=sharing
 photo https://drive.google.com/file/d/1FTK2wVuoBZpxIhF6Tnc0GOkpX2gRFfJH/view?usp=sharing
 photo https://drive.google.com/file/d/1qW42pLWftCmbmd4s9BZrGh00mDg5DzxT/view?usp=sharing
 photo https://drive.google.com/file/d/1rLZ6_io5kdfL2B98KcOh5vweTwysxx1a/view?usp=sharing
 spreadsheet https://docs.google.com/spreadsheets/d/1eajsTTKI611ReEB9hlE-gP1tEF4HCbUh8q7oH27FhtY/edit?usp=sharing
 spreadsheet key https://docs.google.com/spreadsheet/pub?key=1eajsTTKI611ReEB9hlE-gP1tEF4HCbUh8q7oH27FhtY
 spreadsheet pubhtml https://docs.google.com/spreadsheets/d/1eajsTTKI611ReEB9hlE-gP1tEF4HCbUh8q7oH27FhtY/pubhtml
 spreadsheet pub https://docs.google.com/spreadsheets/d/1eajsTTKI611ReEB9hlE-gP1tEF4HCbUh8q7oH27FhtY/pub
 spreadsheet view https://docs.google.com/spreadsheets/d/1eajsTTKI611ReEB9hlE-gP1tEF4HCbUh8q7oH27FhtY/view
 form https://docs.google.com/forms/d/1UY1hiCjX4YO2dAaU3PcYv4fzTHT8WqDLpBtn4YD3YSw/edit?usp=sharing
 drawing https://docs.google.com/drawings/d/1QZjsJGkahWMgiYlkQeNG7anJwdbUtOCm82Krk8CRTbA/edit?usp=sharing
 image https://drive.google.com/file/d/1Ub_baxN1yIKa7z6PHbWKiQ5Hv3QmkYdb/view?usp=drivesdk
 image link https://sites.google.com/view/lagunabeachphotoboothrentals/home
 document https://docs.google.com/document/d/1ldg0gXuc85hHCNVaXAt0Q3mwkoy9FxCKkTIIUdmMtCI/edit?usp=sharing
	-Erin Edwards</t>
      </text>
    </comment>
  </commentList>
</comments>
</file>

<file path=xl/sharedStrings.xml><?xml version="1.0" encoding="utf-8"?>
<sst xmlns="http://schemas.openxmlformats.org/spreadsheetml/2006/main" count="1278" uniqueCount="663">
  <si>
    <t>target url</t>
  </si>
  <si>
    <t>Photo Booth Rentals near CHINO Hills</t>
  </si>
  <si>
    <t>https://sites.google.com/view/photo-booth-rental-chino/home</t>
  </si>
  <si>
    <t>folder top</t>
  </si>
  <si>
    <t>https://drive.google.com/drive/folders/1WrJkVipoXugCChiRaBBtcHy-ZBUCpv-H?usp=sharing</t>
  </si>
  <si>
    <t>rss feed</t>
  </si>
  <si>
    <t>https://news.google.com/rss/search?q=photobooth</t>
  </si>
  <si>
    <t>folder articles</t>
  </si>
  <si>
    <t>Photo Booth Rentals near CHINO Hills Articles</t>
  </si>
  <si>
    <t>https://drive.google.com/drive/folders/14ny1OFPGieQn4TAwnrGOW5EVZ8TwvLCk?usp=sharing</t>
  </si>
  <si>
    <t>folder photos</t>
  </si>
  <si>
    <t>Photo Booth Rentals near CHINO Hills Photos</t>
  </si>
  <si>
    <t>https://drive.google.com/drive/folders/1_7fLGlKe_INstljtgOR2btOR4TbbNMOu?usp=sharing</t>
  </si>
  <si>
    <t>folder pdfs</t>
  </si>
  <si>
    <t>Photo Booth Rentals near CHINO Hills PDFs</t>
  </si>
  <si>
    <t>https://drive.google.com/drive/folders/1PXzjf_p6898ZzUldD3J9aGmYLsrGWap9?usp=sharing</t>
  </si>
  <si>
    <t>folder slides</t>
  </si>
  <si>
    <t>Photo Booth Rentals near CHINO Hills Slides</t>
  </si>
  <si>
    <t>https://drive.google.com/drive/folders/1rDrDWBqeNKRqsuZVXOgMf6Z_nmBPwuOj?usp=sharing</t>
  </si>
  <si>
    <t>photo</t>
  </si>
  <si>
    <t>https://drive.google.com/file/d/1FTK2wVuoBZpxIhF6Tnc0GOkpX2gRFfJH/view?usp=sharing</t>
  </si>
  <si>
    <t>https://drive.google.com/file/d/1qW42pLWftCmbmd4s9BZrGh00mDg5DzxT/view?usp=sharing</t>
  </si>
  <si>
    <t>https://drive.google.com/file/d/1rLZ6_io5kdfL2B98KcOh5vweTwysxx1a/view?usp=sharing</t>
  </si>
  <si>
    <t>spreadsheet</t>
  </si>
  <si>
    <t>https://docs.google.com/spreadsheets/d/1eajsTTKI611ReEB9hlE-gP1tEF4HCbUh8q7oH27FhtY/edit?usp=sharing</t>
  </si>
  <si>
    <t>spreadsheet key</t>
  </si>
  <si>
    <t>Photo Booth Rentals near CHINO Hills key</t>
  </si>
  <si>
    <t>https://docs.google.com/spreadsheet/pub?key=1eajsTTKI611ReEB9hlE-gP1tEF4HCbUh8q7oH27FhtY</t>
  </si>
  <si>
    <t>spreadsheet pubhtml</t>
  </si>
  <si>
    <t>Photo Booth Rentals near CHINO Hills pubhtml</t>
  </si>
  <si>
    <t>https://docs.google.com/spreadsheets/d/1eajsTTKI611ReEB9hlE-gP1tEF4HCbUh8q7oH27FhtY/pubhtml</t>
  </si>
  <si>
    <t>spreadsheet pub</t>
  </si>
  <si>
    <t>Photo Booth Rentals near CHINO Hills pub</t>
  </si>
  <si>
    <t>https://docs.google.com/spreadsheets/d/1eajsTTKI611ReEB9hlE-gP1tEF4HCbUh8q7oH27FhtY/pub</t>
  </si>
  <si>
    <t>spreadsheet view</t>
  </si>
  <si>
    <t>Photo Booth Rentals near CHINO Hills view</t>
  </si>
  <si>
    <t>https://docs.google.com/spreadsheets/d/1eajsTTKI611ReEB9hlE-gP1tEF4HCbUh8q7oH27FhtY/view</t>
  </si>
  <si>
    <t>form</t>
  </si>
  <si>
    <t>https://docs.google.com/forms/d/1UY1hiCjX4YO2dAaU3PcYv4fzTHT8WqDLpBtn4YD3YSw/edit?usp=sharing</t>
  </si>
  <si>
    <t>drawing</t>
  </si>
  <si>
    <t>https://docs.google.com/drawings/d/1QZjsJGkahWMgiYlkQeNG7anJwdbUtOCm82Krk8CRTbA/edit?usp=sharing</t>
  </si>
  <si>
    <t>image</t>
  </si>
  <si>
    <t>CTA or Logo</t>
  </si>
  <si>
    <t>https://drive.google.com/file/d/1Ub_baxN1yIKa7z6PHbWKiQ5Hv3QmkYdb/view?usp=drivesdk</t>
  </si>
  <si>
    <t>image link</t>
  </si>
  <si>
    <t>CTA or Logo - image link</t>
  </si>
  <si>
    <t>https://sites.google.com/view/lagunabeachphotoboothrentals/home</t>
  </si>
  <si>
    <t>document</t>
  </si>
  <si>
    <t>https://docs.google.com/document/d/1ldg0gXuc85hHCNVaXAt0Q3mwkoy9FxCKkTIIUdmMtCI/edit?usp=sharing</t>
  </si>
  <si>
    <t>document pub</t>
  </si>
  <si>
    <t>https://docs.google.com/document/d/1ldg0gXuc85hHCNVaXAt0Q3mwkoy9FxCKkTIIUdmMtCI/pub</t>
  </si>
  <si>
    <t>document view</t>
  </si>
  <si>
    <t>https://docs.google.com/document/d/1ldg0gXuc85hHCNVaXAt0Q3mwkoy9FxCKkTIIUdmMtCI/view</t>
  </si>
  <si>
    <t>presentation</t>
  </si>
  <si>
    <t>https://docs.google.com/presentation/d/1mDxORiaX1oKQRD3eqcnD62cDI9dt_DOrOqu39ciGFEk/edit?usp=sharing</t>
  </si>
  <si>
    <t>presentation pub</t>
  </si>
  <si>
    <t>https://docs.google.com/presentation/d/1mDxORiaX1oKQRD3eqcnD62cDI9dt_DOrOqu39ciGFEk/pub?start=true&amp;loop=true&amp;delayms=3000</t>
  </si>
  <si>
    <t>presentation view</t>
  </si>
  <si>
    <t>https://docs.google.com/presentation/d/1mDxORiaX1oKQRD3eqcnD62cDI9dt_DOrOqu39ciGFEk/view</t>
  </si>
  <si>
    <t>presentation html</t>
  </si>
  <si>
    <t>Photo Booth Rentals near CHINO Hills html</t>
  </si>
  <si>
    <t>https://docs.google.com/presentation/d/1mDxORiaX1oKQRD3eqcnD62cDI9dt_DOrOqu39ciGFEk/htmlpresent</t>
  </si>
  <si>
    <t>calendar</t>
  </si>
  <si>
    <t>Calendar - Photo Booth Rentals near CHINO Hills</t>
  </si>
  <si>
    <t>https://calendar.google.com/calendar/embed?src=c1f0d89368c63aaf5b830a27a2209c3c1f4153f520d6a4596623365d1394b4a3@group.calendar.google.com</t>
  </si>
  <si>
    <t>Calendar - All Day Event</t>
  </si>
  <si>
    <t>Calendar - Photo Booth Rentals near CHINO Hills - Event</t>
  </si>
  <si>
    <t>https://www.google.com/calendar/event?eid=MDJkdmNtZzQ1aDJzaG5uanBqaXN0NG1oYzggYzFmMGQ4OTM2OGM2M2FhZjViODMwYTI3YTIyMDljM2MxZjQxNTNmNTIwZDZhNDU5NjYyMzM2NWQxMzk0YjRhM0Bncm91cC5jYWxlbmRhci5nb29nbGUuY29t</t>
  </si>
  <si>
    <t>https://www.google.com/calendar/event?eid=Z2NsM2hpZnBqaG9xazI0MGRsZ29tcG1odm8gYzFmMGQ4OTM2OGM2M2FhZjViODMwYTI3YTIyMDljM2MxZjQxNTNmNTIwZDZhNDU5NjYyMzM2NWQxMzk0YjRhM0Bncm91cC5jYWxlbmRhci5nb29nbGUuY29t</t>
  </si>
  <si>
    <t>https://www.google.com/calendar/event?eid=dDRtYnVsYjc1aXBtNmw2ZzVkbjF0N3Vua2MgYzFmMGQ4OTM2OGM2M2FhZjViODMwYTI3YTIyMDljM2MxZjQxNTNmNTIwZDZhNDU5NjYyMzM2NWQxMzk0YjRhM0Bncm91cC5jYWxlbmRhci5nb29nbGUuY29t</t>
  </si>
  <si>
    <t>https://www.google.com/calendar/event?eid=OXFsa3N2MWY5OGtxNTNjbXZtdDlzaTUxcnMgYzFmMGQ4OTM2OGM2M2FhZjViODMwYTI3YTIyMDljM2MxZjQxNTNmNTIwZDZhNDU5NjYyMzM2NWQxMzk0YjRhM0Bncm91cC5jYWxlbmRhci5nb29nbGUuY29t</t>
  </si>
  <si>
    <t>https://www.google.com/calendar/event?eid=N2xkcXBuZWpxaWFkMHBuc2gzb3BxOWI0Y2cgYzFmMGQ4OTM2OGM2M2FhZjViODMwYTI3YTIyMDljM2MxZjQxNTNmNTIwZDZhNDU5NjYyMzM2NWQxMzk0YjRhM0Bncm91cC5jYWxlbmRhci5nb29nbGUuY29t</t>
  </si>
  <si>
    <t>https://www.google.com/calendar/event?eid=cGExOGV2aXU3NmMzMmNkbDhkc2ZuZGNoa3MgYzFmMGQ4OTM2OGM2M2FhZjViODMwYTI3YTIyMDljM2MxZjQxNTNmNTIwZDZhNDU5NjYyMzM2NWQxMzk0YjRhM0Bncm91cC5jYWxlbmRhci5nb29nbGUuY29t</t>
  </si>
  <si>
    <t>https://www.google.com/calendar/event?eid=aDI0YzdocWVmYzdyc2p0Y2lsaXA4MzRxNm8gYzFmMGQ4OTM2OGM2M2FhZjViODMwYTI3YTIyMDljM2MxZjQxNTNmNTIwZDZhNDU5NjYyMzM2NWQxMzk0YjRhM0Bncm91cC5jYWxlbmRhci5nb29nbGUuY29t</t>
  </si>
  <si>
    <t>https://www.google.com/calendar/event?eid=bnVpbHBpNTVpY2k1ZHVyNDRodmQ5b2E1OTggYzFmMGQ4OTM2OGM2M2FhZjViODMwYTI3YTIyMDljM2MxZjQxNTNmNTIwZDZhNDU5NjYyMzM2NWQxMzk0YjRhM0Bncm91cC5jYWxlbmRhci5nb29nbGUuY29t</t>
  </si>
  <si>
    <t>https://www.google.com/calendar/event?eid=OXJraGs4ODlrNXBiYzIwYXUwMmZyaWI4NmMgYzFmMGQ4OTM2OGM2M2FhZjViODMwYTI3YTIyMDljM2MxZjQxNTNmNTIwZDZhNDU5NjYyMzM2NWQxMzk0YjRhM0Bncm91cC5jYWxlbmRhci5nb29nbGUuY29t</t>
  </si>
  <si>
    <t>https://www.google.com/calendar/event?eid=YW92MGE1a2gwMTdlOHAwdW80bTM0amUza3MgYzFmMGQ4OTM2OGM2M2FhZjViODMwYTI3YTIyMDljM2MxZjQxNTNmNTIwZDZhNDU5NjYyMzM2NWQxMzk0YjRhM0Bncm91cC5jYWxlbmRhci5nb29nbGUuY29t</t>
  </si>
  <si>
    <t>https://www.google.com/calendar/event?eid=bmVoMTkyNzUybWQ4bzBucmUxZzkxZjlibzAgYzFmMGQ4OTM2OGM2M2FhZjViODMwYTI3YTIyMDljM2MxZjQxNTNmNTIwZDZhNDU5NjYyMzM2NWQxMzk0YjRhM0Bncm91cC5jYWxlbmRhci5nb29nbGUuY29t</t>
  </si>
  <si>
    <t>https://www.google.com/calendar/event?eid=amNqMm9jM3IzOHZqZGQxYWUxcG9pb2Fya3MgYzFmMGQ4OTM2OGM2M2FhZjViODMwYTI3YTIyMDljM2MxZjQxNTNmNTIwZDZhNDU5NjYyMzM2NWQxMzk0YjRhM0Bncm91cC5jYWxlbmRhci5nb29nbGUuY29t</t>
  </si>
  <si>
    <t>https://www.google.com/calendar/event?eid=dHJiZWlkczVxaGwzMXZmYmprZDgzMWs5MzAgYzFmMGQ4OTM2OGM2M2FhZjViODMwYTI3YTIyMDljM2MxZjQxNTNmNTIwZDZhNDU5NjYyMzM2NWQxMzk0YjRhM0Bncm91cC5jYWxlbmRhci5nb29nbGUuY29t</t>
  </si>
  <si>
    <t>https://www.google.com/calendar/event?eid=OWQ4bHMyOWt0YmR1ZDdxdG1vMTZiMWhpNTQgYzFmMGQ4OTM2OGM2M2FhZjViODMwYTI3YTIyMDljM2MxZjQxNTNmNTIwZDZhNDU5NjYyMzM2NWQxMzk0YjRhM0Bncm91cC5jYWxlbmRhci5nb29nbGUuY29t</t>
  </si>
  <si>
    <t>video</t>
  </si>
  <si>
    <t>https://youtu.be/Lh5H9rbGLk0</t>
  </si>
  <si>
    <t>https://youtu.be/01n3BnHtbqE</t>
  </si>
  <si>
    <t>https://youtu.be/ExzllhsskFY</t>
  </si>
  <si>
    <t>https://youtu.be/MBF4KXejsSQ</t>
  </si>
  <si>
    <t>https://youtu.be/StoUDKqo4Mg</t>
  </si>
  <si>
    <t>sheet</t>
  </si>
  <si>
    <t>Sheet1</t>
  </si>
  <si>
    <t>https://docs.google.com/spreadsheets/d/1eajsTTKI611ReEB9hlE-gP1tEF4HCbUh8q7oH27FhtY/edit#gid=0</t>
  </si>
  <si>
    <t>Keywords</t>
  </si>
  <si>
    <t>https://docs.google.com/spreadsheets/d/1eajsTTKI611ReEB9hlE-gP1tEF4HCbUh8q7oH27FhtY/edit#gid=1737827055</t>
  </si>
  <si>
    <t>Content</t>
  </si>
  <si>
    <t>https://docs.google.com/spreadsheets/d/1eajsTTKI611ReEB9hlE-gP1tEF4HCbUh8q7oH27FhtY/edit#gid=533240375</t>
  </si>
  <si>
    <t>Calendar Events</t>
  </si>
  <si>
    <t>https://docs.google.com/spreadsheets/d/1eajsTTKI611ReEB9hlE-gP1tEF4HCbUh8q7oH27FhtY/edit#gid=102354576</t>
  </si>
  <si>
    <t>RSS Feeds</t>
  </si>
  <si>
    <t>https://docs.google.com/spreadsheets/d/1eajsTTKI611ReEB9hlE-gP1tEF4HCbUh8q7oH27FhtY/edit#gid=1878960559</t>
  </si>
  <si>
    <t>folder HTML</t>
  </si>
  <si>
    <t>Photo Booth Rentals near CHINO Hills HTML</t>
  </si>
  <si>
    <t>https://drive.google.com/drive/folders/1N6xa7gPRDnMZXJU672k2rKkwW34rAV6T?usp=sharing</t>
  </si>
  <si>
    <t>HTML</t>
  </si>
  <si>
    <t>Photo Booth Rentals near CHINO Hills.html</t>
  </si>
  <si>
    <t>https://drive.google.com/file/d/1bUqZ62y38MBJhdQ201nBwCru4bcPmxEP/view?usp=sharing</t>
  </si>
  <si>
    <t>folder Microsoft Files</t>
  </si>
  <si>
    <t>Photo Booth Rentals near CHINO Hills MSFT</t>
  </si>
  <si>
    <t>https://drive.google.com/drive/folders/1ZFmtxpsq1guJg1XtjMzllvAaCdDwESOJ?usp=sharing</t>
  </si>
  <si>
    <t>photo booth rental wedding cost Chino Hills</t>
  </si>
  <si>
    <t>https://docs.google.com/document/d/1dNy8DRorxNiD7qd5HQDC-LO1a7zdukg4xMjFWDfexmU/edit?usp=sharing</t>
  </si>
  <si>
    <t>photo booth rental wedding cost Chino Hills pub</t>
  </si>
  <si>
    <t>https://docs.google.com/document/d/1dNy8DRorxNiD7qd5HQDC-LO1a7zdukg4xMjFWDfexmU/pub</t>
  </si>
  <si>
    <t>photo booth rental wedding cost Chino Hills view</t>
  </si>
  <si>
    <t>https://docs.google.com/document/d/1dNy8DRorxNiD7qd5HQDC-LO1a7zdukg4xMjFWDfexmU/view</t>
  </si>
  <si>
    <t>how much does it cost to rent a Chino Hills photo booth</t>
  </si>
  <si>
    <t>https://docs.google.com/document/d/1jMFKJEMoI9EJ9Y6r9YhQKO7kA82b9RTdUpNgr0zCQ1k/edit?usp=sharing</t>
  </si>
  <si>
    <t>how much does it cost to rent a Chino Hills photo booth pub</t>
  </si>
  <si>
    <t>https://docs.google.com/document/d/1jMFKJEMoI9EJ9Y6r9YhQKO7kA82b9RTdUpNgr0zCQ1k/pub</t>
  </si>
  <si>
    <t>how much does it cost to rent a Chino Hills photo booth view</t>
  </si>
  <si>
    <t>https://docs.google.com/document/d/1jMFKJEMoI9EJ9Y6r9YhQKO7kA82b9RTdUpNgr0zCQ1k/view</t>
  </si>
  <si>
    <t>how much is it to rent a Chino Hills photo booth</t>
  </si>
  <si>
    <t>https://docs.google.com/document/d/1jcIXw3W6sPRk2gv3bHFSxeZiMQcEfWjBpn04L7ZEXqY/edit?usp=sharing</t>
  </si>
  <si>
    <t>how much is it to rent a Chino Hills photo booth pub</t>
  </si>
  <si>
    <t>https://docs.google.com/document/d/1jcIXw3W6sPRk2gv3bHFSxeZiMQcEfWjBpn04L7ZEXqY/pub</t>
  </si>
  <si>
    <t>how much is it to rent a Chino Hills photo booth view</t>
  </si>
  <si>
    <t>https://docs.google.com/document/d/1jcIXw3W6sPRk2gv3bHFSxeZiMQcEfWjBpn04L7ZEXqY/view</t>
  </si>
  <si>
    <t>link</t>
  </si>
  <si>
    <t>https://sites.google.com/view/photobooth-rental-culver-city/corporate-event-photo-booth-culver-city</t>
  </si>
  <si>
    <t>https://sites.google.com/view/photobooth-rental-culver-city/wedding-photo-booth-rental-in-culver-city</t>
  </si>
  <si>
    <t>https://sites.google.com/view/culvercityphotoboothrentals/photo-booth-for-rental-in-culver-city</t>
  </si>
  <si>
    <t>https://sites.google.com/view/culvercityphotoboothrentals/photo-booth-for-rent-near-culver-city</t>
  </si>
  <si>
    <t>https://sites.google.com/view/culvercityphotoboothrentals/photo-booth-rental-in-culver-city_1</t>
  </si>
  <si>
    <t>photo booth rental Chino Hills</t>
  </si>
  <si>
    <t>https://docs.google.com/document/d/1BgNF9W0QGNsd3KmxIXSp7RlJNYYiQQWCNuXYepF6rNo/edit?usp=sharing</t>
  </si>
  <si>
    <t>photo booth rental Chino Hills pub</t>
  </si>
  <si>
    <t>https://docs.google.com/document/d/1BgNF9W0QGNsd3KmxIXSp7RlJNYYiQQWCNuXYepF6rNo/pub</t>
  </si>
  <si>
    <t>photo booth rental Chino Hills view</t>
  </si>
  <si>
    <t>https://docs.google.com/document/d/1BgNF9W0QGNsd3KmxIXSp7RlJNYYiQQWCNuXYepF6rNo/view</t>
  </si>
  <si>
    <t>photo booth rental services Chino Hills</t>
  </si>
  <si>
    <t>https://docs.google.com/document/d/1RP-M876Bl3U-SzfPpXCSOEvBLU_HVpVjssHxjrNK9hk/edit?usp=sharing</t>
  </si>
  <si>
    <t>photo booth rental services Chino Hills pub</t>
  </si>
  <si>
    <t>https://docs.google.com/document/d/1RP-M876Bl3U-SzfPpXCSOEvBLU_HVpVjssHxjrNK9hk/pub</t>
  </si>
  <si>
    <t>photo booth rental services Chino Hills view</t>
  </si>
  <si>
    <t>https://docs.google.com/document/d/1RP-M876Bl3U-SzfPpXCSOEvBLU_HVpVjssHxjrNK9hk/view</t>
  </si>
  <si>
    <t>photo.booth rentals Chino Hills</t>
  </si>
  <si>
    <t>https://docs.google.com/document/d/1yW_QWOSJE1CgqL2ln3o5Vu2_U7T0ePMaPDev3Nqppbg/edit?usp=sharing</t>
  </si>
  <si>
    <t>photo.booth rentals Chino Hills pub</t>
  </si>
  <si>
    <t>https://docs.google.com/document/d/1yW_QWOSJE1CgqL2ln3o5Vu2_U7T0ePMaPDev3Nqppbg/pub</t>
  </si>
  <si>
    <t>photo.booth rentals Chino Hills view</t>
  </si>
  <si>
    <t>https://docs.google.com/document/d/1yW_QWOSJE1CgqL2ln3o5Vu2_U7T0ePMaPDev3Nqppbg/view</t>
  </si>
  <si>
    <t>photo booth rental sweet 16 Chino Hills</t>
  </si>
  <si>
    <t>https://docs.google.com/document/d/16Zwld9Jbj8droinz6CTVL5H96UJXoprWbxKC2JricCA/edit?usp=sharing</t>
  </si>
  <si>
    <t>photo booth rental sweet 16 Chino Hills pub</t>
  </si>
  <si>
    <t>https://docs.google.com/document/d/16Zwld9Jbj8droinz6CTVL5H96UJXoprWbxKC2JricCA/pub</t>
  </si>
  <si>
    <t>photo booth rental sweet 16 Chino Hills view</t>
  </si>
  <si>
    <t>https://docs.google.com/document/d/16Zwld9Jbj8droinz6CTVL5H96UJXoprWbxKC2JricCA/view</t>
  </si>
  <si>
    <t>photo booth rental 360 Chino Hills</t>
  </si>
  <si>
    <t>https://docs.google.com/document/d/16b18dkS51q4c-2myS_xtJp5czL5hG19se81QcpSW1LQ/edit?usp=sharing</t>
  </si>
  <si>
    <t>photo booth rental 360 Chino Hills pub</t>
  </si>
  <si>
    <t>https://docs.google.com/document/d/16b18dkS51q4c-2myS_xtJp5czL5hG19se81QcpSW1LQ/pub</t>
  </si>
  <si>
    <t>photo booth rental 360 Chino Hills view</t>
  </si>
  <si>
    <t>https://docs.google.com/document/d/16b18dkS51q4c-2myS_xtJp5czL5hG19se81QcpSW1LQ/view</t>
  </si>
  <si>
    <t>360 photo booth rental near Chino Hills</t>
  </si>
  <si>
    <t>https://docs.google.com/document/d/18v-9dfuTDska4nDpDhFZnw65MGS5XPP0dfRxgd9hk4Q/edit?usp=sharing</t>
  </si>
  <si>
    <t>360 photo booth rental near Chino Hills pub</t>
  </si>
  <si>
    <t>https://docs.google.com/document/d/18v-9dfuTDska4nDpDhFZnw65MGS5XPP0dfRxgd9hk4Q/pub</t>
  </si>
  <si>
    <t>360 photo booth rental near Chino Hills view</t>
  </si>
  <si>
    <t>https://docs.google.com/document/d/18v-9dfuTDska4nDpDhFZnw65MGS5XPP0dfRxgd9hk4Q/view</t>
  </si>
  <si>
    <t>360 photo booth rental Chino Hills</t>
  </si>
  <si>
    <t>https://docs.google.com/document/d/1Iyt3mkJrh5VzzTBdFEFexmfUSVhoJqaAPTxYYb6oYaI/edit?usp=sharing</t>
  </si>
  <si>
    <t>360 photo booth rental Chino Hills pub</t>
  </si>
  <si>
    <t>https://docs.google.com/document/d/1Iyt3mkJrh5VzzTBdFEFexmfUSVhoJqaAPTxYYb6oYaI/pub</t>
  </si>
  <si>
    <t>360 photo booth rental Chino Hills view</t>
  </si>
  <si>
    <t>https://docs.google.com/document/d/1Iyt3mkJrh5VzzTBdFEFexmfUSVhoJqaAPTxYYb6oYaI/view</t>
  </si>
  <si>
    <t>4 hour photo booth rental Chino Hills</t>
  </si>
  <si>
    <t>https://docs.google.com/document/d/1sVP5G3ENAfRUWPAE9tE6XpAgEkKwI2nME4nkozLlB1M/edit?usp=sharing</t>
  </si>
  <si>
    <t>4 hour photo booth rental Chino Hills pub</t>
  </si>
  <si>
    <t>https://docs.google.com/document/d/1sVP5G3ENAfRUWPAE9tE6XpAgEkKwI2nME4nkozLlB1M/pub</t>
  </si>
  <si>
    <t>4 hour photo booth rental Chino Hills view</t>
  </si>
  <si>
    <t>https://docs.google.com/document/d/1sVP5G3ENAfRUWPAE9tE6XpAgEkKwI2nME4nkozLlB1M/view</t>
  </si>
  <si>
    <t>how much is it to rent a photo booth for a party in Chino Hills</t>
  </si>
  <si>
    <t>https://docs.google.com/document/d/1fNuA-Kdi0XhURqg37hbGd_k3G7MIbneyBSmrP1ldxKI/edit?usp=sharing</t>
  </si>
  <si>
    <t>how much is it to rent a photo booth for a party in Chino Hills pub</t>
  </si>
  <si>
    <t>https://docs.google.com/document/d/1fNuA-Kdi0XhURqg37hbGd_k3G7MIbneyBSmrP1ldxKI/pub</t>
  </si>
  <si>
    <t>how much is it to rent a photo booth for a party in Chino Hills view</t>
  </si>
  <si>
    <t>https://docs.google.com/document/d/1fNuA-Kdi0XhURqg37hbGd_k3G7MIbneyBSmrP1ldxKI/view</t>
  </si>
  <si>
    <t>photo booth rentals cost in Chino Hills</t>
  </si>
  <si>
    <t>https://docs.google.com/document/d/1hWhkm1UZ2iHCDXlb1LkxpFASrfZgVHVImQyGAr6ilvs/edit?usp=sharing</t>
  </si>
  <si>
    <t>photo booth rentals cost in Chino Hills pub</t>
  </si>
  <si>
    <t>https://docs.google.com/document/d/1hWhkm1UZ2iHCDXlb1LkxpFASrfZgVHVImQyGAr6ilvs/pub</t>
  </si>
  <si>
    <t>photo booth rentals cost in Chino Hills view</t>
  </si>
  <si>
    <t>https://docs.google.com/document/d/1hWhkm1UZ2iHCDXlb1LkxpFASrfZgVHVImQyGAr6ilvs/view</t>
  </si>
  <si>
    <t>photo booth rental company near Chino Hills</t>
  </si>
  <si>
    <t>https://docs.google.com/document/d/10-1M_I_vyvCHrcBl50_wPDrWf9kiKeOMNLk4L2m1KsY/edit?usp=sharing</t>
  </si>
  <si>
    <t>photo booth rental company near Chino Hills pub</t>
  </si>
  <si>
    <t>https://docs.google.com/document/d/10-1M_I_vyvCHrcBl50_wPDrWf9kiKeOMNLk4L2m1KsY/pub</t>
  </si>
  <si>
    <t>photo booth rental company near Chino Hills view</t>
  </si>
  <si>
    <t>https://docs.google.com/document/d/10-1M_I_vyvCHrcBl50_wPDrWf9kiKeOMNLk4L2m1KsY/view</t>
  </si>
  <si>
    <t>photo booth rental.near Chino Hills</t>
  </si>
  <si>
    <t>https://docs.google.com/document/d/1ink2lQ8jzyaZ9AuoHiKvToxs-6NuiemoMG1i-FSEmkQ/edit?usp=sharing</t>
  </si>
  <si>
    <t>photo booth rental.near Chino Hills pub</t>
  </si>
  <si>
    <t>https://docs.google.com/document/d/1ink2lQ8jzyaZ9AuoHiKvToxs-6NuiemoMG1i-FSEmkQ/pub</t>
  </si>
  <si>
    <t>photo booth rental.near Chino Hills view</t>
  </si>
  <si>
    <t>https://docs.google.com/document/d/1ink2lQ8jzyaZ9AuoHiKvToxs-6NuiemoMG1i-FSEmkQ/view</t>
  </si>
  <si>
    <t>90s photo booth rental Chino Hills</t>
  </si>
  <si>
    <t>https://docs.google.com/document/d/14ouiypL6E-1WruhU4nV8y2BuAtdC4fKhMmvfkZzxhMQ/edit?usp=sharing</t>
  </si>
  <si>
    <t>90s photo booth rental Chino Hills pub</t>
  </si>
  <si>
    <t>https://docs.google.com/document/d/14ouiypL6E-1WruhU4nV8y2BuAtdC4fKhMmvfkZzxhMQ/pub</t>
  </si>
  <si>
    <t>90s photo booth rental Chino Hills view</t>
  </si>
  <si>
    <t>https://docs.google.com/document/d/14ouiypL6E-1WruhU4nV8y2BuAtdC4fKhMmvfkZzxhMQ/view</t>
  </si>
  <si>
    <t>video photo booth rental Chino Hills</t>
  </si>
  <si>
    <t>https://docs.google.com/document/d/1JIFcFk8dNuz9gSFyjUY9os_4_FvvUMILuFiDM6HebUM/edit?usp=sharing</t>
  </si>
  <si>
    <t>video photo booth rental Chino Hills pub</t>
  </si>
  <si>
    <t>https://docs.google.com/document/d/1JIFcFk8dNuz9gSFyjUY9os_4_FvvUMILuFiDM6HebUM/pub</t>
  </si>
  <si>
    <t>video photo booth rental Chino Hills view</t>
  </si>
  <si>
    <t>https://docs.google.com/document/d/1JIFcFk8dNuz9gSFyjUY9os_4_FvvUMILuFiDM6HebUM/view</t>
  </si>
  <si>
    <t>photo booth rental west covina</t>
  </si>
  <si>
    <t>https://docs.google.com/document/d/1cI7uEEiFMFqOQPDkEXt88KCCJQnzQYQEAQN1WA3XswA/edit?usp=sharing</t>
  </si>
  <si>
    <t>photo booth rental west covina pub</t>
  </si>
  <si>
    <t>https://docs.google.com/document/d/1cI7uEEiFMFqOQPDkEXt88KCCJQnzQYQEAQN1WA3XswA/pub</t>
  </si>
  <si>
    <t>photo booth rental west covina view</t>
  </si>
  <si>
    <t>https://docs.google.com/document/d/1cI7uEEiFMFqOQPDkEXt88KCCJQnzQYQEAQN1WA3XswA/view</t>
  </si>
  <si>
    <t>photo booth rental Chino Hills ca</t>
  </si>
  <si>
    <t>https://docs.google.com/document/d/1TxCobX3wLuDu7k_p2VxAWoVHZA86w4mlWA_oyZPXXqo/edit?usp=sharing</t>
  </si>
  <si>
    <t>photo booth rental Chino Hills ca pub</t>
  </si>
  <si>
    <t>https://docs.google.com/document/d/1TxCobX3wLuDu7k_p2VxAWoVHZA86w4mlWA_oyZPXXqo/pub</t>
  </si>
  <si>
    <t>photo booth rental Chino Hills ca view</t>
  </si>
  <si>
    <t>https://docs.google.com/document/d/1TxCobX3wLuDu7k_p2VxAWoVHZA86w4mlWA_oyZPXXqo/view</t>
  </si>
  <si>
    <t>photo booth rental with prints in Chino Hills</t>
  </si>
  <si>
    <t>https://docs.google.com/document/d/1_OTvuJRl5n_Re7u29piB-tXPHEo_1r7gLkZMqRKd-5U/edit?usp=sharing</t>
  </si>
  <si>
    <t>photo booth rental with prints in Chino Hills pub</t>
  </si>
  <si>
    <t>https://docs.google.com/document/d/1_OTvuJRl5n_Re7u29piB-tXPHEo_1r7gLkZMqRKd-5U/pub</t>
  </si>
  <si>
    <t>photo booth rental with prints in Chino Hills view</t>
  </si>
  <si>
    <t>https://docs.google.com/document/d/1_OTvuJRl5n_Re7u29piB-tXPHEo_1r7gLkZMqRKd-5U/view</t>
  </si>
  <si>
    <t>comment</t>
  </si>
  <si>
    <t>https://docs.google.com/spreadsheets/d/1eajsTTKI611ReEB9hlE-gP1tEF4HCbUh8q7oH27FhtY/edit?disco=AAABOx3E4Ys</t>
  </si>
  <si>
    <t>https://docs.google.com/drawings/d/1QZjsJGkahWMgiYlkQeNG7anJwdbUtOCm82Krk8CRTbA/edit?disco=AAABL5D9OjQ</t>
  </si>
  <si>
    <t>https://docs.google.com/document/d/1_OTvuJRl5n_Re7u29piB-tXPHEo_1r7gLkZMqRKd-5U/edit?disco=AAABS2-LTlE</t>
  </si>
  <si>
    <t>https://docs.google.com/document/d/1TxCobX3wLuDu7k_p2VxAWoVHZA86w4mlWA_oyZPXXqo/edit?disco=AAABS-FYHZE</t>
  </si>
  <si>
    <t>https://docs.google.com/document/d/1cI7uEEiFMFqOQPDkEXt88KCCJQnzQYQEAQN1WA3XswA/edit?disco=AAABS4dQHGU</t>
  </si>
  <si>
    <t>https://docs.google.com/document/d/1JIFcFk8dNuz9gSFyjUY9os_4_FvvUMILuFiDM6HebUM/edit?disco=AAABS603wbk</t>
  </si>
  <si>
    <t>https://docs.google.com/document/d/14ouiypL6E-1WruhU4nV8y2BuAtdC4fKhMmvfkZzxhMQ/edit?disco=AAABS3L2KCY</t>
  </si>
  <si>
    <t>https://docs.google.com/document/d/1ink2lQ8jzyaZ9AuoHiKvToxs-6NuiemoMG1i-FSEmkQ/edit?disco=AAABOxEuQlk</t>
  </si>
  <si>
    <t>https://docs.google.com/document/d/10-1M_I_vyvCHrcBl50_wPDrWf9kiKeOMNLk4L2m1KsY/edit?disco=AAABOwxWQ1U</t>
  </si>
  <si>
    <t>https://docs.google.com/document/d/1hWhkm1UZ2iHCDXlb1LkxpFASrfZgVHVImQyGAr6ilvs/edit?disco=AAABStnheEc</t>
  </si>
  <si>
    <t>https://docs.google.com/document/d/1fNuA-Kdi0XhURqg37hbGd_k3G7MIbneyBSmrP1ldxKI/edit?disco=AAABSsPIkLo</t>
  </si>
  <si>
    <t>https://docs.google.com/document/d/1sVP5G3ENAfRUWPAE9tE6XpAgEkKwI2nME4nkozLlB1M/edit?disco=AAABS3p9tlY</t>
  </si>
  <si>
    <t>https://docs.google.com/document/d/1Iyt3mkJrh5VzzTBdFEFexmfUSVhoJqaAPTxYYb6oYaI/edit?disco=AAABS9Xdhbk</t>
  </si>
  <si>
    <t>https://docs.google.com/document/d/18v-9dfuTDska4nDpDhFZnw65MGS5XPP0dfRxgd9hk4Q/edit?disco=AAABS3AEqiw</t>
  </si>
  <si>
    <t>https://docs.google.com/document/d/16b18dkS51q4c-2myS_xtJp5czL5hG19se81QcpSW1LQ/edit?disco=AAABS8ngJGM</t>
  </si>
  <si>
    <t>https://docs.google.com/document/d/16Zwld9Jbj8droinz6CTVL5H96UJXoprWbxKC2JricCA/edit?disco=AAABL3vOihw</t>
  </si>
  <si>
    <t>https://docs.google.com/document/d/1yW_QWOSJE1CgqL2ln3o5Vu2_U7T0ePMaPDev3Nqppbg/edit?disco=AAABS1PydhE</t>
  </si>
  <si>
    <t>https://docs.google.com/document/d/1RP-M876Bl3U-SzfPpXCSOEvBLU_HVpVjssHxjrNK9hk/edit?disco=AAABL3vRM_A</t>
  </si>
  <si>
    <t>https://docs.google.com/document/d/1BgNF9W0QGNsd3KmxIXSp7RlJNYYiQQWCNuXYepF6rNo/edit?disco=AAABS8bZSlw</t>
  </si>
  <si>
    <t>https://docs.google.com/document/d/1jcIXw3W6sPRk2gv3bHFSxeZiMQcEfWjBpn04L7ZEXqY/edit?disco=AAABS7t8X8s</t>
  </si>
  <si>
    <t>https://docs.google.com/document/d/1jMFKJEMoI9EJ9Y6r9YhQKO7kA82b9RTdUpNgr0zCQ1k/edit?disco=AAABS5T4Vhs</t>
  </si>
  <si>
    <t>https://docs.google.com/document/d/1dNy8DRorxNiD7qd5HQDC-LO1a7zdukg4xMjFWDfexmU/edit?disco=AAABS27dAG8</t>
  </si>
  <si>
    <t>https://docs.google.com/document/d/1ldg0gXuc85hHCNVaXAt0Q3mwkoy9FxCKkTIIUdmMtCI/edit?disco=AAABS83A2FQ</t>
  </si>
  <si>
    <t>https://docs.google.com/presentation/d/1mDxORiaX1oKQRD3eqcnD62cDI9dt_DOrOqu39ciGFEk/edit?disco=AAABS84hy3c</t>
  </si>
  <si>
    <t>pdf</t>
  </si>
  <si>
    <t>Photo Booth Rentals near CHINO Hills-Photo Booth Rentals near CHINO Hills.pdf</t>
  </si>
  <si>
    <t>https://drive.google.com/file/d/1BLdfLqQkEJhStBMsGqurqGPWKMiZGCCf/view?usp=sharing</t>
  </si>
  <si>
    <t>csv</t>
  </si>
  <si>
    <t>Photo Booth Rentals near CHINO Hills-Photo Booth Rentals near CHINO Hills.csv</t>
  </si>
  <si>
    <t>https://drive.google.com/file/d/1UqAXPPn8c863i-hYWMZHOCU2ZIDfNI6V/view?usp=sharing</t>
  </si>
  <si>
    <t>ods</t>
  </si>
  <si>
    <t>Photo Booth Rentals near CHINO Hills-Photo Booth Rentals near CHINO Hills.ods</t>
  </si>
  <si>
    <t>https://drive.google.com/file/d/17woDYHt2dxL7LHGaHyRAdDWeYWLH6UCi/view?usp=sharing</t>
  </si>
  <si>
    <t>tsv</t>
  </si>
  <si>
    <t>Photo Booth Rentals near CHINO Hills-Photo Booth Rentals near CHINO Hills.tsv</t>
  </si>
  <si>
    <t>https://drive.google.com/file/d/1mH3t01AYOyvYjnSDEoOByOsXW6XbURvM/view?usp=sharing</t>
  </si>
  <si>
    <t>xlsx</t>
  </si>
  <si>
    <t>Photo Booth Rentals near CHINO Hills-Photo Booth Rentals near CHINO Hills.xlsx</t>
  </si>
  <si>
    <t>https://docs.google.com/spreadsheets/d/1uO4nmX120077A74HBRKvUeRPCZptAHuc/edit?usp=sharing&amp;ouid=115602453726005426174&amp;rtpof=true&amp;sd=true</t>
  </si>
  <si>
    <t>Photo Booth Rentals near CHINO Hills-Keywords.pdf</t>
  </si>
  <si>
    <t>https://drive.google.com/file/d/1kSGPnkMjTfI1f7ndBtDdTTZPLv8AiZTH/view?usp=sharing</t>
  </si>
  <si>
    <t>Photo Booth Rentals near CHINO Hills-Keywords.csv</t>
  </si>
  <si>
    <t>https://drive.google.com/file/d/1VSYE4vf1acUjedkEV9pHfUi3gqGQGlKQ/view?usp=sharing</t>
  </si>
  <si>
    <t>Photo Booth Rentals near CHINO Hills-Keywords.ods</t>
  </si>
  <si>
    <t>https://drive.google.com/file/d/1_JHw3gay1S6SbJ5vxXlAUAUw-yHjsLf3/view?usp=sharing</t>
  </si>
  <si>
    <t>Photo Booth Rentals near CHINO Hills-Keywords.tsv</t>
  </si>
  <si>
    <t>https://drive.google.com/file/d/1OJ5fm-B6rjaB09Fbuua0L1pErapgLSTX/view?usp=sharing</t>
  </si>
  <si>
    <t>Photo Booth Rentals near CHINO Hills-Keywords.xlsx</t>
  </si>
  <si>
    <t>https://docs.google.com/spreadsheets/d/14e27dCV7OUbQm8C8rLLQ4y05VjvShlnD/edit?usp=sharing&amp;ouid=115602453726005426174&amp;rtpof=true&amp;sd=true</t>
  </si>
  <si>
    <t>Photo Booth Rentals near CHINO Hills-Content.pdf</t>
  </si>
  <si>
    <t>https://drive.google.com/file/d/135ljXN_iPc3KEj-vBxpv7IxN39Il0jJg/view?usp=sharing</t>
  </si>
  <si>
    <t>Photo Booth Rentals near CHINO Hills-Content.csv</t>
  </si>
  <si>
    <t>https://drive.google.com/file/d/1FOOdENkRYuvjhPLdCyf-G_0Eb7BqqU9G/view?usp=sharing</t>
  </si>
  <si>
    <t>Photo Booth Rentals near CHINO Hills-Content.ods</t>
  </si>
  <si>
    <t>https://drive.google.com/file/d/1Tg5tL0indm_lrozK5QY4S-MDDwsV5DdR/view?usp=sharing</t>
  </si>
  <si>
    <t>Photo Booth Rentals near CHINO Hills-Content.tsv</t>
  </si>
  <si>
    <t>https://drive.google.com/file/d/1T7OZaltOfYzaLgDu-Wm1UTeP0QeElhWo/view?usp=sharing</t>
  </si>
  <si>
    <t>Photo Booth Rentals near CHINO Hills-Content.xlsx</t>
  </si>
  <si>
    <t>https://docs.google.com/spreadsheets/d/16L69KuX7acEmb3k796_q1b9GVPSD0alY/edit?usp=sharing&amp;ouid=115602453726005426174&amp;rtpof=true&amp;sd=true</t>
  </si>
  <si>
    <t>Photo Booth Rentals near CHINO Hills-Calendar Events.pdf</t>
  </si>
  <si>
    <t>https://drive.google.com/file/d/1ZoT9LlR4ct6DSSGezhZZleH2VYJYk2Ck/view?usp=sharing</t>
  </si>
  <si>
    <t>Photo Booth Rentals near CHINO Hills-Calendar Events.csv</t>
  </si>
  <si>
    <t>https://drive.google.com/file/d/1JRsTb4Cr8miLZQOpyVqgE9pcAwlgb4eO/view?usp=sharing</t>
  </si>
  <si>
    <t>Photo Booth Rentals near CHINO Hills-Calendar Events.ods</t>
  </si>
  <si>
    <t>https://drive.google.com/file/d/1eCz5q-i9RrK2IVejRa3ZnnlNZgtFgtQ9/view?usp=sharing</t>
  </si>
  <si>
    <t>Photo Booth Rentals near CHINO Hills-Calendar Events.tsv</t>
  </si>
  <si>
    <t>https://drive.google.com/file/d/1urDv9zMn5P8Wi7NCNOsK7ke_zfAULufX/view?usp=sharing</t>
  </si>
  <si>
    <t>Photo Booth Rentals near CHINO Hills-Calendar Events.xlsx</t>
  </si>
  <si>
    <t>https://docs.google.com/spreadsheets/d/1vhnYyiTzg3I3dTeqavJTrlXT2OjfYpzn/edit?usp=sharing&amp;ouid=115602453726005426174&amp;rtpof=true&amp;sd=true</t>
  </si>
  <si>
    <t>Photo Booth Rentals near CHINO Hills-RSS Feeds.pdf</t>
  </si>
  <si>
    <t>https://drive.google.com/file/d/1aFMCCiCwfyp7dD7RP5UFx1nEu1-zjMrT/view?usp=sharing</t>
  </si>
  <si>
    <t>Photo Booth Rentals near CHINO Hills-RSS Feeds.csv</t>
  </si>
  <si>
    <t>https://drive.google.com/file/d/1BVYLJ2kv4PaSj7G7eyPASUnM8sFPldhd/view?usp=sharing</t>
  </si>
  <si>
    <t>Photo Booth Rentals near CHINO Hills-RSS Feeds.ods</t>
  </si>
  <si>
    <t>https://drive.google.com/file/d/1Mvl-jUvEq2C-suFrK3LbsFr4FK8CtOj9/view?usp=sharing</t>
  </si>
  <si>
    <t>Photo Booth Rentals near CHINO Hills-RSS Feeds.tsv</t>
  </si>
  <si>
    <t>https://drive.google.com/file/d/1COMLMJkBK13CrVtNZt7lBvCr9bw8H7tL/view?usp=sharing</t>
  </si>
  <si>
    <t>Photo Booth Rentals near CHINO Hills-RSS Feeds.xlsx</t>
  </si>
  <si>
    <t>https://docs.google.com/spreadsheets/d/1TfFHeKFHdvy8t4KYQf_X2wtk0qYHQOW4/edit?usp=sharing&amp;ouid=115602453726005426174&amp;rtpof=true&amp;sd=true</t>
  </si>
  <si>
    <t>rtf</t>
  </si>
  <si>
    <t>Photo Booth Rentals near CHINO Hills.rtf</t>
  </si>
  <si>
    <t>https://drive.google.com/file/d/1TZ4Hmfom7FpJPu4oq4fdtMwWCOg25GEQ/view?usp=sharing</t>
  </si>
  <si>
    <t>txt</t>
  </si>
  <si>
    <t>Photo Booth Rentals near CHINO Hills.txt</t>
  </si>
  <si>
    <t>https://drive.google.com/file/d/1cOiVxln4SyWBSofxEdL8FZwhKXhCpRJj/view?usp=sharing</t>
  </si>
  <si>
    <t>photo booth rental wedding cost Chino Hills.rtf</t>
  </si>
  <si>
    <t>https://drive.google.com/file/d/1PC9-3y0smYYfGB33LdxJcoEFYElHDs8G/view?usp=sharing</t>
  </si>
  <si>
    <t>photo booth rental wedding cost Chino Hills.txt</t>
  </si>
  <si>
    <t>https://drive.google.com/file/d/1H8WfyDWeTAiYqyIKEjBecBuMbgUJL82I/view?usp=sharing</t>
  </si>
  <si>
    <t>how much does it cost to rent a Chino Hills photo booth.rtf</t>
  </si>
  <si>
    <t>https://drive.google.com/file/d/1VoPc-yMRiTHTbOB0xKaPlK6SWyxrPemo/view?usp=sharing</t>
  </si>
  <si>
    <t>how much does it cost to rent a Chino Hills photo booth.txt</t>
  </si>
  <si>
    <t>https://drive.google.com/file/d/12tKb0UduYIkBsv35IOfO9QMbGtbKgm-l/view?usp=sharing</t>
  </si>
  <si>
    <t>how much is it to rent a Chino Hills photo booth.rtf</t>
  </si>
  <si>
    <t>https://drive.google.com/file/d/1OUiGbNs6plRNYCEaeHyqKvuLFpum7Ga2/view?usp=sharing</t>
  </si>
  <si>
    <t>how much is it to rent a Chino Hills photo booth.txt</t>
  </si>
  <si>
    <t>https://drive.google.com/file/d/16Id1L3Mp6ZC3S7LBTHPNu5DLjvS2ifst/view?usp=sharing</t>
  </si>
  <si>
    <t>photo booth rental Chino Hills.rtf</t>
  </si>
  <si>
    <t>https://drive.google.com/file/d/1vc5DHWmbk044l8OV48j5QMNic4r1Z6Lh/view?usp=sharing</t>
  </si>
  <si>
    <t>photo booth rental Chino Hills.txt</t>
  </si>
  <si>
    <t>https://drive.google.com/file/d/1XM-UAQl6Z7XuLnHP9KxHWHw1nlkSztIB/view?usp=sharing</t>
  </si>
  <si>
    <t>photo booth rental services Chino Hills.rtf</t>
  </si>
  <si>
    <t>https://drive.google.com/file/d/1MLURY428QoPc9ED_kzvRMuLC_M2r2CJM/view?usp=sharing</t>
  </si>
  <si>
    <t>photo booth rental services Chino Hills.txt</t>
  </si>
  <si>
    <t>https://drive.google.com/file/d/1_IsHHyU7-VM1KSetwSW0aFCZGbG0CPt5/view?usp=sharing</t>
  </si>
  <si>
    <t>photo.booth rentals Chino Hills.rtf</t>
  </si>
  <si>
    <t>https://drive.google.com/file/d/1NT8pIjgonkZdfdprbdAF1v93sCpft7uR/view?usp=sharing</t>
  </si>
  <si>
    <t>photo.booth rentals Chino Hills.txt</t>
  </si>
  <si>
    <t>https://drive.google.com/file/d/1_ctH5wPJzPjU868dLkuKWI2usFQsf66j/view?usp=sharing</t>
  </si>
  <si>
    <t>photo booth rental sweet 16 Chino Hills.rtf</t>
  </si>
  <si>
    <t>https://drive.google.com/file/d/1SXLMWjY-Rpln-w5lPkBsapOldC1n5iMq/view?usp=sharing</t>
  </si>
  <si>
    <t>photo booth rental sweet 16 Chino Hills.txt</t>
  </si>
  <si>
    <t>https://drive.google.com/file/d/1Te8wk__pis51F5masJ-rw_8k3D7Jjxi3/view?usp=sharing</t>
  </si>
  <si>
    <t>photo booth rental 360 Chino Hills.rtf</t>
  </si>
  <si>
    <t>https://drive.google.com/file/d/1h7Mj2vWbAzI233LItTqy0WYXcUwblk9H/view?usp=sharing</t>
  </si>
  <si>
    <t>photo booth rental 360 Chino Hills.txt</t>
  </si>
  <si>
    <t>https://drive.google.com/file/d/17z1G9QNOPz7ulsYZmwyoVH314V9EmCib/view?usp=sharing</t>
  </si>
  <si>
    <t>360 photo booth rental near Chino Hills.rtf</t>
  </si>
  <si>
    <t>https://drive.google.com/file/d/1fs2n8jxSq_jFxTpD5XWqBXIR1UlUxw78/view?usp=sharing</t>
  </si>
  <si>
    <t>360 photo booth rental near Chino Hills.txt</t>
  </si>
  <si>
    <t>https://drive.google.com/file/d/1ZZs02X7hh3QKKk_jH2tjHCRYBl31RzEX/view?usp=sharing</t>
  </si>
  <si>
    <t>360 photo booth rental Chino Hills.rtf</t>
  </si>
  <si>
    <t>https://drive.google.com/file/d/1ByyLz9CWNLv67blF_Ip7BFsq51Ha33PH/view?usp=sharing</t>
  </si>
  <si>
    <t>360 photo booth rental Chino Hills.txt</t>
  </si>
  <si>
    <t>https://drive.google.com/file/d/14gd0putk6Eja2r1XXIAowRj2lUef3SV8/view?usp=sharing</t>
  </si>
  <si>
    <t>4 hour photo booth rental Chino Hills.rtf</t>
  </si>
  <si>
    <t>https://drive.google.com/file/d/1dhMXBRZhzDtaeYMzF4yakAI89SKW901P/view?usp=sharing</t>
  </si>
  <si>
    <t>4 hour photo booth rental Chino Hills.txt</t>
  </si>
  <si>
    <t>https://drive.google.com/file/d/19YDiBOaMoPt9D5dYcbGC_GR0jlCRmHeU/view?usp=sharing</t>
  </si>
  <si>
    <t>how much is it to rent a photo booth for a party in Chino Hills.rtf</t>
  </si>
  <si>
    <t>https://drive.google.com/file/d/1CmXZK_Q6ff3bpDeWq2VrgjfUZ6ZghLkH/view?usp=sharing</t>
  </si>
  <si>
    <t>how much is it to rent a photo booth for a party in Chino Hills.txt</t>
  </si>
  <si>
    <t>https://drive.google.com/file/d/13oHSqnM0by7IftJ6ncDRWR7NHZzhmL0x/view?usp=sharing</t>
  </si>
  <si>
    <t>photo booth rentals cost in Chino Hills.rtf</t>
  </si>
  <si>
    <t>https://drive.google.com/file/d/1eoYuifR3K3VP74x0nck3oMRT7_hKqNR2/view?usp=sharing</t>
  </si>
  <si>
    <t>photo booth rentals cost in Chino Hills.txt</t>
  </si>
  <si>
    <t>https://drive.google.com/file/d/1olt_fCEJJ5na8AQVBJ8S3FtGgr7KI9bb/view?usp=sharing</t>
  </si>
  <si>
    <t>photo booth rental company near Chino Hills.rtf</t>
  </si>
  <si>
    <t>https://drive.google.com/file/d/1BJnWMTbiiamUVY7XF70Kow7QoMmHIYWH/view?usp=sharing</t>
  </si>
  <si>
    <t>photo booth rental company near Chino Hills.txt</t>
  </si>
  <si>
    <t>https://drive.google.com/file/d/1kcCvkpBmnZOFifv415CnqjIb9JcJOyNH/view?usp=sharing</t>
  </si>
  <si>
    <t>photo booth rental.near Chino Hills.rtf</t>
  </si>
  <si>
    <t>https://drive.google.com/file/d/13GoAlZ9YIuEhVVkGoUAqOFdKJTU3Sail/view?usp=sharing</t>
  </si>
  <si>
    <t>photo booth rental.near Chino Hills.txt</t>
  </si>
  <si>
    <t>https://drive.google.com/file/d/1mZ0F0dtICr-7b49ouA8bTgkdi9VsxRzT/view?usp=sharing</t>
  </si>
  <si>
    <t>90s photo booth rental Chino Hills.rtf</t>
  </si>
  <si>
    <t>https://drive.google.com/file/d/1ldk7oUfb9WLugjaJzMU4jVoiwlRvtxE4/view?usp=sharing</t>
  </si>
  <si>
    <t>90s photo booth rental Chino Hills.txt</t>
  </si>
  <si>
    <t>https://drive.google.com/file/d/11Tt07JxYaAkWXXFTrfh9hQqLaW8z0gzx/view?usp=sharing</t>
  </si>
  <si>
    <t>video photo booth rental Chino Hills.rtf</t>
  </si>
  <si>
    <t>https://drive.google.com/file/d/1bUmZttJVigYMw5X9qsPWZBV1uIUpNTqe/view?usp=sharing</t>
  </si>
  <si>
    <t>video photo booth rental Chino Hills.txt</t>
  </si>
  <si>
    <t>https://drive.google.com/file/d/1pSdQpUksVp8-V7q1Hsma7Bffmkbm8A-n/view?usp=sharing</t>
  </si>
  <si>
    <t>photo booth rental west covina.rtf</t>
  </si>
  <si>
    <t>https://drive.google.com/file/d/1GEAxpegCsriCW5zbS_DXH21K2ZeamVRP/view?usp=sharing</t>
  </si>
  <si>
    <t>photo booth rental west covina.txt</t>
  </si>
  <si>
    <t>https://drive.google.com/file/d/1H-lYBwG-Xow1TyIfQaZnbkQkbum6WLTt/view?usp=sharing</t>
  </si>
  <si>
    <t>photo booth rental Chino Hills ca.rtf</t>
  </si>
  <si>
    <t>https://drive.google.com/file/d/16JINqN8Nx2UuStR0mN5tdecn7lnenJwi/view?usp=sharing</t>
  </si>
  <si>
    <t>photo booth rental Chino Hills ca.txt</t>
  </si>
  <si>
    <t>https://drive.google.com/file/d/1vqKyJUFcsV_VxiTOVKMlEGMSlgrnKWRP/view?usp=sharing</t>
  </si>
  <si>
    <t>photo booth rental with prints in Chino Hills.rtf</t>
  </si>
  <si>
    <t>https://drive.google.com/file/d/1fCORbZmXkslWBTkS99HDMufffn8jzAnw/view?usp=sharing</t>
  </si>
  <si>
    <t>photo booth rental with prints in Chino Hills.txt</t>
  </si>
  <si>
    <t>https://drive.google.com/file/d/1X-DdEfbyGzezouRgllMnuCrcwx5njU8g/view?usp=sharing</t>
  </si>
  <si>
    <t>Photo Booth Rentals near CHINO Hills.pdf</t>
  </si>
  <si>
    <t>https://drive.google.com/file/d/1Hbd-FQ0TxN-piGy-sqZ2dggpPRKyoYXM/view?usp=sharing</t>
  </si>
  <si>
    <t>photo booth rental wedding cost Chino Hills.pdf</t>
  </si>
  <si>
    <t>https://drive.google.com/file/d/1ksp3wIS6LhWn5ESEXF3zTpABdalwkODu/view?usp=sharing</t>
  </si>
  <si>
    <t>how much does it cost to rent a Chino Hills photo booth.pdf</t>
  </si>
  <si>
    <t>https://drive.google.com/file/d/1s9GB8Jt2oc4jmVcdNhjWjVR0o3sKbapA/view?usp=sharing</t>
  </si>
  <si>
    <t>how much is it to rent a Chino Hills photo booth.pdf</t>
  </si>
  <si>
    <t>https://drive.google.com/file/d/1VKaxOA6hRhrDt3Y6itCd79EZXFJTJ64W/view?usp=sharing</t>
  </si>
  <si>
    <t>photo booth rental Chino Hills.pdf</t>
  </si>
  <si>
    <t>https://drive.google.com/file/d/1rA78mhXTwzQ0EeT7cmMvY4cpTuHmwFLj/view?usp=sharing</t>
  </si>
  <si>
    <t>photo booth rental services Chino Hills.pdf</t>
  </si>
  <si>
    <t>https://drive.google.com/file/d/1QOgAXgVAtA6tQ7CDGMqy_4tFS7f8jpN-/view?usp=sharing</t>
  </si>
  <si>
    <t>photo.booth rentals Chino Hills.pdf</t>
  </si>
  <si>
    <t>https://drive.google.com/file/d/1Os3klnxsqlw2JuehWABEt59ghnWX5ly8/view?usp=sharing</t>
  </si>
  <si>
    <t>photo booth rental sweet 16 Chino Hills.pdf</t>
  </si>
  <si>
    <t>https://drive.google.com/file/d/1ZLm7JkKwoaeBmcAuUoF87BRstmPK5Tb-/view?usp=sharing</t>
  </si>
  <si>
    <t>photo booth rental 360 Chino Hills.pdf</t>
  </si>
  <si>
    <t>https://drive.google.com/file/d/1PZVqnN9b5B89gdnROsrXGpAT6fk5rJPN/view?usp=sharing</t>
  </si>
  <si>
    <t>360 photo booth rental near Chino Hills.pdf</t>
  </si>
  <si>
    <t>https://drive.google.com/file/d/1Vg0q8ur59lWm5NTaFphYesZLApRzJQBr/view?usp=sharing</t>
  </si>
  <si>
    <t>360 photo booth rental Chino Hills.pdf</t>
  </si>
  <si>
    <t>https://drive.google.com/file/d/1la6fOIeqebTkbXjgMi8o0ef5ez7hCOJI/view?usp=sharing</t>
  </si>
  <si>
    <t>4 hour photo booth rental Chino Hills.pdf</t>
  </si>
  <si>
    <t>https://drive.google.com/file/d/1yaRxfWQAqWU_9Ls1WXHw91xNRoRSvU6N/view?usp=sharing</t>
  </si>
  <si>
    <t>how much is it to rent a photo booth for a party in Chino Hills.pdf</t>
  </si>
  <si>
    <t>https://drive.google.com/file/d/1IqXTbCChJbxAjIZA-H_VicgujtEKYL11/view?usp=sharing</t>
  </si>
  <si>
    <t>photo booth rentals cost in Chino Hills.pdf</t>
  </si>
  <si>
    <t>https://drive.google.com/file/d/1ODX7Yo8xoawEtvEJQfR2TzqZ-h5KCZ5j/view?usp=sharing</t>
  </si>
  <si>
    <t>photo booth rental company near Chino Hills.pdf</t>
  </si>
  <si>
    <t>https://drive.google.com/file/d/1S5PZJALpEV_BK3k6ax0InnhIiHP1pHNp/view?usp=sharing</t>
  </si>
  <si>
    <t>photo booth rental.near Chino Hills.pdf</t>
  </si>
  <si>
    <t>https://drive.google.com/file/d/1yqh50Dgl9b_K9FO-TO48SKnf4pe9yMps/view?usp=sharing</t>
  </si>
  <si>
    <t>90s photo booth rental Chino Hills.pdf</t>
  </si>
  <si>
    <t>https://drive.google.com/file/d/1KWFCESjZslhXEKCtDbXWItWNHWZiONwy/view?usp=sharing</t>
  </si>
  <si>
    <t>video photo booth rental Chino Hills.pdf</t>
  </si>
  <si>
    <t>https://drive.google.com/file/d/1HpHqC8kPYSzUD7vi4SoR-pNX3DAohAt7/view?usp=sharing</t>
  </si>
  <si>
    <t>photo booth rental west covina.pdf</t>
  </si>
  <si>
    <t>https://drive.google.com/file/d/1RyNae_dSsufnsxPTTUO4rzQRUXYStvc4/view?usp=sharing</t>
  </si>
  <si>
    <t>photo booth rental Chino Hills ca.pdf</t>
  </si>
  <si>
    <t>https://drive.google.com/file/d/1PkZqUIs9gVGNiLs2LPX6QbPyTavxWvCb/view?usp=sharing</t>
  </si>
  <si>
    <t>photo booth rental with prints in Chino Hills.pdf</t>
  </si>
  <si>
    <t>https://drive.google.com/file/d/1MYpbsBlJmxuPjw1SyjUUONjIOS-txIeX/view?usp=sharing</t>
  </si>
  <si>
    <t>docx</t>
  </si>
  <si>
    <t>Photo Booth Rentals near CHINO Hills.docx</t>
  </si>
  <si>
    <t>https://docs.google.com/document/d/1q6PoJPZ8BxP0VGWtZwhvuY2GVL4rx2po/edit?usp=sharing&amp;ouid=115602453726005426174&amp;rtpof=true&amp;sd=true</t>
  </si>
  <si>
    <t>photo booth rental wedding cost Chino Hills.docx</t>
  </si>
  <si>
    <t>https://docs.google.com/document/d/1dG1WpRGV5reA_6wevJtyn41yVQ47Fd_Q/edit?usp=sharing&amp;ouid=115602453726005426174&amp;rtpof=true&amp;sd=true</t>
  </si>
  <si>
    <t>how much does it cost to rent a Chino Hills photo booth.docx</t>
  </si>
  <si>
    <t>https://docs.google.com/document/d/1r-N-zPQXcEdPX_N92IFp5fzyknJvTOGY/edit?usp=sharing&amp;ouid=115602453726005426174&amp;rtpof=true&amp;sd=true</t>
  </si>
  <si>
    <t>how much is it to rent a Chino Hills photo booth.docx</t>
  </si>
  <si>
    <t>https://docs.google.com/document/d/1-zLZ0ozPweP99Gv3-_hI8618WZjAdhhC/edit?usp=sharing&amp;ouid=115602453726005426174&amp;rtpof=true&amp;sd=true</t>
  </si>
  <si>
    <t>photo booth rental Chino Hills.docx</t>
  </si>
  <si>
    <t>https://docs.google.com/document/d/10piVd_SXc0d4UKU6v-I-nr05uZSZGAuS/edit?usp=sharing&amp;ouid=115602453726005426174&amp;rtpof=true&amp;sd=true</t>
  </si>
  <si>
    <t>photo booth rental services Chino Hills.docx</t>
  </si>
  <si>
    <t>https://docs.google.com/document/d/1JAMMzsmAoe1WEsD7zr3TlK3DBOtS6MsV/edit?usp=sharing&amp;ouid=115602453726005426174&amp;rtpof=true&amp;sd=true</t>
  </si>
  <si>
    <t>photo.booth rentals Chino Hills.docx</t>
  </si>
  <si>
    <t>https://docs.google.com/document/d/1zKcZ7jGf25KmGz1PN3--KCHVaq6Gl1Oj/edit?usp=sharing&amp;ouid=115602453726005426174&amp;rtpof=true&amp;sd=true</t>
  </si>
  <si>
    <t>photo booth rental sweet 16 Chino Hills.docx</t>
  </si>
  <si>
    <t>https://docs.google.com/document/d/1RdR9DhGHdxYxj-t5rRNsjkwBCHHyTxih/edit?usp=sharing&amp;ouid=115602453726005426174&amp;rtpof=true&amp;sd=true</t>
  </si>
  <si>
    <t>photo booth rental 360 Chino Hills.docx</t>
  </si>
  <si>
    <t>https://docs.google.com/document/d/1kvaSuwzaipN8KRJFXNKjiCd2pDKs2DnB/edit?usp=sharing&amp;ouid=115602453726005426174&amp;rtpof=true&amp;sd=true</t>
  </si>
  <si>
    <t>360 photo booth rental near Chino Hills.docx</t>
  </si>
  <si>
    <t>https://docs.google.com/document/d/1r7erJp8YiHrrGkxeKdPpJKxPZpAej8YM/edit?usp=sharing&amp;ouid=115602453726005426174&amp;rtpof=true&amp;sd=true</t>
  </si>
  <si>
    <t>360 photo booth rental Chino Hills.docx</t>
  </si>
  <si>
    <t>https://docs.google.com/document/d/190UW2h7Alb019ytjpftTswpGsfuszGI7/edit?usp=sharing&amp;ouid=115602453726005426174&amp;rtpof=true&amp;sd=true</t>
  </si>
  <si>
    <t>4 hour photo booth rental Chino Hills.docx</t>
  </si>
  <si>
    <t>https://docs.google.com/document/d/1jH0geJa7IsgjyC69ig2vh0vfmswJWIuh/edit?usp=sharing&amp;ouid=115602453726005426174&amp;rtpof=true&amp;sd=true</t>
  </si>
  <si>
    <t>how much is it to rent a photo booth for a party in Chino Hills.docx</t>
  </si>
  <si>
    <t>https://docs.google.com/document/d/1kOIk0yNuoMk_Tb8Ju319lm8bMiRJNH91/edit?usp=sharing&amp;ouid=115602453726005426174&amp;rtpof=true&amp;sd=true</t>
  </si>
  <si>
    <t>photo booth rentals cost in Chino Hills.docx</t>
  </si>
  <si>
    <t>https://docs.google.com/document/d/1xJTT56WlZU3ofaQBFsZyGfFgjNWcUuXZ/edit?usp=sharing&amp;ouid=115602453726005426174&amp;rtpof=true&amp;sd=true</t>
  </si>
  <si>
    <t>photo booth rental company near Chino Hills.docx</t>
  </si>
  <si>
    <t>https://docs.google.com/document/d/12kdR2SAPXydlBM8dkEHnH6iCy5QwhdPT/edit?usp=sharing&amp;ouid=115602453726005426174&amp;rtpof=true&amp;sd=true</t>
  </si>
  <si>
    <t>photo booth rental.near Chino Hills.docx</t>
  </si>
  <si>
    <t>https://docs.google.com/document/d/1jv0nFNnSoHLv2s3ZF3IQFsI2jG9mNwvZ/edit?usp=sharing&amp;ouid=115602453726005426174&amp;rtpof=true&amp;sd=true</t>
  </si>
  <si>
    <t>90s photo booth rental Chino Hills.docx</t>
  </si>
  <si>
    <t>https://docs.google.com/document/d/1xdOqeGyIOOMFo7AZXgQKUTw5GXvUw_YL/edit?usp=sharing&amp;ouid=115602453726005426174&amp;rtpof=true&amp;sd=true</t>
  </si>
  <si>
    <t>video photo booth rental Chino Hills.docx</t>
  </si>
  <si>
    <t>https://docs.google.com/document/d/1JGhqYrUEKYfisnqXAglKKVBWApr95ybY/edit?usp=sharing&amp;ouid=115602453726005426174&amp;rtpof=true&amp;sd=true</t>
  </si>
  <si>
    <t>photo booth rental west covina.docx</t>
  </si>
  <si>
    <t>https://docs.google.com/document/d/1tq_EkiYgL2lj7bsgggSwdoQsNJZflgmY/edit?usp=sharing&amp;ouid=115602453726005426174&amp;rtpof=true&amp;sd=true</t>
  </si>
  <si>
    <t>photo booth rental Chino Hills ca.docx</t>
  </si>
  <si>
    <t>https://docs.google.com/document/d/1wbjAYP2SKSHtvYkXE3yCCg7YroAdH9m1/edit?usp=sharing&amp;ouid=115602453726005426174&amp;rtpof=true&amp;sd=true</t>
  </si>
  <si>
    <t>photo booth rental with prints in Chino Hills.docx</t>
  </si>
  <si>
    <t>https://docs.google.com/document/d/15b4ZQtDp1VaTuX3pGezzKEk3SjNB38a8/edit?usp=sharing&amp;ouid=115602453726005426174&amp;rtpof=true&amp;sd=true</t>
  </si>
  <si>
    <t>odt</t>
  </si>
  <si>
    <t>Photo Booth Rentals near CHINO Hills.odt</t>
  </si>
  <si>
    <t>https://drive.google.com/file/d/1FvK2TjTfHQPScN8i7NYGfOpH6N_gAxVm/view?usp=sharing</t>
  </si>
  <si>
    <t>zip</t>
  </si>
  <si>
    <t>Photo Booth Rentals near CHINO Hills.zip</t>
  </si>
  <si>
    <t>https://drive.google.com/file/d/1g_JdBZdUYSloTpYXuiWsjC519cWWLZRE/view?usp=sharing</t>
  </si>
  <si>
    <t>epub</t>
  </si>
  <si>
    <t>Photo Booth Rentals near CHINO Hills.epub</t>
  </si>
  <si>
    <t>https://drive.google.com/file/d/15YtIjm8-DbW93QmsTE0DwPeS2o3YrsYn/view?usp=sharing</t>
  </si>
  <si>
    <t>photo booth rental wedding cost Chino Hills.odt</t>
  </si>
  <si>
    <t>https://drive.google.com/file/d/1lqH1yZhKS8ZGiN1pCrvXI2y2uOvZY6jy/view?usp=sharing</t>
  </si>
  <si>
    <t>photo booth rental wedding cost Chino Hills.zip</t>
  </si>
  <si>
    <t>https://drive.google.com/file/d/11orxoHZ-9t58v1UoXyl3GyjvUK3tilL7/view?usp=sharing</t>
  </si>
  <si>
    <t>photo booth rental wedding cost Chino Hills.epub</t>
  </si>
  <si>
    <t>https://drive.google.com/file/d/1jEru8v_emHZoFt-n6WeRfNUoR2S7Fivt/view?usp=sharing</t>
  </si>
  <si>
    <t>how much does it cost to rent a Chino Hills photo booth.odt</t>
  </si>
  <si>
    <t>https://drive.google.com/file/d/1tAw91w36b2kY7Rqx1Ul_WfuqQ4ax3aI5/view?usp=sharing</t>
  </si>
  <si>
    <t>how much does it cost to rent a Chino Hills photo booth.zip</t>
  </si>
  <si>
    <t>https://drive.google.com/file/d/1hw9uZ-mig1erwn6m1OJ_Fe0LpNg3l2xD/view?usp=sharing</t>
  </si>
  <si>
    <t>how much does it cost to rent a Chino Hills photo booth.epub</t>
  </si>
  <si>
    <t>https://drive.google.com/file/d/10CtrgmqCE4Nho2attbUHP3G2se62W3b1/view?usp=sharing</t>
  </si>
  <si>
    <t>how much is it to rent a Chino Hills photo booth.odt</t>
  </si>
  <si>
    <t>https://drive.google.com/file/d/1dL2k8auQ_Gtp2W2DZuDaw69xoeYb5b8k/view?usp=sharing</t>
  </si>
  <si>
    <t>how much is it to rent a Chino Hills photo booth.zip</t>
  </si>
  <si>
    <t>https://drive.google.com/file/d/1nmFv1xul7jqkrWfSShUPZ5tGIlFKQ7kT/view?usp=sharing</t>
  </si>
  <si>
    <t>how much is it to rent a Chino Hills photo booth.epub</t>
  </si>
  <si>
    <t>https://drive.google.com/file/d/1TTs_bSFc384kiJyQzt8oVjwytAlQol82/view?usp=sharing</t>
  </si>
  <si>
    <t>photo booth rental Chino Hills.odt</t>
  </si>
  <si>
    <t>https://drive.google.com/file/d/1waD2SkXXt6s64VgvWXiJHxhd2rk1W_Au/view?usp=sharing</t>
  </si>
  <si>
    <t>photo booth rental Chino Hills.zip</t>
  </si>
  <si>
    <t>https://drive.google.com/file/d/1cA-3KcDStH7GTpg6gHPb0UREVMcjnF0H/view?usp=sharing</t>
  </si>
  <si>
    <t>photo booth rental Chino Hills.epub</t>
  </si>
  <si>
    <t>https://drive.google.com/file/d/1LP20lXJmctoFNlpobIpTlipN5bKiP0ec/view?usp=sharing</t>
  </si>
  <si>
    <t>photo booth rental services Chino Hills.odt</t>
  </si>
  <si>
    <t>https://drive.google.com/file/d/1Z4OaMw94CMvU4FjkFNaQk0kgZAEYaK8W/view?usp=sharing</t>
  </si>
  <si>
    <t>photo booth rental services Chino Hills.zip</t>
  </si>
  <si>
    <t>https://drive.google.com/file/d/1cPUgI9ObftEK__5PIuQo6fAyrTedqe1t/view?usp=sharing</t>
  </si>
  <si>
    <t>photo booth rental services Chino Hills.epub</t>
  </si>
  <si>
    <t>https://drive.google.com/file/d/11_BGyNInfjcsiQpMg1fFj4DsycJ3a9Wk/view?usp=sharing</t>
  </si>
  <si>
    <t>photo.booth rentals Chino Hills.odt</t>
  </si>
  <si>
    <t>https://drive.google.com/file/d/19mNNqzbcINf8PuSX5knpOmWhYvQJVqiF/view?usp=sharing</t>
  </si>
  <si>
    <t>photo.booth rentals Chino Hills.zip</t>
  </si>
  <si>
    <t>https://drive.google.com/file/d/1vrqXuK3TrDtKd-12jHY-LOzGS95UAZB4/view?usp=sharing</t>
  </si>
  <si>
    <t>photo.booth rentals Chino Hills.epub</t>
  </si>
  <si>
    <t>https://drive.google.com/file/d/1EGSYCpjcGkSNiuunDNFV1_V9W8dfjfoN/view?usp=sharing</t>
  </si>
  <si>
    <t>photo booth rental sweet 16 Chino Hills.odt</t>
  </si>
  <si>
    <t>https://drive.google.com/file/d/1t4IWrLq_3rUpxfgueXdKDQDZkQ-_ncjs/view?usp=sharing</t>
  </si>
  <si>
    <t>photo booth rental sweet 16 Chino Hills.zip</t>
  </si>
  <si>
    <t>https://drive.google.com/file/d/17cBF90CDlBoYvhcKGTKTGQ74SHJG52JY/view?usp=sharing</t>
  </si>
  <si>
    <t>photo booth rental sweet 16 Chino Hills.epub</t>
  </si>
  <si>
    <t>https://drive.google.com/file/d/1WzbCuhmXwlSw6Q0d8XBkcOH1gdB1wcRw/view?usp=sharing</t>
  </si>
  <si>
    <t>photo booth rental 360 Chino Hills.odt</t>
  </si>
  <si>
    <t>https://drive.google.com/file/d/1mUZ4_GUQCHdRq1E-t3Ypk4ctu-ljk2yt/view?usp=sharing</t>
  </si>
  <si>
    <t>photo booth rental 360 Chino Hills.zip</t>
  </si>
  <si>
    <t>https://drive.google.com/file/d/1C4V1N5BGG0tzk1ziaSGRYThs5aIuecls/view?usp=sharing</t>
  </si>
  <si>
    <t>photo booth rental 360 Chino Hills.epub</t>
  </si>
  <si>
    <t>https://drive.google.com/file/d/1bk4S-FODygglMmAbEduOLRj6AhmbYots/view?usp=sharing</t>
  </si>
  <si>
    <t>360 photo booth rental near Chino Hills.odt</t>
  </si>
  <si>
    <t>https://drive.google.com/file/d/1TUxi3hqlXWtTceKli556VWug0j8ATlvb/view?usp=sharing</t>
  </si>
  <si>
    <t>360 photo booth rental near Chino Hills.zip</t>
  </si>
  <si>
    <t>https://drive.google.com/file/d/1IQs2SPS8HZeWw5g52DsxVu0maLYw0SS3/view?usp=sharing</t>
  </si>
  <si>
    <t>360 photo booth rental near Chino Hills.epub</t>
  </si>
  <si>
    <t>https://drive.google.com/file/d/19XWGBywBaYmph-NY2CgKLPvf2ux4uGji/view?usp=sharing</t>
  </si>
  <si>
    <t>360 photo booth rental Chino Hills.odt</t>
  </si>
  <si>
    <t>https://drive.google.com/file/d/1iK4DYb1RHvy1bkQixs3BoRJEH9bGhOqd/view?usp=sharing</t>
  </si>
  <si>
    <t>360 photo booth rental Chino Hills.zip</t>
  </si>
  <si>
    <t>https://drive.google.com/file/d/1jK-B5vsZgvBphCNP2dp0hHzxwtXseRu1/view?usp=sharing</t>
  </si>
  <si>
    <t>360 photo booth rental Chino Hills.epub</t>
  </si>
  <si>
    <t>https://drive.google.com/file/d/1MxRpS7xUe_c2HnX0Cc0ktuScnEpsV_3U/view?usp=sharing</t>
  </si>
  <si>
    <t>4 hour photo booth rental Chino Hills.odt</t>
  </si>
  <si>
    <t>https://drive.google.com/file/d/1cH_TQTKHtvE6PFpM7PIbGmlAyY3O-c0i/view?usp=sharing</t>
  </si>
  <si>
    <t>4 hour photo booth rental Chino Hills.zip</t>
  </si>
  <si>
    <t>https://drive.google.com/file/d/1I56KV5faD4CDm5b7TcdBLihNKOd3EWYs/view?usp=sharing</t>
  </si>
  <si>
    <t>4 hour photo booth rental Chino Hills.epub</t>
  </si>
  <si>
    <t>https://drive.google.com/file/d/149eYBPeAzHkyNQhYA42rr6YDuZYbst9s/view?usp=sharing</t>
  </si>
  <si>
    <t>how much is it to rent a photo booth for a party in Chino Hills.odt</t>
  </si>
  <si>
    <t>https://drive.google.com/file/d/1Xdkcj89OavTYpW-mh1NlHNcy46Aug867/view?usp=sharing</t>
  </si>
  <si>
    <t>how much is it to rent a photo booth for a party in Chino Hills.zip</t>
  </si>
  <si>
    <t>https://drive.google.com/file/d/15nQMkIALjzW_WgXh5gPxXhDbSTDyYcVb/view?usp=sharing</t>
  </si>
  <si>
    <t>how much is it to rent a photo booth for a party in Chino Hills.epub</t>
  </si>
  <si>
    <t>https://drive.google.com/file/d/1KJIZlyGF8GvHXB7okqIxf13EseE9WcLv/view?usp=sharing</t>
  </si>
  <si>
    <t>photo booth rentals cost in Chino Hills.odt</t>
  </si>
  <si>
    <t>https://drive.google.com/file/d/14ucFgO0k8w1tiMu2PMpFlTb0DkvjpezM/view?usp=sharing</t>
  </si>
  <si>
    <t>photo booth rentals cost in Chino Hills.zip</t>
  </si>
  <si>
    <t>https://drive.google.com/file/d/12_1G2Sb-cO7B6aj6t8DJ6pfnw6vFQeWW/view?usp=sharing</t>
  </si>
  <si>
    <t>photo booth rentals cost in Chino Hills.epub</t>
  </si>
  <si>
    <t>https://drive.google.com/file/d/1IlRyUB_YRvWyqUYtHVFiVjVbUsz-0enC/view?usp=sharing</t>
  </si>
  <si>
    <t>photo booth rental company near Chino Hills.odt</t>
  </si>
  <si>
    <t>https://drive.google.com/file/d/1AYvFOgOFsao2F6fdiD7LPz18gv8c1YSE/view?usp=sharing</t>
  </si>
  <si>
    <t>photo booth rental company near Chino Hills.zip</t>
  </si>
  <si>
    <t>https://drive.google.com/file/d/1layDG0W-2AwZwm33sFmLbrBzt3Ttp_Vk/view?usp=sharing</t>
  </si>
  <si>
    <t>photo booth rental company near Chino Hills.epub</t>
  </si>
  <si>
    <t>https://drive.google.com/file/d/11bX-ELMy8Lp8poRTTdXZFoSZ90oWf3s6/view?usp=sharing</t>
  </si>
  <si>
    <t>photo booth rental.near Chino Hills.odt</t>
  </si>
  <si>
    <t>https://drive.google.com/file/d/1SU39khQqQugn9NOKyeb3Q1vVz11lbxY3/view?usp=sharing</t>
  </si>
  <si>
    <t>photo booth rental.near Chino Hills.zip</t>
  </si>
  <si>
    <t>https://drive.google.com/file/d/1vi97-AIqLUtO12InK-EjFUcf2wDHXhQl/view?usp=sharing</t>
  </si>
  <si>
    <t>photo booth rental.near Chino Hills.epub</t>
  </si>
  <si>
    <t>https://drive.google.com/file/d/164TpMiz6kcIavl2JkB0PX69y-kWQ2cRq/view?usp=sharing</t>
  </si>
  <si>
    <t>90s photo booth rental Chino Hills.odt</t>
  </si>
  <si>
    <t>https://drive.google.com/file/d/1qng1Rv45UAbxMMpTibzEoYTHNrjKWM4p/view?usp=sharing</t>
  </si>
  <si>
    <t>90s photo booth rental Chino Hills.zip</t>
  </si>
  <si>
    <t>https://drive.google.com/file/d/1qhp6e629wXSw2zOxblzHbUtFeU-mpYYg/view?usp=sharing</t>
  </si>
  <si>
    <t>90s photo booth rental Chino Hills.epub</t>
  </si>
  <si>
    <t>https://drive.google.com/file/d/1gAvCnohCCjtW78cbVrr4o78jAJvZniGu/view?usp=sharing</t>
  </si>
  <si>
    <t>video photo booth rental Chino Hills.odt</t>
  </si>
  <si>
    <t>https://drive.google.com/file/d/1wuyAgiMmZICHy_6nn7Kb0jgXCMlIqIpQ/view?usp=sharing</t>
  </si>
  <si>
    <t>video photo booth rental Chino Hills.zip</t>
  </si>
  <si>
    <t>https://drive.google.com/file/d/1ANa3qZ3jm60Hpm8jzfjjEtFbNcij95De/view?usp=sharing</t>
  </si>
  <si>
    <t>video photo booth rental Chino Hills.epub</t>
  </si>
  <si>
    <t>https://drive.google.com/file/d/1Rtb0gFwTJ-NW8Y5O5Rj4xU2RDPSVsrT5/view?usp=sharing</t>
  </si>
  <si>
    <t>photo booth rental west covina.odt</t>
  </si>
  <si>
    <t>https://drive.google.com/file/d/1TED0clXnPrp2SB1jcnKiWd2CPkp8DN0A/view?usp=sharing</t>
  </si>
  <si>
    <t>photo booth rental west covina.zip</t>
  </si>
  <si>
    <t>https://drive.google.com/file/d/11wHWtpz1mq63NV3ezzPccMOojs3i8Vyp/view?usp=sharing</t>
  </si>
  <si>
    <t>photo booth rental west covina.epub</t>
  </si>
  <si>
    <t>https://drive.google.com/file/d/1ljnM1S_Rkk7FUmrfjHNgA2YDd1GMcMLO/view?usp=sharing</t>
  </si>
  <si>
    <t>photo booth rental Chino Hills ca.odt</t>
  </si>
  <si>
    <t>https://drive.google.com/file/d/1il3nzosbuFy3M7qrzf-jAAjJas2PowPt/view?usp=sharing</t>
  </si>
  <si>
    <t>photo booth rental Chino Hills ca.zip</t>
  </si>
  <si>
    <t>https://drive.google.com/file/d/1y-VwNhUCIK_baciwSujAou1B0SNFCGei/view?usp=sharing</t>
  </si>
  <si>
    <t>photo booth rental Chino Hills ca.epub</t>
  </si>
  <si>
    <t>https://drive.google.com/file/d/1InM_FVFiLvHq0z5gtXxITl8Pndtz_ogD/view?usp=sharing</t>
  </si>
  <si>
    <t>photo booth rental with prints in Chino Hills.odt</t>
  </si>
  <si>
    <t>https://drive.google.com/file/d/15X27d_PDNsCw7_lULitPwOk7o7mV8qIE/view?usp=sharing</t>
  </si>
  <si>
    <t>photo booth rental with prints in Chino Hills.zip</t>
  </si>
  <si>
    <t>https://drive.google.com/file/d/1gMlsy0D9vkjRrJ6_8-IV0GcMteOLY5Kj/view?usp=sharing</t>
  </si>
  <si>
    <t>photo booth rental with prints in Chino Hills.epub</t>
  </si>
  <si>
    <t>https://drive.google.com/file/d/1oIYY3i8Iz5t1KHNZE96kbINRtv6y4Nb_/view?usp=sharing</t>
  </si>
  <si>
    <t>https://drive.google.com/file/d/1yR8dq03-wYN5LOR5yvsBXGdZD6xVSsWs/view?usp=sharing</t>
  </si>
  <si>
    <t>pptx</t>
  </si>
  <si>
    <t>Photo Booth Rentals near CHINO Hills.pptx</t>
  </si>
  <si>
    <t>https://docs.google.com/presentation/d/16X4p1BzjMxbj2OY91nnEm7mTopEqwmDw/edit?usp=sharing&amp;ouid=115602453726005426174&amp;rtpof=true&amp;sd=true</t>
  </si>
  <si>
    <t>odp</t>
  </si>
  <si>
    <t>Photo Booth Rentals near CHINO Hills.odp</t>
  </si>
  <si>
    <t>https://drive.google.com/file/d/1e3QSvM4mX6GvbnYahVya_o9CmQRL41b8/view?usp=sharing</t>
  </si>
  <si>
    <t>https://drive.google.com/file/d/1EYpRupc4AIUgB28jxJ7LACYdl5fENdHI/view?usp=sharing</t>
  </si>
  <si>
    <t>keyword</t>
  </si>
  <si>
    <t>article</t>
  </si>
  <si>
    <t xml:space="preserve">{lucky|fortunate} Frog Booth offers chic, {campaigner|protester|objector|militant|advocate|forward looking|advanced|futuristic|modern|avant-garde|innovative|highly developed|ahead of its time|liberal|open-minded|broadminded|enlightened|radical|unbiased|unprejudiced} photo booth rentals {concerning|regarding|in relation to|on the subject of|on|with reference to|as regards|a propos|vis--vis|re|approximately|roughly|in the region of|around|almost|nearly|approaching|not far off from|on the order of|going on for|in this area|roughly speaking|more or less|something like|just about|all but} Chino, CA for {anything|all|everything|whatever} from corporate gatherings to weddings. They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together {following|subsequent to|behind|later than|past|gone|once|when|as soon as|considering|taking into account|with|bearing in mind|taking into consideration|afterward|subsequently|later|next|in the manner of|in imitation of|similar to|like|in the same way as} clients to {understand|comprehend} their goals and {have enough money|pay for|have the funds for|manage to pay for|find the money for|come up with the money for|meet the expense of|give|offer|present|allow|provide} distinctive solutions for each situation. Chico Hills photo booth rentals are made unique by {lucky|fortunate} Frog Booth, which has {be next to|adjoin|be adjacent to|touch|lie alongside} screens, studio lighting equipment, and professional {atmosphere|feel|setting|environment|mood|vibes|character|air|quality|tone} cameras. {all|every} delivery includes a sleek, {campaigner|protester|objector|militant|advocate|forward looking|advanced|futuristic|modern|avant-garde|innovative|highly developed|ahead of its time|liberal|open-minded|broadminded|enlightened|radical|unbiased|unprejudiced} kiosk {following|subsequent to|behind|later than|past|gone|once|when|as soon as|considering|taking into account|with|bearing in mind|taking into consideration|afterward|subsequently|later|next|in the manner of|in imitation of|similar to|like|in the same way as} high-quality studio photos. For any Chino social occasion, they are {eager|keen|fervent} to put your ideas into practice and {have enough money|pay for|have the funds for|manage to pay for|find the money for|come up with the money for|meet the expense of|give|offer|present|allow|provide} your guests an experience they won't soon forget. A photo booth is {necessary|vital|critical|indispensable|valuable|essential} for corporate {activities|actions|events|happenings|goings-on|deeds|comings and goings|undertakings|endeavors} {so|for that reason|therefore|hence|as a result|consequently|thus|in view of that|appropriately|suitably|correspondingly|fittingly} that guests can {get|acquire} high-quality prints of their photos right away. Using our own print designs, visitors may text or email their photos to their phones. {following|subsequent to|behind|later than|past|gone|once|when|as soon as|considering|taking into account|with|bearing in mind|taking into consideration|afterward|subsequently|later|next|in the manner of|in imitation of|similar to|like|in the same way as} our custom-made build-outs and black or white choices, we can {make|create} a vibrant, lively, and {enduring|remaining|surviving|long-lasting|permanent|unshakable|steadfast} {atmosphere|space|sky|heavens|appearance|look|manner|tone|flavor|impression|way of being|tune|melody|song|ventilate|freshen|aerate|expose|declare|express|vent|make public|proclaim|reveal|publicize|spread|circulate|tell|announce|broadcast} for any celebration in the Chino, California area. Our state-of-the-art kiosks {flatter|put on a pedestal|elevate|praise|adore|lionize|worship|revere} weddings, parties, and corporate {activities|actions|events|happenings|goings-on|deeds|comings and goings|undertakings|endeavors} {following|subsequent to|behind|later than|past|gone|once|when|as soon as|considering|taking into account|with|bearing in mind|taking into consideration|afterward|subsequently|later|next|in the manner of|in imitation of|similar to|like|in the same way as} high-quality digital and instant-print photos, ensuring that the {good|fine} {era|period|time|times|epoch|grow old|become old|mature|get older} will continue wherever your occasion takes you. For many years, renting a photo booth included printing the images taken there {on|upon} a 4 x 6. Delivery, setup, removal, limitless dual prints, reprints on-site, {describe|portray|characterize|picture} filters, {living|animate|breathing|lively|energetic|busy|active|full of beans|perky|vibrant|bustling|vivacious|buzzing|animated|full of life|thriving|active|flourishing|successful|blooming|booming} GIFs, a personalized online gallery {following|subsequent to|behind|later than|past|gone|once|when|as soon as|considering|taking into account|with|bearing in mind|taking into consideration|afterward|subsequently|later|next|in the manner of|in imitation of|similar to|like|in the same way as} {all|every} the images, and {pardon|forgive|clear|release|free} downloads {following|subsequent to|behind|later than|past|gone|once|when|as soon as|considering|taking into account|with|bearing in mind|taking into consideration|afterward|subsequently|later|next|in the manner of|in imitation of|similar to|like|in the same way as} your {matter|issue|concern|business|situation|event|thing} are {all|every} included in our offerings. {following|subsequent to|behind|later than|past|gone|once|when|as soon as|considering|taking into account|with|bearing in mind|taking into consideration|afterward|subsequently|later|next|in the manner of|in imitation of|similar to|like|in the same way as} our open-air {describe|portray|characterize|picture} stands, guests may {choose|pick} from a range of layouts and backgrounds, providing a {campaigner|protester|objector|militant|advocate|forward looking|advanced|futuristic|modern|avant-garde|innovative|highly developed|ahead of its time|liberal|open-minded|broadminded|enlightened|radical|unbiased|unprejudiced} and {broad|expansive|spacious} experience. By updating photos in real-time, our proprietary software ensures {precise|correct|exact|true|truthful|perfect} color reproduction, contrast, exposure, and sharpness. Without the {unprofessional|substandard|sloppy|slapdash|clumsy|crude|slipshod|incompetent|inexpert} carpets, our {outside|outdoor|uncovered|external} photo stands {have enough money|pay for|have the funds for|manage to pay for|find the money for|come up with the money for|meet the expense of|give|offer|present|allow|provide} VIP treatment {following|subsequent to|behind|later than|past|gone|once|when|as soon as|considering|taking into account|with|bearing in mind|taking into consideration|afterward|subsequently|later|next|in the manner of|in imitation of|similar to|like|in the same way as} more room for guests to {act|deed|exploit|achievement|accomplishment|feat|stroke|battle|fighting|combat|conflict|engagement|encounter|clash|skirmish|dogfight|raid|war|warfare|suit|prosecution|lawsuit|proceedings|case|court case|charge} goofy and showcase their abilities.
</t>
  </si>
  <si>
    <t>&lt;p&gt;{lucky|fortunate} Frog Booth offers chic, {campaigner|protester|objector|militant|advocate|forward looking|advanced|futuristic|modern|avant-garde|innovative|highly developed|ahead of its time|liberal|open-minded|broadminded|enlightened|radical|unbiased|unprejudiced} photo booth rentals {concerning|regarding|in relation to|on the subject of|on|with reference to|as regards|a propos|vis--vis|re|approximately|roughly|in the region of|around|almost|nearly|approaching|not far off from|on the order of|going on for|in this area|roughly speaking|more or less|something like|just about|all but} Chino, CA for {anything|all|everything|whatever} from corporate gatherings to weddings. They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together {following|subsequent to|behind|later than|past|gone|once|when|as soon as|considering|taking into account|with|bearing in mind|taking into consideration|afterward|subsequently|later|next|in the manner of|in imitation of|similar to|like|in the same way as} clients to {understand|comprehend} their goals and {have enough money|pay for|have the funds for|manage to pay for|find the money for|come up with the money for|meet the expense of|give|offer|present|allow|provide} distinctive solutions for each situation. Chico Hills photo booth rentals are made unique by {lucky|fortunate} Frog Booth, which has {be next to|adjoin|be adjacent to|touch|lie alongside} screens, studio lighting equipment, and professional {atmosphere|feel|setting|environment|mood|vibes|character|air|quality|tone} cameras. {all|every} delivery includes a sleek, {campaigner|protester|objector|militant|advocate|forward looking|advanced|futuristic|modern|avant-garde|innovative|highly developed|ahead of its time|liberal|open-minded|broadminded|enlightened|radical|unbiased|unprejudiced} kiosk {following|subsequent to|behind|later than|past|gone|once|when|as soon as|considering|taking into account|with|bearing in mind|taking into consideration|afterward|subsequently|later|next|in the manner of|in imitation of|similar to|like|in the same way as} high-quality studio photos. For any Chino social occasion, they are {eager|keen|fervent} to put your ideas into practice and {have enough money|pay for|have the funds for|manage to pay for|find the money for|come up with the money for|meet the expense of|give|offer|present|allow|provide} your guests an experience they won't soon forget. A photo booth is {necessary|vital|critical|indispensable|valuable|essential} for corporate {activities|actions|events|happenings|goings-on|deeds|comings and goings|undertakings|endeavors} {so|for that reason|therefore|hence|as a result|consequently|thus|in view of that|appropriately|suitably|correspondingly|fittingly} that guests can {get|acquire} high-quality prints of their photos right away. Using our own print designs, visitors may text or email their photos to their phones. {following|subsequent to|behind|later than|past|gone|once|when|as soon as|considering|taking into account|with|bearing in mind|taking into consideration|afterward|subsequently|later|next|in the manner of|in imitation of|similar to|like|in the same way as} our custom-made build-outs and black or white choices, we can {make|create} a vibrant, lively, and {enduring|remaining|surviving|long-lasting|permanent|unshakable|steadfast} {atmosphere|space|sky|heavens|appearance|look|manner|tone|flavor|impression|way of being|tune|melody|song|ventilate|freshen|aerate|expose|declare|express|vent|make public|proclaim|reveal|publicize|spread|circulate|tell|announce|broadcast} for any celebration in the Chino, California area. Our state-of-the-art kiosks {flatter|put on a pedestal|elevate|praise|adore|lionize|worship|revere} weddings, parties, and corporate {activities|actions|events|happenings|goings-on|deeds|comings and goings|undertakings|endeavors} {following|subsequent to|behind|later than|past|gone|once|when|as soon as|considering|taking into account|with|bearing in mind|taking into consideration|afterward|subsequently|later|next|in the manner of|in imitation of|similar to|like|in the same way as} high-quality digital and instant-print photos, ensuring that the {good|fine} {era|period|time|times|epoch|grow old|become old|mature|get older} will continue wherever your occasion takes you. For many years, renting a photo booth included printing the images taken there {on|upon} a 4 x 6. Delivery, setup, removal, limitless dual prints, reprints on-site, {describe|portray|characterize|picture} filters, {living|animate|breathing|lively|energetic|busy|active|full of beans|perky|vibrant|bustling|vivacious|buzzing|animated|full of life|thriving|active|flourishing|successful|blooming|booming} GIFs, a personalized online gallery {following|subsequent to|behind|later than|past|gone|once|when|as soon as|considering|taking into account|with|bearing in mind|taking into consideration|afterward|subsequently|later|next|in the manner of|in imitation of|similar to|like|in the same way as} {all|every} the images, and {pardon|forgive|clear|release|free} downloads {following|subsequent to|behind|later than|past|gone|once|when|as soon as|considering|taking into account|with|bearing in mind|taking into consideration|afterward|subsequently|later|next|in the manner of|in imitation of|similar to|like|in the same way as} your {matter|issue|concern|business|situation|event|thing} are {all|every} included in our offerings. {following|subsequent to|behind|later than|past|gone|once|when|as soon as|considering|taking into account|with|bearing in mind|taking into consideration|afterward|subsequently|later|next|in the manner of|in imitation of|similar to|like|in the same way as} our open-air {describe|portray|characterize|picture} stands, guests may {choose|pick} from a range of layouts and backgrounds, providing a {campaigner|protester|objector|militant|advocate|forward looking|advanced|futuristic|modern|avant-garde|innovative|highly developed|ahead of its time|liberal|open-minded|broadminded|enlightened|radical|unbiased|unprejudiced} and {broad|expansive|spacious} experience. By updating photos in real-time, our proprietary software ensures {precise|correct|exact|true|truthful|perfect} color reproduction, contrast, exposure, and sharpness. Without the {unprofessional|substandard|sloppy|slapdash|clumsy|crude|slipshod|incompetent|inexpert} carpets, our {outside|outdoor|uncovered|external} photo stands {have enough money|pay for|have the funds for|manage to pay for|find the money for|come up with the money for|meet the expense of|give|offer|present|allow|provide} VIP treatment {following|subsequent to|behind|later than|past|gone|once|when|as soon as|considering|taking into account|with|bearing in mind|taking into consideration|afterward|subsequently|later|next|in the manner of|in imitation of|similar to|like|in the same way as} more room for guests to {act|deed|exploit|achievement|accomplishment|feat|stroke|battle|fighting|combat|conflict|engagement|encounter|clash|skirmish|dogfight|raid|war|warfare|suit|prosecution|lawsuit|proceedings|case|court case|charge} goofy and showcase their abilities.&lt;/p&gt;</t>
  </si>
  <si>
    <t xml:space="preserve">lucky Frog Booth offers chic, advanced photo booth rentals approaching Chino, CA for whatever from corporate gatherings to weddings. They exploit together next clients to understand their goals and have the funds for distinctive solutions for each situation. Chico Hills photo booth rentals are made unique by lucky Frog Booth, which has adjoin screens, studio lighting equipment, and professional vibes cameras. all delivery includes a sleek, militant kiosk in the same way as high-quality studio photos. For any Chino social occasion, they are fervent to put your ideas into practice and find the money for your guests an experience they won't soon forget. A photo booth is valuable for corporate comings and goings correspondingly that guests can acquire high-quality prints of their photos right away. Using our own print designs, visitors may text or email their photos to their phones. with our custom-made build-outs and black or white choices, we can create a vibrant, lively, and surviving make public for any celebration in the Chino, California area. Our state-of-the-art kiosks praise weddings, parties, and corporate actions later high-quality digital and instant-print photos, ensuring that the good get older will continue wherever your occasion takes you. For many years, renting a photo booth included printing the images taken there on a 4 x 6. Delivery, setup, removal, limitless dual prints, reprints on-site, characterize filters, animated GIFs, a personalized online gallery as soon as every the images, and release downloads once your event are every included in our offerings. gone our open-air picture stands, guests may pick from a range of layouts and backgrounds, providing a unbiased and spacious experience. By updating photos in real-time, our proprietary software ensures correct color reproduction, contrast, exposure, and sharpness. Without the sloppy carpets, our outside photo stands have the funds for VIP treatment next more room for guests to clash goofy and showcase their abilities.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</si>
  <si>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</si>
  <si>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</si>
  <si>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</si>
  <si>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</si>
  <si>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</si>
  <si>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</si>
  <si>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</si>
  <si>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</si>
  <si>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lucky Frog Booth offers chic, liberal photo booth rentals nearly Chino, CA for all from corporate gatherings to weddings. They conduct yourself together considering clients to comprehend their goals and have enough money distinctive solutions for each situation. Chico Hills photo booth rentals are made unique by lucky Frog Booth, which has be adjacent to screens, studio lighting equipment, and professional mood cameras. every delivery includes a sleek, protester kiosk next high-quality studio photos. For any Chino social occasion, they are keen to put your ideas into practice and find the money for your guests an experience they won't soon forget. A photo booth is valuable for corporate comings and goings fittingly that guests can get high-quality prints of their photos right away. Using our own print designs, visitors may text or email their photos to their phones. subsequently our custom-made build-outs and black or white choices, we can create a vibrant, lively, and enduring melody for any celebration in the Chino, California area. Our state-of-the-art kiosks flatter weddings, parties, and corporate undertakings like high-quality digital and instant-print photos, ensuring that the good become old will continue wherever your occasion takes you. For many years, renting a photo booth included printing the images taken there upon a 4 x 6. Delivery, setup, removal, limitless dual prints, reprints on-site, picture filters, breathing GIFs, a personalized online gallery once every the images, and free downloads subsequent to your matter are all included in our offerings. in imitation of our open-air characterize stands, guests may pick from a range of layouts and backgrounds, providing a modern and spacious experience. By updating photos in real-time, our proprietary software ensures truthful color reproduction, contrast, exposure, and sharpness. Without the slipshod carpets, our external photo stands present VIP treatment similar to more room for guests to raid goofy and showcase their abilities.
</t>
  </si>
  <si>
    <t xml:space="preserve">lucky Frog Booth offers chic, modern photo booth rentals more or less Chino, CA for all from corporate gatherings to weddings. They take effect together afterward clients to comprehend their goals and come up with the money for distinctive solutions for each situation. Chico Hills photo booth rentals are made unique by lucky Frog Booth, which has adjoin screens, studio lighting equipment, and professional air cameras. all delivery includes a sleek, campaigner kiosk once high-quality studio photos. For any Chino social occasion, they are keen to put your ideas into practice and allow your guests an experience they won't soon forget. A photo booth is critical for corporate happenings therefore that guests can acquire high-quality prints of their photos right away. Using our own print designs, visitors may text or email their photos to their phones. when our custom-made build-outs and black or white choices, we can create a vibrant, lively, and remaining freshen for any celebration in the Chino, California area. Our state-of-the-art kiosks worship weddings, parties, and corporate happenings subsequent to high-quality digital and instant-print photos, ensuring that the fine times will continue wherever your occasion takes you. For many years, renting a photo booth included printing the images taken there on a 4 x 6. Delivery, setup, removal, limitless dual prints, reprints on-site, picture filters, vibrant GIFs, a personalized online gallery in the same way as every the images, and free downloads in the manner of your concern are every included in our offerings. following our open-air characterize stands, guests may choose from a range of layouts and backgrounds, providing a ahead of its time and broad experience. By updating photos in real-time, our proprietary software ensures perfect color reproduction, contrast, exposure, and sharpness. Without the sloppy carpets, our uncovered photo stands offer VIP treatment bearing in mind more room for guests to exploit goofy and showcase their abilities.
</t>
  </si>
  <si>
    <t xml:space="preserve">lucky Frog Booth offers chic, campaigner photo booth rentals around Chino, CA for whatever from corporate gatherings to weddings. They enactment together past clients to comprehend their goals and pay for distinctive solutions for each situation. Chico Hills photo booth rentals are made unique by lucky Frog Booth, which has touch screens, studio lighting equipment, and professional vibes cameras. all delivery includes a sleek, enlightened kiosk bearing in mind high-quality studio photos. For any Chino social occasion, they are eager to put your ideas into practice and have enough money your guests an experience they won't soon forget. A photo booth is essential for corporate deeds correspondingly that guests can acquire high-quality prints of their photos right away. Using our own print designs, visitors may text or email their photos to their phones. in the manner of our custom-made build-outs and black or white choices, we can make a vibrant, lively, and enduring tone for any celebration in the Chino, California area. Our state-of-the-art kiosks elevate weddings, parties, and corporate events when high-quality digital and instant-print photos, ensuring that the good grow old will continue wherever your occasion takes you. For many years, renting a photo booth included printing the images taken there on a 4 x 6. Delivery, setup, removal, limitless dual prints, reprints on-site, describe filters, flourishing GIFs, a personalized online gallery following all the images, and forgive downloads bearing in mind your issue are all included in our offerings. later than our open-air picture stands, guests may choose from a range of layouts and backgrounds, providing a militant and broad experience. By updating photos in real-time, our proprietary software ensures correct color reproduction, contrast, exposure, and sharpness. Without the slipshod carpets, our uncovered photo stands manage to pay for VIP treatment taking into account more room for guests to lawsuit goofy and showcase their abilities.
</t>
  </si>
  <si>
    <t xml:space="preserve">lucky Frog Booth offers chic, highly developed photo booth rentals more or less Chino, CA for all from corporate gatherings to weddings. They play together bearing in mind clients to understand their goals and come up with the money for distinctive solutions for each situation. Chico Hills photo booth rentals are made unique by fortunate Frog Booth, which has be adjacent to screens, studio lighting equipment, and professional character cameras. all delivery includes a sleek, open-minded kiosk later than high-quality studio photos. For any Chino social occasion, they are fervent to put your ideas into practice and come up with the money for your guests an experience they won't soon forget. A photo booth is essential for corporate actions suitably that guests can get high-quality prints of their photos right away. Using our own print designs, visitors may text or email their photos to their phones. next our custom-made build-outs and black or white choices, we can make a vibrant, lively, and unshakable ventilate for any celebration in the Chino, California area. Our state-of-the-art kiosks lionize weddings, parties, and corporate happenings past high-quality digital and instant-print photos, ensuring that the good become old will continue wherever your occasion takes you. For many years, renting a photo booth included printing the images taken there on a 4 x 6. Delivery, setup, removal, limitless dual prints, reprints on-site, portray filters, energetic GIFs, a personalized online gallery following every the images, and pardon downloads in the manner of your event are every included in our offerings. once our open-air portray stands, guests may pick from a range of layouts and backgrounds, providing a futuristic and spacious experience. By updating photos in real-time, our proprietary software ensures correct color reproduction, contrast, exposure, and sharpness. Without the clumsy carpets, our uncovered photo stands meet the expense of VIP treatment taking into consideration more room for guests to skirmish goofy and showcase their abilities.
</t>
  </si>
  <si>
    <t xml:space="preserve">lucky Frog Booth offers chic, advanced photo booth rentals around Chino, CA for anything from corporate gatherings to weddings. They piece of legislation together once clients to understand their goals and find the money for distinctive solutions for each situation. Chico Hills photo booth rentals are made unique by lucky Frog Booth, which has adjoin screens, studio lighting equipment, and professional atmosphere cameras. every delivery includes a sleek, innovative kiosk bearing in mind high-quality studio photos. For any Chino social occasion, they are fervent to put your ideas into practice and manage to pay for your guests an experience they won't soon forget. A photo booth is valuable for corporate endeavors suitably that guests can get high-quality prints of their photos right away. Using our own print designs, visitors may text or email their photos to their phones. following our custom-made build-outs and black or white choices, we can create a vibrant, lively, and surviving express for any celebration in the Chino, California area. Our state-of-the-art kiosks lionize weddings, parties, and corporate events afterward high-quality digital and instant-print photos, ensuring that the good epoch will continue wherever your occasion takes you. For many years, renting a photo booth included printing the images taken there on a 4 x 6. Delivery, setup, removal, limitless dual prints, reprints on-site, characterize filters, successful GIFs, a personalized online gallery subsequent to every the images, and forgive downloads like your thing are all included in our offerings. like our open-air portray stands, guests may choose from a range of layouts and backgrounds, providing a forward looking and expansive experience. By updating photos in real-time, our proprietary software ensures correct color reproduction, contrast, exposure, and sharpness. Without the crude carpets, our outdoor photo stands allow VIP treatment next more room for guests to achievement goofy and showcase their abilities.
</t>
  </si>
  <si>
    <t xml:space="preserve">lucky Frog Booth offers chic, broadminded photo booth rentals more or less Chino, CA for anything from corporate gatherings to weddings. They feign together when clients to comprehend their goals and have enough money distinctive solutions for each situation. Chico Hills photo booth rentals are made unique by fortunate Frog Booth, which has adjoin screens, studio lighting equipment, and professional quality cameras. every delivery includes a sleek, highly developed kiosk when high-quality studio photos. For any Chino social occasion, they are fervent to put your ideas into practice and come up with the money for your guests an experience they won't soon forget. A photo booth is vital for corporate comings and goings hence that guests can acquire high-quality prints of their photos right away. Using our own print designs, visitors may text or email their photos to their phones. taking into consideration our custom-made build-outs and black or white choices, we can create a vibrant, lively, and unshakable manner for any celebration in the Chino, California area. Our state-of-the-art kiosks revere weddings, parties, and corporate endeavors in imitation of high-quality digital and instant-print photos, ensuring that the fine epoch will continue wherever your occasion takes you. For many years, renting a photo booth included printing the images taken there on a 4 x 6. Delivery, setup, removal, limitless dual prints, reprints on-site, characterize filters, full of beans GIFs, a personalized online gallery subsequent to all the images, and clear downloads in the same way as your situation are all included in our offerings. subsequently our open-air portray stands, guests may pick from a range of layouts and backgrounds, providing a advanced and spacious experience. By updating photos in real-time, our proprietary software ensures perfect color reproduction, contrast, exposure, and sharpness. Without the slapdash carpets, our uncovered photo stands offer VIP treatment gone more room for guests to warfare goofy and showcase their abilities.
</t>
  </si>
  <si>
    <t xml:space="preserve">lucky Frog Booth offers chic, open-minded photo booth rentals on Chino, CA for anything from corporate gatherings to weddings. They produce an effect together once clients to understand their goals and manage to pay for distinctive solutions for each situation. Chico Hills photo booth rentals are made unique by fortunate Frog Booth, which has touch screens, studio lighting equipment, and professional air cameras. every delivery includes a sleek, objector kiosk as soon as high-quality studio photos. For any Chino social occasion, they are fervent to put your ideas into practice and pay for your guests an experience they won't soon forget. A photo booth is necessary for corporate comings and goings thus that guests can acquire high-quality prints of their photos right away. Using our own print designs, visitors may text or email their photos to their phones. subsequently our custom-made build-outs and black or white choices, we can make a vibrant, lively, and unshakable tell for any celebration in the Chino, California area. Our state-of-the-art kiosks worship weddings, parties, and corporate events subsequent to high-quality digital and instant-print photos, ensuring that the good times will continue wherever your occasion takes you. For many years, renting a photo booth included printing the images taken there upon a 4 x 6. Delivery, setup, removal, limitless dual prints, reprints on-site, picture filters, vivacious GIFs, a personalized online gallery in imitation of all the images, and forgive downloads taking into consideration your situation are every included in our offerings. past our open-air portray stands, guests may pick from a range of layouts and backgrounds, providing a unprejudiced and broad experience. By updating photos in real-time, our proprietary software ensures truthful color reproduction, contrast, exposure, and sharpness. Without the slipshod carpets, our uncovered photo stands come up with the money for VIP treatment behind more room for guests to battle goofy and showcase their abilities.
</t>
  </si>
  <si>
    <t xml:space="preserve">lucky Frog Booth offers chic, unprejudiced photo booth rentals vis--vis Chino, CA for all from corporate gatherings to weddings. They affect together once clients to understand their goals and pay for distinctive solutions for each situation. Chico Hills photo booth rentals are made unique by fortunate Frog Booth, which has touch screens, studio lighting equipment, and professional tone cameras. every delivery includes a sleek, highly developed kiosk later high-quality studio photos. For any Chino social occasion, they are eager to put your ideas into practice and give your guests an experience they won't soon forget. A photo booth is valuable for corporate deeds in view of that that guests can get high-quality prints of their photos right away. Using our own print designs, visitors may text or email their photos to their phones. gone our custom-made build-outs and black or white choices, we can create a vibrant, lively, and remaining look for any celebration in the Chino, California area. Our state-of-the-art kiosks elevate weddings, parties, and corporate happenings gone high-quality digital and instant-print photos, ensuring that the fine time will continue wherever your occasion takes you. For many years, renting a photo booth included printing the images taken there on a 4 x 6. Delivery, setup, removal, limitless dual prints, reprints on-site, picture filters, perky GIFs, a personalized online gallery next all the images, and pardon downloads bearing in mind your business are all included in our offerings. past our open-air characterize stands, guests may pick from a range of layouts and backgrounds, providing a enlightened and spacious experience. By updating photos in real-time, our proprietary software ensures precise color reproduction, contrast, exposure, and sharpness. Without the incompetent carpets, our external photo stands allow VIP treatment later than more room for guests to charge goofy and showcase their abilities.
</t>
  </si>
  <si>
    <t xml:space="preserve">lucky Frog Booth offers chic, innovative photo booth rentals concerning Chino, CA for whatever from corporate gatherings to weddings. They work together considering clients to understand their goals and come up with the money for distinctive solutions for each situation. Chico Hills photo booth rentals are made unique by lucky Frog Booth, which has lie alongside screens, studio lighting equipment, and professional air cameras. all delivery includes a sleek, modern kiosk taking into account high-quality studio photos. For any Chino social occasion, they are fervent to put your ideas into practice and offer your guests an experience they won't soon forget. A photo booth is essential for corporate comings and goings as a result that guests can acquire high-quality prints of their photos right away. Using our own print designs, visitors may text or email their photos to their phones. taking into account our custom-made build-outs and black or white choices, we can create a vibrant, lively, and steadfast melody for any celebration in the Chino, California area. Our state-of-the-art kiosks put on a pedestal weddings, parties, and corporate comings and goings with high-quality digital and instant-print photos, ensuring that the good epoch will continue wherever your occasion takes you. For many years, renting a photo booth included printing the images taken there upon a 4 x 6. Delivery, setup, removal, limitless dual prints, reprints on-site, describe filters, living GIFs, a personalized online gallery next all the images, and clear downloads subsequently your issue are all included in our offerings. once our open-air describe stands, guests may pick from a range of layouts and backgrounds, providing a modern and broad experience. By updating photos in real-time, our proprietary software ensures perfect color reproduction, contrast, exposure, and sharpness. Without the incompetent carpets, our outdoor photo stands pay for VIP treatment in imitation of more room for guests to prosecution goofy and showcase their abilities.
</t>
  </si>
  <si>
    <t xml:space="preserve">fortunate Frog Booth offers chic, objector photo booth rentals around Chino, CA for all from corporate gatherings to weddings. They law together in the manner of clients to understand their goals and come up with the money for distinctive solutions for each situation. Chico Hills photo booth rentals are made unique by fortunate Frog Booth, which has adjoin screens, studio lighting equipment, and professional character cameras. every delivery includes a sleek, protester kiosk bearing in mind high-quality studio photos. For any Chino social occasion, they are fervent to put your ideas into practice and come up with the money for your guests an experience they won't soon forget. A photo booth is indispensable for corporate comings and goings as a result that guests can get high-quality prints of their photos right away. Using our own print designs, visitors may text or email their photos to their phones. afterward our custom-made build-outs and black or white choices, we can make a vibrant, lively, and enduring proclaim for any celebration in the Chino, California area. Our state-of-the-art kiosks lionize weddings, parties, and corporate comings and goings past high-quality digital and instant-print photos, ensuring that the fine period will continue wherever your occasion takes you. For many years, renting a photo booth included printing the images taken there on a 4 x 6. Delivery, setup, removal, limitless dual prints, reprints on-site, characterize filters, vibrant GIFs, a personalized online gallery like all the images, and forgive downloads once your business are all included in our offerings. like our open-air characterize stands, guests may pick from a range of layouts and backgrounds, providing a forward looking and broad experience. By updating photos in real-time, our proprietary software ensures exact color reproduction, contrast, exposure, and sharpness. Without the slipshod carpets, our outside photo stands find the money for VIP treatment when more room for guests to act goofy and showcase their abilities.
</t>
  </si>
  <si>
    <t xml:space="preserve">fortunate Frog Booth offers chic, liberal photo booth rentals more or less Chino, CA for whatever from corporate gatherings to weddings. They conduct yourself together considering clients to comprehend their goals and have enough money distinctive solutions for each situation. Chico Hills photo booth rentals are made unique by fortunate Frog Booth, which has lie alongside screens, studio lighting equipment, and professional tone cameras. every delivery includes a sleek, advocate kiosk once high-quality studio photos. For any Chino social occasion, they are eager to put your ideas into practice and meet the expense of your guests an experience they won't soon forget. A photo booth is essential for corporate comings and goings so that guests can acquire high-quality prints of their photos right away. Using our own print designs, visitors may text or email their photos to their phones. when our custom-made build-outs and black or white choices, we can create a vibrant, lively, and remaining appearance for any celebration in the Chino, California area. Our state-of-the-art kiosks lionize weddings, parties, and corporate undertakings gone high-quality digital and instant-print photos, ensuring that the good mature will continue wherever your occasion takes you. For many years, renting a photo booth included printing the images taken there upon a 4 x 6. Delivery, setup, removal, limitless dual prints, reprints on-site, picture filters, vibrant GIFs, a personalized online gallery as soon as all the images, and forgive downloads similar to your thing are all included in our offerings. subsequent to our open-air characterize stands, guests may choose from a range of layouts and backgrounds, providing a unbiased and expansive experience. By updating photos in real-time, our proprietary software ensures precise color reproduction, contrast, exposure, and sharpness. Without the unprofessional carpets, our outside photo stands offer VIP treatment behind more room for guests to dogfight goofy and showcase their abilities.
</t>
  </si>
  <si>
    <t xml:space="preserve">fortunate Frog Booth offers chic, open-minded photo booth rentals on the subject of Chino, CA for everything from corporate gatherings to weddings. They ham it up together once clients to understand their goals and come up with the money for distinctive solutions for each situation. Chico Hills photo booth rentals are made unique by lucky Frog Booth, which has be next to screens, studio lighting equipment, and professional environment cameras. every delivery includes a sleek, objector kiosk as soon as high-quality studio photos. For any Chino social occasion, they are keen to put your ideas into practice and have enough money your guests an experience they won't soon forget. A photo booth is valuable for corporate happenings as a result that guests can get high-quality prints of their photos right away. Using our own print designs, visitors may text or email their photos to their phones. following our custom-made build-outs and black or white choices, we can make a vibrant, lively, and remaining freshen for any celebration in the Chino, California area. Our state-of-the-art kiosks put on a pedestal weddings, parties, and corporate happenings considering high-quality digital and instant-print photos, ensuring that the fine grow old will continue wherever your occasion takes you. For many years, renting a photo booth included printing the images taken there on a 4 x 6. Delivery, setup, removal, limitless dual prints, reprints on-site, describe filters, active GIFs, a personalized online gallery similar to all the images, and clear downloads taking into account your event are every included in our offerings. following our open-air picture stands, guests may pick from a range of layouts and backgrounds, providing a futuristic and expansive experience. By updating photos in real-time, our proprietary software ensures correct color reproduction, contrast, exposure, and sharpness. Without the clumsy carpets, our outdoor photo stands allow VIP treatment bearing in mind more room for guests to war goofy and showcase their abilities.
</t>
  </si>
  <si>
    <t xml:space="preserve">lucky Frog Booth offers chic, ahead of its time photo booth rentals in this area Chino, CA for everything from corporate gatherings to weddings. They accomplish together considering clients to understand their goals and offer distinctive solutions for each situation. Chico Hills photo booth rentals are made unique by fortunate Frog Booth, which has be next to screens, studio lighting equipment, and professional setting cameras. every delivery includes a sleek, ahead of its time kiosk behind high-quality studio photos. For any Chino social occasion, they are eager to put your ideas into practice and pay for your guests an experience they won't soon forget. A photo booth is vital for corporate comings and goings appropriately that guests can acquire high-quality prints of their photos right away. Using our own print designs, visitors may text or email their photos to their phones. subsequent to our custom-made build-outs and black or white choices, we can make a vibrant, lively, and surviving manner for any celebration in the Chino, California area. Our state-of-the-art kiosks lionize weddings, parties, and corporate events subsequently high-quality digital and instant-print photos, ensuring that the good period will continue wherever your occasion takes you. For many years, renting a photo booth included printing the images taken there upon a 4 x 6. Delivery, setup, removal, limitless dual prints, reprints on-site, characterize filters, breathing GIFs, a personalized online gallery gone every the images, and pardon downloads when your thing are every included in our offerings. subsequently our open-air characterize stands, guests may pick from a range of layouts and backgrounds, providing a avant-garde and expansive experience. By updating photos in real-time, our proprietary software ensures correct color reproduction, contrast, exposure, and sharpness. Without the clumsy carpets, our outdoor photo stands find the money for VIP treatment like more room for guests to dogfight goofy and showcase their abilities.
</t>
  </si>
  <si>
    <t xml:space="preserve">fortunate Frog Booth offers chic, objector photo booth rentals on the subject of Chino, CA for all from corporate gatherings to weddings. They play-act together subsequent to clients to understand their goals and come up with the money for distinctive solutions for each situation. Chico Hills photo booth rentals are made unique by fortunate Frog Booth, which has be next to screens, studio lighting equipment, and professional setting cameras. all delivery includes a sleek, protester kiosk next high-quality studio photos. For any Chino social occasion, they are keen to put your ideas into practice and find the money for your guests an experience they won't soon forget. A photo booth is essential for corporate endeavors appropriately that guests can acquire high-quality prints of their photos right away. Using our own print designs, visitors may text or email their photos to their phones. once our custom-made build-outs and black or white choices, we can create a vibrant, lively, and unshakable melody for any celebration in the Chino, California area. Our state-of-the-art kiosks elevate weddings, parties, and corporate undertakings in the same way as high-quality digital and instant-print photos, ensuring that the fine times will continue wherever your occasion takes you. For many years, renting a photo booth included printing the images taken there upon a 4 x 6. Delivery, setup, removal, limitless dual prints, reprints on-site, describe filters, active GIFs, a personalized online gallery in imitation of all the images, and clear downloads in imitation of your business are every included in our offerings. once our open-air picture stands, guests may pick from a range of layouts and backgrounds, providing a advocate and broad experience. By updating photos in real-time, our proprietary software ensures exact color reproduction, contrast, exposure, and sharpness. Without the unprofessional carpets, our outdoor photo stands come up with the money for VIP treatment subsequent to more room for guests to suit goofy and showcase their abilities.
</t>
  </si>
  <si>
    <t xml:space="preserve">fortunate Frog Booth offers chic, futuristic photo booth rentals in this area Chino, CA for everything from corporate gatherings to weddings. They action together following clients to understand their goals and meet the expense of distinctive solutions for each situation. Chico Hills photo booth rentals are made unique by fortunate Frog Booth, which has adjoin screens, studio lighting equipment, and professional environment cameras. all delivery includes a sleek, futuristic kiosk following high-quality studio photos. For any Chino social occasion, they are fervent to put your ideas into practice and provide your guests an experience they won't soon forget. A photo booth is essential for corporate deeds hence that guests can get high-quality prints of their photos right away. Using our own print designs, visitors may text or email their photos to their phones. once our custom-made build-outs and black or white choices, we can create a vibrant, lively, and remaining tune for any celebration in the Chino, California area. Our state-of-the-art kiosks worship weddings, parties, and corporate actions when high-quality digital and instant-print photos, ensuring that the fine period will continue wherever your occasion takes you. For many years, renting a photo booth included printing the images taken there on a 4 x 6. Delivery, setup, removal, limitless dual prints, reprints on-site, describe filters, active GIFs, a personalized online gallery in the same way as all the images, and forgive downloads like your matter are all included in our offerings. following our open-air characterize stands, guests may choose from a range of layouts and backgrounds, providing a liberal and broad experience. By updating photos in real-time, our proprietary software ensures truthful color reproduction, contrast, exposure, and sharpness. Without the slapdash carpets, our external photo stands have enough money VIP treatment gone more room for guests to war goofy and showcase their abilities.
</t>
  </si>
  <si>
    <t xml:space="preserve">fortunate Frog Booth offers chic, highly developed photo booth rentals not far off from Chino, CA for all from corporate gatherings to weddings. They enactment together later than clients to comprehend their goals and manage to pay for distinctive solutions for each situation. Chico Hills photo booth rentals are made unique by lucky Frog Booth, which has lie alongside screens, studio lighting equipment, and professional character cameras. every delivery includes a sleek, protester kiosk in imitation of high-quality studio photos. For any Chino social occasion, they are keen to put your ideas into practice and come up with the money for your guests an experience they won't soon forget. A photo booth is indispensable for corporate actions hence that guests can get high-quality prints of their photos right away. Using our own print designs, visitors may text or email their photos to their phones. bearing in mind our custom-made build-outs and black or white choices, we can make a vibrant, lively, and enduring melody for any celebration in the Chino, California area. Our state-of-the-art kiosks put on a pedestal weddings, parties, and corporate actions gone high-quality digital and instant-print photos, ensuring that the good grow old will continue wherever your occasion takes you. For many years, renting a photo booth included printing the images taken there upon a 4 x 6. Delivery, setup, removal, limitless dual prints, reprints on-site, picture filters, thriving GIFs, a personalized online gallery bearing in mind every the images, and forgive downloads later than your business are all included in our offerings. gone our open-air picture stands, guests may pick from a range of layouts and backgrounds, providing a unbiased and broad experience. By updating photos in real-time, our proprietary software ensures correct color reproduction, contrast, exposure, and sharpness. Without the slipshod carpets, our uncovered photo stands offer VIP treatment in the manner of more room for guests to clash goofy and showcase their abilities.
</t>
  </si>
  <si>
    <t xml:space="preserve">fortunate Frog Booth offers chic, advanced photo booth rentals re Chino, CA for everything from corporate gatherings to weddings. They discharge duty together with clients to comprehend their goals and provide distinctive solutions for each situation. Chico Hills photo booth rentals are made unique by lucky Frog Booth, which has be next to screens, studio lighting equipment, and professional character cameras. all delivery includes a sleek, advocate kiosk afterward high-quality studio photos. For any Chino social occasion, they are keen to put your ideas into practice and manage to pay for your guests an experience they won't soon forget. A photo booth is critical for corporate happenings as a result that guests can get high-quality prints of their photos right away. Using our own print designs, visitors may text or email their photos to their phones. following our custom-made build-outs and black or white choices, we can create a vibrant, lively, and surviving expose for any celebration in the Chino, California area. Our state-of-the-art kiosks worship weddings, parties, and corporate goings-on as soon as high-quality digital and instant-print photos, ensuring that the good grow old will continue wherever your occasion takes you. For many years, renting a photo booth included printing the images taken there on a 4 x 6. Delivery, setup, removal, limitless dual prints, reprints on-site, describe filters, breathing GIFs, a personalized online gallery bearing in mind every the images, and clear downloads taking into account your concern are all included in our offerings. afterward our open-air picture stands, guests may pick from a range of layouts and backgrounds, providing a liberal and broad experience. By updating photos in real-time, our proprietary software ensures exact color reproduction, contrast, exposure, and sharpness. Without the slipshod carpets, our uncovered photo stands come up with the money for VIP treatment subsequent to more room for guests to encounter goofy and showcase their abilities.
</t>
  </si>
  <si>
    <t xml:space="preserve">fortunate Frog Booth offers chic, objector photo booth rentals all but Chino, CA for everything from corporate gatherings to weddings. They pretend together past clients to understand their goals and provide distinctive solutions for each situation. Chico Hills photo booth rentals are made unique by lucky Frog Booth, which has adjoin screens, studio lighting equipment, and professional atmosphere cameras. every delivery includes a sleek, advocate kiosk subsequently high-quality studio photos. For any Chino social occasion, they are keen to put your ideas into practice and find the money for your guests an experience they won't soon forget. A photo booth is indispensable for corporate actions fittingly that guests can get high-quality prints of their photos right away. Using our own print designs, visitors may text or email their photos to their phones. next our custom-made build-outs and black or white choices, we can create a vibrant, lively, and long-lasting circulate for any celebration in the Chino, California area. Our state-of-the-art kiosks elevate weddings, parties, and corporate comings and goings in the same way as high-quality digital and instant-print photos, ensuring that the good mature will continue wherever your occasion takes you. For many years, renting a photo booth included printing the images taken there upon a 4 x 6. Delivery, setup, removal, limitless dual prints, reprints on-site, characterize filters, living GIFs, a personalized online gallery afterward all the images, and release downloads with your issue are every included in our offerings. in the manner of our open-air picture stands, guests may pick from a range of layouts and backgrounds, providing a ahead of its time and broad experience. By updating photos in real-time, our proprietary software ensures exact color reproduction, contrast, exposure, and sharpness. Without the slapdash carpets, our uncovered photo stands offer VIP treatment afterward more room for guests to exploit goofy and showcase their abilities.
</t>
  </si>
  <si>
    <t xml:space="preserve">fortunate Frog Booth offers chic, broadminded photo booth rentals almost Chino, CA for everything from corporate gatherings to weddings. They ham it up together later clients to understand their goals and pay for distinctive solutions for each situation. Chico Hills photo booth rentals are made unique by lucky Frog Booth, which has adjoin screens, studio lighting equipment, and professional feel cameras. every delivery includes a sleek, broadminded kiosk next high-quality studio photos. For any Chino social occasion, they are keen to put your ideas into practice and find the money for your guests an experience they won't soon forget. A photo booth is vital for corporate goings-on appropriately that guests can get high-quality prints of their photos right away. Using our own print designs, visitors may text or email their photos to their phones. in imitation of our custom-made build-outs and black or white choices, we can create a vibrant, lively, and long-lasting look for any celebration in the Chino, California area. Our state-of-the-art kiosks flatter weddings, parties, and corporate undertakings like high-quality digital and instant-print photos, ensuring that the fine epoch will continue wherever your occasion takes you. For many years, renting a photo booth included printing the images taken there upon a 4 x 6. Delivery, setup, removal, limitless dual prints, reprints on-site, characterize filters, breathing GIFs, a personalized online gallery later than every the images, and forgive downloads taking into consideration your concern are every included in our offerings. later than our open-air describe stands, guests may choose from a range of layouts and backgrounds, providing a ahead of its time and spacious experience. By updating photos in real-time, our proprietary software ensures exact color reproduction, contrast, exposure, and sharpness. Without the slapdash carpets, our outdoor photo stands manage to pay for VIP treatment following more room for guests to suit goofy and showcase their abilities.
</t>
  </si>
  <si>
    <t xml:space="preserve">lucky Frog Booth offers chic, modern photo booth rentals roughly Chino, CA for anything from corporate gatherings to weddings. They affect together taking into account clients to understand their goals and give distinctive solutions for each situation. Chico Hills photo booth rentals are made unique by lucky Frog Booth, which has be adjacent to screens, studio lighting equipment, and professional quality cameras. every delivery includes a sleek, advocate kiosk gone high-quality studio photos. For any Chino social occasion, they are keen to put your ideas into practice and meet the expense of your guests an experience they won't soon forget. A photo booth is critical for corporate comings and goings therefore that guests can acquire high-quality prints of their photos right away. Using our own print designs, visitors may text or email their photos to their phones. taking into consideration our custom-made build-outs and black or white choices, we can create a vibrant, lively, and permanent impression for any celebration in the Chino, California area. Our state-of-the-art kiosks flatter weddings, parties, and corporate happenings as soon as high-quality digital and instant-print photos, ensuring that the fine epoch will continue wherever your occasion takes you. For many years, renting a photo booth included printing the images taken there on a 4 x 6. Delivery, setup, removal, limitless dual prints, reprints on-site, describe filters, bustling GIFs, a personalized online gallery similar to every the images, and forgive downloads later your concern are all included in our offerings. taking into consideration our open-air portray stands, guests may pick from a range of layouts and backgrounds, providing a unbiased and broad experience. By updating photos in real-time, our proprietary software ensures perfect color reproduction, contrast, exposure, and sharpness. Without the inexpert carpets, our outside photo stands manage to pay for VIP treatment later than more room for guests to suit goofy and showcase their abilities.
</t>
  </si>
  <si>
    <t>All Day Event</t>
  </si>
  <si>
    <t>&lt;iframe src="https://drive.google.com/embeddedfolderview?id=1WrJkVipoXugCChiRaBBtcHy-ZBUCpv-H" width="100%" height="550" frameborder="0" class="folder_embed" allowfullscreen="true" scrolling="no" loading="lazy" mozallowfullscreen="true" webkitallowfullscreen="true"&gt;&lt;/iframe&gt;</t>
  </si>
  <si>
    <t>&lt;iframe src="https://drive.google.com/embeddedfolderview?id=14ny1OFPGieQn4TAwnrGOW5EVZ8TwvLCk" width="100%" height="550" frameborder="0" class="folder_embed" allowfullscreen="true" scrolling="no" loading="lazy" mozallowfullscreen="true" webkitallowfullscreen="true"&gt;&lt;/iframe&gt;</t>
  </si>
  <si>
    <t>&lt;iframe src="https://drive.google.com/embeddedfolderview?id=1rDrDWBqeNKRqsuZVXOgMf6Z_nmBPwuOj" width="100%" height="550" frameborder="0" class="folder_embed" allowfullscreen="true" scrolling="no" loading="lazy" mozallowfullscreen="true" webkitallowfullscreen="true"&gt;&lt;/iframe&gt;</t>
  </si>
  <si>
    <t>&lt;iframe src="https://drive.google.com/embeddedfolderview?id=1_7fLGlKe_INstljtgOR2btOR4TbbNMOu" width="100%" height="550" frameborder="0" class="folder_embed" allowfullscreen="true" scrolling="no" loading="lazy" mozallowfullscreen="true" webkitallowfullscreen="true"&gt;&lt;/iframe&gt;</t>
  </si>
  <si>
    <t>&lt;iframe src="https://drive.google.com/embeddedfolderview?id=1PXzjf_p6898ZzUldD3J9aGmYLsrGWap9" width="100%" height="550" frameborder="0" class="folder_embed" allowfullscreen="true" scrolling="no" loading="lazy" mozallowfullscreen="true" webkitallowfullscreen="true"&gt;&lt;/iframe&gt;</t>
  </si>
  <si>
    <t>&lt;iframe src="https://docs.google.com/spreadsheets/d/1eajsTTKI611ReEB9hlE-gP1tEF4HCbUh8q7oH27FhtY/pubhtml" width="100%" height="800" frameborder="0" class="folder_embed" allowfullscreen="true" scrolling="no" loading="lazy" mozallowfullscreen="true" webkitallowfullscreen="true"&gt;&lt;/iframe&gt;</t>
  </si>
  <si>
    <t>&lt;iframe src="https://docs.google.com/presentation/d/1mDxORiaX1oKQRD3eqcnD62cDI9dt_DOrOqu39ciGFEk/edit?usp=sharing" width="100%" height="523" loading="lazy"&gt;&lt;/iframe&gt;</t>
  </si>
  <si>
    <t>&lt;iframe src="https://docs.google.com/presentation/d/1mDxORiaX1oKQRD3eqcnD62cDI9dt_DOrOqu39ciGFEk/embed?start=true&amp;loop=true&amp;delayms=3000&amp;size=l"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</si>
</sst>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amNqMm9jM3IzOHZqZGQxYWUxcG9pb2Fya3MgYzFmMGQ4OTM2OGM2M2FhZjViODMwYTI3YTIyMDljM2MxZjQxNTNmNTIwZDZhNDU5NjYyMzM2NWQxMzk0YjRhM0Bncm91cC5jYWxlbmRhci5nb29nbGUuY29t" TargetMode="External"/><Relationship Id="rId190" Type="http://schemas.openxmlformats.org/officeDocument/2006/relationships/hyperlink" Target="https://drive.google.com/file/d/1ZoT9LlR4ct6DSSGezhZZleH2VYJYk2Ck/view?usp=sharing" TargetMode="External"/><Relationship Id="rId42" Type="http://schemas.openxmlformats.org/officeDocument/2006/relationships/hyperlink" Target="https://www.google.com/calendar/event?eid=OWQ4bHMyOWt0YmR1ZDdxdG1vMTZiMWhpNTQgYzFmMGQ4OTM2OGM2M2FhZjViODMwYTI3YTIyMDljM2MxZjQxNTNmNTIwZDZhNDU5NjYyMzM2NWQxMzk0YjRhM0Bncm91cC5jYWxlbmRhci5nb29nbGUuY29t" TargetMode="External"/><Relationship Id="rId41" Type="http://schemas.openxmlformats.org/officeDocument/2006/relationships/hyperlink" Target="https://www.google.com/calendar/event?eid=dHJiZWlkczVxaGwzMXZmYmprZDgzMWs5MzAgYzFmMGQ4OTM2OGM2M2FhZjViODMwYTI3YTIyMDljM2MxZjQxNTNmNTIwZDZhNDU5NjYyMzM2NWQxMzk0YjRhM0Bncm91cC5jYWxlbmRhci5nb29nbGUuY29t" TargetMode="External"/><Relationship Id="rId44" Type="http://schemas.openxmlformats.org/officeDocument/2006/relationships/hyperlink" Target="https://youtu.be/01n3BnHtbqE" TargetMode="External"/><Relationship Id="rId194" Type="http://schemas.openxmlformats.org/officeDocument/2006/relationships/hyperlink" Target="https://docs.google.com/spreadsheets/d/1vhnYyiTzg3I3dTeqavJTrlXT2OjfYpzn/edit?usp=sharing&amp;ouid=115602453726005426174&amp;rtpof=true&amp;sd=true" TargetMode="External"/><Relationship Id="rId43" Type="http://schemas.openxmlformats.org/officeDocument/2006/relationships/hyperlink" Target="https://youtu.be/Lh5H9rbGLk0" TargetMode="External"/><Relationship Id="rId193" Type="http://schemas.openxmlformats.org/officeDocument/2006/relationships/hyperlink" Target="https://drive.google.com/file/d/1urDv9zMn5P8Wi7NCNOsK7ke_zfAULufX/view?usp=sharing" TargetMode="External"/><Relationship Id="rId46" Type="http://schemas.openxmlformats.org/officeDocument/2006/relationships/hyperlink" Target="https://youtu.be/MBF4KXejsSQ" TargetMode="External"/><Relationship Id="rId192" Type="http://schemas.openxmlformats.org/officeDocument/2006/relationships/hyperlink" Target="https://drive.google.com/file/d/1eCz5q-i9RrK2IVejRa3ZnnlNZgtFgtQ9/view?usp=sharing" TargetMode="External"/><Relationship Id="rId45" Type="http://schemas.openxmlformats.org/officeDocument/2006/relationships/hyperlink" Target="https://youtu.be/ExzllhsskFY" TargetMode="External"/><Relationship Id="rId191" Type="http://schemas.openxmlformats.org/officeDocument/2006/relationships/hyperlink" Target="https://drive.google.com/file/d/1JRsTb4Cr8miLZQOpyVqgE9pcAwlgb4eO/view?usp=sharing" TargetMode="External"/><Relationship Id="rId48" Type="http://schemas.openxmlformats.org/officeDocument/2006/relationships/hyperlink" Target="https://docs.google.com/spreadsheets/d/1eajsTTKI611ReEB9hlE-gP1tEF4HCbUh8q7oH27FhtY/edit" TargetMode="External"/><Relationship Id="rId187" Type="http://schemas.openxmlformats.org/officeDocument/2006/relationships/hyperlink" Target="https://drive.google.com/file/d/1Tg5tL0indm_lrozK5QY4S-MDDwsV5DdR/view?usp=sharing" TargetMode="External"/><Relationship Id="rId47" Type="http://schemas.openxmlformats.org/officeDocument/2006/relationships/hyperlink" Target="https://youtu.be/StoUDKqo4Mg" TargetMode="External"/><Relationship Id="rId186" Type="http://schemas.openxmlformats.org/officeDocument/2006/relationships/hyperlink" Target="https://drive.google.com/file/d/1FOOdENkRYuvjhPLdCyf-G_0Eb7BqqU9G/view?usp=sharing" TargetMode="External"/><Relationship Id="rId185" Type="http://schemas.openxmlformats.org/officeDocument/2006/relationships/hyperlink" Target="https://drive.google.com/file/d/135ljXN_iPc3KEj-vBxpv7IxN39Il0jJg/view?usp=sharing" TargetMode="External"/><Relationship Id="rId49" Type="http://schemas.openxmlformats.org/officeDocument/2006/relationships/hyperlink" Target="https://docs.google.com/spreadsheets/d/1eajsTTKI611ReEB9hlE-gP1tEF4HCbUh8q7oH27FhtY/edit" TargetMode="External"/><Relationship Id="rId184" Type="http://schemas.openxmlformats.org/officeDocument/2006/relationships/hyperlink" Target="https://docs.google.com/spreadsheets/d/14e27dCV7OUbQm8C8rLLQ4y05VjvShlnD/edit?usp=sharing&amp;ouid=115602453726005426174&amp;rtpof=true&amp;sd=true" TargetMode="External"/><Relationship Id="rId189" Type="http://schemas.openxmlformats.org/officeDocument/2006/relationships/hyperlink" Target="https://docs.google.com/spreadsheets/d/16L69KuX7acEmb3k796_q1b9GVPSD0alY/edit?usp=sharing&amp;ouid=115602453726005426174&amp;rtpof=true&amp;sd=true" TargetMode="External"/><Relationship Id="rId188" Type="http://schemas.openxmlformats.org/officeDocument/2006/relationships/hyperlink" Target="https://drive.google.com/file/d/1T7OZaltOfYzaLgDu-Wm1UTeP0QeElhWo/view?usp=sharing" TargetMode="External"/><Relationship Id="rId31" Type="http://schemas.openxmlformats.org/officeDocument/2006/relationships/hyperlink" Target="https://www.google.com/calendar/event?eid=dDRtYnVsYjc1aXBtNmw2ZzVkbjF0N3Vua2MgYzFmMGQ4OTM2OGM2M2FhZjViODMwYTI3YTIyMDljM2MxZjQxNTNmNTIwZDZhNDU5NjYyMzM2NWQxMzk0YjRhM0Bncm91cC5jYWxlbmRhci5nb29nbGUuY29t" TargetMode="External"/><Relationship Id="rId30" Type="http://schemas.openxmlformats.org/officeDocument/2006/relationships/hyperlink" Target="https://www.google.com/calendar/event?eid=Z2NsM2hpZnBqaG9xazI0MGRsZ29tcG1odm8gYzFmMGQ4OTM2OGM2M2FhZjViODMwYTI3YTIyMDljM2MxZjQxNTNmNTIwZDZhNDU5NjYyMzM2NWQxMzk0YjRhM0Bncm91cC5jYWxlbmRhci5nb29nbGUuY29t" TargetMode="External"/><Relationship Id="rId33" Type="http://schemas.openxmlformats.org/officeDocument/2006/relationships/hyperlink" Target="https://www.google.com/calendar/event?eid=N2xkcXBuZWpxaWFkMHBuc2gzb3BxOWI0Y2cgYzFmMGQ4OTM2OGM2M2FhZjViODMwYTI3YTIyMDljM2MxZjQxNTNmNTIwZDZhNDU5NjYyMzM2NWQxMzk0YjRhM0Bncm91cC5jYWxlbmRhci5nb29nbGUuY29t" TargetMode="External"/><Relationship Id="rId183" Type="http://schemas.openxmlformats.org/officeDocument/2006/relationships/hyperlink" Target="https://drive.google.com/file/d/1OJ5fm-B6rjaB09Fbuua0L1pErapgLSTX/view?usp=sharing" TargetMode="External"/><Relationship Id="rId32" Type="http://schemas.openxmlformats.org/officeDocument/2006/relationships/hyperlink" Target="https://www.google.com/calendar/event?eid=OXFsa3N2MWY5OGtxNTNjbXZtdDlzaTUxcnMgYzFmMGQ4OTM2OGM2M2FhZjViODMwYTI3YTIyMDljM2MxZjQxNTNmNTIwZDZhNDU5NjYyMzM2NWQxMzk0YjRhM0Bncm91cC5jYWxlbmRhci5nb29nbGUuY29t" TargetMode="External"/><Relationship Id="rId182" Type="http://schemas.openxmlformats.org/officeDocument/2006/relationships/hyperlink" Target="https://drive.google.com/file/d/1_JHw3gay1S6SbJ5vxXlAUAUw-yHjsLf3/view?usp=sharing" TargetMode="External"/><Relationship Id="rId35" Type="http://schemas.openxmlformats.org/officeDocument/2006/relationships/hyperlink" Target="https://www.google.com/calendar/event?eid=aDI0YzdocWVmYzdyc2p0Y2lsaXA4MzRxNm8gYzFmMGQ4OTM2OGM2M2FhZjViODMwYTI3YTIyMDljM2MxZjQxNTNmNTIwZDZhNDU5NjYyMzM2NWQxMzk0YjRhM0Bncm91cC5jYWxlbmRhci5nb29nbGUuY29t" TargetMode="External"/><Relationship Id="rId181" Type="http://schemas.openxmlformats.org/officeDocument/2006/relationships/hyperlink" Target="https://drive.google.com/file/d/1VSYE4vf1acUjedkEV9pHfUi3gqGQGlKQ/view?usp=sharing" TargetMode="External"/><Relationship Id="rId34" Type="http://schemas.openxmlformats.org/officeDocument/2006/relationships/hyperlink" Target="https://www.google.com/calendar/event?eid=cGExOGV2aXU3NmMzMmNkbDhkc2ZuZGNoa3MgYzFmMGQ4OTM2OGM2M2FhZjViODMwYTI3YTIyMDljM2MxZjQxNTNmNTIwZDZhNDU5NjYyMzM2NWQxMzk0YjRhM0Bncm91cC5jYWxlbmRhci5nb29nbGUuY29t" TargetMode="External"/><Relationship Id="rId180" Type="http://schemas.openxmlformats.org/officeDocument/2006/relationships/hyperlink" Target="https://drive.google.com/file/d/1kSGPnkMjTfI1f7ndBtDdTTZPLv8AiZTH/view?usp=sharing" TargetMode="External"/><Relationship Id="rId37" Type="http://schemas.openxmlformats.org/officeDocument/2006/relationships/hyperlink" Target="https://www.google.com/calendar/event?eid=OXJraGs4ODlrNXBiYzIwYXUwMmZyaWI4NmMgYzFmMGQ4OTM2OGM2M2FhZjViODMwYTI3YTIyMDljM2MxZjQxNTNmNTIwZDZhNDU5NjYyMzM2NWQxMzk0YjRhM0Bncm91cC5jYWxlbmRhci5nb29nbGUuY29t" TargetMode="External"/><Relationship Id="rId176" Type="http://schemas.openxmlformats.org/officeDocument/2006/relationships/hyperlink" Target="https://drive.google.com/file/d/1UqAXPPn8c863i-hYWMZHOCU2ZIDfNI6V/view?usp=sharing" TargetMode="External"/><Relationship Id="rId297" Type="http://schemas.openxmlformats.org/officeDocument/2006/relationships/hyperlink" Target="https://drive.google.com/file/d/1cA-3KcDStH7GTpg6gHPb0UREVMcjnF0H/view?usp=sharing" TargetMode="External"/><Relationship Id="rId36" Type="http://schemas.openxmlformats.org/officeDocument/2006/relationships/hyperlink" Target="https://www.google.com/calendar/event?eid=bnVpbHBpNTVpY2k1ZHVyNDRodmQ5b2E1OTggYzFmMGQ4OTM2OGM2M2FhZjViODMwYTI3YTIyMDljM2MxZjQxNTNmNTIwZDZhNDU5NjYyMzM2NWQxMzk0YjRhM0Bncm91cC5jYWxlbmRhci5nb29nbGUuY29t" TargetMode="External"/><Relationship Id="rId175" Type="http://schemas.openxmlformats.org/officeDocument/2006/relationships/hyperlink" Target="https://drive.google.com/file/d/1BLdfLqQkEJhStBMsGqurqGPWKMiZGCCf/view?usp=sharing" TargetMode="External"/><Relationship Id="rId296" Type="http://schemas.openxmlformats.org/officeDocument/2006/relationships/hyperlink" Target="https://drive.google.com/file/d/1waD2SkXXt6s64VgvWXiJHxhd2rk1W_Au/view?usp=sharing" TargetMode="External"/><Relationship Id="rId39" Type="http://schemas.openxmlformats.org/officeDocument/2006/relationships/hyperlink" Target="https://www.google.com/calendar/event?eid=bmVoMTkyNzUybWQ4bzBucmUxZzkxZjlibzAgYzFmMGQ4OTM2OGM2M2FhZjViODMwYTI3YTIyMDljM2MxZjQxNTNmNTIwZDZhNDU5NjYyMzM2NWQxMzk0YjRhM0Bncm91cC5jYWxlbmRhci5nb29nbGUuY29t" TargetMode="External"/><Relationship Id="rId174" Type="http://schemas.openxmlformats.org/officeDocument/2006/relationships/hyperlink" Target="https://docs.google.com/presentation/d/1mDxORiaX1oKQRD3eqcnD62cDI9dt_DOrOqu39ciGFEk/edit?disco=AAABS84hy3c" TargetMode="External"/><Relationship Id="rId295" Type="http://schemas.openxmlformats.org/officeDocument/2006/relationships/hyperlink" Target="https://drive.google.com/file/d/1TTs_bSFc384kiJyQzt8oVjwytAlQol82/view?usp=sharing" TargetMode="External"/><Relationship Id="rId38" Type="http://schemas.openxmlformats.org/officeDocument/2006/relationships/hyperlink" Target="https://www.google.com/calendar/event?eid=YW92MGE1a2gwMTdlOHAwdW80bTM0amUza3MgYzFmMGQ4OTM2OGM2M2FhZjViODMwYTI3YTIyMDljM2MxZjQxNTNmNTIwZDZhNDU5NjYyMzM2NWQxMzk0YjRhM0Bncm91cC5jYWxlbmRhci5nb29nbGUuY29t" TargetMode="External"/><Relationship Id="rId173" Type="http://schemas.openxmlformats.org/officeDocument/2006/relationships/hyperlink" Target="https://docs.google.com/document/d/1ldg0gXuc85hHCNVaXAt0Q3mwkoy9FxCKkTIIUdmMtCI/edit?disco=AAABS83A2FQ" TargetMode="External"/><Relationship Id="rId294" Type="http://schemas.openxmlformats.org/officeDocument/2006/relationships/hyperlink" Target="https://drive.google.com/file/d/1nmFv1xul7jqkrWfSShUPZ5tGIlFKQ7kT/view?usp=sharing" TargetMode="External"/><Relationship Id="rId179" Type="http://schemas.openxmlformats.org/officeDocument/2006/relationships/hyperlink" Target="https://docs.google.com/spreadsheets/d/1uO4nmX120077A74HBRKvUeRPCZptAHuc/edit?usp=sharing&amp;ouid=115602453726005426174&amp;rtpof=true&amp;sd=true" TargetMode="External"/><Relationship Id="rId178" Type="http://schemas.openxmlformats.org/officeDocument/2006/relationships/hyperlink" Target="https://drive.google.com/file/d/1mH3t01AYOyvYjnSDEoOByOsXW6XbURvM/view?usp=sharing" TargetMode="External"/><Relationship Id="rId299" Type="http://schemas.openxmlformats.org/officeDocument/2006/relationships/hyperlink" Target="https://drive.google.com/file/d/1Z4OaMw94CMvU4FjkFNaQk0kgZAEYaK8W/view?usp=sharing" TargetMode="External"/><Relationship Id="rId177" Type="http://schemas.openxmlformats.org/officeDocument/2006/relationships/hyperlink" Target="https://drive.google.com/file/d/17woDYHt2dxL7LHGaHyRAdDWeYWLH6UCi/view?usp=sharing" TargetMode="External"/><Relationship Id="rId298" Type="http://schemas.openxmlformats.org/officeDocument/2006/relationships/hyperlink" Target="https://drive.google.com/file/d/1LP20lXJmctoFNlpobIpTlipN5bKiP0ec/view?usp=sharing" TargetMode="External"/><Relationship Id="rId20" Type="http://schemas.openxmlformats.org/officeDocument/2006/relationships/hyperlink" Target="https://sites.google.com/view/lagunabeachphotoboothrentals/home" TargetMode="External"/><Relationship Id="rId22" Type="http://schemas.openxmlformats.org/officeDocument/2006/relationships/hyperlink" Target="https://docs.google.com/document/d/1ldg0gXuc85hHCNVaXAt0Q3mwkoy9FxCKkTIIUdmMtCI/pub" TargetMode="External"/><Relationship Id="rId21" Type="http://schemas.openxmlformats.org/officeDocument/2006/relationships/hyperlink" Target="https://docs.google.com/document/d/1ldg0gXuc85hHCNVaXAt0Q3mwkoy9FxCKkTIIUdmMtCI/edit?usp=sharing" TargetMode="External"/><Relationship Id="rId24" Type="http://schemas.openxmlformats.org/officeDocument/2006/relationships/hyperlink" Target="https://docs.google.com/presentation/d/1mDxORiaX1oKQRD3eqcnD62cDI9dt_DOrOqu39ciGFEk/edit?usp=sharing" TargetMode="External"/><Relationship Id="rId23" Type="http://schemas.openxmlformats.org/officeDocument/2006/relationships/hyperlink" Target="https://docs.google.com/document/d/1ldg0gXuc85hHCNVaXAt0Q3mwkoy9FxCKkTIIUdmMtCI/view" TargetMode="External"/><Relationship Id="rId26" Type="http://schemas.openxmlformats.org/officeDocument/2006/relationships/hyperlink" Target="https://docs.google.com/presentation/d/1mDxORiaX1oKQRD3eqcnD62cDI9dt_DOrOqu39ciGFEk/view" TargetMode="External"/><Relationship Id="rId25" Type="http://schemas.openxmlformats.org/officeDocument/2006/relationships/hyperlink" Target="https://docs.google.com/presentation/d/1mDxORiaX1oKQRD3eqcnD62cDI9dt_DOrOqu39ciGFEk/pub?start=true&amp;loop=true&amp;delayms=3000" TargetMode="External"/><Relationship Id="rId28" Type="http://schemas.openxmlformats.org/officeDocument/2006/relationships/hyperlink" Target="https://calendar.google.com/calendar/embed?src=c1f0d89368c63aaf5b830a27a2209c3c1f4153f520d6a4596623365d1394b4a3@group.calendar.google.com" TargetMode="External"/><Relationship Id="rId27" Type="http://schemas.openxmlformats.org/officeDocument/2006/relationships/hyperlink" Target="https://docs.google.com/presentation/d/1mDxORiaX1oKQRD3eqcnD62cDI9dt_DOrOqu39ciGFEk/htmlpresent" TargetMode="External"/><Relationship Id="rId29" Type="http://schemas.openxmlformats.org/officeDocument/2006/relationships/hyperlink" Target="https://www.google.com/calendar/event?eid=MDJkdmNtZzQ1aDJzaG5uanBqaXN0NG1oYzggYzFmMGQ4OTM2OGM2M2FhZjViODMwYTI3YTIyMDljM2MxZjQxNTNmNTIwZDZhNDU5NjYyMzM2NWQxMzk0YjRhM0Bncm91cC5jYWxlbmRhci5nb29nbGUuY29t" TargetMode="External"/><Relationship Id="rId11" Type="http://schemas.openxmlformats.org/officeDocument/2006/relationships/hyperlink" Target="https://drive.google.com/file/d/1rLZ6_io5kdfL2B98KcOh5vweTwysxx1a/view?usp=sharing" TargetMode="External"/><Relationship Id="rId10" Type="http://schemas.openxmlformats.org/officeDocument/2006/relationships/hyperlink" Target="https://drive.google.com/file/d/1qW42pLWftCmbmd4s9BZrGh00mDg5DzxT/view?usp=sharing" TargetMode="External"/><Relationship Id="rId13" Type="http://schemas.openxmlformats.org/officeDocument/2006/relationships/hyperlink" Target="https://docs.google.com/spreadsheet/pub?key=1eajsTTKI611ReEB9hlE-gP1tEF4HCbUh8q7oH27FhtY" TargetMode="External"/><Relationship Id="rId12" Type="http://schemas.openxmlformats.org/officeDocument/2006/relationships/hyperlink" Target="https://docs.google.com/spreadsheets/d/1eajsTTKI611ReEB9hlE-gP1tEF4HCbUh8q7oH27FhtY/edit?usp=sharing" TargetMode="External"/><Relationship Id="rId15" Type="http://schemas.openxmlformats.org/officeDocument/2006/relationships/hyperlink" Target="https://docs.google.com/spreadsheets/d/1eajsTTKI611ReEB9hlE-gP1tEF4HCbUh8q7oH27FhtY/pub" TargetMode="External"/><Relationship Id="rId198" Type="http://schemas.openxmlformats.org/officeDocument/2006/relationships/hyperlink" Target="https://drive.google.com/file/d/1COMLMJkBK13CrVtNZt7lBvCr9bw8H7tL/view?usp=sharing" TargetMode="External"/><Relationship Id="rId14" Type="http://schemas.openxmlformats.org/officeDocument/2006/relationships/hyperlink" Target="https://docs.google.com/spreadsheets/d/1eajsTTKI611ReEB9hlE-gP1tEF4HCbUh8q7oH27FhtY/pubhtml" TargetMode="External"/><Relationship Id="rId197" Type="http://schemas.openxmlformats.org/officeDocument/2006/relationships/hyperlink" Target="https://drive.google.com/file/d/1Mvl-jUvEq2C-suFrK3LbsFr4FK8CtOj9/view?usp=sharing" TargetMode="External"/><Relationship Id="rId17" Type="http://schemas.openxmlformats.org/officeDocument/2006/relationships/hyperlink" Target="https://docs.google.com/forms/d/1UY1hiCjX4YO2dAaU3PcYv4fzTHT8WqDLpBtn4YD3YSw/edit?usp=sharing" TargetMode="External"/><Relationship Id="rId196" Type="http://schemas.openxmlformats.org/officeDocument/2006/relationships/hyperlink" Target="https://drive.google.com/file/d/1BVYLJ2kv4PaSj7G7eyPASUnM8sFPldhd/view?usp=sharing" TargetMode="External"/><Relationship Id="rId16" Type="http://schemas.openxmlformats.org/officeDocument/2006/relationships/hyperlink" Target="https://docs.google.com/spreadsheets/d/1eajsTTKI611ReEB9hlE-gP1tEF4HCbUh8q7oH27FhtY/view" TargetMode="External"/><Relationship Id="rId195" Type="http://schemas.openxmlformats.org/officeDocument/2006/relationships/hyperlink" Target="https://drive.google.com/file/d/1aFMCCiCwfyp7dD7RP5UFx1nEu1-zjMrT/view?usp=sharing" TargetMode="External"/><Relationship Id="rId19" Type="http://schemas.openxmlformats.org/officeDocument/2006/relationships/hyperlink" Target="https://drive.google.com/file/d/1Ub_baxN1yIKa7z6PHbWKiQ5Hv3QmkYdb/view?usp=drivesdk" TargetMode="External"/><Relationship Id="rId18" Type="http://schemas.openxmlformats.org/officeDocument/2006/relationships/hyperlink" Target="https://docs.google.com/drawings/d/1QZjsJGkahWMgiYlkQeNG7anJwdbUtOCm82Krk8CRTbA/edit?usp=sharing" TargetMode="External"/><Relationship Id="rId199" Type="http://schemas.openxmlformats.org/officeDocument/2006/relationships/hyperlink" Target="https://docs.google.com/spreadsheets/d/1TfFHeKFHdvy8t4KYQf_X2wtk0qYHQOW4/edit?usp=sharing&amp;ouid=115602453726005426174&amp;rtpof=true&amp;sd=true" TargetMode="External"/><Relationship Id="rId84" Type="http://schemas.openxmlformats.org/officeDocument/2006/relationships/hyperlink" Target="https://docs.google.com/document/d/16Zwld9Jbj8droinz6CTVL5H96UJXoprWbxKC2JricCA/edit?usp=sharing" TargetMode="External"/><Relationship Id="rId83" Type="http://schemas.openxmlformats.org/officeDocument/2006/relationships/hyperlink" Target="https://sites.google.com/view/culvercityphotoboothrentals/photo-booth-rental-in-culver-city_1" TargetMode="External"/><Relationship Id="rId86" Type="http://schemas.openxmlformats.org/officeDocument/2006/relationships/hyperlink" Target="https://docs.google.com/document/d/16Zwld9Jbj8droinz6CTVL5H96UJXoprWbxKC2JricCA/view" TargetMode="External"/><Relationship Id="rId85" Type="http://schemas.openxmlformats.org/officeDocument/2006/relationships/hyperlink" Target="https://docs.google.com/document/d/16Zwld9Jbj8droinz6CTVL5H96UJXoprWbxKC2JricCA/pub" TargetMode="External"/><Relationship Id="rId88" Type="http://schemas.openxmlformats.org/officeDocument/2006/relationships/hyperlink" Target="https://docs.google.com/document/d/16b18dkS51q4c-2myS_xtJp5czL5hG19se81QcpSW1LQ/pub" TargetMode="External"/><Relationship Id="rId150" Type="http://schemas.openxmlformats.org/officeDocument/2006/relationships/hyperlink" Target="https://sites.google.com/view/culvercityphotoboothrentals/photo-booth-rental-in-culver-city_1" TargetMode="External"/><Relationship Id="rId271" Type="http://schemas.openxmlformats.org/officeDocument/2006/relationships/hyperlink" Target="https://docs.google.com/document/d/1kvaSuwzaipN8KRJFXNKjiCd2pDKs2DnB/edit?usp=sharing&amp;ouid=115602453726005426174&amp;rtpof=true&amp;sd=true" TargetMode="External"/><Relationship Id="rId87" Type="http://schemas.openxmlformats.org/officeDocument/2006/relationships/hyperlink" Target="https://docs.google.com/document/d/16b18dkS51q4c-2myS_xtJp5czL5hG19se81QcpSW1LQ/edit?usp=sharing" TargetMode="External"/><Relationship Id="rId270" Type="http://schemas.openxmlformats.org/officeDocument/2006/relationships/hyperlink" Target="https://docs.google.com/document/d/1RdR9DhGHdxYxj-t5rRNsjkwBCHHyTxih/edit?usp=sharing&amp;ouid=115602453726005426174&amp;rtpof=true&amp;sd=true" TargetMode="External"/><Relationship Id="rId89" Type="http://schemas.openxmlformats.org/officeDocument/2006/relationships/hyperlink" Target="https://docs.google.com/document/d/16b18dkS51q4c-2myS_xtJp5czL5hG19se81QcpSW1LQ/view" TargetMode="External"/><Relationship Id="rId80" Type="http://schemas.openxmlformats.org/officeDocument/2006/relationships/hyperlink" Target="https://sites.google.com/view/photobooth-rental-culver-city/wedding-photo-booth-rental-in-culver-city" TargetMode="External"/><Relationship Id="rId82" Type="http://schemas.openxmlformats.org/officeDocument/2006/relationships/hyperlink" Target="https://sites.google.com/view/culvercityphotoboothrentals/photo-booth-for-rent-near-culver-city" TargetMode="External"/><Relationship Id="rId81" Type="http://schemas.openxmlformats.org/officeDocument/2006/relationships/hyperlink" Target="https://sites.google.com/view/culvercityphotoboothrentals/photo-booth-for-rental-in-culver-city" TargetMode="External"/><Relationship Id="rId1" Type="http://schemas.openxmlformats.org/officeDocument/2006/relationships/comments" Target="../comments1.xml"/><Relationship Id="rId2" Type="http://schemas.openxmlformats.org/officeDocument/2006/relationships/hyperlink" Target="https://sites.google.com/view/photo-booth-rental-chino/home" TargetMode="External"/><Relationship Id="rId3" Type="http://schemas.openxmlformats.org/officeDocument/2006/relationships/hyperlink" Target="https://drive.google.com/drive/folders/1WrJkVipoXugCChiRaBBtcHy-ZBUCpv-H?usp=sharing" TargetMode="External"/><Relationship Id="rId149" Type="http://schemas.openxmlformats.org/officeDocument/2006/relationships/hyperlink" Target="https://sites.google.com/view/culvercityphotoboothrentals/photo-booth-for-rent-near-culver-city" TargetMode="External"/><Relationship Id="rId4" Type="http://schemas.openxmlformats.org/officeDocument/2006/relationships/hyperlink" Target="https://news.google.com/rss/search?q=photobooth" TargetMode="External"/><Relationship Id="rId148" Type="http://schemas.openxmlformats.org/officeDocument/2006/relationships/hyperlink" Target="https://sites.google.com/view/culvercityphotoboothrentals/photo-booth-for-rental-in-culver-city" TargetMode="External"/><Relationship Id="rId269" Type="http://schemas.openxmlformats.org/officeDocument/2006/relationships/hyperlink" Target="https://docs.google.com/document/d/1zKcZ7jGf25KmGz1PN3--KCHVaq6Gl1Oj/edit?usp=sharing&amp;ouid=115602453726005426174&amp;rtpof=true&amp;sd=true" TargetMode="External"/><Relationship Id="rId9" Type="http://schemas.openxmlformats.org/officeDocument/2006/relationships/hyperlink" Target="https://drive.google.com/file/d/1FTK2wVuoBZpxIhF6Tnc0GOkpX2gRFfJH/view?usp=sharing" TargetMode="External"/><Relationship Id="rId143" Type="http://schemas.openxmlformats.org/officeDocument/2006/relationships/hyperlink" Target="https://docs.google.com/document/d/1_OTvuJRl5n_Re7u29piB-tXPHEo_1r7gLkZMqRKd-5U/edit?usp=sharing" TargetMode="External"/><Relationship Id="rId264" Type="http://schemas.openxmlformats.org/officeDocument/2006/relationships/hyperlink" Target="https://docs.google.com/document/d/1dG1WpRGV5reA_6wevJtyn41yVQ47Fd_Q/edit?usp=sharing&amp;ouid=115602453726005426174&amp;rtpof=true&amp;sd=true" TargetMode="External"/><Relationship Id="rId142" Type="http://schemas.openxmlformats.org/officeDocument/2006/relationships/hyperlink" Target="https://docs.google.com/document/d/1TxCobX3wLuDu7k_p2VxAWoVHZA86w4mlWA_oyZPXXqo/view" TargetMode="External"/><Relationship Id="rId263" Type="http://schemas.openxmlformats.org/officeDocument/2006/relationships/hyperlink" Target="https://docs.google.com/document/d/1q6PoJPZ8BxP0VGWtZwhvuY2GVL4rx2po/edit?usp=sharing&amp;ouid=115602453726005426174&amp;rtpof=true&amp;sd=true" TargetMode="External"/><Relationship Id="rId141" Type="http://schemas.openxmlformats.org/officeDocument/2006/relationships/hyperlink" Target="https://docs.google.com/document/d/1TxCobX3wLuDu7k_p2VxAWoVHZA86w4mlWA_oyZPXXqo/pub" TargetMode="External"/><Relationship Id="rId262" Type="http://schemas.openxmlformats.org/officeDocument/2006/relationships/hyperlink" Target="https://drive.google.com/file/d/1MYpbsBlJmxuPjw1SyjUUONjIOS-txIeX/view?usp=sharing" TargetMode="External"/><Relationship Id="rId140" Type="http://schemas.openxmlformats.org/officeDocument/2006/relationships/hyperlink" Target="https://docs.google.com/document/d/1TxCobX3wLuDu7k_p2VxAWoVHZA86w4mlWA_oyZPXXqo/edit?usp=sharing" TargetMode="External"/><Relationship Id="rId261" Type="http://schemas.openxmlformats.org/officeDocument/2006/relationships/hyperlink" Target="https://drive.google.com/file/d/1PkZqUIs9gVGNiLs2LPX6QbPyTavxWvCb/view?usp=sharing" TargetMode="External"/><Relationship Id="rId5" Type="http://schemas.openxmlformats.org/officeDocument/2006/relationships/hyperlink" Target="https://drive.google.com/drive/folders/14ny1OFPGieQn4TAwnrGOW5EVZ8TwvLCk?usp=sharing" TargetMode="External"/><Relationship Id="rId147" Type="http://schemas.openxmlformats.org/officeDocument/2006/relationships/hyperlink" Target="https://sites.google.com/view/photobooth-rental-culver-city/wedding-photo-booth-rental-in-culver-city" TargetMode="External"/><Relationship Id="rId268" Type="http://schemas.openxmlformats.org/officeDocument/2006/relationships/hyperlink" Target="https://docs.google.com/document/d/1JAMMzsmAoe1WEsD7zr3TlK3DBOtS6MsV/edit?usp=sharing&amp;ouid=115602453726005426174&amp;rtpof=true&amp;sd=true" TargetMode="External"/><Relationship Id="rId6" Type="http://schemas.openxmlformats.org/officeDocument/2006/relationships/hyperlink" Target="https://drive.google.com/drive/folders/1_7fLGlKe_INstljtgOR2btOR4TbbNMOu?usp=sharing" TargetMode="External"/><Relationship Id="rId146" Type="http://schemas.openxmlformats.org/officeDocument/2006/relationships/hyperlink" Target="https://sites.google.com/view/photobooth-rental-culver-city/corporate-event-photo-booth-culver-city" TargetMode="External"/><Relationship Id="rId267" Type="http://schemas.openxmlformats.org/officeDocument/2006/relationships/hyperlink" Target="https://docs.google.com/document/d/10piVd_SXc0d4UKU6v-I-nr05uZSZGAuS/edit?usp=sharing&amp;ouid=115602453726005426174&amp;rtpof=true&amp;sd=true" TargetMode="External"/><Relationship Id="rId7" Type="http://schemas.openxmlformats.org/officeDocument/2006/relationships/hyperlink" Target="https://drive.google.com/drive/folders/1PXzjf_p6898ZzUldD3J9aGmYLsrGWap9?usp=sharing" TargetMode="External"/><Relationship Id="rId145" Type="http://schemas.openxmlformats.org/officeDocument/2006/relationships/hyperlink" Target="https://docs.google.com/document/d/1_OTvuJRl5n_Re7u29piB-tXPHEo_1r7gLkZMqRKd-5U/view" TargetMode="External"/><Relationship Id="rId266" Type="http://schemas.openxmlformats.org/officeDocument/2006/relationships/hyperlink" Target="https://docs.google.com/document/d/1-zLZ0ozPweP99Gv3-_hI8618WZjAdhhC/edit?usp=sharing&amp;ouid=115602453726005426174&amp;rtpof=true&amp;sd=true" TargetMode="External"/><Relationship Id="rId8" Type="http://schemas.openxmlformats.org/officeDocument/2006/relationships/hyperlink" Target="https://drive.google.com/drive/folders/1rDrDWBqeNKRqsuZVXOgMf6Z_nmBPwuOj?usp=sharing" TargetMode="External"/><Relationship Id="rId144" Type="http://schemas.openxmlformats.org/officeDocument/2006/relationships/hyperlink" Target="https://docs.google.com/document/d/1_OTvuJRl5n_Re7u29piB-tXPHEo_1r7gLkZMqRKd-5U/pub" TargetMode="External"/><Relationship Id="rId265" Type="http://schemas.openxmlformats.org/officeDocument/2006/relationships/hyperlink" Target="https://docs.google.com/document/d/1r-N-zPQXcEdPX_N92IFp5fzyknJvTOGY/edit?usp=sharing&amp;ouid=115602453726005426174&amp;rtpof=true&amp;sd=true" TargetMode="External"/><Relationship Id="rId73" Type="http://schemas.openxmlformats.org/officeDocument/2006/relationships/hyperlink" Target="https://docs.google.com/document/d/1RP-M876Bl3U-SzfPpXCSOEvBLU_HVpVjssHxjrNK9hk/edit?usp=sharing" TargetMode="External"/><Relationship Id="rId72" Type="http://schemas.openxmlformats.org/officeDocument/2006/relationships/hyperlink" Target="https://docs.google.com/document/d/1BgNF9W0QGNsd3KmxIXSp7RlJNYYiQQWCNuXYepF6rNo/view" TargetMode="External"/><Relationship Id="rId75" Type="http://schemas.openxmlformats.org/officeDocument/2006/relationships/hyperlink" Target="https://docs.google.com/document/d/1RP-M876Bl3U-SzfPpXCSOEvBLU_HVpVjssHxjrNK9hk/view" TargetMode="External"/><Relationship Id="rId74" Type="http://schemas.openxmlformats.org/officeDocument/2006/relationships/hyperlink" Target="https://docs.google.com/document/d/1RP-M876Bl3U-SzfPpXCSOEvBLU_HVpVjssHxjrNK9hk/pub" TargetMode="External"/><Relationship Id="rId77" Type="http://schemas.openxmlformats.org/officeDocument/2006/relationships/hyperlink" Target="https://docs.google.com/document/d/1yW_QWOSJE1CgqL2ln3o5Vu2_U7T0ePMaPDev3Nqppbg/pub" TargetMode="External"/><Relationship Id="rId260" Type="http://schemas.openxmlformats.org/officeDocument/2006/relationships/hyperlink" Target="https://drive.google.com/file/d/1RyNae_dSsufnsxPTTUO4rzQRUXYStvc4/view?usp=sharing" TargetMode="External"/><Relationship Id="rId76" Type="http://schemas.openxmlformats.org/officeDocument/2006/relationships/hyperlink" Target="https://docs.google.com/document/d/1yW_QWOSJE1CgqL2ln3o5Vu2_U7T0ePMaPDev3Nqppbg/edit?usp=sharing" TargetMode="External"/><Relationship Id="rId79" Type="http://schemas.openxmlformats.org/officeDocument/2006/relationships/hyperlink" Target="https://sites.google.com/view/photobooth-rental-culver-city/corporate-event-photo-booth-culver-city" TargetMode="External"/><Relationship Id="rId78" Type="http://schemas.openxmlformats.org/officeDocument/2006/relationships/hyperlink" Target="https://docs.google.com/document/d/1yW_QWOSJE1CgqL2ln3o5Vu2_U7T0ePMaPDev3Nqppbg/view" TargetMode="External"/><Relationship Id="rId71" Type="http://schemas.openxmlformats.org/officeDocument/2006/relationships/hyperlink" Target="https://docs.google.com/document/d/1BgNF9W0QGNsd3KmxIXSp7RlJNYYiQQWCNuXYepF6rNo/pub" TargetMode="External"/><Relationship Id="rId70" Type="http://schemas.openxmlformats.org/officeDocument/2006/relationships/hyperlink" Target="https://docs.google.com/document/d/1BgNF9W0QGNsd3KmxIXSp7RlJNYYiQQWCNuXYepF6rNo/edit?usp=sharing" TargetMode="External"/><Relationship Id="rId139" Type="http://schemas.openxmlformats.org/officeDocument/2006/relationships/hyperlink" Target="https://sites.google.com/view/culvercityphotoboothrentals/photo-booth-rental-in-culver-city_1" TargetMode="External"/><Relationship Id="rId138" Type="http://schemas.openxmlformats.org/officeDocument/2006/relationships/hyperlink" Target="https://sites.google.com/view/culvercityphotoboothrentals/photo-booth-for-rent-near-culver-city" TargetMode="External"/><Relationship Id="rId259" Type="http://schemas.openxmlformats.org/officeDocument/2006/relationships/hyperlink" Target="https://drive.google.com/file/d/1HpHqC8kPYSzUD7vi4SoR-pNX3DAohAt7/view?usp=sharing" TargetMode="External"/><Relationship Id="rId137" Type="http://schemas.openxmlformats.org/officeDocument/2006/relationships/hyperlink" Target="https://sites.google.com/view/culvercityphotoboothrentals/photo-booth-for-rental-in-culver-city" TargetMode="External"/><Relationship Id="rId258" Type="http://schemas.openxmlformats.org/officeDocument/2006/relationships/hyperlink" Target="https://drive.google.com/file/d/1KWFCESjZslhXEKCtDbXWItWNHWZiONwy/view?usp=sharing" TargetMode="External"/><Relationship Id="rId132" Type="http://schemas.openxmlformats.org/officeDocument/2006/relationships/hyperlink" Target="https://docs.google.com/document/d/1cI7uEEiFMFqOQPDkEXt88KCCJQnzQYQEAQN1WA3XswA/edit?usp=sharing" TargetMode="External"/><Relationship Id="rId253" Type="http://schemas.openxmlformats.org/officeDocument/2006/relationships/hyperlink" Target="https://drive.google.com/file/d/1yaRxfWQAqWU_9Ls1WXHw91xNRoRSvU6N/view?usp=sharing" TargetMode="External"/><Relationship Id="rId131" Type="http://schemas.openxmlformats.org/officeDocument/2006/relationships/hyperlink" Target="https://docs.google.com/document/d/1JIFcFk8dNuz9gSFyjUY9os_4_FvvUMILuFiDM6HebUM/view" TargetMode="External"/><Relationship Id="rId252" Type="http://schemas.openxmlformats.org/officeDocument/2006/relationships/hyperlink" Target="https://drive.google.com/file/d/1la6fOIeqebTkbXjgMi8o0ef5ez7hCOJI/view?usp=sharing" TargetMode="External"/><Relationship Id="rId130" Type="http://schemas.openxmlformats.org/officeDocument/2006/relationships/hyperlink" Target="https://docs.google.com/document/d/1JIFcFk8dNuz9gSFyjUY9os_4_FvvUMILuFiDM6HebUM/pub" TargetMode="External"/><Relationship Id="rId251" Type="http://schemas.openxmlformats.org/officeDocument/2006/relationships/hyperlink" Target="https://drive.google.com/file/d/1Vg0q8ur59lWm5NTaFphYesZLApRzJQBr/view?usp=sharing" TargetMode="External"/><Relationship Id="rId250" Type="http://schemas.openxmlformats.org/officeDocument/2006/relationships/hyperlink" Target="https://drive.google.com/file/d/1PZVqnN9b5B89gdnROsrXGpAT6fk5rJPN/view?usp=sharing" TargetMode="External"/><Relationship Id="rId136" Type="http://schemas.openxmlformats.org/officeDocument/2006/relationships/hyperlink" Target="https://sites.google.com/view/photobooth-rental-culver-city/wedding-photo-booth-rental-in-culver-city" TargetMode="External"/><Relationship Id="rId257" Type="http://schemas.openxmlformats.org/officeDocument/2006/relationships/hyperlink" Target="https://drive.google.com/file/d/1yqh50Dgl9b_K9FO-TO48SKnf4pe9yMps/view?usp=sharing" TargetMode="External"/><Relationship Id="rId135" Type="http://schemas.openxmlformats.org/officeDocument/2006/relationships/hyperlink" Target="https://sites.google.com/view/photobooth-rental-culver-city/corporate-event-photo-booth-culver-city" TargetMode="External"/><Relationship Id="rId256" Type="http://schemas.openxmlformats.org/officeDocument/2006/relationships/hyperlink" Target="https://drive.google.com/file/d/1S5PZJALpEV_BK3k6ax0InnhIiHP1pHNp/view?usp=sharing" TargetMode="External"/><Relationship Id="rId134" Type="http://schemas.openxmlformats.org/officeDocument/2006/relationships/hyperlink" Target="https://docs.google.com/document/d/1cI7uEEiFMFqOQPDkEXt88KCCJQnzQYQEAQN1WA3XswA/view" TargetMode="External"/><Relationship Id="rId255" Type="http://schemas.openxmlformats.org/officeDocument/2006/relationships/hyperlink" Target="https://drive.google.com/file/d/1ODX7Yo8xoawEtvEJQfR2TzqZ-h5KCZ5j/view?usp=sharing" TargetMode="External"/><Relationship Id="rId133" Type="http://schemas.openxmlformats.org/officeDocument/2006/relationships/hyperlink" Target="https://docs.google.com/document/d/1cI7uEEiFMFqOQPDkEXt88KCCJQnzQYQEAQN1WA3XswA/pub" TargetMode="External"/><Relationship Id="rId254" Type="http://schemas.openxmlformats.org/officeDocument/2006/relationships/hyperlink" Target="https://drive.google.com/file/d/1IqXTbCChJbxAjIZA-H_VicgujtEKYL11/view?usp=sharing" TargetMode="External"/><Relationship Id="rId62" Type="http://schemas.openxmlformats.org/officeDocument/2006/relationships/hyperlink" Target="https://docs.google.com/document/d/1jcIXw3W6sPRk2gv3bHFSxeZiMQcEfWjBpn04L7ZEXqY/edit?usp=sharing" TargetMode="External"/><Relationship Id="rId61" Type="http://schemas.openxmlformats.org/officeDocument/2006/relationships/hyperlink" Target="https://docs.google.com/document/d/1jMFKJEMoI9EJ9Y6r9YhQKO7kA82b9RTdUpNgr0zCQ1k/view" TargetMode="External"/><Relationship Id="rId64" Type="http://schemas.openxmlformats.org/officeDocument/2006/relationships/hyperlink" Target="https://docs.google.com/document/d/1jcIXw3W6sPRk2gv3bHFSxeZiMQcEfWjBpn04L7ZEXqY/view" TargetMode="External"/><Relationship Id="rId63" Type="http://schemas.openxmlformats.org/officeDocument/2006/relationships/hyperlink" Target="https://docs.google.com/document/d/1jcIXw3W6sPRk2gv3bHFSxeZiMQcEfWjBpn04L7ZEXqY/pub" TargetMode="External"/><Relationship Id="rId66" Type="http://schemas.openxmlformats.org/officeDocument/2006/relationships/hyperlink" Target="https://sites.google.com/view/photobooth-rental-culver-city/wedding-photo-booth-rental-in-culver-city" TargetMode="External"/><Relationship Id="rId172" Type="http://schemas.openxmlformats.org/officeDocument/2006/relationships/hyperlink" Target="https://docs.google.com/document/d/1dNy8DRorxNiD7qd5HQDC-LO1a7zdukg4xMjFWDfexmU/edit?disco=AAABS27dAG8" TargetMode="External"/><Relationship Id="rId293" Type="http://schemas.openxmlformats.org/officeDocument/2006/relationships/hyperlink" Target="https://drive.google.com/file/d/1dL2k8auQ_Gtp2W2DZuDaw69xoeYb5b8k/view?usp=sharing" TargetMode="External"/><Relationship Id="rId65" Type="http://schemas.openxmlformats.org/officeDocument/2006/relationships/hyperlink" Target="https://sites.google.com/view/photobooth-rental-culver-city/corporate-event-photo-booth-culver-city" TargetMode="External"/><Relationship Id="rId171" Type="http://schemas.openxmlformats.org/officeDocument/2006/relationships/hyperlink" Target="https://docs.google.com/document/d/1jMFKJEMoI9EJ9Y6r9YhQKO7kA82b9RTdUpNgr0zCQ1k/edit?disco=AAABS5T4Vhs" TargetMode="External"/><Relationship Id="rId292" Type="http://schemas.openxmlformats.org/officeDocument/2006/relationships/hyperlink" Target="https://drive.google.com/file/d/10CtrgmqCE4Nho2attbUHP3G2se62W3b1/view?usp=sharing" TargetMode="External"/><Relationship Id="rId68" Type="http://schemas.openxmlformats.org/officeDocument/2006/relationships/hyperlink" Target="https://sites.google.com/view/culvercityphotoboothrentals/photo-booth-for-rent-near-culver-city" TargetMode="External"/><Relationship Id="rId170" Type="http://schemas.openxmlformats.org/officeDocument/2006/relationships/hyperlink" Target="https://docs.google.com/document/d/1jcIXw3W6sPRk2gv3bHFSxeZiMQcEfWjBpn04L7ZEXqY/edit?disco=AAABS7t8X8s" TargetMode="External"/><Relationship Id="rId291" Type="http://schemas.openxmlformats.org/officeDocument/2006/relationships/hyperlink" Target="https://drive.google.com/file/d/1hw9uZ-mig1erwn6m1OJ_Fe0LpNg3l2xD/view?usp=sharing" TargetMode="External"/><Relationship Id="rId67" Type="http://schemas.openxmlformats.org/officeDocument/2006/relationships/hyperlink" Target="https://sites.google.com/view/culvercityphotoboothrentals/photo-booth-for-rental-in-culver-city" TargetMode="External"/><Relationship Id="rId290" Type="http://schemas.openxmlformats.org/officeDocument/2006/relationships/hyperlink" Target="https://drive.google.com/file/d/1tAw91w36b2kY7Rqx1Ul_WfuqQ4ax3aI5/view?usp=sharing" TargetMode="External"/><Relationship Id="rId60" Type="http://schemas.openxmlformats.org/officeDocument/2006/relationships/hyperlink" Target="https://docs.google.com/document/d/1jMFKJEMoI9EJ9Y6r9YhQKO7kA82b9RTdUpNgr0zCQ1k/pub" TargetMode="External"/><Relationship Id="rId165" Type="http://schemas.openxmlformats.org/officeDocument/2006/relationships/hyperlink" Target="https://docs.google.com/document/d/16b18dkS51q4c-2myS_xtJp5czL5hG19se81QcpSW1LQ/edit?disco=AAABS8ngJGM" TargetMode="External"/><Relationship Id="rId286" Type="http://schemas.openxmlformats.org/officeDocument/2006/relationships/hyperlink" Target="https://drive.google.com/file/d/15YtIjm8-DbW93QmsTE0DwPeS2o3YrsYn/view?usp=sharing" TargetMode="External"/><Relationship Id="rId69" Type="http://schemas.openxmlformats.org/officeDocument/2006/relationships/hyperlink" Target="https://sites.google.com/view/culvercityphotoboothrentals/photo-booth-rental-in-culver-city_1" TargetMode="External"/><Relationship Id="rId164" Type="http://schemas.openxmlformats.org/officeDocument/2006/relationships/hyperlink" Target="https://docs.google.com/document/d/18v-9dfuTDska4nDpDhFZnw65MGS5XPP0dfRxgd9hk4Q/edit?disco=AAABS3AEqiw" TargetMode="External"/><Relationship Id="rId285" Type="http://schemas.openxmlformats.org/officeDocument/2006/relationships/hyperlink" Target="https://drive.google.com/file/d/1g_JdBZdUYSloTpYXuiWsjC519cWWLZRE/view?usp=sharing" TargetMode="External"/><Relationship Id="rId163" Type="http://schemas.openxmlformats.org/officeDocument/2006/relationships/hyperlink" Target="https://docs.google.com/document/d/1Iyt3mkJrh5VzzTBdFEFexmfUSVhoJqaAPTxYYb6oYaI/edit?disco=AAABS9Xdhbk" TargetMode="External"/><Relationship Id="rId284" Type="http://schemas.openxmlformats.org/officeDocument/2006/relationships/hyperlink" Target="https://drive.google.com/file/d/1FvK2TjTfHQPScN8i7NYGfOpH6N_gAxVm/view?usp=sharing" TargetMode="External"/><Relationship Id="rId162" Type="http://schemas.openxmlformats.org/officeDocument/2006/relationships/hyperlink" Target="https://docs.google.com/document/d/1sVP5G3ENAfRUWPAE9tE6XpAgEkKwI2nME4nkozLlB1M/edit?disco=AAABS3p9tlY" TargetMode="External"/><Relationship Id="rId283" Type="http://schemas.openxmlformats.org/officeDocument/2006/relationships/hyperlink" Target="https://docs.google.com/document/d/15b4ZQtDp1VaTuX3pGezzKEk3SjNB38a8/edit?usp=sharing&amp;ouid=115602453726005426174&amp;rtpof=true&amp;sd=true" TargetMode="External"/><Relationship Id="rId169" Type="http://schemas.openxmlformats.org/officeDocument/2006/relationships/hyperlink" Target="https://docs.google.com/document/d/1BgNF9W0QGNsd3KmxIXSp7RlJNYYiQQWCNuXYepF6rNo/edit?disco=AAABS8bZSlw" TargetMode="External"/><Relationship Id="rId168" Type="http://schemas.openxmlformats.org/officeDocument/2006/relationships/hyperlink" Target="https://docs.google.com/document/d/1RP-M876Bl3U-SzfPpXCSOEvBLU_HVpVjssHxjrNK9hk/edit?disco=AAABL3vRM_A" TargetMode="External"/><Relationship Id="rId289" Type="http://schemas.openxmlformats.org/officeDocument/2006/relationships/hyperlink" Target="https://drive.google.com/file/d/1jEru8v_emHZoFt-n6WeRfNUoR2S7Fivt/view?usp=sharing" TargetMode="External"/><Relationship Id="rId167" Type="http://schemas.openxmlformats.org/officeDocument/2006/relationships/hyperlink" Target="https://docs.google.com/document/d/1yW_QWOSJE1CgqL2ln3o5Vu2_U7T0ePMaPDev3Nqppbg/edit?disco=AAABS1PydhE" TargetMode="External"/><Relationship Id="rId288" Type="http://schemas.openxmlformats.org/officeDocument/2006/relationships/hyperlink" Target="https://drive.google.com/file/d/11orxoHZ-9t58v1UoXyl3GyjvUK3tilL7/view?usp=sharing" TargetMode="External"/><Relationship Id="rId166" Type="http://schemas.openxmlformats.org/officeDocument/2006/relationships/hyperlink" Target="https://docs.google.com/document/d/16Zwld9Jbj8droinz6CTVL5H96UJXoprWbxKC2JricCA/edit?disco=AAABL3vOihw" TargetMode="External"/><Relationship Id="rId287" Type="http://schemas.openxmlformats.org/officeDocument/2006/relationships/hyperlink" Target="https://drive.google.com/file/d/1lqH1yZhKS8ZGiN1pCrvXI2y2uOvZY6jy/view?usp=sharing" TargetMode="External"/><Relationship Id="rId51" Type="http://schemas.openxmlformats.org/officeDocument/2006/relationships/hyperlink" Target="https://docs.google.com/spreadsheets/d/1eajsTTKI611ReEB9hlE-gP1tEF4HCbUh8q7oH27FhtY/edit" TargetMode="External"/><Relationship Id="rId50" Type="http://schemas.openxmlformats.org/officeDocument/2006/relationships/hyperlink" Target="https://docs.google.com/spreadsheets/d/1eajsTTKI611ReEB9hlE-gP1tEF4HCbUh8q7oH27FhtY/edit" TargetMode="External"/><Relationship Id="rId53" Type="http://schemas.openxmlformats.org/officeDocument/2006/relationships/hyperlink" Target="https://drive.google.com/drive/folders/1N6xa7gPRDnMZXJU672k2rKkwW34rAV6T?usp=sharing" TargetMode="External"/><Relationship Id="rId52" Type="http://schemas.openxmlformats.org/officeDocument/2006/relationships/hyperlink" Target="https://docs.google.com/spreadsheets/d/1eajsTTKI611ReEB9hlE-gP1tEF4HCbUh8q7oH27FhtY/edit" TargetMode="External"/><Relationship Id="rId55" Type="http://schemas.openxmlformats.org/officeDocument/2006/relationships/hyperlink" Target="https://drive.google.com/drive/folders/1ZFmtxpsq1guJg1XtjMzllvAaCdDwESOJ?usp=sharing" TargetMode="External"/><Relationship Id="rId161" Type="http://schemas.openxmlformats.org/officeDocument/2006/relationships/hyperlink" Target="https://docs.google.com/document/d/1fNuA-Kdi0XhURqg37hbGd_k3G7MIbneyBSmrP1ldxKI/edit?disco=AAABSsPIkLo" TargetMode="External"/><Relationship Id="rId282" Type="http://schemas.openxmlformats.org/officeDocument/2006/relationships/hyperlink" Target="https://docs.google.com/document/d/1wbjAYP2SKSHtvYkXE3yCCg7YroAdH9m1/edit?usp=sharing&amp;ouid=115602453726005426174&amp;rtpof=true&amp;sd=true" TargetMode="External"/><Relationship Id="rId54" Type="http://schemas.openxmlformats.org/officeDocument/2006/relationships/hyperlink" Target="https://drive.google.com/file/d/1bUqZ62y38MBJhdQ201nBwCru4bcPmxEP/view?usp=sharing" TargetMode="External"/><Relationship Id="rId160" Type="http://schemas.openxmlformats.org/officeDocument/2006/relationships/hyperlink" Target="https://docs.google.com/document/d/1hWhkm1UZ2iHCDXlb1LkxpFASrfZgVHVImQyGAr6ilvs/edit?disco=AAABStnheEc" TargetMode="External"/><Relationship Id="rId281" Type="http://schemas.openxmlformats.org/officeDocument/2006/relationships/hyperlink" Target="https://docs.google.com/document/d/1tq_EkiYgL2lj7bsgggSwdoQsNJZflgmY/edit?usp=sharing&amp;ouid=115602453726005426174&amp;rtpof=true&amp;sd=true" TargetMode="External"/><Relationship Id="rId57" Type="http://schemas.openxmlformats.org/officeDocument/2006/relationships/hyperlink" Target="https://docs.google.com/document/d/1dNy8DRorxNiD7qd5HQDC-LO1a7zdukg4xMjFWDfexmU/pub" TargetMode="External"/><Relationship Id="rId280" Type="http://schemas.openxmlformats.org/officeDocument/2006/relationships/hyperlink" Target="https://docs.google.com/document/d/1JGhqYrUEKYfisnqXAglKKVBWApr95ybY/edit?usp=sharing&amp;ouid=115602453726005426174&amp;rtpof=true&amp;sd=true" TargetMode="External"/><Relationship Id="rId56" Type="http://schemas.openxmlformats.org/officeDocument/2006/relationships/hyperlink" Target="https://docs.google.com/document/d/1dNy8DRorxNiD7qd5HQDC-LO1a7zdukg4xMjFWDfexmU/edit?usp=sharing" TargetMode="External"/><Relationship Id="rId159" Type="http://schemas.openxmlformats.org/officeDocument/2006/relationships/hyperlink" Target="https://docs.google.com/document/d/10-1M_I_vyvCHrcBl50_wPDrWf9kiKeOMNLk4L2m1KsY/edit?disco=AAABOwxWQ1U" TargetMode="External"/><Relationship Id="rId59" Type="http://schemas.openxmlformats.org/officeDocument/2006/relationships/hyperlink" Target="https://docs.google.com/document/d/1jMFKJEMoI9EJ9Y6r9YhQKO7kA82b9RTdUpNgr0zCQ1k/edit?usp=sharing" TargetMode="External"/><Relationship Id="rId154" Type="http://schemas.openxmlformats.org/officeDocument/2006/relationships/hyperlink" Target="https://docs.google.com/document/d/1TxCobX3wLuDu7k_p2VxAWoVHZA86w4mlWA_oyZPXXqo/edit?disco=AAABS-FYHZE" TargetMode="External"/><Relationship Id="rId275" Type="http://schemas.openxmlformats.org/officeDocument/2006/relationships/hyperlink" Target="https://docs.google.com/document/d/1kOIk0yNuoMk_Tb8Ju319lm8bMiRJNH91/edit?usp=sharing&amp;ouid=115602453726005426174&amp;rtpof=true&amp;sd=true" TargetMode="External"/><Relationship Id="rId58" Type="http://schemas.openxmlformats.org/officeDocument/2006/relationships/hyperlink" Target="https://docs.google.com/document/d/1dNy8DRorxNiD7qd5HQDC-LO1a7zdukg4xMjFWDfexmU/view" TargetMode="External"/><Relationship Id="rId153" Type="http://schemas.openxmlformats.org/officeDocument/2006/relationships/hyperlink" Target="https://docs.google.com/document/d/1_OTvuJRl5n_Re7u29piB-tXPHEo_1r7gLkZMqRKd-5U/edit?disco=AAABS2-LTlE" TargetMode="External"/><Relationship Id="rId274" Type="http://schemas.openxmlformats.org/officeDocument/2006/relationships/hyperlink" Target="https://docs.google.com/document/d/1jH0geJa7IsgjyC69ig2vh0vfmswJWIuh/edit?usp=sharing&amp;ouid=115602453726005426174&amp;rtpof=true&amp;sd=true" TargetMode="External"/><Relationship Id="rId152" Type="http://schemas.openxmlformats.org/officeDocument/2006/relationships/hyperlink" Target="https://docs.google.com/drawings/d/1QZjsJGkahWMgiYlkQeNG7anJwdbUtOCm82Krk8CRTbA/edit?disco=AAABL5D9OjQ" TargetMode="External"/><Relationship Id="rId273" Type="http://schemas.openxmlformats.org/officeDocument/2006/relationships/hyperlink" Target="https://docs.google.com/document/d/190UW2h7Alb019ytjpftTswpGsfuszGI7/edit?usp=sharing&amp;ouid=115602453726005426174&amp;rtpof=true&amp;sd=true" TargetMode="External"/><Relationship Id="rId151" Type="http://schemas.openxmlformats.org/officeDocument/2006/relationships/hyperlink" Target="https://docs.google.com/spreadsheets/d/1eajsTTKI611ReEB9hlE-gP1tEF4HCbUh8q7oH27FhtY/edit?disco=AAABOx3E4Ys" TargetMode="External"/><Relationship Id="rId272" Type="http://schemas.openxmlformats.org/officeDocument/2006/relationships/hyperlink" Target="https://docs.google.com/document/d/1r7erJp8YiHrrGkxeKdPpJKxPZpAej8YM/edit?usp=sharing&amp;ouid=115602453726005426174&amp;rtpof=true&amp;sd=true" TargetMode="External"/><Relationship Id="rId158" Type="http://schemas.openxmlformats.org/officeDocument/2006/relationships/hyperlink" Target="https://docs.google.com/document/d/1ink2lQ8jzyaZ9AuoHiKvToxs-6NuiemoMG1i-FSEmkQ/edit?disco=AAABOxEuQlk" TargetMode="External"/><Relationship Id="rId279" Type="http://schemas.openxmlformats.org/officeDocument/2006/relationships/hyperlink" Target="https://docs.google.com/document/d/1xdOqeGyIOOMFo7AZXgQKUTw5GXvUw_YL/edit?usp=sharing&amp;ouid=115602453726005426174&amp;rtpof=true&amp;sd=true" TargetMode="External"/><Relationship Id="rId157" Type="http://schemas.openxmlformats.org/officeDocument/2006/relationships/hyperlink" Target="https://docs.google.com/document/d/14ouiypL6E-1WruhU4nV8y2BuAtdC4fKhMmvfkZzxhMQ/edit?disco=AAABS3L2KCY" TargetMode="External"/><Relationship Id="rId278" Type="http://schemas.openxmlformats.org/officeDocument/2006/relationships/hyperlink" Target="https://docs.google.com/document/d/1jv0nFNnSoHLv2s3ZF3IQFsI2jG9mNwvZ/edit?usp=sharing&amp;ouid=115602453726005426174&amp;rtpof=true&amp;sd=true" TargetMode="External"/><Relationship Id="rId156" Type="http://schemas.openxmlformats.org/officeDocument/2006/relationships/hyperlink" Target="https://docs.google.com/document/d/1JIFcFk8dNuz9gSFyjUY9os_4_FvvUMILuFiDM6HebUM/edit?disco=AAABS603wbk" TargetMode="External"/><Relationship Id="rId277" Type="http://schemas.openxmlformats.org/officeDocument/2006/relationships/hyperlink" Target="https://docs.google.com/document/d/12kdR2SAPXydlBM8dkEHnH6iCy5QwhdPT/edit?usp=sharing&amp;ouid=115602453726005426174&amp;rtpof=true&amp;sd=true" TargetMode="External"/><Relationship Id="rId155" Type="http://schemas.openxmlformats.org/officeDocument/2006/relationships/hyperlink" Target="https://docs.google.com/document/d/1cI7uEEiFMFqOQPDkEXt88KCCJQnzQYQEAQN1WA3XswA/edit?disco=AAABS4dQHGU" TargetMode="External"/><Relationship Id="rId276" Type="http://schemas.openxmlformats.org/officeDocument/2006/relationships/hyperlink" Target="https://docs.google.com/document/d/1xJTT56WlZU3ofaQBFsZyGfFgjNWcUuXZ/edit?usp=sharing&amp;ouid=115602453726005426174&amp;rtpof=true&amp;sd=true" TargetMode="External"/><Relationship Id="rId107" Type="http://schemas.openxmlformats.org/officeDocument/2006/relationships/hyperlink" Target="https://sites.google.com/view/photobooth-rental-culver-city/corporate-event-photo-booth-culver-city" TargetMode="External"/><Relationship Id="rId228" Type="http://schemas.openxmlformats.org/officeDocument/2006/relationships/hyperlink" Target="https://drive.google.com/file/d/1BJnWMTbiiamUVY7XF70Kow7QoMmHIYWH/view?usp=sharing" TargetMode="External"/><Relationship Id="rId349" Type="http://schemas.openxmlformats.org/officeDocument/2006/relationships/hyperlink" Target="https://drive.google.com/file/d/1e3QSvM4mX6GvbnYahVya_o9CmQRL41b8/view?usp=sharing" TargetMode="External"/><Relationship Id="rId106" Type="http://schemas.openxmlformats.org/officeDocument/2006/relationships/hyperlink" Target="https://docs.google.com/document/d/1fNuA-Kdi0XhURqg37hbGd_k3G7MIbneyBSmrP1ldxKI/view" TargetMode="External"/><Relationship Id="rId227" Type="http://schemas.openxmlformats.org/officeDocument/2006/relationships/hyperlink" Target="https://drive.google.com/file/d/1olt_fCEJJ5na8AQVBJ8S3FtGgr7KI9bb/view?usp=sharing" TargetMode="External"/><Relationship Id="rId348" Type="http://schemas.openxmlformats.org/officeDocument/2006/relationships/hyperlink" Target="https://docs.google.com/presentation/d/16X4p1BzjMxbj2OY91nnEm7mTopEqwmDw/edit?usp=sharing&amp;ouid=115602453726005426174&amp;rtpof=true&amp;sd=true" TargetMode="External"/><Relationship Id="rId105" Type="http://schemas.openxmlformats.org/officeDocument/2006/relationships/hyperlink" Target="https://docs.google.com/document/d/1fNuA-Kdi0XhURqg37hbGd_k3G7MIbneyBSmrP1ldxKI/pub" TargetMode="External"/><Relationship Id="rId226" Type="http://schemas.openxmlformats.org/officeDocument/2006/relationships/hyperlink" Target="https://drive.google.com/file/d/1eoYuifR3K3VP74x0nck3oMRT7_hKqNR2/view?usp=sharing" TargetMode="External"/><Relationship Id="rId347" Type="http://schemas.openxmlformats.org/officeDocument/2006/relationships/hyperlink" Target="https://drive.google.com/file/d/1yR8dq03-wYN5LOR5yvsBXGdZD6xVSsWs/view?usp=sharing" TargetMode="External"/><Relationship Id="rId104" Type="http://schemas.openxmlformats.org/officeDocument/2006/relationships/hyperlink" Target="https://docs.google.com/document/d/1fNuA-Kdi0XhURqg37hbGd_k3G7MIbneyBSmrP1ldxKI/edit?usp=sharing" TargetMode="External"/><Relationship Id="rId225" Type="http://schemas.openxmlformats.org/officeDocument/2006/relationships/hyperlink" Target="https://drive.google.com/file/d/13oHSqnM0by7IftJ6ncDRWR7NHZzhmL0x/view?usp=sharing" TargetMode="External"/><Relationship Id="rId346" Type="http://schemas.openxmlformats.org/officeDocument/2006/relationships/hyperlink" Target="https://drive.google.com/file/d/1oIYY3i8Iz5t1KHNZE96kbINRtv6y4Nb_/view?usp=sharing" TargetMode="External"/><Relationship Id="rId109" Type="http://schemas.openxmlformats.org/officeDocument/2006/relationships/hyperlink" Target="https://sites.google.com/view/culvercityphotoboothrentals/photo-booth-for-rental-in-culver-city" TargetMode="External"/><Relationship Id="rId108" Type="http://schemas.openxmlformats.org/officeDocument/2006/relationships/hyperlink" Target="https://sites.google.com/view/photobooth-rental-culver-city/wedding-photo-booth-rental-in-culver-city" TargetMode="External"/><Relationship Id="rId229" Type="http://schemas.openxmlformats.org/officeDocument/2006/relationships/hyperlink" Target="https://drive.google.com/file/d/1kcCvkpBmnZOFifv415CnqjIb9JcJOyNH/view?usp=sharing" TargetMode="External"/><Relationship Id="rId220" Type="http://schemas.openxmlformats.org/officeDocument/2006/relationships/hyperlink" Target="https://drive.google.com/file/d/1ByyLz9CWNLv67blF_Ip7BFsq51Ha33PH/view?usp=sharing" TargetMode="External"/><Relationship Id="rId341" Type="http://schemas.openxmlformats.org/officeDocument/2006/relationships/hyperlink" Target="https://drive.google.com/file/d/1il3nzosbuFy3M7qrzf-jAAjJas2PowPt/view?usp=sharing" TargetMode="External"/><Relationship Id="rId340" Type="http://schemas.openxmlformats.org/officeDocument/2006/relationships/hyperlink" Target="https://drive.google.com/file/d/1ljnM1S_Rkk7FUmrfjHNgA2YDd1GMcMLO/view?usp=sharing" TargetMode="External"/><Relationship Id="rId103" Type="http://schemas.openxmlformats.org/officeDocument/2006/relationships/hyperlink" Target="https://docs.google.com/document/d/1sVP5G3ENAfRUWPAE9tE6XpAgEkKwI2nME4nkozLlB1M/view" TargetMode="External"/><Relationship Id="rId224" Type="http://schemas.openxmlformats.org/officeDocument/2006/relationships/hyperlink" Target="https://drive.google.com/file/d/1CmXZK_Q6ff3bpDeWq2VrgjfUZ6ZghLkH/view?usp=sharing" TargetMode="External"/><Relationship Id="rId345" Type="http://schemas.openxmlformats.org/officeDocument/2006/relationships/hyperlink" Target="https://drive.google.com/file/d/1gMlsy0D9vkjRrJ6_8-IV0GcMteOLY5Kj/view?usp=sharing" TargetMode="External"/><Relationship Id="rId102" Type="http://schemas.openxmlformats.org/officeDocument/2006/relationships/hyperlink" Target="https://docs.google.com/document/d/1sVP5G3ENAfRUWPAE9tE6XpAgEkKwI2nME4nkozLlB1M/pub" TargetMode="External"/><Relationship Id="rId223" Type="http://schemas.openxmlformats.org/officeDocument/2006/relationships/hyperlink" Target="https://drive.google.com/file/d/19YDiBOaMoPt9D5dYcbGC_GR0jlCRmHeU/view?usp=sharing" TargetMode="External"/><Relationship Id="rId344" Type="http://schemas.openxmlformats.org/officeDocument/2006/relationships/hyperlink" Target="https://drive.google.com/file/d/15X27d_PDNsCw7_lULitPwOk7o7mV8qIE/view?usp=sharing" TargetMode="External"/><Relationship Id="rId101" Type="http://schemas.openxmlformats.org/officeDocument/2006/relationships/hyperlink" Target="https://docs.google.com/document/d/1sVP5G3ENAfRUWPAE9tE6XpAgEkKwI2nME4nkozLlB1M/edit?usp=sharing" TargetMode="External"/><Relationship Id="rId222" Type="http://schemas.openxmlformats.org/officeDocument/2006/relationships/hyperlink" Target="https://drive.google.com/file/d/1dhMXBRZhzDtaeYMzF4yakAI89SKW901P/view?usp=sharing" TargetMode="External"/><Relationship Id="rId343" Type="http://schemas.openxmlformats.org/officeDocument/2006/relationships/hyperlink" Target="https://drive.google.com/file/d/1InM_FVFiLvHq0z5gtXxITl8Pndtz_ogD/view?usp=sharing" TargetMode="External"/><Relationship Id="rId100" Type="http://schemas.openxmlformats.org/officeDocument/2006/relationships/hyperlink" Target="https://docs.google.com/document/d/1Iyt3mkJrh5VzzTBdFEFexmfUSVhoJqaAPTxYYb6oYaI/view" TargetMode="External"/><Relationship Id="rId221" Type="http://schemas.openxmlformats.org/officeDocument/2006/relationships/hyperlink" Target="https://drive.google.com/file/d/14gd0putk6Eja2r1XXIAowRj2lUef3SV8/view?usp=sharing" TargetMode="External"/><Relationship Id="rId342" Type="http://schemas.openxmlformats.org/officeDocument/2006/relationships/hyperlink" Target="https://drive.google.com/file/d/1y-VwNhUCIK_baciwSujAou1B0SNFCGei/view?usp=sharing" TargetMode="External"/><Relationship Id="rId217" Type="http://schemas.openxmlformats.org/officeDocument/2006/relationships/hyperlink" Target="https://drive.google.com/file/d/17z1G9QNOPz7ulsYZmwyoVH314V9EmCib/view?usp=sharing" TargetMode="External"/><Relationship Id="rId338" Type="http://schemas.openxmlformats.org/officeDocument/2006/relationships/hyperlink" Target="https://drive.google.com/file/d/1TED0clXnPrp2SB1jcnKiWd2CPkp8DN0A/view?usp=sharing" TargetMode="External"/><Relationship Id="rId216" Type="http://schemas.openxmlformats.org/officeDocument/2006/relationships/hyperlink" Target="https://drive.google.com/file/d/1h7Mj2vWbAzI233LItTqy0WYXcUwblk9H/view?usp=sharing" TargetMode="External"/><Relationship Id="rId337" Type="http://schemas.openxmlformats.org/officeDocument/2006/relationships/hyperlink" Target="https://drive.google.com/file/d/1Rtb0gFwTJ-NW8Y5O5Rj4xU2RDPSVsrT5/view?usp=sharing" TargetMode="External"/><Relationship Id="rId215" Type="http://schemas.openxmlformats.org/officeDocument/2006/relationships/hyperlink" Target="https://drive.google.com/file/d/1Te8wk__pis51F5masJ-rw_8k3D7Jjxi3/view?usp=sharing" TargetMode="External"/><Relationship Id="rId336" Type="http://schemas.openxmlformats.org/officeDocument/2006/relationships/hyperlink" Target="https://drive.google.com/file/d/1ANa3qZ3jm60Hpm8jzfjjEtFbNcij95De/view?usp=sharing" TargetMode="External"/><Relationship Id="rId214" Type="http://schemas.openxmlformats.org/officeDocument/2006/relationships/hyperlink" Target="https://drive.google.com/file/d/1SXLMWjY-Rpln-w5lPkBsapOldC1n5iMq/view?usp=sharing" TargetMode="External"/><Relationship Id="rId335" Type="http://schemas.openxmlformats.org/officeDocument/2006/relationships/hyperlink" Target="https://drive.google.com/file/d/1wuyAgiMmZICHy_6nn7Kb0jgXCMlIqIpQ/view?usp=sharing" TargetMode="External"/><Relationship Id="rId219" Type="http://schemas.openxmlformats.org/officeDocument/2006/relationships/hyperlink" Target="https://drive.google.com/file/d/1ZZs02X7hh3QKKk_jH2tjHCRYBl31RzEX/view?usp=sharing" TargetMode="External"/><Relationship Id="rId218" Type="http://schemas.openxmlformats.org/officeDocument/2006/relationships/hyperlink" Target="https://drive.google.com/file/d/1fs2n8jxSq_jFxTpD5XWqBXIR1UlUxw78/view?usp=sharing" TargetMode="External"/><Relationship Id="rId339" Type="http://schemas.openxmlformats.org/officeDocument/2006/relationships/hyperlink" Target="https://drive.google.com/file/d/11wHWtpz1mq63NV3ezzPccMOojs3i8Vyp/view?usp=sharing" TargetMode="External"/><Relationship Id="rId330" Type="http://schemas.openxmlformats.org/officeDocument/2006/relationships/hyperlink" Target="https://drive.google.com/file/d/1vi97-AIqLUtO12InK-EjFUcf2wDHXhQl/view?usp=sharing" TargetMode="External"/><Relationship Id="rId213" Type="http://schemas.openxmlformats.org/officeDocument/2006/relationships/hyperlink" Target="https://drive.google.com/file/d/1_ctH5wPJzPjU868dLkuKWI2usFQsf66j/view?usp=sharing" TargetMode="External"/><Relationship Id="rId334" Type="http://schemas.openxmlformats.org/officeDocument/2006/relationships/hyperlink" Target="https://drive.google.com/file/d/1gAvCnohCCjtW78cbVrr4o78jAJvZniGu/view?usp=sharing" TargetMode="External"/><Relationship Id="rId212" Type="http://schemas.openxmlformats.org/officeDocument/2006/relationships/hyperlink" Target="https://drive.google.com/file/d/1NT8pIjgonkZdfdprbdAF1v93sCpft7uR/view?usp=sharing" TargetMode="External"/><Relationship Id="rId333" Type="http://schemas.openxmlformats.org/officeDocument/2006/relationships/hyperlink" Target="https://drive.google.com/file/d/1qhp6e629wXSw2zOxblzHbUtFeU-mpYYg/view?usp=sharing" TargetMode="External"/><Relationship Id="rId211" Type="http://schemas.openxmlformats.org/officeDocument/2006/relationships/hyperlink" Target="https://drive.google.com/file/d/1_IsHHyU7-VM1KSetwSW0aFCZGbG0CPt5/view?usp=sharing" TargetMode="External"/><Relationship Id="rId332" Type="http://schemas.openxmlformats.org/officeDocument/2006/relationships/hyperlink" Target="https://drive.google.com/file/d/1qng1Rv45UAbxMMpTibzEoYTHNrjKWM4p/view?usp=sharing" TargetMode="External"/><Relationship Id="rId210" Type="http://schemas.openxmlformats.org/officeDocument/2006/relationships/hyperlink" Target="https://drive.google.com/file/d/1MLURY428QoPc9ED_kzvRMuLC_M2r2CJM/view?usp=sharing" TargetMode="External"/><Relationship Id="rId331" Type="http://schemas.openxmlformats.org/officeDocument/2006/relationships/hyperlink" Target="https://drive.google.com/file/d/164TpMiz6kcIavl2JkB0PX69y-kWQ2cRq/view?usp=sharing" TargetMode="External"/><Relationship Id="rId129" Type="http://schemas.openxmlformats.org/officeDocument/2006/relationships/hyperlink" Target="https://docs.google.com/document/d/1JIFcFk8dNuz9gSFyjUY9os_4_FvvUMILuFiDM6HebUM/edit?usp=sharing" TargetMode="External"/><Relationship Id="rId128" Type="http://schemas.openxmlformats.org/officeDocument/2006/relationships/hyperlink" Target="https://docs.google.com/document/d/14ouiypL6E-1WruhU4nV8y2BuAtdC4fKhMmvfkZzxhMQ/view" TargetMode="External"/><Relationship Id="rId249" Type="http://schemas.openxmlformats.org/officeDocument/2006/relationships/hyperlink" Target="https://drive.google.com/file/d/1ZLm7JkKwoaeBmcAuUoF87BRstmPK5Tb-/view?usp=sharing" TargetMode="External"/><Relationship Id="rId127" Type="http://schemas.openxmlformats.org/officeDocument/2006/relationships/hyperlink" Target="https://docs.google.com/document/d/14ouiypL6E-1WruhU4nV8y2BuAtdC4fKhMmvfkZzxhMQ/pub" TargetMode="External"/><Relationship Id="rId248" Type="http://schemas.openxmlformats.org/officeDocument/2006/relationships/hyperlink" Target="https://drive.google.com/file/d/1Os3klnxsqlw2JuehWABEt59ghnWX5ly8/view?usp=sharing" TargetMode="External"/><Relationship Id="rId126" Type="http://schemas.openxmlformats.org/officeDocument/2006/relationships/hyperlink" Target="https://docs.google.com/document/d/14ouiypL6E-1WruhU4nV8y2BuAtdC4fKhMmvfkZzxhMQ/edit?usp=sharing" TargetMode="External"/><Relationship Id="rId247" Type="http://schemas.openxmlformats.org/officeDocument/2006/relationships/hyperlink" Target="https://drive.google.com/file/d/1QOgAXgVAtA6tQ7CDGMqy_4tFS7f8jpN-/view?usp=sharing" TargetMode="External"/><Relationship Id="rId121" Type="http://schemas.openxmlformats.org/officeDocument/2006/relationships/hyperlink" Target="https://sites.google.com/view/photobooth-rental-culver-city/corporate-event-photo-booth-culver-city" TargetMode="External"/><Relationship Id="rId242" Type="http://schemas.openxmlformats.org/officeDocument/2006/relationships/hyperlink" Target="https://drive.google.com/file/d/1Hbd-FQ0TxN-piGy-sqZ2dggpPRKyoYXM/view?usp=sharing" TargetMode="External"/><Relationship Id="rId120" Type="http://schemas.openxmlformats.org/officeDocument/2006/relationships/hyperlink" Target="https://docs.google.com/document/d/1ink2lQ8jzyaZ9AuoHiKvToxs-6NuiemoMG1i-FSEmkQ/view" TargetMode="External"/><Relationship Id="rId241" Type="http://schemas.openxmlformats.org/officeDocument/2006/relationships/hyperlink" Target="https://drive.google.com/file/d/1X-DdEfbyGzezouRgllMnuCrcwx5njU8g/view?usp=sharing" TargetMode="External"/><Relationship Id="rId240" Type="http://schemas.openxmlformats.org/officeDocument/2006/relationships/hyperlink" Target="https://drive.google.com/file/d/1fCORbZmXkslWBTkS99HDMufffn8jzAnw/view?usp=sharing" TargetMode="External"/><Relationship Id="rId125" Type="http://schemas.openxmlformats.org/officeDocument/2006/relationships/hyperlink" Target="https://sites.google.com/view/culvercityphotoboothrentals/photo-booth-rental-in-culver-city_1" TargetMode="External"/><Relationship Id="rId246" Type="http://schemas.openxmlformats.org/officeDocument/2006/relationships/hyperlink" Target="https://drive.google.com/file/d/1rA78mhXTwzQ0EeT7cmMvY4cpTuHmwFLj/view?usp=sharing" TargetMode="External"/><Relationship Id="rId124" Type="http://schemas.openxmlformats.org/officeDocument/2006/relationships/hyperlink" Target="https://sites.google.com/view/culvercityphotoboothrentals/photo-booth-for-rent-near-culver-city" TargetMode="External"/><Relationship Id="rId245" Type="http://schemas.openxmlformats.org/officeDocument/2006/relationships/hyperlink" Target="https://drive.google.com/file/d/1VKaxOA6hRhrDt3Y6itCd79EZXFJTJ64W/view?usp=sharing" TargetMode="External"/><Relationship Id="rId123" Type="http://schemas.openxmlformats.org/officeDocument/2006/relationships/hyperlink" Target="https://sites.google.com/view/culvercityphotoboothrentals/photo-booth-for-rental-in-culver-city" TargetMode="External"/><Relationship Id="rId244" Type="http://schemas.openxmlformats.org/officeDocument/2006/relationships/hyperlink" Target="https://drive.google.com/file/d/1s9GB8Jt2oc4jmVcdNhjWjVR0o3sKbapA/view?usp=sharing" TargetMode="External"/><Relationship Id="rId122" Type="http://schemas.openxmlformats.org/officeDocument/2006/relationships/hyperlink" Target="https://sites.google.com/view/photobooth-rental-culver-city/wedding-photo-booth-rental-in-culver-city" TargetMode="External"/><Relationship Id="rId243" Type="http://schemas.openxmlformats.org/officeDocument/2006/relationships/hyperlink" Target="https://drive.google.com/file/d/1ksp3wIS6LhWn5ESEXF3zTpABdalwkODu/view?usp=sharing" TargetMode="External"/><Relationship Id="rId95" Type="http://schemas.openxmlformats.org/officeDocument/2006/relationships/hyperlink" Target="https://sites.google.com/view/culvercityphotoboothrentals/photo-booth-for-rental-in-culver-city" TargetMode="External"/><Relationship Id="rId94" Type="http://schemas.openxmlformats.org/officeDocument/2006/relationships/hyperlink" Target="https://sites.google.com/view/photobooth-rental-culver-city/wedding-photo-booth-rental-in-culver-city" TargetMode="External"/><Relationship Id="rId97" Type="http://schemas.openxmlformats.org/officeDocument/2006/relationships/hyperlink" Target="https://sites.google.com/view/culvercityphotoboothrentals/photo-booth-rental-in-culver-city_1" TargetMode="External"/><Relationship Id="rId96" Type="http://schemas.openxmlformats.org/officeDocument/2006/relationships/hyperlink" Target="https://sites.google.com/view/culvercityphotoboothrentals/photo-booth-for-rent-near-culver-city" TargetMode="External"/><Relationship Id="rId99" Type="http://schemas.openxmlformats.org/officeDocument/2006/relationships/hyperlink" Target="https://docs.google.com/document/d/1Iyt3mkJrh5VzzTBdFEFexmfUSVhoJqaAPTxYYb6oYaI/pub" TargetMode="External"/><Relationship Id="rId98" Type="http://schemas.openxmlformats.org/officeDocument/2006/relationships/hyperlink" Target="https://docs.google.com/document/d/1Iyt3mkJrh5VzzTBdFEFexmfUSVhoJqaAPTxYYb6oYaI/edit?usp=sharing" TargetMode="External"/><Relationship Id="rId91" Type="http://schemas.openxmlformats.org/officeDocument/2006/relationships/hyperlink" Target="https://docs.google.com/document/d/18v-9dfuTDska4nDpDhFZnw65MGS5XPP0dfRxgd9hk4Q/pub" TargetMode="External"/><Relationship Id="rId90" Type="http://schemas.openxmlformats.org/officeDocument/2006/relationships/hyperlink" Target="https://docs.google.com/document/d/18v-9dfuTDska4nDpDhFZnw65MGS5XPP0dfRxgd9hk4Q/edit?usp=sharing" TargetMode="External"/><Relationship Id="rId93" Type="http://schemas.openxmlformats.org/officeDocument/2006/relationships/hyperlink" Target="https://sites.google.com/view/photobooth-rental-culver-city/corporate-event-photo-booth-culver-city" TargetMode="External"/><Relationship Id="rId92" Type="http://schemas.openxmlformats.org/officeDocument/2006/relationships/hyperlink" Target="https://docs.google.com/document/d/18v-9dfuTDska4nDpDhFZnw65MGS5XPP0dfRxgd9hk4Q/view" TargetMode="External"/><Relationship Id="rId118" Type="http://schemas.openxmlformats.org/officeDocument/2006/relationships/hyperlink" Target="https://docs.google.com/document/d/1ink2lQ8jzyaZ9AuoHiKvToxs-6NuiemoMG1i-FSEmkQ/edit?usp=sharing" TargetMode="External"/><Relationship Id="rId239" Type="http://schemas.openxmlformats.org/officeDocument/2006/relationships/hyperlink" Target="https://drive.google.com/file/d/1vqKyJUFcsV_VxiTOVKMlEGMSlgrnKWRP/view?usp=sharing" TargetMode="External"/><Relationship Id="rId117" Type="http://schemas.openxmlformats.org/officeDocument/2006/relationships/hyperlink" Target="https://docs.google.com/document/d/10-1M_I_vyvCHrcBl50_wPDrWf9kiKeOMNLk4L2m1KsY/view" TargetMode="External"/><Relationship Id="rId238" Type="http://schemas.openxmlformats.org/officeDocument/2006/relationships/hyperlink" Target="https://drive.google.com/file/d/16JINqN8Nx2UuStR0mN5tdecn7lnenJwi/view?usp=sharing" TargetMode="External"/><Relationship Id="rId116" Type="http://schemas.openxmlformats.org/officeDocument/2006/relationships/hyperlink" Target="https://docs.google.com/document/d/10-1M_I_vyvCHrcBl50_wPDrWf9kiKeOMNLk4L2m1KsY/pub" TargetMode="External"/><Relationship Id="rId237" Type="http://schemas.openxmlformats.org/officeDocument/2006/relationships/hyperlink" Target="https://drive.google.com/file/d/1H-lYBwG-Xow1TyIfQaZnbkQkbum6WLTt/view?usp=sharing" TargetMode="External"/><Relationship Id="rId115" Type="http://schemas.openxmlformats.org/officeDocument/2006/relationships/hyperlink" Target="https://docs.google.com/document/d/10-1M_I_vyvCHrcBl50_wPDrWf9kiKeOMNLk4L2m1KsY/edit?usp=sharing" TargetMode="External"/><Relationship Id="rId236" Type="http://schemas.openxmlformats.org/officeDocument/2006/relationships/hyperlink" Target="https://drive.google.com/file/d/1GEAxpegCsriCW5zbS_DXH21K2ZeamVRP/view?usp=sharing" TargetMode="External"/><Relationship Id="rId119" Type="http://schemas.openxmlformats.org/officeDocument/2006/relationships/hyperlink" Target="https://docs.google.com/document/d/1ink2lQ8jzyaZ9AuoHiKvToxs-6NuiemoMG1i-FSEmkQ/pub" TargetMode="External"/><Relationship Id="rId110" Type="http://schemas.openxmlformats.org/officeDocument/2006/relationships/hyperlink" Target="https://sites.google.com/view/culvercityphotoboothrentals/photo-booth-for-rent-near-culver-city" TargetMode="External"/><Relationship Id="rId231" Type="http://schemas.openxmlformats.org/officeDocument/2006/relationships/hyperlink" Target="https://drive.google.com/file/d/1mZ0F0dtICr-7b49ouA8bTgkdi9VsxRzT/view?usp=sharing" TargetMode="External"/><Relationship Id="rId352" Type="http://schemas.openxmlformats.org/officeDocument/2006/relationships/vmlDrawing" Target="../drawings/vmlDrawing1.vml"/><Relationship Id="rId230" Type="http://schemas.openxmlformats.org/officeDocument/2006/relationships/hyperlink" Target="https://drive.google.com/file/d/13GoAlZ9YIuEhVVkGoUAqOFdKJTU3Sail/view?usp=sharing" TargetMode="External"/><Relationship Id="rId351" Type="http://schemas.openxmlformats.org/officeDocument/2006/relationships/drawing" Target="../drawings/drawing1.xml"/><Relationship Id="rId350" Type="http://schemas.openxmlformats.org/officeDocument/2006/relationships/hyperlink" Target="https://drive.google.com/file/d/1EYpRupc4AIUgB28jxJ7LACYdl5fENdHI/view?usp=sharing" TargetMode="External"/><Relationship Id="rId114" Type="http://schemas.openxmlformats.org/officeDocument/2006/relationships/hyperlink" Target="https://docs.google.com/document/d/1hWhkm1UZ2iHCDXlb1LkxpFASrfZgVHVImQyGAr6ilvs/view" TargetMode="External"/><Relationship Id="rId235" Type="http://schemas.openxmlformats.org/officeDocument/2006/relationships/hyperlink" Target="https://drive.google.com/file/d/1pSdQpUksVp8-V7q1Hsma7Bffmkbm8A-n/view?usp=sharing" TargetMode="External"/><Relationship Id="rId113" Type="http://schemas.openxmlformats.org/officeDocument/2006/relationships/hyperlink" Target="https://docs.google.com/document/d/1hWhkm1UZ2iHCDXlb1LkxpFASrfZgVHVImQyGAr6ilvs/pub" TargetMode="External"/><Relationship Id="rId234" Type="http://schemas.openxmlformats.org/officeDocument/2006/relationships/hyperlink" Target="https://drive.google.com/file/d/1bUmZttJVigYMw5X9qsPWZBV1uIUpNTqe/view?usp=sharing" TargetMode="External"/><Relationship Id="rId112" Type="http://schemas.openxmlformats.org/officeDocument/2006/relationships/hyperlink" Target="https://docs.google.com/document/d/1hWhkm1UZ2iHCDXlb1LkxpFASrfZgVHVImQyGAr6ilvs/edit?usp=sharing" TargetMode="External"/><Relationship Id="rId233" Type="http://schemas.openxmlformats.org/officeDocument/2006/relationships/hyperlink" Target="https://drive.google.com/file/d/11Tt07JxYaAkWXXFTrfh9hQqLaW8z0gzx/view?usp=sharing" TargetMode="External"/><Relationship Id="rId111" Type="http://schemas.openxmlformats.org/officeDocument/2006/relationships/hyperlink" Target="https://sites.google.com/view/culvercityphotoboothrentals/photo-booth-rental-in-culver-city_1" TargetMode="External"/><Relationship Id="rId232" Type="http://schemas.openxmlformats.org/officeDocument/2006/relationships/hyperlink" Target="https://drive.google.com/file/d/1ldk7oUfb9WLugjaJzMU4jVoiwlRvtxE4/view?usp=sharing" TargetMode="External"/><Relationship Id="rId305" Type="http://schemas.openxmlformats.org/officeDocument/2006/relationships/hyperlink" Target="https://drive.google.com/file/d/1t4IWrLq_3rUpxfgueXdKDQDZkQ-_ncjs/view?usp=sharing" TargetMode="External"/><Relationship Id="rId304" Type="http://schemas.openxmlformats.org/officeDocument/2006/relationships/hyperlink" Target="https://drive.google.com/file/d/1EGSYCpjcGkSNiuunDNFV1_V9W8dfjfoN/view?usp=sharing" TargetMode="External"/><Relationship Id="rId303" Type="http://schemas.openxmlformats.org/officeDocument/2006/relationships/hyperlink" Target="https://drive.google.com/file/d/1vrqXuK3TrDtKd-12jHY-LOzGS95UAZB4/view?usp=sharing" TargetMode="External"/><Relationship Id="rId302" Type="http://schemas.openxmlformats.org/officeDocument/2006/relationships/hyperlink" Target="https://drive.google.com/file/d/19mNNqzbcINf8PuSX5knpOmWhYvQJVqiF/view?usp=sharing" TargetMode="External"/><Relationship Id="rId309" Type="http://schemas.openxmlformats.org/officeDocument/2006/relationships/hyperlink" Target="https://drive.google.com/file/d/1C4V1N5BGG0tzk1ziaSGRYThs5aIuecls/view?usp=sharing" TargetMode="External"/><Relationship Id="rId308" Type="http://schemas.openxmlformats.org/officeDocument/2006/relationships/hyperlink" Target="https://drive.google.com/file/d/1mUZ4_GUQCHdRq1E-t3Ypk4ctu-ljk2yt/view?usp=sharing" TargetMode="External"/><Relationship Id="rId307" Type="http://schemas.openxmlformats.org/officeDocument/2006/relationships/hyperlink" Target="https://drive.google.com/file/d/1WzbCuhmXwlSw6Q0d8XBkcOH1gdB1wcRw/view?usp=sharing" TargetMode="External"/><Relationship Id="rId306" Type="http://schemas.openxmlformats.org/officeDocument/2006/relationships/hyperlink" Target="https://drive.google.com/file/d/17cBF90CDlBoYvhcKGTKTGQ74SHJG52JY/view?usp=sharing" TargetMode="External"/><Relationship Id="rId301" Type="http://schemas.openxmlformats.org/officeDocument/2006/relationships/hyperlink" Target="https://drive.google.com/file/d/11_BGyNInfjcsiQpMg1fFj4DsycJ3a9Wk/view?usp=sharing" TargetMode="External"/><Relationship Id="rId300" Type="http://schemas.openxmlformats.org/officeDocument/2006/relationships/hyperlink" Target="https://drive.google.com/file/d/1cPUgI9ObftEK__5PIuQo6fAyrTedqe1t/view?usp=sharing" TargetMode="External"/><Relationship Id="rId206" Type="http://schemas.openxmlformats.org/officeDocument/2006/relationships/hyperlink" Target="https://drive.google.com/file/d/1OUiGbNs6plRNYCEaeHyqKvuLFpum7Ga2/view?usp=sharing" TargetMode="External"/><Relationship Id="rId327" Type="http://schemas.openxmlformats.org/officeDocument/2006/relationships/hyperlink" Target="https://drive.google.com/file/d/1layDG0W-2AwZwm33sFmLbrBzt3Ttp_Vk/view?usp=sharing" TargetMode="External"/><Relationship Id="rId205" Type="http://schemas.openxmlformats.org/officeDocument/2006/relationships/hyperlink" Target="https://drive.google.com/file/d/12tKb0UduYIkBsv35IOfO9QMbGtbKgm-l/view?usp=sharing" TargetMode="External"/><Relationship Id="rId326" Type="http://schemas.openxmlformats.org/officeDocument/2006/relationships/hyperlink" Target="https://drive.google.com/file/d/1AYvFOgOFsao2F6fdiD7LPz18gv8c1YSE/view?usp=sharing" TargetMode="External"/><Relationship Id="rId204" Type="http://schemas.openxmlformats.org/officeDocument/2006/relationships/hyperlink" Target="https://drive.google.com/file/d/1VoPc-yMRiTHTbOB0xKaPlK6SWyxrPemo/view?usp=sharing" TargetMode="External"/><Relationship Id="rId325" Type="http://schemas.openxmlformats.org/officeDocument/2006/relationships/hyperlink" Target="https://drive.google.com/file/d/1IlRyUB_YRvWyqUYtHVFiVjVbUsz-0enC/view?usp=sharing" TargetMode="External"/><Relationship Id="rId203" Type="http://schemas.openxmlformats.org/officeDocument/2006/relationships/hyperlink" Target="https://drive.google.com/file/d/1H8WfyDWeTAiYqyIKEjBecBuMbgUJL82I/view?usp=sharing" TargetMode="External"/><Relationship Id="rId324" Type="http://schemas.openxmlformats.org/officeDocument/2006/relationships/hyperlink" Target="https://drive.google.com/file/d/12_1G2Sb-cO7B6aj6t8DJ6pfnw6vFQeWW/view?usp=sharing" TargetMode="External"/><Relationship Id="rId209" Type="http://schemas.openxmlformats.org/officeDocument/2006/relationships/hyperlink" Target="https://drive.google.com/file/d/1XM-UAQl6Z7XuLnHP9KxHWHw1nlkSztIB/view?usp=sharing" TargetMode="External"/><Relationship Id="rId208" Type="http://schemas.openxmlformats.org/officeDocument/2006/relationships/hyperlink" Target="https://drive.google.com/file/d/1vc5DHWmbk044l8OV48j5QMNic4r1Z6Lh/view?usp=sharing" TargetMode="External"/><Relationship Id="rId329" Type="http://schemas.openxmlformats.org/officeDocument/2006/relationships/hyperlink" Target="https://drive.google.com/file/d/1SU39khQqQugn9NOKyeb3Q1vVz11lbxY3/view?usp=sharing" TargetMode="External"/><Relationship Id="rId207" Type="http://schemas.openxmlformats.org/officeDocument/2006/relationships/hyperlink" Target="https://drive.google.com/file/d/16Id1L3Mp6ZC3S7LBTHPNu5DLjvS2ifst/view?usp=sharing" TargetMode="External"/><Relationship Id="rId328" Type="http://schemas.openxmlformats.org/officeDocument/2006/relationships/hyperlink" Target="https://drive.google.com/file/d/11bX-ELMy8Lp8poRTTdXZFoSZ90oWf3s6/view?usp=sharing" TargetMode="External"/><Relationship Id="rId202" Type="http://schemas.openxmlformats.org/officeDocument/2006/relationships/hyperlink" Target="https://drive.google.com/file/d/1PC9-3y0smYYfGB33LdxJcoEFYElHDs8G/view?usp=sharing" TargetMode="External"/><Relationship Id="rId323" Type="http://schemas.openxmlformats.org/officeDocument/2006/relationships/hyperlink" Target="https://drive.google.com/file/d/14ucFgO0k8w1tiMu2PMpFlTb0DkvjpezM/view?usp=sharing" TargetMode="External"/><Relationship Id="rId201" Type="http://schemas.openxmlformats.org/officeDocument/2006/relationships/hyperlink" Target="https://drive.google.com/file/d/1cOiVxln4SyWBSofxEdL8FZwhKXhCpRJj/view?usp=sharing" TargetMode="External"/><Relationship Id="rId322" Type="http://schemas.openxmlformats.org/officeDocument/2006/relationships/hyperlink" Target="https://drive.google.com/file/d/1KJIZlyGF8GvHXB7okqIxf13EseE9WcLv/view?usp=sharing" TargetMode="External"/><Relationship Id="rId200" Type="http://schemas.openxmlformats.org/officeDocument/2006/relationships/hyperlink" Target="https://drive.google.com/file/d/1TZ4Hmfom7FpJPu4oq4fdtMwWCOg25GEQ/view?usp=sharing" TargetMode="External"/><Relationship Id="rId321" Type="http://schemas.openxmlformats.org/officeDocument/2006/relationships/hyperlink" Target="https://drive.google.com/file/d/15nQMkIALjzW_WgXh5gPxXhDbSTDyYcVb/view?usp=sharing" TargetMode="External"/><Relationship Id="rId320" Type="http://schemas.openxmlformats.org/officeDocument/2006/relationships/hyperlink" Target="https://drive.google.com/file/d/1Xdkcj89OavTYpW-mh1NlHNcy46Aug867/view?usp=sharing" TargetMode="External"/><Relationship Id="rId316" Type="http://schemas.openxmlformats.org/officeDocument/2006/relationships/hyperlink" Target="https://drive.google.com/file/d/1MxRpS7xUe_c2HnX0Cc0ktuScnEpsV_3U/view?usp=sharing" TargetMode="External"/><Relationship Id="rId315" Type="http://schemas.openxmlformats.org/officeDocument/2006/relationships/hyperlink" Target="https://drive.google.com/file/d/1jK-B5vsZgvBphCNP2dp0hHzxwtXseRu1/view?usp=sharing" TargetMode="External"/><Relationship Id="rId314" Type="http://schemas.openxmlformats.org/officeDocument/2006/relationships/hyperlink" Target="https://drive.google.com/file/d/1iK4DYb1RHvy1bkQixs3BoRJEH9bGhOqd/view?usp=sharing" TargetMode="External"/><Relationship Id="rId313" Type="http://schemas.openxmlformats.org/officeDocument/2006/relationships/hyperlink" Target="https://drive.google.com/file/d/19XWGBywBaYmph-NY2CgKLPvf2ux4uGji/view?usp=sharing" TargetMode="External"/><Relationship Id="rId319" Type="http://schemas.openxmlformats.org/officeDocument/2006/relationships/hyperlink" Target="https://drive.google.com/file/d/149eYBPeAzHkyNQhYA42rr6YDuZYbst9s/view?usp=sharing" TargetMode="External"/><Relationship Id="rId318" Type="http://schemas.openxmlformats.org/officeDocument/2006/relationships/hyperlink" Target="https://drive.google.com/file/d/1I56KV5faD4CDm5b7TcdBLihNKOd3EWYs/view?usp=sharing" TargetMode="External"/><Relationship Id="rId317" Type="http://schemas.openxmlformats.org/officeDocument/2006/relationships/hyperlink" Target="https://drive.google.com/file/d/1cH_TQTKHtvE6PFpM7PIbGmlAyY3O-c0i/view?usp=sharing" TargetMode="External"/><Relationship Id="rId312" Type="http://schemas.openxmlformats.org/officeDocument/2006/relationships/hyperlink" Target="https://drive.google.com/file/d/1IQs2SPS8HZeWw5g52DsxVu0maLYw0SS3/view?usp=sharing" TargetMode="External"/><Relationship Id="rId311" Type="http://schemas.openxmlformats.org/officeDocument/2006/relationships/hyperlink" Target="https://drive.google.com/file/d/1TUxi3hqlXWtTceKli556VWug0j8ATlvb/view?usp=sharing" TargetMode="External"/><Relationship Id="rId310" Type="http://schemas.openxmlformats.org/officeDocument/2006/relationships/hyperlink" Target="https://drive.google.com/file/d/1bk4S-FODygglMmAbEduOLRj6AhmbYots/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TxCobX3wLuDu7k_p2VxAWoVHZA86w4mlWA_oyZPXXqo/edit?usp=sharing" TargetMode="External"/><Relationship Id="rId22" Type="http://schemas.openxmlformats.org/officeDocument/2006/relationships/drawing" Target="../drawings/drawing2.xml"/><Relationship Id="rId21" Type="http://schemas.openxmlformats.org/officeDocument/2006/relationships/hyperlink" Target="https://docs.google.com/document/d/1TxCobX3wLuDu7k_p2VxAWoVHZA86w4mlWA_oyZPXXqo/pub" TargetMode="External"/><Relationship Id="rId11" Type="http://schemas.openxmlformats.org/officeDocument/2006/relationships/hyperlink" Target="https://docs.google.com/document/d/1Iyt3mkJrh5VzzTBdFEFexmfUSVhoJqaAPTxYYb6oYaI/edit?usp=sharing" TargetMode="External"/><Relationship Id="rId10" Type="http://schemas.openxmlformats.org/officeDocument/2006/relationships/hyperlink" Target="https://docs.google.com/document/d/16Zwld9Jbj8droinz6CTVL5H96UJXoprWbxKC2JricCA/view" TargetMode="External"/><Relationship Id="rId13" Type="http://schemas.openxmlformats.org/officeDocument/2006/relationships/hyperlink" Target="https://docs.google.com/document/d/1Iyt3mkJrh5VzzTBdFEFexmfUSVhoJqaAPTxYYb6oYaI/view" TargetMode="External"/><Relationship Id="rId12" Type="http://schemas.openxmlformats.org/officeDocument/2006/relationships/hyperlink" Target="https://docs.google.com/document/d/1Iyt3mkJrh5VzzTBdFEFexmfUSVhoJqaAPTxYYb6oYaI/pub" TargetMode="External"/><Relationship Id="rId15" Type="http://schemas.openxmlformats.org/officeDocument/2006/relationships/hyperlink" Target="https://docs.google.com/document/d/1hWhkm1UZ2iHCDXlb1LkxpFASrfZgVHVImQyGAr6ilvs/pub" TargetMode="External"/><Relationship Id="rId14" Type="http://schemas.openxmlformats.org/officeDocument/2006/relationships/hyperlink" Target="https://docs.google.com/document/d/1hWhkm1UZ2iHCDXlb1LkxpFASrfZgVHVImQyGAr6ilvs/edit?usp=sharing" TargetMode="External"/><Relationship Id="rId17" Type="http://schemas.openxmlformats.org/officeDocument/2006/relationships/hyperlink" Target="https://docs.google.com/document/d/14ouiypL6E-1WruhU4nV8y2BuAtdC4fKhMmvfkZzxhMQ/edit?usp=sharing" TargetMode="External"/><Relationship Id="rId16" Type="http://schemas.openxmlformats.org/officeDocument/2006/relationships/hyperlink" Target="https://docs.google.com/document/d/1hWhkm1UZ2iHCDXlb1LkxpFASrfZgVHVImQyGAr6ilvs/view" TargetMode="External"/><Relationship Id="rId19" Type="http://schemas.openxmlformats.org/officeDocument/2006/relationships/hyperlink" Target="https://docs.google.com/document/d/14ouiypL6E-1WruhU4nV8y2BuAtdC4fKhMmvfkZzxhMQ/view" TargetMode="External"/><Relationship Id="rId18" Type="http://schemas.openxmlformats.org/officeDocument/2006/relationships/hyperlink" Target="https://docs.google.com/document/d/14ouiypL6E-1WruhU4nV8y2BuAtdC4fKhMmvfkZzxhMQ/pub" TargetMode="External"/><Relationship Id="rId1" Type="http://schemas.openxmlformats.org/officeDocument/2006/relationships/hyperlink" Target="https://sites.google.com/view/photo-booth-rental-chino/home" TargetMode="External"/><Relationship Id="rId2" Type="http://schemas.openxmlformats.org/officeDocument/2006/relationships/hyperlink" Target="https://drive.google.com/drive/folders/1ZFmtxpsq1guJg1XtjMzllvAaCdDwESOJ?usp=sharing" TargetMode="External"/><Relationship Id="rId3" Type="http://schemas.openxmlformats.org/officeDocument/2006/relationships/hyperlink" Target="https://docs.google.com/document/d/1dNy8DRorxNiD7qd5HQDC-LO1a7zdukg4xMjFWDfexmU/edit?usp=sharing" TargetMode="External"/><Relationship Id="rId4" Type="http://schemas.openxmlformats.org/officeDocument/2006/relationships/hyperlink" Target="https://docs.google.com/document/d/1dNy8DRorxNiD7qd5HQDC-LO1a7zdukg4xMjFWDfexmU/pub" TargetMode="External"/><Relationship Id="rId9" Type="http://schemas.openxmlformats.org/officeDocument/2006/relationships/hyperlink" Target="https://docs.google.com/document/d/16Zwld9Jbj8droinz6CTVL5H96UJXoprWbxKC2JricCA/pub" TargetMode="External"/><Relationship Id="rId5" Type="http://schemas.openxmlformats.org/officeDocument/2006/relationships/hyperlink" Target="https://docs.google.com/document/d/1BgNF9W0QGNsd3KmxIXSp7RlJNYYiQQWCNuXYepF6rNo/edit?usp=sharing" TargetMode="External"/><Relationship Id="rId6" Type="http://schemas.openxmlformats.org/officeDocument/2006/relationships/hyperlink" Target="https://docs.google.com/document/d/1BgNF9W0QGNsd3KmxIXSp7RlJNYYiQQWCNuXYepF6rNo/pub" TargetMode="External"/><Relationship Id="rId7" Type="http://schemas.openxmlformats.org/officeDocument/2006/relationships/hyperlink" Target="https://docs.google.com/document/d/1BgNF9W0QGNsd3KmxIXSp7RlJNYYiQQWCNuXYepF6rNo/view" TargetMode="External"/><Relationship Id="rId8" Type="http://schemas.openxmlformats.org/officeDocument/2006/relationships/hyperlink" Target="https://docs.google.com/document/d/16Zwld9Jbj8droinz6CTVL5H96UJXoprWbxKC2JricCA/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bmVoMTkyNzUybWQ4bzBucmUxZzkxZjlibzAgYzFmMGQ4OTM2OGM2M2FhZjViODMwYTI3YTIyMDljM2MxZjQxNTNmNTIwZDZhNDU5NjYyMzM2NWQxMzk0YjRhM0Bncm91cC5jYWxlbmRhci5nb29nbGUuY29t" TargetMode="External"/><Relationship Id="rId10" Type="http://schemas.openxmlformats.org/officeDocument/2006/relationships/hyperlink" Target="https://www.google.com/calendar/event?eid=YW92MGE1a2gwMTdlOHAwdW80bTM0amUza3MgYzFmMGQ4OTM2OGM2M2FhZjViODMwYTI3YTIyMDljM2MxZjQxNTNmNTIwZDZhNDU5NjYyMzM2NWQxMzk0YjRhM0Bncm91cC5jYWxlbmRhci5nb29nbGUuY29t" TargetMode="External"/><Relationship Id="rId13" Type="http://schemas.openxmlformats.org/officeDocument/2006/relationships/hyperlink" Target="https://www.google.com/calendar/event?eid=dHJiZWlkczVxaGwzMXZmYmprZDgzMWs5MzAgYzFmMGQ4OTM2OGM2M2FhZjViODMwYTI3YTIyMDljM2MxZjQxNTNmNTIwZDZhNDU5NjYyMzM2NWQxMzk0YjRhM0Bncm91cC5jYWxlbmRhci5nb29nbGUuY29t" TargetMode="External"/><Relationship Id="rId12" Type="http://schemas.openxmlformats.org/officeDocument/2006/relationships/hyperlink" Target="https://www.google.com/calendar/event?eid=amNqMm9jM3IzOHZqZGQxYWUxcG9pb2Fya3MgYzFmMGQ4OTM2OGM2M2FhZjViODMwYTI3YTIyMDljM2MxZjQxNTNmNTIwZDZhNDU5NjYyMzM2NWQxMzk0YjRhM0Bncm91cC5jYWxlbmRhci5nb29nbGUuY29t" TargetMode="External"/><Relationship Id="rId15" Type="http://schemas.openxmlformats.org/officeDocument/2006/relationships/drawing" Target="../drawings/drawing4.xml"/><Relationship Id="rId14" Type="http://schemas.openxmlformats.org/officeDocument/2006/relationships/hyperlink" Target="https://www.google.com/calendar/event?eid=OWQ4bHMyOWt0YmR1ZDdxdG1vMTZiMWhpNTQgYzFmMGQ4OTM2OGM2M2FhZjViODMwYTI3YTIyMDljM2MxZjQxNTNmNTIwZDZhNDU5NjYyMzM2NWQxMzk0YjRhM0Bncm91cC5jYWxlbmRhci5nb29nbGUuY29t" TargetMode="External"/><Relationship Id="rId1" Type="http://schemas.openxmlformats.org/officeDocument/2006/relationships/hyperlink" Target="https://www.google.com/calendar/event?eid=MDJkdmNtZzQ1aDJzaG5uanBqaXN0NG1oYzggYzFmMGQ4OTM2OGM2M2FhZjViODMwYTI3YTIyMDljM2MxZjQxNTNmNTIwZDZhNDU5NjYyMzM2NWQxMzk0YjRhM0Bncm91cC5jYWxlbmRhci5nb29nbGUuY29t" TargetMode="External"/><Relationship Id="rId2" Type="http://schemas.openxmlformats.org/officeDocument/2006/relationships/hyperlink" Target="https://www.google.com/calendar/event?eid=Z2NsM2hpZnBqaG9xazI0MGRsZ29tcG1odm8gYzFmMGQ4OTM2OGM2M2FhZjViODMwYTI3YTIyMDljM2MxZjQxNTNmNTIwZDZhNDU5NjYyMzM2NWQxMzk0YjRhM0Bncm91cC5jYWxlbmRhci5nb29nbGUuY29t" TargetMode="External"/><Relationship Id="rId3" Type="http://schemas.openxmlformats.org/officeDocument/2006/relationships/hyperlink" Target="https://www.google.com/calendar/event?eid=dDRtYnVsYjc1aXBtNmw2ZzVkbjF0N3Vua2MgYzFmMGQ4OTM2OGM2M2FhZjViODMwYTI3YTIyMDljM2MxZjQxNTNmNTIwZDZhNDU5NjYyMzM2NWQxMzk0YjRhM0Bncm91cC5jYWxlbmRhci5nb29nbGUuY29t" TargetMode="External"/><Relationship Id="rId4" Type="http://schemas.openxmlformats.org/officeDocument/2006/relationships/hyperlink" Target="https://www.google.com/calendar/event?eid=OXFsa3N2MWY5OGtxNTNjbXZtdDlzaTUxcnMgYzFmMGQ4OTM2OGM2M2FhZjViODMwYTI3YTIyMDljM2MxZjQxNTNmNTIwZDZhNDU5NjYyMzM2NWQxMzk0YjRhM0Bncm91cC5jYWxlbmRhci5nb29nbGUuY29t" TargetMode="External"/><Relationship Id="rId9" Type="http://schemas.openxmlformats.org/officeDocument/2006/relationships/hyperlink" Target="https://www.google.com/calendar/event?eid=OXJraGs4ODlrNXBiYzIwYXUwMmZyaWI4NmMgYzFmMGQ4OTM2OGM2M2FhZjViODMwYTI3YTIyMDljM2MxZjQxNTNmNTIwZDZhNDU5NjYyMzM2NWQxMzk0YjRhM0Bncm91cC5jYWxlbmRhci5nb29nbGUuY29t" TargetMode="External"/><Relationship Id="rId5" Type="http://schemas.openxmlformats.org/officeDocument/2006/relationships/hyperlink" Target="https://www.google.com/calendar/event?eid=N2xkcXBuZWpxaWFkMHBuc2gzb3BxOWI0Y2cgYzFmMGQ4OTM2OGM2M2FhZjViODMwYTI3YTIyMDljM2MxZjQxNTNmNTIwZDZhNDU5NjYyMzM2NWQxMzk0YjRhM0Bncm91cC5jYWxlbmRhci5nb29nbGUuY29t" TargetMode="External"/><Relationship Id="rId6" Type="http://schemas.openxmlformats.org/officeDocument/2006/relationships/hyperlink" Target="https://www.google.com/calendar/event?eid=cGExOGV2aXU3NmMzMmNkbDhkc2ZuZGNoa3MgYzFmMGQ4OTM2OGM2M2FhZjViODMwYTI3YTIyMDljM2MxZjQxNTNmNTIwZDZhNDU5NjYyMzM2NWQxMzk0YjRhM0Bncm91cC5jYWxlbmRhci5nb29nbGUuY29t" TargetMode="External"/><Relationship Id="rId7" Type="http://schemas.openxmlformats.org/officeDocument/2006/relationships/hyperlink" Target="https://www.google.com/calendar/event?eid=aDI0YzdocWVmYzdyc2p0Y2lsaXA4MzRxNm8gYzFmMGQ4OTM2OGM2M2FhZjViODMwYTI3YTIyMDljM2MxZjQxNTNmNTIwZDZhNDU5NjYyMzM2NWQxMzk0YjRhM0Bncm91cC5jYWxlbmRhci5nb29nbGUuY29t" TargetMode="External"/><Relationship Id="rId8" Type="http://schemas.openxmlformats.org/officeDocument/2006/relationships/hyperlink" Target="https://www.google.com/calendar/event?eid=bnVpbHBpNTVpY2k1ZHVyNDRodmQ5b2E1OTggYzFmMGQ4OTM2OGM2M2FhZjViODMwYTI3YTIyMDljM2MxZjQxNTNmNTIwZDZhNDU5NjYyMzM2NWQxMzk0YjRhM0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iwFBVV95cUxQeEpOSGN5aktidC1jU1lTeTRsdkduN3kxS1FCbmNKWnNMWXE0YS1EcTNwVWlfNjJNcHlTeDNfNzcxSS0xRDhUX19FQklnbWJ3amNpcjE1amtwUmtISVNKZWJXZXVSakFoT01EOVZTcWJaYXlwTHpKY01ELTFjZFRnZVlmY3oyYkx4Smx3?oc=5" TargetMode="External"/><Relationship Id="rId21" Type="http://schemas.openxmlformats.org/officeDocument/2006/relationships/drawing" Target="../drawings/drawing5.xml"/><Relationship Id="rId11" Type="http://schemas.openxmlformats.org/officeDocument/2006/relationships/hyperlink" Target="https://news.google.com/rss/articles/CBMizwFBVV95cUxNZTdmdV9maW9IbG9nM0hOVWNwNEdOdmtQdkU4NXVQNmhzSTJWSTFLalgxSHBROE8xTjktRWZLV0RKTXg0dmJtdXhvTDZWT0Vlc2tmcC1BTDdDN0Y2TTRYRU41enRXbjNDZGhKVzhaSXFkeHhUb3lWd214V09JOW03SnplQks1dkhPVW1aYzktcF9ENUlVOGVXZ05Rd2V3elBINnpiNkdKOEhQRjB0SzNibGJ5bEVscFJYdEhNeHZKSU5OUVUzT3NqSjR0aTVWcWM?oc=5" TargetMode="External"/><Relationship Id="rId10" Type="http://schemas.openxmlformats.org/officeDocument/2006/relationships/hyperlink" Target="https://news.google.com/rss/articles/CBMib0FVX3lxTE1ELWZ6dUd3eHV1aWhPbElzR1hhOGlBVjVPVjg5cjRlMk13N1VWaVBRT3BlMlk3MS1kR2pMUHp1ejhJc3RTWmZHblo0WU4zRU1Fa3pjZ1FsV3VWX2lGSk9XWDBlTklXVDBKSFdBcWFXZw?oc=5" TargetMode="External"/><Relationship Id="rId13" Type="http://schemas.openxmlformats.org/officeDocument/2006/relationships/hyperlink" Target="https://news.google.com/rss/articles/CBMiwgFBVV95cUxQdFdnb0U2YTZjN3MzT3VtdTd6R2tXYTBZb1JFTmNFcDdPaGNDZHRDOGZkZGNsYWJSaFdQNnNrcngwNlFaUVRtUGRVSUg2Sy1INGxMcXVlNGNBQzIxNGxwU2VPQjhxVnlZTy1lNm1TSVhQNEQ1X2Q5NnNkMkVWYllvYmVVLVV1WldBNThaUkkwY0dtQVFqZzZUM0FOQmtGZXl0NFNrS043NElFNklKQ19rZW1qbUJJTHZKczJFZHNLOVllUQ?oc=5" TargetMode="External"/><Relationship Id="rId12" Type="http://schemas.openxmlformats.org/officeDocument/2006/relationships/hyperlink" Target="https://news.google.com/rss/articles/CBMiggFBVV95cUxPcENqNDVtcEJRRGdkTTRpWTlwTkE1WURTbmhZUjd6SEY1SG5TdmZwVG5vaUttbEQ1bEU0VzFtNHVQa0RwcGxJSmRCMEZrVUtwLW5VRVFKMUdYYkRwS18tYURWcW9PZk01bHo5d00tNXdkRVRlcE1teU00bFRXYldMUS1R?oc=5" TargetMode="External"/><Relationship Id="rId15" Type="http://schemas.openxmlformats.org/officeDocument/2006/relationships/hyperlink" Target="https://news.google.com/rss/articles/CBMi4gFBVV95cUxQMk1DcG1Bc3N5cWszS3kteVN0ZS12UHI2Uzk3aUNMV2VRQUxzazBseXU3SUJhc0xoX1A1TVJGR3I5QjhhMFZYMkt6UjN5U3RFZmhSd2ZleVJkbFV6c3Bya1g5eDJ6OFlKTjE3OFFJVnQzRGRNM0hDaG5ZbHZ0Q3plS1czQkNDSEFYNGprSlFkTTNxRU1FS2t6YUJ4Mm5EcGVTUG9IWTFMbWM3cG1weXUtWHB0aFNiRW9wdXdKbi15SUp2ZUhFNEpEZWVtVkMyM3N2SV9uYXZKUk5zWDByN2xSM2JR?oc=5" TargetMode="External"/><Relationship Id="rId14" Type="http://schemas.openxmlformats.org/officeDocument/2006/relationships/hyperlink" Target="https://news.google.com/rss/articles/CBMiV0FVX3lxTE94WXRpU0FJaVFWZFRzb3N6ZXBlZ3lrc0lQVzRFa2xfNXVGYVdCdDZqMmUtLVg3eVBSSFNTdWZJNEJINHVKRjZlMXFGTWZ5MkFPWmVnU2kwZw?oc=5" TargetMode="External"/><Relationship Id="rId17" Type="http://schemas.openxmlformats.org/officeDocument/2006/relationships/hyperlink" Target="https://news.google.com/rss/articles/CBMi1AFBVV95cUxNZ3ZPWmhsYU1lSUEyWnVZWmJ3bUtuYVF6VlUwQ1F2QUpPS09XSXpjcEtsUGxzWGNfekM2WVNuTXlRdS1kQzI0dnRJbmI4d2FQbXhuSV80QTNOdjZncko4M0xZQUZkaUJNRmNsTnJicGU3SXpZcTNERVNjWVU0R1lJUTBHQ2UwNExCSldPZURROVQ1TldCcWFRbENTVU5ma1czMjAycU5wdVBWdjQ5RWFnZFZ4RUh4ejZXelhsOWNjN1dLdWFMZDRqQlZyUDVfeGp5WlRpMw?oc=5" TargetMode="External"/><Relationship Id="rId16" Type="http://schemas.openxmlformats.org/officeDocument/2006/relationships/hyperlink" Target="https://news.google.com/rss/articles/CBMiV0FVX3lxTE5RRW01amVFLTVMdzdzWGp3QVZPWExNdG9HV09Ockw0dFFBRUowNkVrYUg0RFhObHJzR05iajhRalowSkRRZjFVamdMOUZnWHRNeWl4Vl92cw?oc=5" TargetMode="External"/><Relationship Id="rId19" Type="http://schemas.openxmlformats.org/officeDocument/2006/relationships/hyperlink" Target="https://news.google.com/rss/articles/CBMixgFBVV95cUxNMXJDME1xaEJUUm00X245RFdkRVdXSWZBZW5GYTgyb0kzeTBuczgybkFOLXBxa2NUN1JIUjFMeDd4ZTI0ZzRsUWR2YWl0NmYzenNiVmIxd2ZadWhPWENKeUhFUlhyUGVkNE5nUDltc09HSktiTFFJdEQ5WU9MRWluS2VIWVlMMVVvUk9jbWxfaFNVeERxd2JlZ2VWZ25FNXFrVDMyUGFtSFM3U3V3bzBWZ2dBVG9yS0RncUJJRk5QTnF0UUhnWGc?oc=5" TargetMode="External"/><Relationship Id="rId18" Type="http://schemas.openxmlformats.org/officeDocument/2006/relationships/hyperlink" Target="https://news.google.com/rss/articles/CBMitAFBVV95cUxNUGdHbkRSdXZOSHdZNW9sOGlqaFVDM2xTeUN5dUp6bzNmdHN0Z2VjQ1NzcU5sSThfQjRxNEZnX2QyVUZvMEtVMnFsU1BQNjA5OGlhOGhBQ3A4WUZEM2U5QjhvM2tWdWFLdTVRNkg0dWZ2dVEzS3llN1hBcDdOd282anFLSVBEak1tR0pwQ0lpS2NKNWR6Z3VwZ2JGcGxIUm56ZElmaDR4TGI3bnVPZVExaEVOVjc?oc=5" TargetMode="External"/><Relationship Id="rId1" Type="http://schemas.openxmlformats.org/officeDocument/2006/relationships/hyperlink" Target="https://news.google.com/rss/search?q=photobooth" TargetMode="External"/><Relationship Id="rId2" Type="http://schemas.openxmlformats.org/officeDocument/2006/relationships/hyperlink" Target="https://news.google.com/rss/articles/CBMilgFBVV95cUxQY29ZNnJLSTlyMUxpaTdTWFFhdVBEbGZOQm9BQkxieXd2ZkFNd3dpQ0kxNk80VDcwT2NldWdJdC1YWE55TlFJT0tHZlB0aXp6czZxQUpSWDdoZk9Ld3htR1JDc0FQRXM5RkxWTmNDa2tZdUtCRTBJcGdfdXgybWVYVHdoVWJmZkJrbU5pU2JOUE9WZTAtVHfSAYwBQVVfeXFMTU5jaWVRZGZWZ1BEa3Z0R1ZqWWltRE4xODVqNFg1RV9RWGNnejNWbmVsSVVkWlFrb194bkpfLVhFY0hpTlVfaFZ2NncyLWJ5QVpsckdXeGFEZVNZYVo3ZXEzOWRpOHcxUTlOVW1SMnFEUWFWNGN3cTU4cUVoOE9xU3hYcnh0M3RES2xnY2w?oc=5" TargetMode="External"/><Relationship Id="rId3" Type="http://schemas.openxmlformats.org/officeDocument/2006/relationships/hyperlink" Target="https://news.google.com/rss/articles/CBMiiAFBVV95cUxPWXZ2d1M4bkcyYjc4NVM5T0J2SXRCQ2stY1RyNGZLSGI2Rl9jOXlpRzB1NzZyOVYtU05Yb0tNcURBZXRjTWlIMjFjbDhyVFE5VkZDMzZ6ZEZOTEUySTlpSkZ6Z2JSTTBOX3Q0bWN6c3JjSlNROUtUTkNnN1daY29aRm9QZzNyUWtk?oc=5" TargetMode="External"/><Relationship Id="rId4" Type="http://schemas.openxmlformats.org/officeDocument/2006/relationships/hyperlink" Target="https://news.google.com/rss/articles/CBMifkFVX3lxTE1kYUhpTTZ0dkRLM0I4dTU3bmZRTnIwTXBRUE8yQW9GQ0FEZndrRm1LSDhJUUd6UVhGcE5YNHE4Tm5EXzZWdThSNDFtTmlObUwteXhMTDVMSHE2Nm56YW1mSDM4UzYwNkpsaTdMVWdPSmJiUXJZV2owZmxCWnU1QQ?oc=5" TargetMode="External"/><Relationship Id="rId9" Type="http://schemas.openxmlformats.org/officeDocument/2006/relationships/hyperlink" Target="https://news.google.com/rss/articles/CBMixwFBVV95cUxOWUJMSVhocDllZ2gzODZVNVBPQUFwcnRBaGZoZExyTzdpWTZrZ2dHWG13Y1dsNXNqR3ZRTndSdTJyWEJEV2RCNkJYcU12a1BFdHFudVVBY3hPQXNpUTRrQmVTd2UwcFliTkVCdEowc1JBVGEySDRDNjJTb0RrSThwWHY1b0RwcndNcW5aenEyWFh3X2FpdTNueENPcEtESzBPOG5yWmlBRDFUOG1rX0lPdUlLRUppaGFkS0VzY21TTGVCTVZBNDd30gHbAUFVX3lxTE51Ynd6S2dfa3l2TEgtR1lDSWlWWHNPcTZqQ1ZBcEhwZEl5QTJpZzBKV21wejFkS3liZzFTVlhGTWRPSDNHaVY1Z2xzaFJVbXpoVkFrdzlYN2dvcFRyUElEWXJvZTVpYjVWb2VvT2ZXaGNMOEN4Zm9Gb2lpeXNKckFpWHQtR0FzS3FxN2gwYzlGS2VYLVdfc2JBY0RCRlVmbzhWblpGRWdTZXNJdFNTQ1M1eUhoQU5xSmV6SXB1a1hIMEVCZy0yMFdVS05NRzBDVDR3d3RMa2dscXZ2OA?oc=5" TargetMode="External"/><Relationship Id="rId5" Type="http://schemas.openxmlformats.org/officeDocument/2006/relationships/hyperlink" Target="https://news.google.com/rss/articles/CBMirwFBVV95cUxNcXJLU09EUExCakhTQUNEaG9BNTVNM1VBMS04cUpVZHQ2TG5FaUpPaXM0QXc4dmw0S1ZjY3UtT203ZGcxNkw0UHJsWUE4eFhnNnNWUkpxTkQyRVVsVzhOS3dkcG82Y1ZmU0gtRnRoNEdZeDhXMG5vZXpSZ0s3WGN3YXBLZi1iMi1Vd1c2ak02bEpJRHFNeW9XSDNSVlkwY0FwY25JU0k5WWctTE9XUHlZ?oc=5" TargetMode="External"/><Relationship Id="rId6" Type="http://schemas.openxmlformats.org/officeDocument/2006/relationships/hyperlink" Target="https://news.google.com/rss/articles/CBMimAFBVV95cUxNZTZqTTNUa1lMZjVQZl9vNFVSQzhsa2ZpVUItZ1ZaYS0zeUJzTkg3eGdkUk9oQUkwcXFQak5NLXhVdW9WRHQ0Zko5N2NKa05zTEJRaWR2WkdHMGJtcks0UHdEWHN6TEpPQTdTWFYwcE43OXhmX3dMU09DMWlMb0FYcTNjSjZ0WlpBZzJmbFNpZTNMOWxXaXo0Mg?oc=5" TargetMode="External"/><Relationship Id="rId7" Type="http://schemas.openxmlformats.org/officeDocument/2006/relationships/hyperlink" Target="https://news.google.com/rss/articles/CBMiW0FVX3lxTE1jQ3dsaGJhb2hoZkVSZWZ5VkxfLTdtRktpazJJalZ5anpQdVZjUWZfOVVocWdwcnE1QmhzdHNaUkVHeHlYRm1aZ1BIT0R1aG4zbEo1WFd3a095NVHSAWBBVV95cUxNTlpUVnBqbUNBWXByWk16Y2E4c0Y5cnlUbVBTeUJ2cTRHTmxWRmROX0NCTXJrdjV2blRpU1I5dVVXQTB6ekIxX1p6UEk5R3NLSFFlRnJISl9VV195ZHg5b18?oc=5" TargetMode="External"/><Relationship Id="rId8" Type="http://schemas.openxmlformats.org/officeDocument/2006/relationships/hyperlink" Target="https://news.google.com/rss/articles/CBMickFVX3lxTE40dktiTUJqeWQtdjhLSTI3V3I0M2xBUElBRHBfS21ka2s5VS1NYm1mQVVPVWh2NGZRRHFTLXN2ZmJXUnlUOEFQRGc4Ty1ERUNWYlM5X05oWTRuMFJ2RmFQRnhuM0JxOUV5Z2hmczlleWFPQQ?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HYPERLINK("https://sites.google.com/view/lagunabeachphotoboothrentals/home", IMAGE("https://lh3.googleusercontent.com/d/1Ub_baxN1yIKa7z6PHbWKiQ5Hv3QmkYdb"))</f>
        <v/>
      </c>
    </row>
    <row r="2" ht="112.5" customHeight="1">
      <c r="A2" s="2" t="s">
        <v>0</v>
      </c>
      <c r="B2" s="2" t="s">
        <v>1</v>
      </c>
      <c r="C2" s="1" t="str">
        <f>HYPERLINK("https://sites.google.com/view/photo-booth-rental-chino/home", IMAGE("https://api.qrserver.com/v1/create-qr-code/?size=150x150&amp;data=https://sites.google.com/view/photo-booth-rental-chino/home",1))</f>
        <v/>
      </c>
      <c r="D2" s="3" t="s">
        <v>2</v>
      </c>
      <c r="E2" s="1" t="str">
        <f>HYPERLINK("https://sites.google.com/view/photo-booth-rental-chino/home","Photo Booth Rentals near CHINO Hills")</f>
        <v>Photo Booth Rentals near CHINO Hills</v>
      </c>
    </row>
    <row r="3" ht="112.5" customHeight="1">
      <c r="A3" s="2" t="s">
        <v>3</v>
      </c>
      <c r="B3" s="2" t="s">
        <v>1</v>
      </c>
      <c r="C3" s="1" t="str">
        <f>HYPERLINK("https://drive.google.com/drive/folders/1WrJkVipoXugCChiRaBBtcHy-ZBUCpv-H?usp=sharing", IMAGE("https://api.qrserver.com/v1/create-qr-code/?size=150x150&amp;data=https://drive.google.com/drive/folders/1WrJkVipoXugCChiRaBBtcHy-ZBUCpv-H?usp=sharing",1))</f>
        <v/>
      </c>
      <c r="D3" s="3" t="s">
        <v>4</v>
      </c>
      <c r="E3" s="1" t="str">
        <f>HYPERLINK("https://drive.google.com/drive/folders/1WrJkVipoXugCChiRaBBtcHy-ZBUCpv-H?usp=sharing","Photo Booth Rentals near CHINO Hills")</f>
        <v>Photo Booth Rentals near CHINO Hills</v>
      </c>
    </row>
    <row r="4" ht="112.5" customHeight="1">
      <c r="A4" s="2" t="s">
        <v>5</v>
      </c>
      <c r="B4" s="2" t="s">
        <v>1</v>
      </c>
      <c r="C4" s="1" t="str">
        <f>HYPERLINK("https://news.google.com/rss/search?q=photobooth", IMAGE("https://api.qrserver.com/v1/create-qr-code/?size=150x150&amp;data=https://news.google.com/rss/search?q=photobooth",1))</f>
        <v/>
      </c>
      <c r="D4" s="3" t="s">
        <v>6</v>
      </c>
      <c r="E4" s="1" t="str">
        <f>HYPERLINK("https://news.google.com/rss/search?q=photobooth","Photo Booth Rentals near CHINO Hills")</f>
        <v>Photo Booth Rentals near CHINO Hills</v>
      </c>
    </row>
    <row r="5" ht="112.5" customHeight="1">
      <c r="A5" s="2" t="s">
        <v>7</v>
      </c>
      <c r="B5" s="2" t="s">
        <v>8</v>
      </c>
      <c r="C5" s="1" t="str">
        <f>HYPERLINK("https://drive.google.com/drive/folders/14ny1OFPGieQn4TAwnrGOW5EVZ8TwvLCk?usp=sharing", IMAGE("https://api.qrserver.com/v1/create-qr-code/?size=150x150&amp;data=https://drive.google.com/drive/folders/14ny1OFPGieQn4TAwnrGOW5EVZ8TwvLCk?usp=sharing",1))</f>
        <v/>
      </c>
      <c r="D5" s="3" t="s">
        <v>9</v>
      </c>
      <c r="E5" s="1" t="str">
        <f>HYPERLINK("https://drive.google.com/drive/folders/14ny1OFPGieQn4TAwnrGOW5EVZ8TwvLCk?usp=sharing","Photo Booth Rentals near CHINO Hills Articles")</f>
        <v>Photo Booth Rentals near CHINO Hills Articles</v>
      </c>
    </row>
    <row r="6" ht="112.5" customHeight="1">
      <c r="A6" s="2" t="s">
        <v>10</v>
      </c>
      <c r="B6" s="2" t="s">
        <v>11</v>
      </c>
      <c r="C6" s="1" t="str">
        <f>HYPERLINK("https://drive.google.com/drive/folders/1_7fLGlKe_INstljtgOR2btOR4TbbNMOu?usp=sharing", IMAGE("https://api.qrserver.com/v1/create-qr-code/?size=150x150&amp;data=https://drive.google.com/drive/folders/1_7fLGlKe_INstljtgOR2btOR4TbbNMOu?usp=sharing",1))</f>
        <v/>
      </c>
      <c r="D6" s="3" t="s">
        <v>12</v>
      </c>
      <c r="E6" s="1" t="str">
        <f>HYPERLINK("https://drive.google.com/drive/folders/1_7fLGlKe_INstljtgOR2btOR4TbbNMOu?usp=sharing","Photo Booth Rentals near CHINO Hills Photos")</f>
        <v>Photo Booth Rentals near CHINO Hills Photos</v>
      </c>
    </row>
    <row r="7" ht="112.5" customHeight="1">
      <c r="A7" s="2" t="s">
        <v>13</v>
      </c>
      <c r="B7" s="2" t="s">
        <v>14</v>
      </c>
      <c r="C7" s="1" t="str">
        <f>HYPERLINK("https://drive.google.com/drive/folders/1PXzjf_p6898ZzUldD3J9aGmYLsrGWap9?usp=sharing", IMAGE("https://api.qrserver.com/v1/create-qr-code/?size=150x150&amp;data=https://drive.google.com/drive/folders/1PXzjf_p6898ZzUldD3J9aGmYLsrGWap9?usp=sharing",1))</f>
        <v/>
      </c>
      <c r="D7" s="3" t="s">
        <v>15</v>
      </c>
      <c r="E7" s="1" t="str">
        <f>HYPERLINK("https://drive.google.com/drive/folders/1PXzjf_p6898ZzUldD3J9aGmYLsrGWap9?usp=sharing","Photo Booth Rentals near CHINO Hills PDFs")</f>
        <v>Photo Booth Rentals near CHINO Hills PDFs</v>
      </c>
    </row>
    <row r="8" ht="112.5" customHeight="1">
      <c r="A8" s="2" t="s">
        <v>16</v>
      </c>
      <c r="B8" s="2" t="s">
        <v>17</v>
      </c>
      <c r="C8" s="1" t="str">
        <f>HYPERLINK("https://drive.google.com/drive/folders/1rDrDWBqeNKRqsuZVXOgMf6Z_nmBPwuOj?usp=sharing", IMAGE("https://api.qrserver.com/v1/create-qr-code/?size=150x150&amp;data=https://drive.google.com/drive/folders/1rDrDWBqeNKRqsuZVXOgMf6Z_nmBPwuOj?usp=sharing",1))</f>
        <v/>
      </c>
      <c r="D8" s="3" t="s">
        <v>18</v>
      </c>
      <c r="E8" s="1" t="str">
        <f>HYPERLINK("https://drive.google.com/drive/folders/1rDrDWBqeNKRqsuZVXOgMf6Z_nmBPwuOj?usp=sharing","Photo Booth Rentals near CHINO Hills Slides")</f>
        <v>Photo Booth Rentals near CHINO Hills Slides</v>
      </c>
    </row>
    <row r="9" ht="112.5" customHeight="1">
      <c r="A9" s="2" t="s">
        <v>19</v>
      </c>
      <c r="B9" s="2" t="s">
        <v>1</v>
      </c>
      <c r="C9" s="1" t="str">
        <f>HYPERLINK("https://drive.google.com/file/d/1FTK2wVuoBZpxIhF6Tnc0GOkpX2gRFfJH/view?usp=sharing", IMAGE("https://api.qrserver.com/v1/create-qr-code/?size=150x150&amp;data=https://drive.google.com/file/d/1FTK2wVuoBZpxIhF6Tnc0GOkpX2gRFfJH/view?usp=sharing",1))</f>
        <v/>
      </c>
      <c r="D9" s="3" t="s">
        <v>20</v>
      </c>
      <c r="E9" s="1" t="str">
        <f>HYPERLINK("https://drive.google.com/file/d/1FTK2wVuoBZpxIhF6Tnc0GOkpX2gRFfJH/view?usp=sharing","Photo Booth Rentals near CHINO Hills")</f>
        <v>Photo Booth Rentals near CHINO Hills</v>
      </c>
    </row>
    <row r="10" ht="112.5" customHeight="1">
      <c r="A10" s="2" t="s">
        <v>19</v>
      </c>
      <c r="B10" s="2" t="s">
        <v>1</v>
      </c>
      <c r="C10" s="1" t="str">
        <f>HYPERLINK("https://drive.google.com/file/d/1qW42pLWftCmbmd4s9BZrGh00mDg5DzxT/view?usp=sharing", IMAGE("https://api.qrserver.com/v1/create-qr-code/?size=150x150&amp;data=https://drive.google.com/file/d/1qW42pLWftCmbmd4s9BZrGh00mDg5DzxT/view?usp=sharing",1))</f>
        <v/>
      </c>
      <c r="D10" s="3" t="s">
        <v>21</v>
      </c>
      <c r="E10" s="1" t="str">
        <f>HYPERLINK("https://drive.google.com/file/d/1qW42pLWftCmbmd4s9BZrGh00mDg5DzxT/view?usp=sharing","Photo Booth Rentals near CHINO Hills")</f>
        <v>Photo Booth Rentals near CHINO Hills</v>
      </c>
    </row>
    <row r="11" ht="112.5" customHeight="1">
      <c r="A11" s="2" t="s">
        <v>19</v>
      </c>
      <c r="B11" s="2" t="s">
        <v>1</v>
      </c>
      <c r="C11" s="1" t="str">
        <f>HYPERLINK("https://drive.google.com/file/d/1rLZ6_io5kdfL2B98KcOh5vweTwysxx1a/view?usp=sharing", IMAGE("https://api.qrserver.com/v1/create-qr-code/?size=150x150&amp;data=https://drive.google.com/file/d/1rLZ6_io5kdfL2B98KcOh5vweTwysxx1a/view?usp=sharing",1))</f>
        <v/>
      </c>
      <c r="D11" s="3" t="s">
        <v>22</v>
      </c>
      <c r="E11" s="1" t="str">
        <f>HYPERLINK("https://drive.google.com/file/d/1rLZ6_io5kdfL2B98KcOh5vweTwysxx1a/view?usp=sharing","Photo Booth Rentals near CHINO Hills")</f>
        <v>Photo Booth Rentals near CHINO Hills</v>
      </c>
    </row>
    <row r="12" ht="112.5" customHeight="1">
      <c r="A12" s="2" t="s">
        <v>23</v>
      </c>
      <c r="B12" s="2" t="s">
        <v>1</v>
      </c>
      <c r="C12" s="1" t="str">
        <f>HYPERLINK("https://docs.google.com/spreadsheets/d/1eajsTTKI611ReEB9hlE-gP1tEF4HCbUh8q7oH27FhtY/edit?usp=sharing", IMAGE("https://api.qrserver.com/v1/create-qr-code/?size=150x150&amp;data=https://docs.google.com/spreadsheets/d/1eajsTTKI611ReEB9hlE-gP1tEF4HCbUh8q7oH27FhtY/edit?usp=sharing",1))</f>
        <v/>
      </c>
      <c r="D12" s="3" t="s">
        <v>24</v>
      </c>
      <c r="E12" s="1" t="str">
        <f t="shared" ref="E12:E16" si="1">HYPERLINK("https://docs.google.com/spreadsheets/d/1eajsTTKI611ReEB9hlE-gP1tEF4HCbUh8q7oH27FhtY/edit?usp=sharing","Photo Booth Rentals near CHINO Hills")</f>
        <v>Photo Booth Rentals near CHINO Hills</v>
      </c>
    </row>
    <row r="13" ht="112.5" customHeight="1">
      <c r="A13" s="2" t="s">
        <v>25</v>
      </c>
      <c r="B13" s="2" t="s">
        <v>26</v>
      </c>
      <c r="C13" s="1" t="str">
        <f>HYPERLINK("https://docs.google.com/spreadsheet/pub?key=1eajsTTKI611ReEB9hlE-gP1tEF4HCbUh8q7oH27FhtY", IMAGE("https://api.qrserver.com/v1/create-qr-code/?size=150x150&amp;data=https://docs.google.com/spreadsheet/pub?key=1eajsTTKI611ReEB9hlE-gP1tEF4HCbUh8q7oH27FhtY",1))</f>
        <v/>
      </c>
      <c r="D13" s="3" t="s">
        <v>27</v>
      </c>
      <c r="E13" s="1" t="str">
        <f t="shared" si="1"/>
        <v>Photo Booth Rentals near CHINO Hills</v>
      </c>
    </row>
    <row r="14" ht="112.5" customHeight="1">
      <c r="A14" s="2" t="s">
        <v>28</v>
      </c>
      <c r="B14" s="2" t="s">
        <v>29</v>
      </c>
      <c r="C14" s="1" t="str">
        <f>HYPERLINK("https://docs.google.com/spreadsheets/d/1eajsTTKI611ReEB9hlE-gP1tEF4HCbUh8q7oH27FhtY/pubhtml", IMAGE("https://api.qrserver.com/v1/create-qr-code/?size=150x150&amp;data=https://docs.google.com/spreadsheets/d/1eajsTTKI611ReEB9hlE-gP1tEF4HCbUh8q7oH27FhtY/pubhtml",1))</f>
        <v/>
      </c>
      <c r="D14" s="3" t="s">
        <v>30</v>
      </c>
      <c r="E14" s="1" t="str">
        <f t="shared" si="1"/>
        <v>Photo Booth Rentals near CHINO Hills</v>
      </c>
    </row>
    <row r="15" ht="112.5" customHeight="1">
      <c r="A15" s="2" t="s">
        <v>31</v>
      </c>
      <c r="B15" s="2" t="s">
        <v>32</v>
      </c>
      <c r="C15" s="1" t="str">
        <f>HYPERLINK("https://docs.google.com/spreadsheets/d/1eajsTTKI611ReEB9hlE-gP1tEF4HCbUh8q7oH27FhtY/pub", IMAGE("https://api.qrserver.com/v1/create-qr-code/?size=150x150&amp;data=https://docs.google.com/spreadsheets/d/1eajsTTKI611ReEB9hlE-gP1tEF4HCbUh8q7oH27FhtY/pub",1))</f>
        <v/>
      </c>
      <c r="D15" s="3" t="s">
        <v>33</v>
      </c>
      <c r="E15" s="1" t="str">
        <f t="shared" si="1"/>
        <v>Photo Booth Rentals near CHINO Hills</v>
      </c>
    </row>
    <row r="16" ht="112.5" customHeight="1">
      <c r="A16" s="2" t="s">
        <v>34</v>
      </c>
      <c r="B16" s="2" t="s">
        <v>35</v>
      </c>
      <c r="C16" s="1" t="str">
        <f>HYPERLINK("https://docs.google.com/spreadsheets/d/1eajsTTKI611ReEB9hlE-gP1tEF4HCbUh8q7oH27FhtY/view", IMAGE("https://api.qrserver.com/v1/create-qr-code/?size=150x150&amp;data=https://docs.google.com/spreadsheets/d/1eajsTTKI611ReEB9hlE-gP1tEF4HCbUh8q7oH27FhtY/view",1))</f>
        <v/>
      </c>
      <c r="D16" s="3" t="s">
        <v>36</v>
      </c>
      <c r="E16" s="1" t="str">
        <f t="shared" si="1"/>
        <v>Photo Booth Rentals near CHINO Hills</v>
      </c>
    </row>
    <row r="17" ht="112.5" customHeight="1">
      <c r="A17" s="2" t="s">
        <v>37</v>
      </c>
      <c r="B17" s="2" t="s">
        <v>1</v>
      </c>
      <c r="C17" s="1" t="str">
        <f>HYPERLINK("https://docs.google.com/forms/d/1UY1hiCjX4YO2dAaU3PcYv4fzTHT8WqDLpBtn4YD3YSw/edit?usp=sharing", IMAGE("https://api.qrserver.com/v1/create-qr-code/?size=150x150&amp;data=https://docs.google.com/forms/d/1UY1hiCjX4YO2dAaU3PcYv4fzTHT8WqDLpBtn4YD3YSw/edit?usp=sharing",1))</f>
        <v/>
      </c>
      <c r="D17" s="3" t="s">
        <v>38</v>
      </c>
      <c r="E17" s="1" t="str">
        <f>HYPERLINK("https://docs.google.com/forms/d/1UY1hiCjX4YO2dAaU3PcYv4fzTHT8WqDLpBtn4YD3YSw/edit?usp=sharing","Photo Booth Rentals near CHINO Hills")</f>
        <v>Photo Booth Rentals near CHINO Hills</v>
      </c>
    </row>
    <row r="18" ht="112.5" customHeight="1">
      <c r="A18" s="2" t="s">
        <v>39</v>
      </c>
      <c r="B18" s="2" t="s">
        <v>1</v>
      </c>
      <c r="C18" s="1" t="str">
        <f>HYPERLINK("https://docs.google.com/drawings/d/1QZjsJGkahWMgiYlkQeNG7anJwdbUtOCm82Krk8CRTbA/edit?usp=sharing", IMAGE("https://api.qrserver.com/v1/create-qr-code/?size=150x150&amp;data=https://docs.google.com/drawings/d/1QZjsJGkahWMgiYlkQeNG7anJwdbUtOCm82Krk8CRTbA/edit?usp=sharing",1))</f>
        <v/>
      </c>
      <c r="D18" s="3" t="s">
        <v>40</v>
      </c>
      <c r="E18" s="1" t="str">
        <f>HYPERLINK("https://docs.google.com/drawings/d/1QZjsJGkahWMgiYlkQeNG7anJwdbUtOCm82Krk8CRTbA/edit?usp=sharing","Photo Booth Rentals near CHINO Hills")</f>
        <v>Photo Booth Rentals near CHINO Hills</v>
      </c>
    </row>
    <row r="19" ht="112.5" customHeight="1">
      <c r="A19" s="2" t="s">
        <v>41</v>
      </c>
      <c r="B19" s="2" t="s">
        <v>42</v>
      </c>
      <c r="C19" s="1" t="str">
        <f>HYPERLINK("https://drive.google.com/file/d/1Ub_baxN1yIKa7z6PHbWKiQ5Hv3QmkYdb/view?usp=drivesdk", IMAGE("https://api.qrserver.com/v1/create-qr-code/?size=150x150&amp;data=https://drive.google.com/file/d/1Ub_baxN1yIKa7z6PHbWKiQ5Hv3QmkYdb/view?usp=drivesdk",1))</f>
        <v/>
      </c>
      <c r="D19" s="3" t="s">
        <v>43</v>
      </c>
    </row>
    <row r="20" ht="112.5" customHeight="1">
      <c r="A20" s="2" t="s">
        <v>44</v>
      </c>
      <c r="B20" s="2" t="s">
        <v>45</v>
      </c>
      <c r="C20" s="1" t="str">
        <f>HYPERLINK("https://sites.google.com/view/lagunabeachphotoboothrentals/home", IMAGE("https://api.qrserver.com/v1/create-qr-code/?size=150x150&amp;data=https://sites.google.com/view/lagunabeachphotoboothrentals/home",1))</f>
        <v/>
      </c>
      <c r="D20" s="3" t="s">
        <v>46</v>
      </c>
    </row>
    <row r="21" ht="112.5" customHeight="1">
      <c r="A21" s="2" t="s">
        <v>47</v>
      </c>
      <c r="B21" s="2" t="s">
        <v>1</v>
      </c>
      <c r="C21" s="1" t="str">
        <f>HYPERLINK("https://docs.google.com/document/d/1ldg0gXuc85hHCNVaXAt0Q3mwkoy9FxCKkTIIUdmMtCI/edit?usp=sharing", IMAGE("https://api.qrserver.com/v1/create-qr-code/?size=150x150&amp;data=https://docs.google.com/document/d/1ldg0gXuc85hHCNVaXAt0Q3mwkoy9FxCKkTIIUdmMtCI/edit?usp=sharing",1))</f>
        <v/>
      </c>
      <c r="D21" s="3" t="s">
        <v>48</v>
      </c>
      <c r="E21" s="1" t="str">
        <f t="shared" ref="E21:E23" si="2">HYPERLINK("https://docs.google.com/document/d/1ldg0gXuc85hHCNVaXAt0Q3mwkoy9FxCKkTIIUdmMtCI/edit?usp=sharing","Photo Booth Rentals near CHINO Hills")</f>
        <v>Photo Booth Rentals near CHINO Hills</v>
      </c>
    </row>
    <row r="22" ht="112.5" customHeight="1">
      <c r="A22" s="2" t="s">
        <v>49</v>
      </c>
      <c r="B22" s="2" t="s">
        <v>32</v>
      </c>
      <c r="C22" s="1" t="str">
        <f>HYPERLINK("https://docs.google.com/document/d/1ldg0gXuc85hHCNVaXAt0Q3mwkoy9FxCKkTIIUdmMtCI/pub", IMAGE("https://api.qrserver.com/v1/create-qr-code/?size=150x150&amp;data=https://docs.google.com/document/d/1ldg0gXuc85hHCNVaXAt0Q3mwkoy9FxCKkTIIUdmMtCI/pub",1))</f>
        <v/>
      </c>
      <c r="D22" s="3" t="s">
        <v>50</v>
      </c>
      <c r="E22" s="1" t="str">
        <f t="shared" si="2"/>
        <v>Photo Booth Rentals near CHINO Hills</v>
      </c>
    </row>
    <row r="23" ht="112.5" customHeight="1">
      <c r="A23" s="2" t="s">
        <v>51</v>
      </c>
      <c r="B23" s="2" t="s">
        <v>35</v>
      </c>
      <c r="C23" s="1" t="str">
        <f>HYPERLINK("https://docs.google.com/document/d/1ldg0gXuc85hHCNVaXAt0Q3mwkoy9FxCKkTIIUdmMtCI/view", IMAGE("https://api.qrserver.com/v1/create-qr-code/?size=150x150&amp;data=https://docs.google.com/document/d/1ldg0gXuc85hHCNVaXAt0Q3mwkoy9FxCKkTIIUdmMtCI/view",1))</f>
        <v/>
      </c>
      <c r="D23" s="3" t="s">
        <v>52</v>
      </c>
      <c r="E23" s="1" t="str">
        <f t="shared" si="2"/>
        <v>Photo Booth Rentals near CHINO Hills</v>
      </c>
    </row>
    <row r="24" ht="112.5" customHeight="1">
      <c r="A24" s="2" t="s">
        <v>53</v>
      </c>
      <c r="B24" s="2" t="s">
        <v>1</v>
      </c>
      <c r="C24" s="1" t="str">
        <f>HYPERLINK("https://docs.google.com/presentation/d/1mDxORiaX1oKQRD3eqcnD62cDI9dt_DOrOqu39ciGFEk/edit?usp=sharing", IMAGE("https://api.qrserver.com/v1/create-qr-code/?size=150x150&amp;data=https://docs.google.com/presentation/d/1mDxORiaX1oKQRD3eqcnD62cDI9dt_DOrOqu39ciGFEk/edit?usp=sharing",1))</f>
        <v/>
      </c>
      <c r="D24" s="3" t="s">
        <v>54</v>
      </c>
      <c r="E24" s="1" t="str">
        <f t="shared" ref="E24:E27" si="3">HYPERLINK("https://docs.google.com/presentation/d/1mDxORiaX1oKQRD3eqcnD62cDI9dt_DOrOqu39ciGFEk/edit?usp=sharing","Photo Booth Rentals near CHINO Hills")</f>
        <v>Photo Booth Rentals near CHINO Hills</v>
      </c>
    </row>
    <row r="25" ht="112.5" customHeight="1">
      <c r="A25" s="2" t="s">
        <v>55</v>
      </c>
      <c r="B25" s="2" t="s">
        <v>32</v>
      </c>
      <c r="C25" s="1" t="str">
        <f>HYPERLINK("https://docs.google.com/presentation/d/1mDxORiaX1oKQRD3eqcnD62cDI9dt_DOrOqu39ciGFEk/pub?start=true&amp;loop=true&amp;delayms=3000", IMAGE("https://api.qrserver.com/v1/create-qr-code/?size=150x150&amp;data=https://docs.google.com/presentation/d/1mDxORiaX1oKQRD3eqcnD62cDI9dt_DOrOqu39ciGFEk/pub?start=true&amp;loop=true&amp;delayms=3000",1))</f>
        <v/>
      </c>
      <c r="D25" s="3" t="s">
        <v>56</v>
      </c>
      <c r="E25" s="1" t="str">
        <f t="shared" si="3"/>
        <v>Photo Booth Rentals near CHINO Hills</v>
      </c>
    </row>
    <row r="26" ht="112.5" customHeight="1">
      <c r="A26" s="2" t="s">
        <v>57</v>
      </c>
      <c r="B26" s="2" t="s">
        <v>35</v>
      </c>
      <c r="C26" s="1" t="str">
        <f>HYPERLINK("https://docs.google.com/presentation/d/1mDxORiaX1oKQRD3eqcnD62cDI9dt_DOrOqu39ciGFEk/view", IMAGE("https://api.qrserver.com/v1/create-qr-code/?size=150x150&amp;data=https://docs.google.com/presentation/d/1mDxORiaX1oKQRD3eqcnD62cDI9dt_DOrOqu39ciGFEk/view",1))</f>
        <v/>
      </c>
      <c r="D26" s="3" t="s">
        <v>58</v>
      </c>
      <c r="E26" s="1" t="str">
        <f t="shared" si="3"/>
        <v>Photo Booth Rentals near CHINO Hills</v>
      </c>
    </row>
    <row r="27" ht="112.5" customHeight="1">
      <c r="A27" s="2" t="s">
        <v>59</v>
      </c>
      <c r="B27" s="2" t="s">
        <v>60</v>
      </c>
      <c r="C27" s="1" t="str">
        <f>HYPERLINK("https://docs.google.com/presentation/d/1mDxORiaX1oKQRD3eqcnD62cDI9dt_DOrOqu39ciGFEk/htmlpresent", IMAGE("https://api.qrserver.com/v1/create-qr-code/?size=150x150&amp;data=https://docs.google.com/presentation/d/1mDxORiaX1oKQRD3eqcnD62cDI9dt_DOrOqu39ciGFEk/htmlpresent",1))</f>
        <v/>
      </c>
      <c r="D27" s="3" t="s">
        <v>61</v>
      </c>
      <c r="E27" s="1" t="str">
        <f t="shared" si="3"/>
        <v>Photo Booth Rentals near CHINO Hills</v>
      </c>
    </row>
    <row r="28" ht="112.5" customHeight="1">
      <c r="A28" s="2" t="s">
        <v>62</v>
      </c>
      <c r="B28" s="2" t="s">
        <v>63</v>
      </c>
      <c r="C28" s="1" t="str">
        <f>HYPERLINK("https://calendar.google.com/calendar/embed?src=c1f0d89368c63aaf5b830a27a2209c3c1f4153f520d6a4596623365d1394b4a3@group.calendar.google.com", IMAGE("https://api.qrserver.com/v1/create-qr-code/?size=150x150&amp;data=https://calendar.google.com/calendar/embed?src=c1f0d89368c63aaf5b830a27a2209c3c1f4153f520d6a4596623365d1394b4a3@group.calendar.google.com",1))</f>
        <v/>
      </c>
      <c r="D28" s="3" t="s">
        <v>64</v>
      </c>
      <c r="E28" s="1" t="str">
        <f>HYPERLINK("https://calendar.google.com/calendar/embed?src=c1f0d89368c63aaf5b830a27a2209c3c1f4153f520d6a4596623365d1394b4a3@group.calendar.google.com","Photo Booth Rentals near CHINO Hills")</f>
        <v>Photo Booth Rentals near CHINO Hills</v>
      </c>
    </row>
    <row r="29" ht="112.5" customHeight="1">
      <c r="A29" s="2" t="s">
        <v>65</v>
      </c>
      <c r="B29" s="2" t="s">
        <v>66</v>
      </c>
      <c r="C29" s="1" t="str">
        <f>HYPERLINK("https://www.google.com/calendar/event?eid=MDJkdmNtZzQ1aDJzaG5uanBqaXN0NG1oYzggYzFmMGQ4OTM2OGM2M2FhZjViODMwYTI3YTIyMDljM2MxZjQxNTNmNTIwZDZhNDU5NjYyMzM2NWQxMzk0YjRhM0Bncm91cC5jYWxlbmRhci5nb29nbGUuY29t", IMAGE("https://api.qrserver.com/v1/create-qr-code/?size=150x150&amp;data=https://www.google.com/calendar/event?eid=MDJkdmNtZzQ1aDJzaG5uanBqaXN0NG1oYzggYzFmMGQ4OTM2OGM2M2FhZjViODMwYTI3YTIyMDljM2MxZjQxNTNmNTIwZDZhNDU5NjYyMzM2NWQxMzk0YjRhM0Bncm91cC5jYWxlbmRhci5nb29nbGU"&amp;"uY29t",1))</f>
        <v/>
      </c>
      <c r="D29" s="3" t="s">
        <v>67</v>
      </c>
      <c r="E29" s="1" t="str">
        <f>HYPERLINK("https://www.google.com/calendar/event?eid=MDJkdmNtZzQ1aDJzaG5uanBqaXN0NG1oYzggYzFmMGQ4OTM2OGM2M2FhZjViODMwYTI3YTIyMDljM2MxZjQxNTNmNTIwZDZhNDU5NjYyMzM2NWQxMzk0YjRhM0Bncm91cC5jYWxlbmRhci5nb29nbGUuY29t","Photo Booth Rentals near CHINO Hills")</f>
        <v>Photo Booth Rentals near CHINO Hills</v>
      </c>
    </row>
    <row r="30" ht="112.5" customHeight="1">
      <c r="A30" s="2" t="s">
        <v>65</v>
      </c>
      <c r="B30" s="2" t="s">
        <v>66</v>
      </c>
      <c r="C30" s="1" t="str">
        <f>HYPERLINK("https://www.google.com/calendar/event?eid=Z2NsM2hpZnBqaG9xazI0MGRsZ29tcG1odm8gYzFmMGQ4OTM2OGM2M2FhZjViODMwYTI3YTIyMDljM2MxZjQxNTNmNTIwZDZhNDU5NjYyMzM2NWQxMzk0YjRhM0Bncm91cC5jYWxlbmRhci5nb29nbGUuY29t", IMAGE("https://api.qrserver.com/v1/create-qr-code/?size=150x150&amp;data=https://www.google.com/calendar/event?eid=Z2NsM2hpZnBqaG9xazI0MGRsZ29tcG1odm8gYzFmMGQ4OTM2OGM2M2FhZjViODMwYTI3YTIyMDljM2MxZjQxNTNmNTIwZDZhNDU5NjYyMzM2NWQxMzk0YjRhM0Bncm91cC5jYWxlbmRhci5nb29nbGU"&amp;"uY29t",1))</f>
        <v/>
      </c>
      <c r="D30" s="3" t="s">
        <v>68</v>
      </c>
      <c r="E30" s="1" t="str">
        <f>HYPERLINK("https://www.google.com/calendar/event?eid=Z2NsM2hpZnBqaG9xazI0MGRsZ29tcG1odm8gYzFmMGQ4OTM2OGM2M2FhZjViODMwYTI3YTIyMDljM2MxZjQxNTNmNTIwZDZhNDU5NjYyMzM2NWQxMzk0YjRhM0Bncm91cC5jYWxlbmRhci5nb29nbGUuY29t","Photo Booth Rentals near CHINO Hills")</f>
        <v>Photo Booth Rentals near CHINO Hills</v>
      </c>
    </row>
    <row r="31" ht="112.5" customHeight="1">
      <c r="A31" s="2" t="s">
        <v>65</v>
      </c>
      <c r="B31" s="2" t="s">
        <v>66</v>
      </c>
      <c r="C31" s="1" t="str">
        <f>HYPERLINK("https://www.google.com/calendar/event?eid=dDRtYnVsYjc1aXBtNmw2ZzVkbjF0N3Vua2MgYzFmMGQ4OTM2OGM2M2FhZjViODMwYTI3YTIyMDljM2MxZjQxNTNmNTIwZDZhNDU5NjYyMzM2NWQxMzk0YjRhM0Bncm91cC5jYWxlbmRhci5nb29nbGUuY29t", IMAGE("https://api.qrserver.com/v1/create-qr-code/?size=150x150&amp;data=https://www.google.com/calendar/event?eid=dDRtYnVsYjc1aXBtNmw2ZzVkbjF0N3Vua2MgYzFmMGQ4OTM2OGM2M2FhZjViODMwYTI3YTIyMDljM2MxZjQxNTNmNTIwZDZhNDU5NjYyMzM2NWQxMzk0YjRhM0Bncm91cC5jYWxlbmRhci5nb29nbGU"&amp;"uY29t",1))</f>
        <v/>
      </c>
      <c r="D31" s="3" t="s">
        <v>69</v>
      </c>
      <c r="E31" s="1" t="str">
        <f>HYPERLINK("https://www.google.com/calendar/event?eid=dDRtYnVsYjc1aXBtNmw2ZzVkbjF0N3Vua2MgYzFmMGQ4OTM2OGM2M2FhZjViODMwYTI3YTIyMDljM2MxZjQxNTNmNTIwZDZhNDU5NjYyMzM2NWQxMzk0YjRhM0Bncm91cC5jYWxlbmRhci5nb29nbGUuY29t","Photo Booth Rentals near CHINO Hills")</f>
        <v>Photo Booth Rentals near CHINO Hills</v>
      </c>
    </row>
    <row r="32" ht="112.5" customHeight="1">
      <c r="A32" s="2" t="s">
        <v>65</v>
      </c>
      <c r="B32" s="2" t="s">
        <v>66</v>
      </c>
      <c r="C32" s="1" t="str">
        <f>HYPERLINK("https://www.google.com/calendar/event?eid=OXFsa3N2MWY5OGtxNTNjbXZtdDlzaTUxcnMgYzFmMGQ4OTM2OGM2M2FhZjViODMwYTI3YTIyMDljM2MxZjQxNTNmNTIwZDZhNDU5NjYyMzM2NWQxMzk0YjRhM0Bncm91cC5jYWxlbmRhci5nb29nbGUuY29t", IMAGE("https://api.qrserver.com/v1/create-qr-code/?size=150x150&amp;data=https://www.google.com/calendar/event?eid=OXFsa3N2MWY5OGtxNTNjbXZtdDlzaTUxcnMgYzFmMGQ4OTM2OGM2M2FhZjViODMwYTI3YTIyMDljM2MxZjQxNTNmNTIwZDZhNDU5NjYyMzM2NWQxMzk0YjRhM0Bncm91cC5jYWxlbmRhci5nb29nbGU"&amp;"uY29t",1))</f>
        <v/>
      </c>
      <c r="D32" s="3" t="s">
        <v>70</v>
      </c>
      <c r="E32" s="1" t="str">
        <f>HYPERLINK("https://www.google.com/calendar/event?eid=OXFsa3N2MWY5OGtxNTNjbXZtdDlzaTUxcnMgYzFmMGQ4OTM2OGM2M2FhZjViODMwYTI3YTIyMDljM2MxZjQxNTNmNTIwZDZhNDU5NjYyMzM2NWQxMzk0YjRhM0Bncm91cC5jYWxlbmRhci5nb29nbGUuY29t","Photo Booth Rentals near CHINO Hills")</f>
        <v>Photo Booth Rentals near CHINO Hills</v>
      </c>
    </row>
    <row r="33" ht="112.5" customHeight="1">
      <c r="A33" s="2" t="s">
        <v>65</v>
      </c>
      <c r="B33" s="2" t="s">
        <v>66</v>
      </c>
      <c r="C33" s="1" t="str">
        <f>HYPERLINK("https://www.google.com/calendar/event?eid=N2xkcXBuZWpxaWFkMHBuc2gzb3BxOWI0Y2cgYzFmMGQ4OTM2OGM2M2FhZjViODMwYTI3YTIyMDljM2MxZjQxNTNmNTIwZDZhNDU5NjYyMzM2NWQxMzk0YjRhM0Bncm91cC5jYWxlbmRhci5nb29nbGUuY29t", IMAGE("https://api.qrserver.com/v1/create-qr-code/?size=150x150&amp;data=https://www.google.com/calendar/event?eid=N2xkcXBuZWpxaWFkMHBuc2gzb3BxOWI0Y2cgYzFmMGQ4OTM2OGM2M2FhZjViODMwYTI3YTIyMDljM2MxZjQxNTNmNTIwZDZhNDU5NjYyMzM2NWQxMzk0YjRhM0Bncm91cC5jYWxlbmRhci5nb29nbGU"&amp;"uY29t",1))</f>
        <v/>
      </c>
      <c r="D33" s="3" t="s">
        <v>71</v>
      </c>
      <c r="E33" s="1" t="str">
        <f>HYPERLINK("https://www.google.com/calendar/event?eid=N2xkcXBuZWpxaWFkMHBuc2gzb3BxOWI0Y2cgYzFmMGQ4OTM2OGM2M2FhZjViODMwYTI3YTIyMDljM2MxZjQxNTNmNTIwZDZhNDU5NjYyMzM2NWQxMzk0YjRhM0Bncm91cC5jYWxlbmRhci5nb29nbGUuY29t","Photo Booth Rentals near CHINO Hills")</f>
        <v>Photo Booth Rentals near CHINO Hills</v>
      </c>
    </row>
    <row r="34" ht="112.5" customHeight="1">
      <c r="A34" s="2" t="s">
        <v>65</v>
      </c>
      <c r="B34" s="2" t="s">
        <v>66</v>
      </c>
      <c r="C34" s="1" t="str">
        <f>HYPERLINK("https://www.google.com/calendar/event?eid=cGExOGV2aXU3NmMzMmNkbDhkc2ZuZGNoa3MgYzFmMGQ4OTM2OGM2M2FhZjViODMwYTI3YTIyMDljM2MxZjQxNTNmNTIwZDZhNDU5NjYyMzM2NWQxMzk0YjRhM0Bncm91cC5jYWxlbmRhci5nb29nbGUuY29t", IMAGE("https://api.qrserver.com/v1/create-qr-code/?size=150x150&amp;data=https://www.google.com/calendar/event?eid=cGExOGV2aXU3NmMzMmNkbDhkc2ZuZGNoa3MgYzFmMGQ4OTM2OGM2M2FhZjViODMwYTI3YTIyMDljM2MxZjQxNTNmNTIwZDZhNDU5NjYyMzM2NWQxMzk0YjRhM0Bncm91cC5jYWxlbmRhci5nb29nbGU"&amp;"uY29t",1))</f>
        <v/>
      </c>
      <c r="D34" s="3" t="s">
        <v>72</v>
      </c>
      <c r="E34" s="1" t="str">
        <f>HYPERLINK("https://www.google.com/calendar/event?eid=cGExOGV2aXU3NmMzMmNkbDhkc2ZuZGNoa3MgYzFmMGQ4OTM2OGM2M2FhZjViODMwYTI3YTIyMDljM2MxZjQxNTNmNTIwZDZhNDU5NjYyMzM2NWQxMzk0YjRhM0Bncm91cC5jYWxlbmRhci5nb29nbGUuY29t","Photo Booth Rentals near CHINO Hills")</f>
        <v>Photo Booth Rentals near CHINO Hills</v>
      </c>
    </row>
    <row r="35" ht="112.5" customHeight="1">
      <c r="A35" s="2" t="s">
        <v>65</v>
      </c>
      <c r="B35" s="2" t="s">
        <v>66</v>
      </c>
      <c r="C35" s="1" t="str">
        <f>HYPERLINK("https://www.google.com/calendar/event?eid=aDI0YzdocWVmYzdyc2p0Y2lsaXA4MzRxNm8gYzFmMGQ4OTM2OGM2M2FhZjViODMwYTI3YTIyMDljM2MxZjQxNTNmNTIwZDZhNDU5NjYyMzM2NWQxMzk0YjRhM0Bncm91cC5jYWxlbmRhci5nb29nbGUuY29t", IMAGE("https://api.qrserver.com/v1/create-qr-code/?size=150x150&amp;data=https://www.google.com/calendar/event?eid=aDI0YzdocWVmYzdyc2p0Y2lsaXA4MzRxNm8gYzFmMGQ4OTM2OGM2M2FhZjViODMwYTI3YTIyMDljM2MxZjQxNTNmNTIwZDZhNDU5NjYyMzM2NWQxMzk0YjRhM0Bncm91cC5jYWxlbmRhci5nb29nbGU"&amp;"uY29t",1))</f>
        <v/>
      </c>
      <c r="D35" s="3" t="s">
        <v>73</v>
      </c>
      <c r="E35" s="1" t="str">
        <f>HYPERLINK("https://www.google.com/calendar/event?eid=aDI0YzdocWVmYzdyc2p0Y2lsaXA4MzRxNm8gYzFmMGQ4OTM2OGM2M2FhZjViODMwYTI3YTIyMDljM2MxZjQxNTNmNTIwZDZhNDU5NjYyMzM2NWQxMzk0YjRhM0Bncm91cC5jYWxlbmRhci5nb29nbGUuY29t","Photo Booth Rentals near CHINO Hills")</f>
        <v>Photo Booth Rentals near CHINO Hills</v>
      </c>
    </row>
    <row r="36" ht="112.5" customHeight="1">
      <c r="A36" s="2" t="s">
        <v>65</v>
      </c>
      <c r="B36" s="2" t="s">
        <v>66</v>
      </c>
      <c r="C36" s="1" t="str">
        <f>HYPERLINK("https://www.google.com/calendar/event?eid=bnVpbHBpNTVpY2k1ZHVyNDRodmQ5b2E1OTggYzFmMGQ4OTM2OGM2M2FhZjViODMwYTI3YTIyMDljM2MxZjQxNTNmNTIwZDZhNDU5NjYyMzM2NWQxMzk0YjRhM0Bncm91cC5jYWxlbmRhci5nb29nbGUuY29t", IMAGE("https://api.qrserver.com/v1/create-qr-code/?size=150x150&amp;data=https://www.google.com/calendar/event?eid=bnVpbHBpNTVpY2k1ZHVyNDRodmQ5b2E1OTggYzFmMGQ4OTM2OGM2M2FhZjViODMwYTI3YTIyMDljM2MxZjQxNTNmNTIwZDZhNDU5NjYyMzM2NWQxMzk0YjRhM0Bncm91cC5jYWxlbmRhci5nb29nbGU"&amp;"uY29t",1))</f>
        <v/>
      </c>
      <c r="D36" s="3" t="s">
        <v>74</v>
      </c>
      <c r="E36" s="1" t="str">
        <f>HYPERLINK("https://www.google.com/calendar/event?eid=bnVpbHBpNTVpY2k1ZHVyNDRodmQ5b2E1OTggYzFmMGQ4OTM2OGM2M2FhZjViODMwYTI3YTIyMDljM2MxZjQxNTNmNTIwZDZhNDU5NjYyMzM2NWQxMzk0YjRhM0Bncm91cC5jYWxlbmRhci5nb29nbGUuY29t","Photo Booth Rentals near CHINO Hills")</f>
        <v>Photo Booth Rentals near CHINO Hills</v>
      </c>
    </row>
    <row r="37" ht="112.5" customHeight="1">
      <c r="A37" s="2" t="s">
        <v>65</v>
      </c>
      <c r="B37" s="2" t="s">
        <v>66</v>
      </c>
      <c r="C37" s="1" t="str">
        <f>HYPERLINK("https://www.google.com/calendar/event?eid=OXJraGs4ODlrNXBiYzIwYXUwMmZyaWI4NmMgYzFmMGQ4OTM2OGM2M2FhZjViODMwYTI3YTIyMDljM2MxZjQxNTNmNTIwZDZhNDU5NjYyMzM2NWQxMzk0YjRhM0Bncm91cC5jYWxlbmRhci5nb29nbGUuY29t", IMAGE("https://api.qrserver.com/v1/create-qr-code/?size=150x150&amp;data=https://www.google.com/calendar/event?eid=OXJraGs4ODlrNXBiYzIwYXUwMmZyaWI4NmMgYzFmMGQ4OTM2OGM2M2FhZjViODMwYTI3YTIyMDljM2MxZjQxNTNmNTIwZDZhNDU5NjYyMzM2NWQxMzk0YjRhM0Bncm91cC5jYWxlbmRhci5nb29nbGU"&amp;"uY29t",1))</f>
        <v/>
      </c>
      <c r="D37" s="3" t="s">
        <v>75</v>
      </c>
      <c r="E37" s="1" t="str">
        <f>HYPERLINK("https://www.google.com/calendar/event?eid=OXJraGs4ODlrNXBiYzIwYXUwMmZyaWI4NmMgYzFmMGQ4OTM2OGM2M2FhZjViODMwYTI3YTIyMDljM2MxZjQxNTNmNTIwZDZhNDU5NjYyMzM2NWQxMzk0YjRhM0Bncm91cC5jYWxlbmRhci5nb29nbGUuY29t","Photo Booth Rentals near CHINO Hills")</f>
        <v>Photo Booth Rentals near CHINO Hills</v>
      </c>
    </row>
    <row r="38" ht="112.5" customHeight="1">
      <c r="A38" s="2" t="s">
        <v>65</v>
      </c>
      <c r="B38" s="2" t="s">
        <v>66</v>
      </c>
      <c r="C38" s="1" t="str">
        <f>HYPERLINK("https://www.google.com/calendar/event?eid=YW92MGE1a2gwMTdlOHAwdW80bTM0amUza3MgYzFmMGQ4OTM2OGM2M2FhZjViODMwYTI3YTIyMDljM2MxZjQxNTNmNTIwZDZhNDU5NjYyMzM2NWQxMzk0YjRhM0Bncm91cC5jYWxlbmRhci5nb29nbGUuY29t", IMAGE("https://api.qrserver.com/v1/create-qr-code/?size=150x150&amp;data=https://www.google.com/calendar/event?eid=YW92MGE1a2gwMTdlOHAwdW80bTM0amUza3MgYzFmMGQ4OTM2OGM2M2FhZjViODMwYTI3YTIyMDljM2MxZjQxNTNmNTIwZDZhNDU5NjYyMzM2NWQxMzk0YjRhM0Bncm91cC5jYWxlbmRhci5nb29nbGU"&amp;"uY29t",1))</f>
        <v/>
      </c>
      <c r="D38" s="3" t="s">
        <v>76</v>
      </c>
      <c r="E38" s="1" t="str">
        <f>HYPERLINK("https://www.google.com/calendar/event?eid=YW92MGE1a2gwMTdlOHAwdW80bTM0amUza3MgYzFmMGQ4OTM2OGM2M2FhZjViODMwYTI3YTIyMDljM2MxZjQxNTNmNTIwZDZhNDU5NjYyMzM2NWQxMzk0YjRhM0Bncm91cC5jYWxlbmRhci5nb29nbGUuY29t","Photo Booth Rentals near CHINO Hills")</f>
        <v>Photo Booth Rentals near CHINO Hills</v>
      </c>
    </row>
    <row r="39" ht="112.5" customHeight="1">
      <c r="A39" s="2" t="s">
        <v>65</v>
      </c>
      <c r="B39" s="2" t="s">
        <v>66</v>
      </c>
      <c r="C39" s="1" t="str">
        <f>HYPERLINK("https://www.google.com/calendar/event?eid=bmVoMTkyNzUybWQ4bzBucmUxZzkxZjlibzAgYzFmMGQ4OTM2OGM2M2FhZjViODMwYTI3YTIyMDljM2MxZjQxNTNmNTIwZDZhNDU5NjYyMzM2NWQxMzk0YjRhM0Bncm91cC5jYWxlbmRhci5nb29nbGUuY29t", IMAGE("https://api.qrserver.com/v1/create-qr-code/?size=150x150&amp;data=https://www.google.com/calendar/event?eid=bmVoMTkyNzUybWQ4bzBucmUxZzkxZjlibzAgYzFmMGQ4OTM2OGM2M2FhZjViODMwYTI3YTIyMDljM2MxZjQxNTNmNTIwZDZhNDU5NjYyMzM2NWQxMzk0YjRhM0Bncm91cC5jYWxlbmRhci5nb29nbGU"&amp;"uY29t",1))</f>
        <v/>
      </c>
      <c r="D39" s="3" t="s">
        <v>77</v>
      </c>
      <c r="E39" s="1" t="str">
        <f>HYPERLINK("https://www.google.com/calendar/event?eid=bmVoMTkyNzUybWQ4bzBucmUxZzkxZjlibzAgYzFmMGQ4OTM2OGM2M2FhZjViODMwYTI3YTIyMDljM2MxZjQxNTNmNTIwZDZhNDU5NjYyMzM2NWQxMzk0YjRhM0Bncm91cC5jYWxlbmRhci5nb29nbGUuY29t","Photo Booth Rentals near CHINO Hills")</f>
        <v>Photo Booth Rentals near CHINO Hills</v>
      </c>
    </row>
    <row r="40" ht="112.5" customHeight="1">
      <c r="A40" s="2" t="s">
        <v>65</v>
      </c>
      <c r="B40" s="2" t="s">
        <v>66</v>
      </c>
      <c r="C40" s="1" t="str">
        <f>HYPERLINK("https://www.google.com/calendar/event?eid=amNqMm9jM3IzOHZqZGQxYWUxcG9pb2Fya3MgYzFmMGQ4OTM2OGM2M2FhZjViODMwYTI3YTIyMDljM2MxZjQxNTNmNTIwZDZhNDU5NjYyMzM2NWQxMzk0YjRhM0Bncm91cC5jYWxlbmRhci5nb29nbGUuY29t", IMAGE("https://api.qrserver.com/v1/create-qr-code/?size=150x150&amp;data=https://www.google.com/calendar/event?eid=amNqMm9jM3IzOHZqZGQxYWUxcG9pb2Fya3MgYzFmMGQ4OTM2OGM2M2FhZjViODMwYTI3YTIyMDljM2MxZjQxNTNmNTIwZDZhNDU5NjYyMzM2NWQxMzk0YjRhM0Bncm91cC5jYWxlbmRhci5nb29nbGU"&amp;"uY29t",1))</f>
        <v/>
      </c>
      <c r="D40" s="3" t="s">
        <v>78</v>
      </c>
      <c r="E40" s="1" t="str">
        <f>HYPERLINK("https://www.google.com/calendar/event?eid=amNqMm9jM3IzOHZqZGQxYWUxcG9pb2Fya3MgYzFmMGQ4OTM2OGM2M2FhZjViODMwYTI3YTIyMDljM2MxZjQxNTNmNTIwZDZhNDU5NjYyMzM2NWQxMzk0YjRhM0Bncm91cC5jYWxlbmRhci5nb29nbGUuY29t","Photo Booth Rentals near CHINO Hills")</f>
        <v>Photo Booth Rentals near CHINO Hills</v>
      </c>
    </row>
    <row r="41" ht="112.5" customHeight="1">
      <c r="A41" s="2" t="s">
        <v>65</v>
      </c>
      <c r="B41" s="2" t="s">
        <v>66</v>
      </c>
      <c r="C41" s="1" t="str">
        <f>HYPERLINK("https://www.google.com/calendar/event?eid=dHJiZWlkczVxaGwzMXZmYmprZDgzMWs5MzAgYzFmMGQ4OTM2OGM2M2FhZjViODMwYTI3YTIyMDljM2MxZjQxNTNmNTIwZDZhNDU5NjYyMzM2NWQxMzk0YjRhM0Bncm91cC5jYWxlbmRhci5nb29nbGUuY29t", IMAGE("https://api.qrserver.com/v1/create-qr-code/?size=150x150&amp;data=https://www.google.com/calendar/event?eid=dHJiZWlkczVxaGwzMXZmYmprZDgzMWs5MzAgYzFmMGQ4OTM2OGM2M2FhZjViODMwYTI3YTIyMDljM2MxZjQxNTNmNTIwZDZhNDU5NjYyMzM2NWQxMzk0YjRhM0Bncm91cC5jYWxlbmRhci5nb29nbGU"&amp;"uY29t",1))</f>
        <v/>
      </c>
      <c r="D41" s="3" t="s">
        <v>79</v>
      </c>
      <c r="E41" s="1" t="str">
        <f>HYPERLINK("https://www.google.com/calendar/event?eid=dHJiZWlkczVxaGwzMXZmYmprZDgzMWs5MzAgYzFmMGQ4OTM2OGM2M2FhZjViODMwYTI3YTIyMDljM2MxZjQxNTNmNTIwZDZhNDU5NjYyMzM2NWQxMzk0YjRhM0Bncm91cC5jYWxlbmRhci5nb29nbGUuY29t","Photo Booth Rentals near CHINO Hills")</f>
        <v>Photo Booth Rentals near CHINO Hills</v>
      </c>
    </row>
    <row r="42" ht="112.5" customHeight="1">
      <c r="A42" s="2" t="s">
        <v>65</v>
      </c>
      <c r="B42" s="2" t="s">
        <v>66</v>
      </c>
      <c r="C42" s="1" t="str">
        <f>HYPERLINK("https://www.google.com/calendar/event?eid=OWQ4bHMyOWt0YmR1ZDdxdG1vMTZiMWhpNTQgYzFmMGQ4OTM2OGM2M2FhZjViODMwYTI3YTIyMDljM2MxZjQxNTNmNTIwZDZhNDU5NjYyMzM2NWQxMzk0YjRhM0Bncm91cC5jYWxlbmRhci5nb29nbGUuY29t", IMAGE("https://api.qrserver.com/v1/create-qr-code/?size=150x150&amp;data=https://www.google.com/calendar/event?eid=OWQ4bHMyOWt0YmR1ZDdxdG1vMTZiMWhpNTQgYzFmMGQ4OTM2OGM2M2FhZjViODMwYTI3YTIyMDljM2MxZjQxNTNmNTIwZDZhNDU5NjYyMzM2NWQxMzk0YjRhM0Bncm91cC5jYWxlbmRhci5nb29nbGU"&amp;"uY29t",1))</f>
        <v/>
      </c>
      <c r="D42" s="3" t="s">
        <v>80</v>
      </c>
      <c r="E42" s="1" t="str">
        <f>HYPERLINK("https://www.google.com/calendar/event?eid=OWQ4bHMyOWt0YmR1ZDdxdG1vMTZiMWhpNTQgYzFmMGQ4OTM2OGM2M2FhZjViODMwYTI3YTIyMDljM2MxZjQxNTNmNTIwZDZhNDU5NjYyMzM2NWQxMzk0YjRhM0Bncm91cC5jYWxlbmRhci5nb29nbGUuY29t","Photo Booth Rentals near CHINO Hills")</f>
        <v>Photo Booth Rentals near CHINO Hills</v>
      </c>
    </row>
    <row r="43" ht="112.5" customHeight="1">
      <c r="A43" s="2" t="s">
        <v>81</v>
      </c>
      <c r="B43" s="2" t="s">
        <v>1</v>
      </c>
      <c r="C43" s="1" t="str">
        <f>HYPERLINK("https://youtu.be/Lh5H9rbGLk0", IMAGE("https://api.qrserver.com/v1/create-qr-code/?size=150x150&amp;data=https://youtu.be/Lh5H9rbGLk0",1))</f>
        <v/>
      </c>
      <c r="D43" s="3" t="s">
        <v>82</v>
      </c>
      <c r="E43" s="1" t="str">
        <f>HYPERLINK("https://youtu.be/Lh5H9rbGLk0","Photo Booth Rentals near CHINO Hills")</f>
        <v>Photo Booth Rentals near CHINO Hills</v>
      </c>
    </row>
    <row r="44" ht="112.5" customHeight="1">
      <c r="A44" s="2" t="s">
        <v>81</v>
      </c>
      <c r="B44" s="2" t="s">
        <v>1</v>
      </c>
      <c r="C44" s="1" t="str">
        <f>HYPERLINK("https://youtu.be/01n3BnHtbqE", IMAGE("https://api.qrserver.com/v1/create-qr-code/?size=150x150&amp;data=https://youtu.be/01n3BnHtbqE",1))</f>
        <v/>
      </c>
      <c r="D44" s="3" t="s">
        <v>83</v>
      </c>
      <c r="E44" s="1" t="str">
        <f>HYPERLINK("https://youtu.be/01n3BnHtbqE","Photo Booth Rentals near CHINO Hills")</f>
        <v>Photo Booth Rentals near CHINO Hills</v>
      </c>
    </row>
    <row r="45" ht="112.5" customHeight="1">
      <c r="A45" s="2" t="s">
        <v>81</v>
      </c>
      <c r="B45" s="2" t="s">
        <v>1</v>
      </c>
      <c r="C45" s="1" t="str">
        <f>HYPERLINK("https://youtu.be/ExzllhsskFY", IMAGE("https://api.qrserver.com/v1/create-qr-code/?size=150x150&amp;data=https://youtu.be/ExzllhsskFY",1))</f>
        <v/>
      </c>
      <c r="D45" s="3" t="s">
        <v>84</v>
      </c>
      <c r="E45" s="1" t="str">
        <f>HYPERLINK("https://youtu.be/ExzllhsskFY","Photo Booth Rentals near CHINO Hills")</f>
        <v>Photo Booth Rentals near CHINO Hills</v>
      </c>
    </row>
    <row r="46" ht="112.5" customHeight="1">
      <c r="A46" s="2" t="s">
        <v>81</v>
      </c>
      <c r="B46" s="2" t="s">
        <v>1</v>
      </c>
      <c r="C46" s="1" t="str">
        <f>HYPERLINK("https://youtu.be/MBF4KXejsSQ", IMAGE("https://api.qrserver.com/v1/create-qr-code/?size=150x150&amp;data=https://youtu.be/MBF4KXejsSQ",1))</f>
        <v/>
      </c>
      <c r="D46" s="3" t="s">
        <v>85</v>
      </c>
      <c r="E46" s="1" t="str">
        <f>HYPERLINK("https://youtu.be/MBF4KXejsSQ","Photo Booth Rentals near CHINO Hills")</f>
        <v>Photo Booth Rentals near CHINO Hills</v>
      </c>
    </row>
    <row r="47" ht="112.5" customHeight="1">
      <c r="A47" s="2" t="s">
        <v>81</v>
      </c>
      <c r="B47" s="2" t="s">
        <v>1</v>
      </c>
      <c r="C47" s="1" t="str">
        <f>HYPERLINK("https://youtu.be/StoUDKqo4Mg", IMAGE("https://api.qrserver.com/v1/create-qr-code/?size=150x150&amp;data=https://youtu.be/StoUDKqo4Mg",1))</f>
        <v/>
      </c>
      <c r="D47" s="3" t="s">
        <v>86</v>
      </c>
      <c r="E47" s="1" t="str">
        <f>HYPERLINK("https://youtu.be/StoUDKqo4Mg","Photo Booth Rentals near CHINO Hills")</f>
        <v>Photo Booth Rentals near CHINO Hills</v>
      </c>
    </row>
    <row r="48" ht="112.5" customHeight="1">
      <c r="A48" s="2" t="s">
        <v>87</v>
      </c>
      <c r="B48" s="2" t="s">
        <v>88</v>
      </c>
      <c r="C48" s="1" t="str">
        <f>HYPERLINK("https://docs.google.com/spreadsheets/d/1eajsTTKI611ReEB9hlE-gP1tEF4HCbUh8q7oH27FhtY/edit#gid=0", IMAGE("https://api.qrserver.com/v1/create-qr-code/?size=150x150&amp;data=https://docs.google.com/spreadsheets/d/1eajsTTKI611ReEB9hlE-gP1tEF4HCbUh8q7oH27FhtY/edit#gid=0",1))</f>
        <v/>
      </c>
      <c r="D48" s="3" t="s">
        <v>89</v>
      </c>
      <c r="E48" s="1" t="str">
        <f>HYPERLINK("https://docs.google.com/spreadsheets/d/1eajsTTKI611ReEB9hlE-gP1tEF4HCbUh8q7oH27FhtY/edit#gid=0","Photo Booth Rentals near CHINO Hills Sheet1")</f>
        <v>Photo Booth Rentals near CHINO Hills Sheet1</v>
      </c>
    </row>
    <row r="49" ht="112.5" customHeight="1">
      <c r="A49" s="2" t="s">
        <v>87</v>
      </c>
      <c r="B49" s="2" t="s">
        <v>90</v>
      </c>
      <c r="C49" s="1" t="str">
        <f>HYPERLINK("https://docs.google.com/spreadsheets/d/1eajsTTKI611ReEB9hlE-gP1tEF4HCbUh8q7oH27FhtY/edit#gid=1737827055", IMAGE("https://api.qrserver.com/v1/create-qr-code/?size=150x150&amp;data=https://docs.google.com/spreadsheets/d/1eajsTTKI611ReEB9hlE-gP1tEF4HCbUh8q7oH27FhtY/edit#gid=1737827055",1))</f>
        <v/>
      </c>
      <c r="D49" s="3" t="s">
        <v>91</v>
      </c>
      <c r="E49" s="1" t="str">
        <f>HYPERLINK("https://docs.google.com/spreadsheets/d/1eajsTTKI611ReEB9hlE-gP1tEF4HCbUh8q7oH27FhtY/edit#gid=1737827055","Photo Booth Rentals near CHINO Hills Keywords")</f>
        <v>Photo Booth Rentals near CHINO Hills Keywords</v>
      </c>
    </row>
    <row r="50" ht="112.5" customHeight="1">
      <c r="A50" s="2" t="s">
        <v>87</v>
      </c>
      <c r="B50" s="2" t="s">
        <v>92</v>
      </c>
      <c r="C50" s="1" t="str">
        <f>HYPERLINK("https://docs.google.com/spreadsheets/d/1eajsTTKI611ReEB9hlE-gP1tEF4HCbUh8q7oH27FhtY/edit#gid=533240375", IMAGE("https://api.qrserver.com/v1/create-qr-code/?size=150x150&amp;data=https://docs.google.com/spreadsheets/d/1eajsTTKI611ReEB9hlE-gP1tEF4HCbUh8q7oH27FhtY/edit#gid=533240375",1))</f>
        <v/>
      </c>
      <c r="D50" s="3" t="s">
        <v>93</v>
      </c>
      <c r="E50" s="1" t="str">
        <f>HYPERLINK("https://docs.google.com/spreadsheets/d/1eajsTTKI611ReEB9hlE-gP1tEF4HCbUh8q7oH27FhtY/edit#gid=533240375","Photo Booth Rentals near CHINO Hills Content")</f>
        <v>Photo Booth Rentals near CHINO Hills Content</v>
      </c>
    </row>
    <row r="51" ht="112.5" customHeight="1">
      <c r="A51" s="2" t="s">
        <v>87</v>
      </c>
      <c r="B51" s="2" t="s">
        <v>94</v>
      </c>
      <c r="C51" s="1" t="str">
        <f>HYPERLINK("https://docs.google.com/spreadsheets/d/1eajsTTKI611ReEB9hlE-gP1tEF4HCbUh8q7oH27FhtY/edit#gid=102354576", IMAGE("https://api.qrserver.com/v1/create-qr-code/?size=150x150&amp;data=https://docs.google.com/spreadsheets/d/1eajsTTKI611ReEB9hlE-gP1tEF4HCbUh8q7oH27FhtY/edit#gid=102354576",1))</f>
        <v/>
      </c>
      <c r="D51" s="3" t="s">
        <v>95</v>
      </c>
      <c r="E51" s="1" t="str">
        <f>HYPERLINK("https://docs.google.com/spreadsheets/d/1eajsTTKI611ReEB9hlE-gP1tEF4HCbUh8q7oH27FhtY/edit#gid=102354576","Photo Booth Rentals near CHINO Hills Calendar Events")</f>
        <v>Photo Booth Rentals near CHINO Hills Calendar Events</v>
      </c>
    </row>
    <row r="52" ht="112.5" customHeight="1">
      <c r="A52" s="2" t="s">
        <v>87</v>
      </c>
      <c r="B52" s="2" t="s">
        <v>96</v>
      </c>
      <c r="C52" s="1" t="str">
        <f>HYPERLINK("https://docs.google.com/spreadsheets/d/1eajsTTKI611ReEB9hlE-gP1tEF4HCbUh8q7oH27FhtY/edit#gid=1878960559", IMAGE("https://api.qrserver.com/v1/create-qr-code/?size=150x150&amp;data=https://docs.google.com/spreadsheets/d/1eajsTTKI611ReEB9hlE-gP1tEF4HCbUh8q7oH27FhtY/edit#gid=1878960559",1))</f>
        <v/>
      </c>
      <c r="D52" s="3" t="s">
        <v>97</v>
      </c>
      <c r="E52" s="1" t="str">
        <f>HYPERLINK("https://docs.google.com/spreadsheets/d/1eajsTTKI611ReEB9hlE-gP1tEF4HCbUh8q7oH27FhtY/edit#gid=1878960559","Photo Booth Rentals near CHINO Hills RSS Feeds")</f>
        <v>Photo Booth Rentals near CHINO Hills RSS Feeds</v>
      </c>
    </row>
    <row r="53">
      <c r="A53" s="2" t="s">
        <v>98</v>
      </c>
      <c r="B53" s="2" t="s">
        <v>99</v>
      </c>
      <c r="D53" s="3" t="s">
        <v>100</v>
      </c>
      <c r="E53" s="1" t="str">
        <f>HYPERLINK("https://drive.google.com/drive/folders/1N6xa7gPRDnMZXJU672k2rKkwW34rAV6T?usp=sharing","Photo Booth Rentals near CHINO Hills HTML")</f>
        <v>Photo Booth Rentals near CHINO Hills HTML</v>
      </c>
    </row>
    <row r="54">
      <c r="A54" s="2" t="s">
        <v>101</v>
      </c>
      <c r="B54" s="2" t="s">
        <v>102</v>
      </c>
      <c r="D54" s="3" t="s">
        <v>103</v>
      </c>
      <c r="E54" s="1" t="str">
        <f>HYPERLINK("https://drive.google.com/file/d/1bUqZ62y38MBJhdQ201nBwCru4bcPmxEP/view?usp=sharing","Photo Booth Rentals near CHINO Hills.html")</f>
        <v>Photo Booth Rentals near CHINO Hills.html</v>
      </c>
    </row>
    <row r="55">
      <c r="A55" s="2" t="s">
        <v>104</v>
      </c>
      <c r="B55" s="2" t="s">
        <v>105</v>
      </c>
      <c r="D55" s="3" t="s">
        <v>106</v>
      </c>
      <c r="E55" s="1" t="str">
        <f>HYPERLINK("https://drive.google.com/drive/folders/1ZFmtxpsq1guJg1XtjMzllvAaCdDwESOJ?usp=sharing","Photo Booth Rentals near CHINO Hills MSFT")</f>
        <v>Photo Booth Rentals near CHINO Hills MSFT</v>
      </c>
    </row>
    <row r="56">
      <c r="A56" s="2" t="s">
        <v>47</v>
      </c>
      <c r="B56" s="2" t="s">
        <v>107</v>
      </c>
      <c r="D56" s="3" t="s">
        <v>108</v>
      </c>
      <c r="E56" s="1" t="str">
        <f t="shared" ref="E56:E58" si="4">HYPERLINK("https://docs.google.com/document/d/1dNy8DRorxNiD7qd5HQDC-LO1a7zdukg4xMjFWDfexmU/edit?usp=sharing","photo booth rental wedding cost Chino Hills")</f>
        <v>photo booth rental wedding cost Chino Hills</v>
      </c>
    </row>
    <row r="57">
      <c r="A57" s="2" t="s">
        <v>49</v>
      </c>
      <c r="B57" s="2" t="s">
        <v>109</v>
      </c>
      <c r="D57" s="3" t="s">
        <v>110</v>
      </c>
      <c r="E57" s="1" t="str">
        <f t="shared" si="4"/>
        <v>photo booth rental wedding cost Chino Hills</v>
      </c>
    </row>
    <row r="58">
      <c r="A58" s="2" t="s">
        <v>51</v>
      </c>
      <c r="B58" s="2" t="s">
        <v>111</v>
      </c>
      <c r="D58" s="3" t="s">
        <v>112</v>
      </c>
      <c r="E58" s="1" t="str">
        <f t="shared" si="4"/>
        <v>photo booth rental wedding cost Chino Hills</v>
      </c>
    </row>
    <row r="59">
      <c r="A59" s="2" t="s">
        <v>47</v>
      </c>
      <c r="B59" s="2" t="s">
        <v>113</v>
      </c>
      <c r="D59" s="3" t="s">
        <v>114</v>
      </c>
      <c r="E59" s="1" t="str">
        <f t="shared" ref="E59:E61" si="5">HYPERLINK("https://docs.google.com/document/d/1jMFKJEMoI9EJ9Y6r9YhQKO7kA82b9RTdUpNgr0zCQ1k/edit?usp=sharing","how much does it cost to rent a Chino Hills photo booth")</f>
        <v>how much does it cost to rent a Chino Hills photo booth</v>
      </c>
    </row>
    <row r="60">
      <c r="A60" s="2" t="s">
        <v>49</v>
      </c>
      <c r="B60" s="2" t="s">
        <v>115</v>
      </c>
      <c r="D60" s="3" t="s">
        <v>116</v>
      </c>
      <c r="E60" s="1" t="str">
        <f t="shared" si="5"/>
        <v>how much does it cost to rent a Chino Hills photo booth</v>
      </c>
    </row>
    <row r="61">
      <c r="A61" s="2" t="s">
        <v>51</v>
      </c>
      <c r="B61" s="2" t="s">
        <v>117</v>
      </c>
      <c r="D61" s="3" t="s">
        <v>118</v>
      </c>
      <c r="E61" s="1" t="str">
        <f t="shared" si="5"/>
        <v>how much does it cost to rent a Chino Hills photo booth</v>
      </c>
    </row>
    <row r="62">
      <c r="A62" s="2" t="s">
        <v>47</v>
      </c>
      <c r="B62" s="2" t="s">
        <v>119</v>
      </c>
      <c r="D62" s="3" t="s">
        <v>120</v>
      </c>
      <c r="E62" s="1" t="str">
        <f t="shared" ref="E62:E64" si="6">HYPERLINK("https://docs.google.com/document/d/1jcIXw3W6sPRk2gv3bHFSxeZiMQcEfWjBpn04L7ZEXqY/edit?usp=sharing","how much is it to rent a Chino Hills photo booth")</f>
        <v>how much is it to rent a Chino Hills photo booth</v>
      </c>
    </row>
    <row r="63">
      <c r="A63" s="2" t="s">
        <v>49</v>
      </c>
      <c r="B63" s="2" t="s">
        <v>121</v>
      </c>
      <c r="D63" s="3" t="s">
        <v>122</v>
      </c>
      <c r="E63" s="1" t="str">
        <f t="shared" si="6"/>
        <v>how much is it to rent a Chino Hills photo booth</v>
      </c>
    </row>
    <row r="64">
      <c r="A64" s="2" t="s">
        <v>51</v>
      </c>
      <c r="B64" s="2" t="s">
        <v>123</v>
      </c>
      <c r="D64" s="3" t="s">
        <v>124</v>
      </c>
      <c r="E64" s="1" t="str">
        <f t="shared" si="6"/>
        <v>how much is it to rent a Chino Hills photo booth</v>
      </c>
    </row>
    <row r="65">
      <c r="A65" s="2" t="s">
        <v>125</v>
      </c>
      <c r="B65" s="2" t="s">
        <v>1</v>
      </c>
      <c r="D65" s="3" t="s">
        <v>126</v>
      </c>
      <c r="E65" s="1" t="str">
        <f>HYPERLINK("https://sites.google.com/view/photobooth-rental-culver-city/corporate-event-photo-booth-culver-city","Photo Booth Rentals near CHINO Hills")</f>
        <v>Photo Booth Rentals near CHINO Hills</v>
      </c>
    </row>
    <row r="66">
      <c r="A66" s="2" t="s">
        <v>125</v>
      </c>
      <c r="B66" s="2" t="s">
        <v>1</v>
      </c>
      <c r="D66" s="3" t="s">
        <v>127</v>
      </c>
      <c r="E66" s="1" t="str">
        <f>HYPERLINK("https://sites.google.com/view/photobooth-rental-culver-city/wedding-photo-booth-rental-in-culver-city","Photo Booth Rentals near CHINO Hills")</f>
        <v>Photo Booth Rentals near CHINO Hills</v>
      </c>
    </row>
    <row r="67">
      <c r="A67" s="2" t="s">
        <v>125</v>
      </c>
      <c r="B67" s="2" t="s">
        <v>1</v>
      </c>
      <c r="D67" s="3" t="s">
        <v>128</v>
      </c>
      <c r="E67" s="1" t="str">
        <f>HYPERLINK("https://sites.google.com/view/culvercityphotoboothrentals/photo-booth-for-rental-in-culver-city","Photo Booth Rentals near CHINO Hills")</f>
        <v>Photo Booth Rentals near CHINO Hills</v>
      </c>
    </row>
    <row r="68">
      <c r="A68" s="2" t="s">
        <v>125</v>
      </c>
      <c r="B68" s="2" t="s">
        <v>1</v>
      </c>
      <c r="D68" s="3" t="s">
        <v>129</v>
      </c>
      <c r="E68" s="1" t="str">
        <f>HYPERLINK("https://sites.google.com/view/culvercityphotoboothrentals/photo-booth-for-rent-near-culver-city","Photo Booth Rentals near CHINO Hills")</f>
        <v>Photo Booth Rentals near CHINO Hills</v>
      </c>
    </row>
    <row r="69">
      <c r="A69" s="2" t="s">
        <v>125</v>
      </c>
      <c r="B69" s="2" t="s">
        <v>1</v>
      </c>
      <c r="D69" s="3" t="s">
        <v>130</v>
      </c>
      <c r="E69" s="1" t="str">
        <f>HYPERLINK("https://sites.google.com/view/culvercityphotoboothrentals/photo-booth-rental-in-culver-city_1","Photo Booth Rentals near CHINO Hills")</f>
        <v>Photo Booth Rentals near CHINO Hills</v>
      </c>
    </row>
    <row r="70">
      <c r="A70" s="2" t="s">
        <v>47</v>
      </c>
      <c r="B70" s="2" t="s">
        <v>131</v>
      </c>
      <c r="D70" s="3" t="s">
        <v>132</v>
      </c>
      <c r="E70" s="1" t="str">
        <f t="shared" ref="E70:E72" si="7">HYPERLINK("https://docs.google.com/document/d/1BgNF9W0QGNsd3KmxIXSp7RlJNYYiQQWCNuXYepF6rNo/edit?usp=sharing","photo booth rental Chino Hills")</f>
        <v>photo booth rental Chino Hills</v>
      </c>
    </row>
    <row r="71">
      <c r="A71" s="2" t="s">
        <v>49</v>
      </c>
      <c r="B71" s="2" t="s">
        <v>133</v>
      </c>
      <c r="D71" s="3" t="s">
        <v>134</v>
      </c>
      <c r="E71" s="1" t="str">
        <f t="shared" si="7"/>
        <v>photo booth rental Chino Hills</v>
      </c>
    </row>
    <row r="72">
      <c r="A72" s="2" t="s">
        <v>51</v>
      </c>
      <c r="B72" s="2" t="s">
        <v>135</v>
      </c>
      <c r="D72" s="3" t="s">
        <v>136</v>
      </c>
      <c r="E72" s="1" t="str">
        <f t="shared" si="7"/>
        <v>photo booth rental Chino Hills</v>
      </c>
    </row>
    <row r="73">
      <c r="A73" s="2" t="s">
        <v>47</v>
      </c>
      <c r="B73" s="2" t="s">
        <v>137</v>
      </c>
      <c r="D73" s="3" t="s">
        <v>138</v>
      </c>
      <c r="E73" s="1" t="str">
        <f t="shared" ref="E73:E75" si="8">HYPERLINK("https://docs.google.com/document/d/1RP-M876Bl3U-SzfPpXCSOEvBLU_HVpVjssHxjrNK9hk/edit?usp=sharing","photo booth rental services Chino Hills")</f>
        <v>photo booth rental services Chino Hills</v>
      </c>
    </row>
    <row r="74">
      <c r="A74" s="2" t="s">
        <v>49</v>
      </c>
      <c r="B74" s="2" t="s">
        <v>139</v>
      </c>
      <c r="D74" s="3" t="s">
        <v>140</v>
      </c>
      <c r="E74" s="1" t="str">
        <f t="shared" si="8"/>
        <v>photo booth rental services Chino Hills</v>
      </c>
    </row>
    <row r="75">
      <c r="A75" s="2" t="s">
        <v>51</v>
      </c>
      <c r="B75" s="2" t="s">
        <v>141</v>
      </c>
      <c r="D75" s="3" t="s">
        <v>142</v>
      </c>
      <c r="E75" s="1" t="str">
        <f t="shared" si="8"/>
        <v>photo booth rental services Chino Hills</v>
      </c>
    </row>
    <row r="76">
      <c r="A76" s="2" t="s">
        <v>47</v>
      </c>
      <c r="B76" s="2" t="s">
        <v>143</v>
      </c>
      <c r="D76" s="3" t="s">
        <v>144</v>
      </c>
      <c r="E76" s="1" t="str">
        <f t="shared" ref="E76:E78" si="9">HYPERLINK("https://docs.google.com/document/d/1yW_QWOSJE1CgqL2ln3o5Vu2_U7T0ePMaPDev3Nqppbg/edit?usp=sharing","photo.booth rentals Chino Hills")</f>
        <v>photo.booth rentals Chino Hills</v>
      </c>
    </row>
    <row r="77">
      <c r="A77" s="2" t="s">
        <v>49</v>
      </c>
      <c r="B77" s="2" t="s">
        <v>145</v>
      </c>
      <c r="D77" s="3" t="s">
        <v>146</v>
      </c>
      <c r="E77" s="1" t="str">
        <f t="shared" si="9"/>
        <v>photo.booth rentals Chino Hills</v>
      </c>
    </row>
    <row r="78">
      <c r="A78" s="2" t="s">
        <v>51</v>
      </c>
      <c r="B78" s="2" t="s">
        <v>147</v>
      </c>
      <c r="D78" s="3" t="s">
        <v>148</v>
      </c>
      <c r="E78" s="1" t="str">
        <f t="shared" si="9"/>
        <v>photo.booth rentals Chino Hills</v>
      </c>
    </row>
    <row r="79">
      <c r="A79" s="2" t="s">
        <v>125</v>
      </c>
      <c r="B79" s="2" t="s">
        <v>1</v>
      </c>
      <c r="D79" s="3" t="s">
        <v>126</v>
      </c>
      <c r="E79" s="1" t="str">
        <f>HYPERLINK("https://sites.google.com/view/photobooth-rental-culver-city/corporate-event-photo-booth-culver-city","Photo Booth Rentals near CHINO Hills")</f>
        <v>Photo Booth Rentals near CHINO Hills</v>
      </c>
    </row>
    <row r="80">
      <c r="A80" s="2" t="s">
        <v>125</v>
      </c>
      <c r="B80" s="2" t="s">
        <v>1</v>
      </c>
      <c r="D80" s="3" t="s">
        <v>127</v>
      </c>
      <c r="E80" s="1" t="str">
        <f>HYPERLINK("https://sites.google.com/view/photobooth-rental-culver-city/wedding-photo-booth-rental-in-culver-city","Photo Booth Rentals near CHINO Hills")</f>
        <v>Photo Booth Rentals near CHINO Hills</v>
      </c>
    </row>
    <row r="81">
      <c r="A81" s="2" t="s">
        <v>125</v>
      </c>
      <c r="B81" s="2" t="s">
        <v>1</v>
      </c>
      <c r="D81" s="3" t="s">
        <v>128</v>
      </c>
      <c r="E81" s="1" t="str">
        <f>HYPERLINK("https://sites.google.com/view/culvercityphotoboothrentals/photo-booth-for-rental-in-culver-city","Photo Booth Rentals near CHINO Hills")</f>
        <v>Photo Booth Rentals near CHINO Hills</v>
      </c>
    </row>
    <row r="82">
      <c r="A82" s="2" t="s">
        <v>125</v>
      </c>
      <c r="B82" s="2" t="s">
        <v>1</v>
      </c>
      <c r="D82" s="3" t="s">
        <v>129</v>
      </c>
      <c r="E82" s="1" t="str">
        <f>HYPERLINK("https://sites.google.com/view/culvercityphotoboothrentals/photo-booth-for-rent-near-culver-city","Photo Booth Rentals near CHINO Hills")</f>
        <v>Photo Booth Rentals near CHINO Hills</v>
      </c>
    </row>
    <row r="83">
      <c r="A83" s="2" t="s">
        <v>125</v>
      </c>
      <c r="B83" s="2" t="s">
        <v>1</v>
      </c>
      <c r="D83" s="3" t="s">
        <v>130</v>
      </c>
      <c r="E83" s="1" t="str">
        <f>HYPERLINK("https://sites.google.com/view/culvercityphotoboothrentals/photo-booth-rental-in-culver-city_1","Photo Booth Rentals near CHINO Hills")</f>
        <v>Photo Booth Rentals near CHINO Hills</v>
      </c>
    </row>
    <row r="84">
      <c r="A84" s="2" t="s">
        <v>47</v>
      </c>
      <c r="B84" s="2" t="s">
        <v>149</v>
      </c>
      <c r="D84" s="3" t="s">
        <v>150</v>
      </c>
      <c r="E84" s="1" t="str">
        <f t="shared" ref="E84:E86" si="10">HYPERLINK("https://docs.google.com/document/d/16Zwld9Jbj8droinz6CTVL5H96UJXoprWbxKC2JricCA/edit?usp=sharing","photo booth rental sweet 16 Chino Hills")</f>
        <v>photo booth rental sweet 16 Chino Hills</v>
      </c>
    </row>
    <row r="85">
      <c r="A85" s="2" t="s">
        <v>49</v>
      </c>
      <c r="B85" s="2" t="s">
        <v>151</v>
      </c>
      <c r="D85" s="3" t="s">
        <v>152</v>
      </c>
      <c r="E85" s="1" t="str">
        <f t="shared" si="10"/>
        <v>photo booth rental sweet 16 Chino Hills</v>
      </c>
    </row>
    <row r="86">
      <c r="A86" s="2" t="s">
        <v>51</v>
      </c>
      <c r="B86" s="2" t="s">
        <v>153</v>
      </c>
      <c r="D86" s="3" t="s">
        <v>154</v>
      </c>
      <c r="E86" s="1" t="str">
        <f t="shared" si="10"/>
        <v>photo booth rental sweet 16 Chino Hills</v>
      </c>
    </row>
    <row r="87">
      <c r="A87" s="2" t="s">
        <v>47</v>
      </c>
      <c r="B87" s="2" t="s">
        <v>155</v>
      </c>
      <c r="D87" s="3" t="s">
        <v>156</v>
      </c>
      <c r="E87" s="1" t="str">
        <f t="shared" ref="E87:E89" si="11">HYPERLINK("https://docs.google.com/document/d/16b18dkS51q4c-2myS_xtJp5czL5hG19se81QcpSW1LQ/edit?usp=sharing","photo booth rental 360 Chino Hills")</f>
        <v>photo booth rental 360 Chino Hills</v>
      </c>
    </row>
    <row r="88">
      <c r="A88" s="2" t="s">
        <v>49</v>
      </c>
      <c r="B88" s="2" t="s">
        <v>157</v>
      </c>
      <c r="D88" s="3" t="s">
        <v>158</v>
      </c>
      <c r="E88" s="1" t="str">
        <f t="shared" si="11"/>
        <v>photo booth rental 360 Chino Hills</v>
      </c>
    </row>
    <row r="89">
      <c r="A89" s="2" t="s">
        <v>51</v>
      </c>
      <c r="B89" s="2" t="s">
        <v>159</v>
      </c>
      <c r="D89" s="3" t="s">
        <v>160</v>
      </c>
      <c r="E89" s="1" t="str">
        <f t="shared" si="11"/>
        <v>photo booth rental 360 Chino Hills</v>
      </c>
    </row>
    <row r="90">
      <c r="A90" s="2" t="s">
        <v>47</v>
      </c>
      <c r="B90" s="2" t="s">
        <v>161</v>
      </c>
      <c r="D90" s="3" t="s">
        <v>162</v>
      </c>
      <c r="E90" s="1" t="str">
        <f t="shared" ref="E90:E92" si="12">HYPERLINK("https://docs.google.com/document/d/18v-9dfuTDska4nDpDhFZnw65MGS5XPP0dfRxgd9hk4Q/edit?usp=sharing","360 photo booth rental near Chino Hills")</f>
        <v>360 photo booth rental near Chino Hills</v>
      </c>
    </row>
    <row r="91">
      <c r="A91" s="2" t="s">
        <v>49</v>
      </c>
      <c r="B91" s="2" t="s">
        <v>163</v>
      </c>
      <c r="D91" s="3" t="s">
        <v>164</v>
      </c>
      <c r="E91" s="1" t="str">
        <f t="shared" si="12"/>
        <v>360 photo booth rental near Chino Hills</v>
      </c>
    </row>
    <row r="92">
      <c r="A92" s="2" t="s">
        <v>51</v>
      </c>
      <c r="B92" s="2" t="s">
        <v>165</v>
      </c>
      <c r="D92" s="3" t="s">
        <v>166</v>
      </c>
      <c r="E92" s="1" t="str">
        <f t="shared" si="12"/>
        <v>360 photo booth rental near Chino Hills</v>
      </c>
    </row>
    <row r="93">
      <c r="A93" s="2" t="s">
        <v>125</v>
      </c>
      <c r="B93" s="2" t="s">
        <v>1</v>
      </c>
      <c r="D93" s="3" t="s">
        <v>126</v>
      </c>
      <c r="E93" s="1" t="str">
        <f>HYPERLINK("https://sites.google.com/view/photobooth-rental-culver-city/corporate-event-photo-booth-culver-city","Photo Booth Rentals near CHINO Hills")</f>
        <v>Photo Booth Rentals near CHINO Hills</v>
      </c>
    </row>
    <row r="94">
      <c r="A94" s="2" t="s">
        <v>125</v>
      </c>
      <c r="B94" s="2" t="s">
        <v>1</v>
      </c>
      <c r="D94" s="3" t="s">
        <v>127</v>
      </c>
      <c r="E94" s="1" t="str">
        <f>HYPERLINK("https://sites.google.com/view/photobooth-rental-culver-city/wedding-photo-booth-rental-in-culver-city","Photo Booth Rentals near CHINO Hills")</f>
        <v>Photo Booth Rentals near CHINO Hills</v>
      </c>
    </row>
    <row r="95">
      <c r="A95" s="2" t="s">
        <v>125</v>
      </c>
      <c r="B95" s="2" t="s">
        <v>1</v>
      </c>
      <c r="D95" s="3" t="s">
        <v>128</v>
      </c>
      <c r="E95" s="1" t="str">
        <f>HYPERLINK("https://sites.google.com/view/culvercityphotoboothrentals/photo-booth-for-rental-in-culver-city","Photo Booth Rentals near CHINO Hills")</f>
        <v>Photo Booth Rentals near CHINO Hills</v>
      </c>
    </row>
    <row r="96">
      <c r="A96" s="2" t="s">
        <v>125</v>
      </c>
      <c r="B96" s="2" t="s">
        <v>1</v>
      </c>
      <c r="D96" s="3" t="s">
        <v>129</v>
      </c>
      <c r="E96" s="1" t="str">
        <f>HYPERLINK("https://sites.google.com/view/culvercityphotoboothrentals/photo-booth-for-rent-near-culver-city","Photo Booth Rentals near CHINO Hills")</f>
        <v>Photo Booth Rentals near CHINO Hills</v>
      </c>
    </row>
    <row r="97">
      <c r="A97" s="2" t="s">
        <v>125</v>
      </c>
      <c r="B97" s="2" t="s">
        <v>1</v>
      </c>
      <c r="D97" s="3" t="s">
        <v>130</v>
      </c>
      <c r="E97" s="1" t="str">
        <f>HYPERLINK("https://sites.google.com/view/culvercityphotoboothrentals/photo-booth-rental-in-culver-city_1","Photo Booth Rentals near CHINO Hills")</f>
        <v>Photo Booth Rentals near CHINO Hills</v>
      </c>
    </row>
    <row r="98">
      <c r="A98" s="2" t="s">
        <v>47</v>
      </c>
      <c r="B98" s="2" t="s">
        <v>167</v>
      </c>
      <c r="D98" s="3" t="s">
        <v>168</v>
      </c>
      <c r="E98" s="1" t="str">
        <f t="shared" ref="E98:E100" si="13">HYPERLINK("https://docs.google.com/document/d/1Iyt3mkJrh5VzzTBdFEFexmfUSVhoJqaAPTxYYb6oYaI/edit?usp=sharing","360 photo booth rental Chino Hills")</f>
        <v>360 photo booth rental Chino Hills</v>
      </c>
    </row>
    <row r="99">
      <c r="A99" s="2" t="s">
        <v>49</v>
      </c>
      <c r="B99" s="2" t="s">
        <v>169</v>
      </c>
      <c r="D99" s="3" t="s">
        <v>170</v>
      </c>
      <c r="E99" s="1" t="str">
        <f t="shared" si="13"/>
        <v>360 photo booth rental Chino Hills</v>
      </c>
    </row>
    <row r="100">
      <c r="A100" s="2" t="s">
        <v>51</v>
      </c>
      <c r="B100" s="2" t="s">
        <v>171</v>
      </c>
      <c r="D100" s="3" t="s">
        <v>172</v>
      </c>
      <c r="E100" s="1" t="str">
        <f t="shared" si="13"/>
        <v>360 photo booth rental Chino Hills</v>
      </c>
    </row>
    <row r="101">
      <c r="A101" s="2" t="s">
        <v>47</v>
      </c>
      <c r="B101" s="2" t="s">
        <v>173</v>
      </c>
      <c r="D101" s="3" t="s">
        <v>174</v>
      </c>
      <c r="E101" s="1" t="str">
        <f t="shared" ref="E101:E103" si="14">HYPERLINK("https://docs.google.com/document/d/1sVP5G3ENAfRUWPAE9tE6XpAgEkKwI2nME4nkozLlB1M/edit?usp=sharing","4 hour photo booth rental Chino Hills")</f>
        <v>4 hour photo booth rental Chino Hills</v>
      </c>
    </row>
    <row r="102">
      <c r="A102" s="2" t="s">
        <v>49</v>
      </c>
      <c r="B102" s="2" t="s">
        <v>175</v>
      </c>
      <c r="D102" s="3" t="s">
        <v>176</v>
      </c>
      <c r="E102" s="1" t="str">
        <f t="shared" si="14"/>
        <v>4 hour photo booth rental Chino Hills</v>
      </c>
    </row>
    <row r="103">
      <c r="A103" s="2" t="s">
        <v>51</v>
      </c>
      <c r="B103" s="2" t="s">
        <v>177</v>
      </c>
      <c r="D103" s="3" t="s">
        <v>178</v>
      </c>
      <c r="E103" s="1" t="str">
        <f t="shared" si="14"/>
        <v>4 hour photo booth rental Chino Hills</v>
      </c>
    </row>
    <row r="104">
      <c r="A104" s="2" t="s">
        <v>47</v>
      </c>
      <c r="B104" s="2" t="s">
        <v>179</v>
      </c>
      <c r="D104" s="3" t="s">
        <v>180</v>
      </c>
      <c r="E104" s="1" t="str">
        <f t="shared" ref="E104:E106" si="15">HYPERLINK("https://docs.google.com/document/d/1fNuA-Kdi0XhURqg37hbGd_k3G7MIbneyBSmrP1ldxKI/edit?usp=sharing","how much is it to rent a photo booth for a party in Chino Hills")</f>
        <v>how much is it to rent a photo booth for a party in Chino Hills</v>
      </c>
    </row>
    <row r="105">
      <c r="A105" s="2" t="s">
        <v>49</v>
      </c>
      <c r="B105" s="2" t="s">
        <v>181</v>
      </c>
      <c r="D105" s="3" t="s">
        <v>182</v>
      </c>
      <c r="E105" s="1" t="str">
        <f t="shared" si="15"/>
        <v>how much is it to rent a photo booth for a party in Chino Hills</v>
      </c>
    </row>
    <row r="106">
      <c r="A106" s="2" t="s">
        <v>51</v>
      </c>
      <c r="B106" s="2" t="s">
        <v>183</v>
      </c>
      <c r="D106" s="3" t="s">
        <v>184</v>
      </c>
      <c r="E106" s="1" t="str">
        <f t="shared" si="15"/>
        <v>how much is it to rent a photo booth for a party in Chino Hills</v>
      </c>
    </row>
    <row r="107">
      <c r="A107" s="2" t="s">
        <v>125</v>
      </c>
      <c r="B107" s="2" t="s">
        <v>1</v>
      </c>
      <c r="D107" s="3" t="s">
        <v>126</v>
      </c>
      <c r="E107" s="1" t="str">
        <f>HYPERLINK("https://sites.google.com/view/photobooth-rental-culver-city/corporate-event-photo-booth-culver-city","Photo Booth Rentals near CHINO Hills")</f>
        <v>Photo Booth Rentals near CHINO Hills</v>
      </c>
    </row>
    <row r="108">
      <c r="A108" s="2" t="s">
        <v>125</v>
      </c>
      <c r="B108" s="2" t="s">
        <v>1</v>
      </c>
      <c r="D108" s="3" t="s">
        <v>127</v>
      </c>
      <c r="E108" s="1" t="str">
        <f>HYPERLINK("https://sites.google.com/view/photobooth-rental-culver-city/wedding-photo-booth-rental-in-culver-city","Photo Booth Rentals near CHINO Hills")</f>
        <v>Photo Booth Rentals near CHINO Hills</v>
      </c>
    </row>
    <row r="109">
      <c r="A109" s="2" t="s">
        <v>125</v>
      </c>
      <c r="B109" s="2" t="s">
        <v>1</v>
      </c>
      <c r="D109" s="3" t="s">
        <v>128</v>
      </c>
      <c r="E109" s="1" t="str">
        <f>HYPERLINK("https://sites.google.com/view/culvercityphotoboothrentals/photo-booth-for-rental-in-culver-city","Photo Booth Rentals near CHINO Hills")</f>
        <v>Photo Booth Rentals near CHINO Hills</v>
      </c>
    </row>
    <row r="110">
      <c r="A110" s="2" t="s">
        <v>125</v>
      </c>
      <c r="B110" s="2" t="s">
        <v>1</v>
      </c>
      <c r="D110" s="3" t="s">
        <v>129</v>
      </c>
      <c r="E110" s="1" t="str">
        <f>HYPERLINK("https://sites.google.com/view/culvercityphotoboothrentals/photo-booth-for-rent-near-culver-city","Photo Booth Rentals near CHINO Hills")</f>
        <v>Photo Booth Rentals near CHINO Hills</v>
      </c>
    </row>
    <row r="111">
      <c r="A111" s="2" t="s">
        <v>125</v>
      </c>
      <c r="B111" s="2" t="s">
        <v>1</v>
      </c>
      <c r="D111" s="3" t="s">
        <v>130</v>
      </c>
      <c r="E111" s="1" t="str">
        <f>HYPERLINK("https://sites.google.com/view/culvercityphotoboothrentals/photo-booth-rental-in-culver-city_1","Photo Booth Rentals near CHINO Hills")</f>
        <v>Photo Booth Rentals near CHINO Hills</v>
      </c>
    </row>
    <row r="112">
      <c r="A112" s="2" t="s">
        <v>47</v>
      </c>
      <c r="B112" s="2" t="s">
        <v>185</v>
      </c>
      <c r="D112" s="3" t="s">
        <v>186</v>
      </c>
      <c r="E112" s="1" t="str">
        <f t="shared" ref="E112:E114" si="16">HYPERLINK("https://docs.google.com/document/d/1hWhkm1UZ2iHCDXlb1LkxpFASrfZgVHVImQyGAr6ilvs/edit?usp=sharing","photo booth rentals cost in Chino Hills")</f>
        <v>photo booth rentals cost in Chino Hills</v>
      </c>
    </row>
    <row r="113">
      <c r="A113" s="2" t="s">
        <v>49</v>
      </c>
      <c r="B113" s="2" t="s">
        <v>187</v>
      </c>
      <c r="D113" s="3" t="s">
        <v>188</v>
      </c>
      <c r="E113" s="1" t="str">
        <f t="shared" si="16"/>
        <v>photo booth rentals cost in Chino Hills</v>
      </c>
    </row>
    <row r="114">
      <c r="A114" s="2" t="s">
        <v>51</v>
      </c>
      <c r="B114" s="2" t="s">
        <v>189</v>
      </c>
      <c r="D114" s="3" t="s">
        <v>190</v>
      </c>
      <c r="E114" s="1" t="str">
        <f t="shared" si="16"/>
        <v>photo booth rentals cost in Chino Hills</v>
      </c>
    </row>
    <row r="115">
      <c r="A115" s="2" t="s">
        <v>47</v>
      </c>
      <c r="B115" s="2" t="s">
        <v>191</v>
      </c>
      <c r="D115" s="3" t="s">
        <v>192</v>
      </c>
      <c r="E115" s="1" t="str">
        <f t="shared" ref="E115:E117" si="17">HYPERLINK("https://docs.google.com/document/d/10-1M_I_vyvCHrcBl50_wPDrWf9kiKeOMNLk4L2m1KsY/edit?usp=sharing","photo booth rental company near Chino Hills")</f>
        <v>photo booth rental company near Chino Hills</v>
      </c>
    </row>
    <row r="116">
      <c r="A116" s="2" t="s">
        <v>49</v>
      </c>
      <c r="B116" s="2" t="s">
        <v>193</v>
      </c>
      <c r="D116" s="3" t="s">
        <v>194</v>
      </c>
      <c r="E116" s="1" t="str">
        <f t="shared" si="17"/>
        <v>photo booth rental company near Chino Hills</v>
      </c>
    </row>
    <row r="117">
      <c r="A117" s="2" t="s">
        <v>51</v>
      </c>
      <c r="B117" s="2" t="s">
        <v>195</v>
      </c>
      <c r="D117" s="3" t="s">
        <v>196</v>
      </c>
      <c r="E117" s="1" t="str">
        <f t="shared" si="17"/>
        <v>photo booth rental company near Chino Hills</v>
      </c>
    </row>
    <row r="118">
      <c r="A118" s="2" t="s">
        <v>47</v>
      </c>
      <c r="B118" s="2" t="s">
        <v>197</v>
      </c>
      <c r="D118" s="3" t="s">
        <v>198</v>
      </c>
      <c r="E118" s="1" t="str">
        <f t="shared" ref="E118:E120" si="18">HYPERLINK("https://docs.google.com/document/d/1ink2lQ8jzyaZ9AuoHiKvToxs-6NuiemoMG1i-FSEmkQ/edit?usp=sharing","photo booth rental.near Chino Hills")</f>
        <v>photo booth rental.near Chino Hills</v>
      </c>
    </row>
    <row r="119">
      <c r="A119" s="2" t="s">
        <v>49</v>
      </c>
      <c r="B119" s="2" t="s">
        <v>199</v>
      </c>
      <c r="D119" s="3" t="s">
        <v>200</v>
      </c>
      <c r="E119" s="1" t="str">
        <f t="shared" si="18"/>
        <v>photo booth rental.near Chino Hills</v>
      </c>
    </row>
    <row r="120">
      <c r="A120" s="2" t="s">
        <v>51</v>
      </c>
      <c r="B120" s="2" t="s">
        <v>201</v>
      </c>
      <c r="D120" s="3" t="s">
        <v>202</v>
      </c>
      <c r="E120" s="1" t="str">
        <f t="shared" si="18"/>
        <v>photo booth rental.near Chino Hills</v>
      </c>
    </row>
    <row r="121">
      <c r="A121" s="2" t="s">
        <v>125</v>
      </c>
      <c r="B121" s="2" t="s">
        <v>1</v>
      </c>
      <c r="D121" s="3" t="s">
        <v>126</v>
      </c>
      <c r="E121" s="1" t="str">
        <f>HYPERLINK("https://sites.google.com/view/photobooth-rental-culver-city/corporate-event-photo-booth-culver-city","Photo Booth Rentals near CHINO Hills")</f>
        <v>Photo Booth Rentals near CHINO Hills</v>
      </c>
    </row>
    <row r="122">
      <c r="A122" s="2" t="s">
        <v>125</v>
      </c>
      <c r="B122" s="2" t="s">
        <v>1</v>
      </c>
      <c r="D122" s="3" t="s">
        <v>127</v>
      </c>
      <c r="E122" s="1" t="str">
        <f>HYPERLINK("https://sites.google.com/view/photobooth-rental-culver-city/wedding-photo-booth-rental-in-culver-city","Photo Booth Rentals near CHINO Hills")</f>
        <v>Photo Booth Rentals near CHINO Hills</v>
      </c>
    </row>
    <row r="123">
      <c r="A123" s="2" t="s">
        <v>125</v>
      </c>
      <c r="B123" s="2" t="s">
        <v>1</v>
      </c>
      <c r="D123" s="3" t="s">
        <v>128</v>
      </c>
      <c r="E123" s="1" t="str">
        <f>HYPERLINK("https://sites.google.com/view/culvercityphotoboothrentals/photo-booth-for-rental-in-culver-city","Photo Booth Rentals near CHINO Hills")</f>
        <v>Photo Booth Rentals near CHINO Hills</v>
      </c>
    </row>
    <row r="124">
      <c r="A124" s="2" t="s">
        <v>125</v>
      </c>
      <c r="B124" s="2" t="s">
        <v>1</v>
      </c>
      <c r="D124" s="3" t="s">
        <v>129</v>
      </c>
      <c r="E124" s="1" t="str">
        <f>HYPERLINK("https://sites.google.com/view/culvercityphotoboothrentals/photo-booth-for-rent-near-culver-city","Photo Booth Rentals near CHINO Hills")</f>
        <v>Photo Booth Rentals near CHINO Hills</v>
      </c>
    </row>
    <row r="125">
      <c r="A125" s="2" t="s">
        <v>125</v>
      </c>
      <c r="B125" s="2" t="s">
        <v>1</v>
      </c>
      <c r="D125" s="3" t="s">
        <v>130</v>
      </c>
      <c r="E125" s="1" t="str">
        <f>HYPERLINK("https://sites.google.com/view/culvercityphotoboothrentals/photo-booth-rental-in-culver-city_1","Photo Booth Rentals near CHINO Hills")</f>
        <v>Photo Booth Rentals near CHINO Hills</v>
      </c>
    </row>
    <row r="126">
      <c r="A126" s="2" t="s">
        <v>47</v>
      </c>
      <c r="B126" s="2" t="s">
        <v>203</v>
      </c>
      <c r="D126" s="3" t="s">
        <v>204</v>
      </c>
      <c r="E126" s="1" t="str">
        <f t="shared" ref="E126:E128" si="19">HYPERLINK("https://docs.google.com/document/d/14ouiypL6E-1WruhU4nV8y2BuAtdC4fKhMmvfkZzxhMQ/edit?usp=sharing","90s photo booth rental Chino Hills")</f>
        <v>90s photo booth rental Chino Hills</v>
      </c>
    </row>
    <row r="127">
      <c r="A127" s="2" t="s">
        <v>49</v>
      </c>
      <c r="B127" s="2" t="s">
        <v>205</v>
      </c>
      <c r="D127" s="3" t="s">
        <v>206</v>
      </c>
      <c r="E127" s="1" t="str">
        <f t="shared" si="19"/>
        <v>90s photo booth rental Chino Hills</v>
      </c>
    </row>
    <row r="128">
      <c r="A128" s="2" t="s">
        <v>51</v>
      </c>
      <c r="B128" s="2" t="s">
        <v>207</v>
      </c>
      <c r="D128" s="3" t="s">
        <v>208</v>
      </c>
      <c r="E128" s="1" t="str">
        <f t="shared" si="19"/>
        <v>90s photo booth rental Chino Hills</v>
      </c>
    </row>
    <row r="129">
      <c r="A129" s="2" t="s">
        <v>47</v>
      </c>
      <c r="B129" s="2" t="s">
        <v>209</v>
      </c>
      <c r="D129" s="3" t="s">
        <v>210</v>
      </c>
      <c r="E129" s="1" t="str">
        <f t="shared" ref="E129:E131" si="20">HYPERLINK("https://docs.google.com/document/d/1JIFcFk8dNuz9gSFyjUY9os_4_FvvUMILuFiDM6HebUM/edit?usp=sharing","video photo booth rental Chino Hills")</f>
        <v>video photo booth rental Chino Hills</v>
      </c>
    </row>
    <row r="130">
      <c r="A130" s="2" t="s">
        <v>49</v>
      </c>
      <c r="B130" s="2" t="s">
        <v>211</v>
      </c>
      <c r="D130" s="3" t="s">
        <v>212</v>
      </c>
      <c r="E130" s="1" t="str">
        <f t="shared" si="20"/>
        <v>video photo booth rental Chino Hills</v>
      </c>
    </row>
    <row r="131">
      <c r="A131" s="2" t="s">
        <v>51</v>
      </c>
      <c r="B131" s="2" t="s">
        <v>213</v>
      </c>
      <c r="D131" s="3" t="s">
        <v>214</v>
      </c>
      <c r="E131" s="1" t="str">
        <f t="shared" si="20"/>
        <v>video photo booth rental Chino Hills</v>
      </c>
    </row>
    <row r="132">
      <c r="A132" s="2" t="s">
        <v>47</v>
      </c>
      <c r="B132" s="2" t="s">
        <v>215</v>
      </c>
      <c r="D132" s="3" t="s">
        <v>216</v>
      </c>
      <c r="E132" s="1" t="str">
        <f t="shared" ref="E132:E134" si="21">HYPERLINK("https://docs.google.com/document/d/1cI7uEEiFMFqOQPDkEXt88KCCJQnzQYQEAQN1WA3XswA/edit?usp=sharing","photo booth rental west covina")</f>
        <v>photo booth rental west covina</v>
      </c>
    </row>
    <row r="133">
      <c r="A133" s="2" t="s">
        <v>49</v>
      </c>
      <c r="B133" s="2" t="s">
        <v>217</v>
      </c>
      <c r="D133" s="3" t="s">
        <v>218</v>
      </c>
      <c r="E133" s="1" t="str">
        <f t="shared" si="21"/>
        <v>photo booth rental west covina</v>
      </c>
    </row>
    <row r="134">
      <c r="A134" s="2" t="s">
        <v>51</v>
      </c>
      <c r="B134" s="2" t="s">
        <v>219</v>
      </c>
      <c r="D134" s="3" t="s">
        <v>220</v>
      </c>
      <c r="E134" s="1" t="str">
        <f t="shared" si="21"/>
        <v>photo booth rental west covina</v>
      </c>
    </row>
    <row r="135">
      <c r="A135" s="2" t="s">
        <v>125</v>
      </c>
      <c r="B135" s="2" t="s">
        <v>1</v>
      </c>
      <c r="D135" s="3" t="s">
        <v>126</v>
      </c>
      <c r="E135" s="1" t="str">
        <f>HYPERLINK("https://sites.google.com/view/photobooth-rental-culver-city/corporate-event-photo-booth-culver-city","Photo Booth Rentals near CHINO Hills")</f>
        <v>Photo Booth Rentals near CHINO Hills</v>
      </c>
    </row>
    <row r="136">
      <c r="A136" s="2" t="s">
        <v>125</v>
      </c>
      <c r="B136" s="2" t="s">
        <v>1</v>
      </c>
      <c r="D136" s="3" t="s">
        <v>127</v>
      </c>
      <c r="E136" s="1" t="str">
        <f>HYPERLINK("https://sites.google.com/view/photobooth-rental-culver-city/wedding-photo-booth-rental-in-culver-city","Photo Booth Rentals near CHINO Hills")</f>
        <v>Photo Booth Rentals near CHINO Hills</v>
      </c>
    </row>
    <row r="137">
      <c r="A137" s="2" t="s">
        <v>125</v>
      </c>
      <c r="B137" s="2" t="s">
        <v>1</v>
      </c>
      <c r="D137" s="3" t="s">
        <v>128</v>
      </c>
      <c r="E137" s="1" t="str">
        <f>HYPERLINK("https://sites.google.com/view/culvercityphotoboothrentals/photo-booth-for-rental-in-culver-city","Photo Booth Rentals near CHINO Hills")</f>
        <v>Photo Booth Rentals near CHINO Hills</v>
      </c>
    </row>
    <row r="138">
      <c r="A138" s="2" t="s">
        <v>125</v>
      </c>
      <c r="B138" s="2" t="s">
        <v>1</v>
      </c>
      <c r="D138" s="3" t="s">
        <v>129</v>
      </c>
      <c r="E138" s="1" t="str">
        <f>HYPERLINK("https://sites.google.com/view/culvercityphotoboothrentals/photo-booth-for-rent-near-culver-city","Photo Booth Rentals near CHINO Hills")</f>
        <v>Photo Booth Rentals near CHINO Hills</v>
      </c>
    </row>
    <row r="139">
      <c r="A139" s="2" t="s">
        <v>125</v>
      </c>
      <c r="B139" s="2" t="s">
        <v>1</v>
      </c>
      <c r="D139" s="3" t="s">
        <v>130</v>
      </c>
      <c r="E139" s="1" t="str">
        <f>HYPERLINK("https://sites.google.com/view/culvercityphotoboothrentals/photo-booth-rental-in-culver-city_1","Photo Booth Rentals near CHINO Hills")</f>
        <v>Photo Booth Rentals near CHINO Hills</v>
      </c>
    </row>
    <row r="140">
      <c r="A140" s="2" t="s">
        <v>47</v>
      </c>
      <c r="B140" s="2" t="s">
        <v>221</v>
      </c>
      <c r="D140" s="3" t="s">
        <v>222</v>
      </c>
      <c r="E140" s="1" t="str">
        <f t="shared" ref="E140:E142" si="22">HYPERLINK("https://docs.google.com/document/d/1TxCobX3wLuDu7k_p2VxAWoVHZA86w4mlWA_oyZPXXqo/edit?usp=sharing","photo booth rental Chino Hills ca")</f>
        <v>photo booth rental Chino Hills ca</v>
      </c>
    </row>
    <row r="141">
      <c r="A141" s="2" t="s">
        <v>49</v>
      </c>
      <c r="B141" s="2" t="s">
        <v>223</v>
      </c>
      <c r="D141" s="3" t="s">
        <v>224</v>
      </c>
      <c r="E141" s="1" t="str">
        <f t="shared" si="22"/>
        <v>photo booth rental Chino Hills ca</v>
      </c>
    </row>
    <row r="142">
      <c r="A142" s="2" t="s">
        <v>51</v>
      </c>
      <c r="B142" s="2" t="s">
        <v>225</v>
      </c>
      <c r="D142" s="3" t="s">
        <v>226</v>
      </c>
      <c r="E142" s="1" t="str">
        <f t="shared" si="22"/>
        <v>photo booth rental Chino Hills ca</v>
      </c>
    </row>
    <row r="143">
      <c r="A143" s="2" t="s">
        <v>47</v>
      </c>
      <c r="B143" s="2" t="s">
        <v>227</v>
      </c>
      <c r="D143" s="3" t="s">
        <v>228</v>
      </c>
      <c r="E143" s="1" t="str">
        <f t="shared" ref="E143:E145" si="23">HYPERLINK("https://docs.google.com/document/d/1_OTvuJRl5n_Re7u29piB-tXPHEo_1r7gLkZMqRKd-5U/edit?usp=sharing","photo booth rental with prints in Chino Hills")</f>
        <v>photo booth rental with prints in Chino Hills</v>
      </c>
    </row>
    <row r="144">
      <c r="A144" s="2" t="s">
        <v>49</v>
      </c>
      <c r="B144" s="2" t="s">
        <v>229</v>
      </c>
      <c r="D144" s="3" t="s">
        <v>230</v>
      </c>
      <c r="E144" s="1" t="str">
        <f t="shared" si="23"/>
        <v>photo booth rental with prints in Chino Hills</v>
      </c>
    </row>
    <row r="145">
      <c r="A145" s="2" t="s">
        <v>51</v>
      </c>
      <c r="B145" s="2" t="s">
        <v>231</v>
      </c>
      <c r="D145" s="3" t="s">
        <v>232</v>
      </c>
      <c r="E145" s="1" t="str">
        <f t="shared" si="23"/>
        <v>photo booth rental with prints in Chino Hills</v>
      </c>
    </row>
    <row r="146">
      <c r="A146" s="2" t="s">
        <v>125</v>
      </c>
      <c r="B146" s="2" t="s">
        <v>1</v>
      </c>
      <c r="D146" s="3" t="s">
        <v>126</v>
      </c>
      <c r="E146" s="1" t="str">
        <f>HYPERLINK("https://sites.google.com/view/photobooth-rental-culver-city/corporate-event-photo-booth-culver-city","Photo Booth Rentals near CHINO Hills")</f>
        <v>Photo Booth Rentals near CHINO Hills</v>
      </c>
    </row>
    <row r="147">
      <c r="A147" s="2" t="s">
        <v>125</v>
      </c>
      <c r="B147" s="2" t="s">
        <v>1</v>
      </c>
      <c r="D147" s="3" t="s">
        <v>127</v>
      </c>
      <c r="E147" s="1" t="str">
        <f>HYPERLINK("https://sites.google.com/view/photobooth-rental-culver-city/wedding-photo-booth-rental-in-culver-city","Photo Booth Rentals near CHINO Hills")</f>
        <v>Photo Booth Rentals near CHINO Hills</v>
      </c>
    </row>
    <row r="148">
      <c r="A148" s="2" t="s">
        <v>125</v>
      </c>
      <c r="B148" s="2" t="s">
        <v>1</v>
      </c>
      <c r="D148" s="3" t="s">
        <v>128</v>
      </c>
      <c r="E148" s="1" t="str">
        <f>HYPERLINK("https://sites.google.com/view/culvercityphotoboothrentals/photo-booth-for-rental-in-culver-city","Photo Booth Rentals near CHINO Hills")</f>
        <v>Photo Booth Rentals near CHINO Hills</v>
      </c>
    </row>
    <row r="149">
      <c r="A149" s="2" t="s">
        <v>125</v>
      </c>
      <c r="B149" s="2" t="s">
        <v>1</v>
      </c>
      <c r="D149" s="3" t="s">
        <v>129</v>
      </c>
      <c r="E149" s="1" t="str">
        <f>HYPERLINK("https://sites.google.com/view/culvercityphotoboothrentals/photo-booth-for-rent-near-culver-city","Photo Booth Rentals near CHINO Hills")</f>
        <v>Photo Booth Rentals near CHINO Hills</v>
      </c>
    </row>
    <row r="150">
      <c r="A150" s="2" t="s">
        <v>125</v>
      </c>
      <c r="B150" s="2" t="s">
        <v>1</v>
      </c>
      <c r="D150" s="3" t="s">
        <v>130</v>
      </c>
      <c r="E150" s="1" t="str">
        <f>HYPERLINK("https://sites.google.com/view/culvercityphotoboothrentals/photo-booth-rental-in-culver-city_1","Photo Booth Rentals near CHINO Hills")</f>
        <v>Photo Booth Rentals near CHINO Hills</v>
      </c>
    </row>
    <row r="151" ht="112.5" customHeight="1">
      <c r="A151" s="2" t="s">
        <v>233</v>
      </c>
      <c r="B151" s="2" t="s">
        <v>23</v>
      </c>
      <c r="C151" s="1" t="str">
        <f>HYPERLINK("https://docs.google.com/spreadsheets/d/1eajsTTKI611ReEB9hlE-gP1tEF4HCbUh8q7oH27FhtY/edit?disco=AAABOx3E4Ys", IMAGE("https://api.qrserver.com/v1/create-qr-code/?size=150x150&amp;data=https://docs.google.com/spreadsheets/d/1eajsTTKI611ReEB9hlE-gP1tEF4HCbUh8q7oH27FhtY/edit?disco=AAABOx3E4Ys",1))</f>
        <v/>
      </c>
      <c r="D151" s="3" t="s">
        <v>234</v>
      </c>
      <c r="E151" s="1" t="str">
        <f>HYPERLINK("https://docs.google.com/spreadsheets/d/1eajsTTKI611ReEB9hlE-gP1tEF4HCbUh8q7oH27FhtY/edit?disco=AAABOx3E4Ys", "spreadsheet comment")</f>
        <v>spreadsheet comment</v>
      </c>
    </row>
    <row r="152" ht="112.5" customHeight="1">
      <c r="A152" s="2" t="s">
        <v>233</v>
      </c>
      <c r="B152" s="2" t="s">
        <v>39</v>
      </c>
      <c r="C152" s="1" t="str">
        <f>HYPERLINK("https://docs.google.com/drawings/d/1QZjsJGkahWMgiYlkQeNG7anJwdbUtOCm82Krk8CRTbA/edit?disco=AAABL5D9OjQ", IMAGE("https://api.qrserver.com/v1/create-qr-code/?size=150x150&amp;data=https://docs.google.com/drawings/d/1QZjsJGkahWMgiYlkQeNG7anJwdbUtOCm82Krk8CRTbA/edit?disco=AAABL5D9OjQ",1))</f>
        <v/>
      </c>
      <c r="D152" s="3" t="s">
        <v>235</v>
      </c>
      <c r="E152" s="1" t="str">
        <f>HYPERLINK("https://docs.google.com/drawings/d/1QZjsJGkahWMgiYlkQeNG7anJwdbUtOCm82Krk8CRTbA/edit?disco=AAABL5D9OjQ", "drawing comment")</f>
        <v>drawing comment</v>
      </c>
    </row>
    <row r="153" ht="112.5" customHeight="1">
      <c r="A153" s="2" t="s">
        <v>233</v>
      </c>
      <c r="B153" s="2" t="s">
        <v>47</v>
      </c>
      <c r="C153" s="1" t="str">
        <f>HYPERLINK("https://docs.google.com/document/d/1_OTvuJRl5n_Re7u29piB-tXPHEo_1r7gLkZMqRKd-5U/edit?disco=AAABS2-LTlE", IMAGE("https://api.qrserver.com/v1/create-qr-code/?size=150x150&amp;data=https://docs.google.com/document/d/1_OTvuJRl5n_Re7u29piB-tXPHEo_1r7gLkZMqRKd-5U/edit?disco=AAABS2-LTlE",1))</f>
        <v/>
      </c>
      <c r="D153" s="3" t="s">
        <v>236</v>
      </c>
      <c r="E153" s="1" t="str">
        <f>HYPERLINK("https://docs.google.com/document/d/1_OTvuJRl5n_Re7u29piB-tXPHEo_1r7gLkZMqRKd-5U/edit?disco=AAABS2-LTlE", "document comment")</f>
        <v>document comment</v>
      </c>
    </row>
    <row r="154" ht="112.5" customHeight="1">
      <c r="A154" s="2" t="s">
        <v>233</v>
      </c>
      <c r="B154" s="2" t="s">
        <v>47</v>
      </c>
      <c r="C154" s="1" t="str">
        <f>HYPERLINK("https://docs.google.com/document/d/1TxCobX3wLuDu7k_p2VxAWoVHZA86w4mlWA_oyZPXXqo/edit?disco=AAABS-FYHZE", IMAGE("https://api.qrserver.com/v1/create-qr-code/?size=150x150&amp;data=https://docs.google.com/document/d/1TxCobX3wLuDu7k_p2VxAWoVHZA86w4mlWA_oyZPXXqo/edit?disco=AAABS-FYHZE",1))</f>
        <v/>
      </c>
      <c r="D154" s="3" t="s">
        <v>237</v>
      </c>
      <c r="E154" s="1" t="str">
        <f>HYPERLINK("https://docs.google.com/document/d/1TxCobX3wLuDu7k_p2VxAWoVHZA86w4mlWA_oyZPXXqo/edit?disco=AAABS-FYHZE", "document comment")</f>
        <v>document comment</v>
      </c>
    </row>
    <row r="155" ht="112.5" customHeight="1">
      <c r="A155" s="2" t="s">
        <v>233</v>
      </c>
      <c r="B155" s="2" t="s">
        <v>47</v>
      </c>
      <c r="C155" s="1" t="str">
        <f>HYPERLINK("https://docs.google.com/document/d/1cI7uEEiFMFqOQPDkEXt88KCCJQnzQYQEAQN1WA3XswA/edit?disco=AAABS4dQHGU", IMAGE("https://api.qrserver.com/v1/create-qr-code/?size=150x150&amp;data=https://docs.google.com/document/d/1cI7uEEiFMFqOQPDkEXt88KCCJQnzQYQEAQN1WA3XswA/edit?disco=AAABS4dQHGU",1))</f>
        <v/>
      </c>
      <c r="D155" s="3" t="s">
        <v>238</v>
      </c>
      <c r="E155" s="1" t="str">
        <f>HYPERLINK("https://docs.google.com/document/d/1cI7uEEiFMFqOQPDkEXt88KCCJQnzQYQEAQN1WA3XswA/edit?disco=AAABS4dQHGU", "document comment")</f>
        <v>document comment</v>
      </c>
    </row>
    <row r="156" ht="112.5" customHeight="1">
      <c r="A156" s="2" t="s">
        <v>233</v>
      </c>
      <c r="B156" s="2" t="s">
        <v>47</v>
      </c>
      <c r="C156" s="1" t="str">
        <f>HYPERLINK("https://docs.google.com/document/d/1JIFcFk8dNuz9gSFyjUY9os_4_FvvUMILuFiDM6HebUM/edit?disco=AAABS603wbk", IMAGE("https://api.qrserver.com/v1/create-qr-code/?size=150x150&amp;data=https://docs.google.com/document/d/1JIFcFk8dNuz9gSFyjUY9os_4_FvvUMILuFiDM6HebUM/edit?disco=AAABS603wbk",1))</f>
        <v/>
      </c>
      <c r="D156" s="3" t="s">
        <v>239</v>
      </c>
      <c r="E156" s="1" t="str">
        <f>HYPERLINK("https://docs.google.com/document/d/1JIFcFk8dNuz9gSFyjUY9os_4_FvvUMILuFiDM6HebUM/edit?disco=AAABS603wbk", "document comment")</f>
        <v>document comment</v>
      </c>
    </row>
    <row r="157" ht="112.5" customHeight="1">
      <c r="A157" s="2" t="s">
        <v>233</v>
      </c>
      <c r="B157" s="2" t="s">
        <v>47</v>
      </c>
      <c r="C157" s="1" t="str">
        <f>HYPERLINK("https://docs.google.com/document/d/14ouiypL6E-1WruhU4nV8y2BuAtdC4fKhMmvfkZzxhMQ/edit?disco=AAABS3L2KCY", IMAGE("https://api.qrserver.com/v1/create-qr-code/?size=150x150&amp;data=https://docs.google.com/document/d/14ouiypL6E-1WruhU4nV8y2BuAtdC4fKhMmvfkZzxhMQ/edit?disco=AAABS3L2KCY",1))</f>
        <v/>
      </c>
      <c r="D157" s="3" t="s">
        <v>240</v>
      </c>
      <c r="E157" s="1" t="str">
        <f>HYPERLINK("https://docs.google.com/document/d/14ouiypL6E-1WruhU4nV8y2BuAtdC4fKhMmvfkZzxhMQ/edit?disco=AAABS3L2KCY", "document comment")</f>
        <v>document comment</v>
      </c>
    </row>
    <row r="158" ht="112.5" customHeight="1">
      <c r="A158" s="2" t="s">
        <v>233</v>
      </c>
      <c r="B158" s="2" t="s">
        <v>47</v>
      </c>
      <c r="C158" s="1" t="str">
        <f>HYPERLINK("https://docs.google.com/document/d/1ink2lQ8jzyaZ9AuoHiKvToxs-6NuiemoMG1i-FSEmkQ/edit?disco=AAABOxEuQlk", IMAGE("https://api.qrserver.com/v1/create-qr-code/?size=150x150&amp;data=https://docs.google.com/document/d/1ink2lQ8jzyaZ9AuoHiKvToxs-6NuiemoMG1i-FSEmkQ/edit?disco=AAABOxEuQlk",1))</f>
        <v/>
      </c>
      <c r="D158" s="3" t="s">
        <v>241</v>
      </c>
      <c r="E158" s="1" t="str">
        <f>HYPERLINK("https://docs.google.com/document/d/1ink2lQ8jzyaZ9AuoHiKvToxs-6NuiemoMG1i-FSEmkQ/edit?disco=AAABOxEuQlk", "document comment")</f>
        <v>document comment</v>
      </c>
    </row>
    <row r="159" ht="112.5" customHeight="1">
      <c r="A159" s="2" t="s">
        <v>233</v>
      </c>
      <c r="B159" s="2" t="s">
        <v>47</v>
      </c>
      <c r="C159" s="1" t="str">
        <f>HYPERLINK("https://docs.google.com/document/d/10-1M_I_vyvCHrcBl50_wPDrWf9kiKeOMNLk4L2m1KsY/edit?disco=AAABOwxWQ1U", IMAGE("https://api.qrserver.com/v1/create-qr-code/?size=150x150&amp;data=https://docs.google.com/document/d/10-1M_I_vyvCHrcBl50_wPDrWf9kiKeOMNLk4L2m1KsY/edit?disco=AAABOwxWQ1U",1))</f>
        <v/>
      </c>
      <c r="D159" s="3" t="s">
        <v>242</v>
      </c>
      <c r="E159" s="1" t="str">
        <f>HYPERLINK("https://docs.google.com/document/d/10-1M_I_vyvCHrcBl50_wPDrWf9kiKeOMNLk4L2m1KsY/edit?disco=AAABOwxWQ1U", "document comment")</f>
        <v>document comment</v>
      </c>
    </row>
    <row r="160" ht="112.5" customHeight="1">
      <c r="A160" s="2" t="s">
        <v>233</v>
      </c>
      <c r="B160" s="2" t="s">
        <v>47</v>
      </c>
      <c r="C160" s="1" t="str">
        <f>HYPERLINK("https://docs.google.com/document/d/1hWhkm1UZ2iHCDXlb1LkxpFASrfZgVHVImQyGAr6ilvs/edit?disco=AAABStnheEc", IMAGE("https://api.qrserver.com/v1/create-qr-code/?size=150x150&amp;data=https://docs.google.com/document/d/1hWhkm1UZ2iHCDXlb1LkxpFASrfZgVHVImQyGAr6ilvs/edit?disco=AAABStnheEc",1))</f>
        <v/>
      </c>
      <c r="D160" s="3" t="s">
        <v>243</v>
      </c>
      <c r="E160" s="1" t="str">
        <f>HYPERLINK("https://docs.google.com/document/d/1hWhkm1UZ2iHCDXlb1LkxpFASrfZgVHVImQyGAr6ilvs/edit?disco=AAABStnheEc", "document comment")</f>
        <v>document comment</v>
      </c>
    </row>
    <row r="161" ht="112.5" customHeight="1">
      <c r="A161" s="2" t="s">
        <v>233</v>
      </c>
      <c r="B161" s="2" t="s">
        <v>47</v>
      </c>
      <c r="C161" s="1" t="str">
        <f>HYPERLINK("https://docs.google.com/document/d/1fNuA-Kdi0XhURqg37hbGd_k3G7MIbneyBSmrP1ldxKI/edit?disco=AAABSsPIkLo", IMAGE("https://api.qrserver.com/v1/create-qr-code/?size=150x150&amp;data=https://docs.google.com/document/d/1fNuA-Kdi0XhURqg37hbGd_k3G7MIbneyBSmrP1ldxKI/edit?disco=AAABSsPIkLo",1))</f>
        <v/>
      </c>
      <c r="D161" s="3" t="s">
        <v>244</v>
      </c>
      <c r="E161" s="1" t="str">
        <f>HYPERLINK("https://docs.google.com/document/d/1fNuA-Kdi0XhURqg37hbGd_k3G7MIbneyBSmrP1ldxKI/edit?disco=AAABSsPIkLo", "document comment")</f>
        <v>document comment</v>
      </c>
    </row>
    <row r="162" ht="112.5" customHeight="1">
      <c r="A162" s="2" t="s">
        <v>233</v>
      </c>
      <c r="B162" s="2" t="s">
        <v>47</v>
      </c>
      <c r="C162" s="1" t="str">
        <f>HYPERLINK("https://docs.google.com/document/d/1sVP5G3ENAfRUWPAE9tE6XpAgEkKwI2nME4nkozLlB1M/edit?disco=AAABS3p9tlY", IMAGE("https://api.qrserver.com/v1/create-qr-code/?size=150x150&amp;data=https://docs.google.com/document/d/1sVP5G3ENAfRUWPAE9tE6XpAgEkKwI2nME4nkozLlB1M/edit?disco=AAABS3p9tlY",1))</f>
        <v/>
      </c>
      <c r="D162" s="3" t="s">
        <v>245</v>
      </c>
      <c r="E162" s="1" t="str">
        <f>HYPERLINK("https://docs.google.com/document/d/1sVP5G3ENAfRUWPAE9tE6XpAgEkKwI2nME4nkozLlB1M/edit?disco=AAABS3p9tlY", "document comment")</f>
        <v>document comment</v>
      </c>
    </row>
    <row r="163" ht="112.5" customHeight="1">
      <c r="A163" s="2" t="s">
        <v>233</v>
      </c>
      <c r="B163" s="2" t="s">
        <v>47</v>
      </c>
      <c r="C163" s="1" t="str">
        <f>HYPERLINK("https://docs.google.com/document/d/1Iyt3mkJrh5VzzTBdFEFexmfUSVhoJqaAPTxYYb6oYaI/edit?disco=AAABS9Xdhbk", IMAGE("https://api.qrserver.com/v1/create-qr-code/?size=150x150&amp;data=https://docs.google.com/document/d/1Iyt3mkJrh5VzzTBdFEFexmfUSVhoJqaAPTxYYb6oYaI/edit?disco=AAABS9Xdhbk",1))</f>
        <v/>
      </c>
      <c r="D163" s="3" t="s">
        <v>246</v>
      </c>
      <c r="E163" s="1" t="str">
        <f>HYPERLINK("https://docs.google.com/document/d/1Iyt3mkJrh5VzzTBdFEFexmfUSVhoJqaAPTxYYb6oYaI/edit?disco=AAABS9Xdhbk", "document comment")</f>
        <v>document comment</v>
      </c>
    </row>
    <row r="164" ht="112.5" customHeight="1">
      <c r="A164" s="2" t="s">
        <v>233</v>
      </c>
      <c r="B164" s="2" t="s">
        <v>47</v>
      </c>
      <c r="C164" s="1" t="str">
        <f>HYPERLINK("https://docs.google.com/document/d/18v-9dfuTDska4nDpDhFZnw65MGS5XPP0dfRxgd9hk4Q/edit?disco=AAABS3AEqiw", IMAGE("https://api.qrserver.com/v1/create-qr-code/?size=150x150&amp;data=https://docs.google.com/document/d/18v-9dfuTDska4nDpDhFZnw65MGS5XPP0dfRxgd9hk4Q/edit?disco=AAABS3AEqiw",1))</f>
        <v/>
      </c>
      <c r="D164" s="3" t="s">
        <v>247</v>
      </c>
      <c r="E164" s="1" t="str">
        <f>HYPERLINK("https://docs.google.com/document/d/18v-9dfuTDska4nDpDhFZnw65MGS5XPP0dfRxgd9hk4Q/edit?disco=AAABS3AEqiw", "document comment")</f>
        <v>document comment</v>
      </c>
    </row>
    <row r="165" ht="112.5" customHeight="1">
      <c r="A165" s="2" t="s">
        <v>233</v>
      </c>
      <c r="B165" s="2" t="s">
        <v>47</v>
      </c>
      <c r="C165" s="1" t="str">
        <f>HYPERLINK("https://docs.google.com/document/d/16b18dkS51q4c-2myS_xtJp5czL5hG19se81QcpSW1LQ/edit?disco=AAABS8ngJGM", IMAGE("https://api.qrserver.com/v1/create-qr-code/?size=150x150&amp;data=https://docs.google.com/document/d/16b18dkS51q4c-2myS_xtJp5czL5hG19se81QcpSW1LQ/edit?disco=AAABS8ngJGM",1))</f>
        <v/>
      </c>
      <c r="D165" s="3" t="s">
        <v>248</v>
      </c>
      <c r="E165" s="1" t="str">
        <f>HYPERLINK("https://docs.google.com/document/d/16b18dkS51q4c-2myS_xtJp5czL5hG19se81QcpSW1LQ/edit?disco=AAABS8ngJGM", "document comment")</f>
        <v>document comment</v>
      </c>
    </row>
    <row r="166" ht="112.5" customHeight="1">
      <c r="A166" s="2" t="s">
        <v>233</v>
      </c>
      <c r="B166" s="2" t="s">
        <v>47</v>
      </c>
      <c r="C166" s="1" t="str">
        <f>HYPERLINK("https://docs.google.com/document/d/16Zwld9Jbj8droinz6CTVL5H96UJXoprWbxKC2JricCA/edit?disco=AAABL3vOihw", IMAGE("https://api.qrserver.com/v1/create-qr-code/?size=150x150&amp;data=https://docs.google.com/document/d/16Zwld9Jbj8droinz6CTVL5H96UJXoprWbxKC2JricCA/edit?disco=AAABL3vOihw",1))</f>
        <v/>
      </c>
      <c r="D166" s="3" t="s">
        <v>249</v>
      </c>
      <c r="E166" s="1" t="str">
        <f>HYPERLINK("https://docs.google.com/document/d/16Zwld9Jbj8droinz6CTVL5H96UJXoprWbxKC2JricCA/edit?disco=AAABL3vOihw", "document comment")</f>
        <v>document comment</v>
      </c>
    </row>
    <row r="167" ht="112.5" customHeight="1">
      <c r="A167" s="2" t="s">
        <v>233</v>
      </c>
      <c r="B167" s="2" t="s">
        <v>47</v>
      </c>
      <c r="C167" s="1" t="str">
        <f>HYPERLINK("https://docs.google.com/document/d/1yW_QWOSJE1CgqL2ln3o5Vu2_U7T0ePMaPDev3Nqppbg/edit?disco=AAABS1PydhE", IMAGE("https://api.qrserver.com/v1/create-qr-code/?size=150x150&amp;data=https://docs.google.com/document/d/1yW_QWOSJE1CgqL2ln3o5Vu2_U7T0ePMaPDev3Nqppbg/edit?disco=AAABS1PydhE",1))</f>
        <v/>
      </c>
      <c r="D167" s="3" t="s">
        <v>250</v>
      </c>
      <c r="E167" s="1" t="str">
        <f>HYPERLINK("https://docs.google.com/document/d/1yW_QWOSJE1CgqL2ln3o5Vu2_U7T0ePMaPDev3Nqppbg/edit?disco=AAABS1PydhE", "document comment")</f>
        <v>document comment</v>
      </c>
    </row>
    <row r="168" ht="112.5" customHeight="1">
      <c r="A168" s="2" t="s">
        <v>233</v>
      </c>
      <c r="B168" s="2" t="s">
        <v>47</v>
      </c>
      <c r="C168" s="1" t="str">
        <f>HYPERLINK("https://docs.google.com/document/d/1RP-M876Bl3U-SzfPpXCSOEvBLU_HVpVjssHxjrNK9hk/edit?disco=AAABL3vRM_A", IMAGE("https://api.qrserver.com/v1/create-qr-code/?size=150x150&amp;data=https://docs.google.com/document/d/1RP-M876Bl3U-SzfPpXCSOEvBLU_HVpVjssHxjrNK9hk/edit?disco=AAABL3vRM_A",1))</f>
        <v/>
      </c>
      <c r="D168" s="3" t="s">
        <v>251</v>
      </c>
      <c r="E168" s="1" t="str">
        <f>HYPERLINK("https://docs.google.com/document/d/1RP-M876Bl3U-SzfPpXCSOEvBLU_HVpVjssHxjrNK9hk/edit?disco=AAABL3vRM_A", "document comment")</f>
        <v>document comment</v>
      </c>
    </row>
    <row r="169" ht="112.5" customHeight="1">
      <c r="A169" s="2" t="s">
        <v>233</v>
      </c>
      <c r="B169" s="2" t="s">
        <v>47</v>
      </c>
      <c r="C169" s="1" t="str">
        <f>HYPERLINK("https://docs.google.com/document/d/1BgNF9W0QGNsd3KmxIXSp7RlJNYYiQQWCNuXYepF6rNo/edit?disco=AAABS8bZSlw", IMAGE("https://api.qrserver.com/v1/create-qr-code/?size=150x150&amp;data=https://docs.google.com/document/d/1BgNF9W0QGNsd3KmxIXSp7RlJNYYiQQWCNuXYepF6rNo/edit?disco=AAABS8bZSlw",1))</f>
        <v/>
      </c>
      <c r="D169" s="3" t="s">
        <v>252</v>
      </c>
      <c r="E169" s="1" t="str">
        <f>HYPERLINK("https://docs.google.com/document/d/1BgNF9W0QGNsd3KmxIXSp7RlJNYYiQQWCNuXYepF6rNo/edit?disco=AAABS8bZSlw", "document comment")</f>
        <v>document comment</v>
      </c>
    </row>
    <row r="170" ht="112.5" customHeight="1">
      <c r="A170" s="2" t="s">
        <v>233</v>
      </c>
      <c r="B170" s="2" t="s">
        <v>47</v>
      </c>
      <c r="C170" s="1" t="str">
        <f>HYPERLINK("https://docs.google.com/document/d/1jcIXw3W6sPRk2gv3bHFSxeZiMQcEfWjBpn04L7ZEXqY/edit?disco=AAABS7t8X8s", IMAGE("https://api.qrserver.com/v1/create-qr-code/?size=150x150&amp;data=https://docs.google.com/document/d/1jcIXw3W6sPRk2gv3bHFSxeZiMQcEfWjBpn04L7ZEXqY/edit?disco=AAABS7t8X8s",1))</f>
        <v/>
      </c>
      <c r="D170" s="3" t="s">
        <v>253</v>
      </c>
      <c r="E170" s="1" t="str">
        <f>HYPERLINK("https://docs.google.com/document/d/1jcIXw3W6sPRk2gv3bHFSxeZiMQcEfWjBpn04L7ZEXqY/edit?disco=AAABS7t8X8s", "document comment")</f>
        <v>document comment</v>
      </c>
    </row>
    <row r="171" ht="112.5" customHeight="1">
      <c r="A171" s="2" t="s">
        <v>233</v>
      </c>
      <c r="B171" s="2" t="s">
        <v>47</v>
      </c>
      <c r="C171" s="1" t="str">
        <f>HYPERLINK("https://docs.google.com/document/d/1jMFKJEMoI9EJ9Y6r9YhQKO7kA82b9RTdUpNgr0zCQ1k/edit?disco=AAABS5T4Vhs", IMAGE("https://api.qrserver.com/v1/create-qr-code/?size=150x150&amp;data=https://docs.google.com/document/d/1jMFKJEMoI9EJ9Y6r9YhQKO7kA82b9RTdUpNgr0zCQ1k/edit?disco=AAABS5T4Vhs",1))</f>
        <v/>
      </c>
      <c r="D171" s="3" t="s">
        <v>254</v>
      </c>
      <c r="E171" s="1" t="str">
        <f>HYPERLINK("https://docs.google.com/document/d/1jMFKJEMoI9EJ9Y6r9YhQKO7kA82b9RTdUpNgr0zCQ1k/edit?disco=AAABS5T4Vhs", "document comment")</f>
        <v>document comment</v>
      </c>
    </row>
    <row r="172" ht="112.5" customHeight="1">
      <c r="A172" s="2" t="s">
        <v>233</v>
      </c>
      <c r="B172" s="2" t="s">
        <v>47</v>
      </c>
      <c r="C172" s="1" t="str">
        <f>HYPERLINK("https://docs.google.com/document/d/1dNy8DRorxNiD7qd5HQDC-LO1a7zdukg4xMjFWDfexmU/edit?disco=AAABS27dAG8", IMAGE("https://api.qrserver.com/v1/create-qr-code/?size=150x150&amp;data=https://docs.google.com/document/d/1dNy8DRorxNiD7qd5HQDC-LO1a7zdukg4xMjFWDfexmU/edit?disco=AAABS27dAG8",1))</f>
        <v/>
      </c>
      <c r="D172" s="3" t="s">
        <v>255</v>
      </c>
      <c r="E172" s="1" t="str">
        <f>HYPERLINK("https://docs.google.com/document/d/1dNy8DRorxNiD7qd5HQDC-LO1a7zdukg4xMjFWDfexmU/edit?disco=AAABS27dAG8", "document comment")</f>
        <v>document comment</v>
      </c>
    </row>
    <row r="173" ht="112.5" customHeight="1">
      <c r="A173" s="2" t="s">
        <v>233</v>
      </c>
      <c r="B173" s="2" t="s">
        <v>47</v>
      </c>
      <c r="C173" s="1" t="str">
        <f>HYPERLINK("https://docs.google.com/document/d/1ldg0gXuc85hHCNVaXAt0Q3mwkoy9FxCKkTIIUdmMtCI/edit?disco=AAABS83A2FQ", IMAGE("https://api.qrserver.com/v1/create-qr-code/?size=150x150&amp;data=https://docs.google.com/document/d/1ldg0gXuc85hHCNVaXAt0Q3mwkoy9FxCKkTIIUdmMtCI/edit?disco=AAABS83A2FQ",1))</f>
        <v/>
      </c>
      <c r="D173" s="3" t="s">
        <v>256</v>
      </c>
      <c r="E173" s="1" t="str">
        <f>HYPERLINK("https://docs.google.com/document/d/1ldg0gXuc85hHCNVaXAt0Q3mwkoy9FxCKkTIIUdmMtCI/edit?disco=AAABS83A2FQ", "document comment")</f>
        <v>document comment</v>
      </c>
    </row>
    <row r="174" ht="112.5" customHeight="1">
      <c r="A174" s="2" t="s">
        <v>233</v>
      </c>
      <c r="B174" s="2" t="s">
        <v>53</v>
      </c>
      <c r="C174" s="1" t="str">
        <f>HYPERLINK("https://docs.google.com/presentation/d/1mDxORiaX1oKQRD3eqcnD62cDI9dt_DOrOqu39ciGFEk/edit?disco=AAABS84hy3c", IMAGE("https://api.qrserver.com/v1/create-qr-code/?size=150x150&amp;data=https://docs.google.com/presentation/d/1mDxORiaX1oKQRD3eqcnD62cDI9dt_DOrOqu39ciGFEk/edit?disco=AAABS84hy3c",1))</f>
        <v/>
      </c>
      <c r="D174" s="3" t="s">
        <v>257</v>
      </c>
      <c r="E174" s="1" t="str">
        <f>HYPERLINK("https://docs.google.com/presentation/d/1mDxORiaX1oKQRD3eqcnD62cDI9dt_DOrOqu39ciGFEk/edit?disco=AAABS84hy3c", "presentation comment")</f>
        <v>presentation comment</v>
      </c>
    </row>
    <row r="175" ht="112.5" customHeight="1">
      <c r="A175" s="2" t="s">
        <v>258</v>
      </c>
      <c r="B175" s="2" t="s">
        <v>259</v>
      </c>
      <c r="C175" s="1" t="str">
        <f>HYPERLINK("https://drive.google.com/file/d/1BLdfLqQkEJhStBMsGqurqGPWKMiZGCCf/view?usp=sharing", IMAGE("https://api.qrserver.com/v1/create-qr-code/?size=150x150&amp;data=https://drive.google.com/file/d/1BLdfLqQkEJhStBMsGqurqGPWKMiZGCCf/view?usp=sharing",1))</f>
        <v/>
      </c>
      <c r="D175" s="3" t="s">
        <v>260</v>
      </c>
      <c r="E175" s="1" t="str">
        <f>HYPERLINK("https://drive.google.com/file/d/1BLdfLqQkEJhStBMsGqurqGPWKMiZGCCf/view?usp=sharing","Photo Booth Rentals near CHINO Hills-Photo Booth Rentals near CHINO Hills.pdf")</f>
        <v>Photo Booth Rentals near CHINO Hills-Photo Booth Rentals near CHINO Hills.pdf</v>
      </c>
    </row>
    <row r="176" ht="112.5" customHeight="1">
      <c r="A176" s="2" t="s">
        <v>261</v>
      </c>
      <c r="B176" s="2" t="s">
        <v>262</v>
      </c>
      <c r="C176" s="1" t="str">
        <f>HYPERLINK("https://drive.google.com/file/d/1UqAXPPn8c863i-hYWMZHOCU2ZIDfNI6V/view?usp=sharing", IMAGE("https://api.qrserver.com/v1/create-qr-code/?size=150x150&amp;data=https://drive.google.com/file/d/1UqAXPPn8c863i-hYWMZHOCU2ZIDfNI6V/view?usp=sharing",1))</f>
        <v/>
      </c>
      <c r="D176" s="3" t="s">
        <v>263</v>
      </c>
      <c r="E176" s="1" t="str">
        <f>HYPERLINK("https://drive.google.com/file/d/1UqAXPPn8c863i-hYWMZHOCU2ZIDfNI6V/view?usp=sharing","Photo Booth Rentals near CHINO Hills-Photo Booth Rentals near CHINO Hills.csv")</f>
        <v>Photo Booth Rentals near CHINO Hills-Photo Booth Rentals near CHINO Hills.csv</v>
      </c>
    </row>
    <row r="177" ht="112.5" customHeight="1">
      <c r="A177" s="2" t="s">
        <v>264</v>
      </c>
      <c r="B177" s="2" t="s">
        <v>265</v>
      </c>
      <c r="C177" s="1" t="str">
        <f>HYPERLINK("https://drive.google.com/file/d/17woDYHt2dxL7LHGaHyRAdDWeYWLH6UCi/view?usp=sharing", IMAGE("https://api.qrserver.com/v1/create-qr-code/?size=150x150&amp;data=https://drive.google.com/file/d/17woDYHt2dxL7LHGaHyRAdDWeYWLH6UCi/view?usp=sharing",1))</f>
        <v/>
      </c>
      <c r="D177" s="3" t="s">
        <v>266</v>
      </c>
      <c r="E177" s="1" t="str">
        <f>HYPERLINK("https://drive.google.com/file/d/17woDYHt2dxL7LHGaHyRAdDWeYWLH6UCi/view?usp=sharing","Photo Booth Rentals near CHINO Hills-Photo Booth Rentals near CHINO Hills.ods")</f>
        <v>Photo Booth Rentals near CHINO Hills-Photo Booth Rentals near CHINO Hills.ods</v>
      </c>
    </row>
    <row r="178" ht="112.5" customHeight="1">
      <c r="A178" s="2" t="s">
        <v>267</v>
      </c>
      <c r="B178" s="2" t="s">
        <v>268</v>
      </c>
      <c r="C178" s="1" t="str">
        <f>HYPERLINK("https://drive.google.com/file/d/1mH3t01AYOyvYjnSDEoOByOsXW6XbURvM/view?usp=sharing", IMAGE("https://api.qrserver.com/v1/create-qr-code/?size=150x150&amp;data=https://drive.google.com/file/d/1mH3t01AYOyvYjnSDEoOByOsXW6XbURvM/view?usp=sharing",1))</f>
        <v/>
      </c>
      <c r="D178" s="3" t="s">
        <v>269</v>
      </c>
      <c r="E178" s="1" t="str">
        <f>HYPERLINK("https://drive.google.com/file/d/1mH3t01AYOyvYjnSDEoOByOsXW6XbURvM/view?usp=sharing","Photo Booth Rentals near CHINO Hills-Photo Booth Rentals near CHINO Hills.tsv")</f>
        <v>Photo Booth Rentals near CHINO Hills-Photo Booth Rentals near CHINO Hills.tsv</v>
      </c>
    </row>
    <row r="179" ht="112.5" customHeight="1">
      <c r="A179" s="2" t="s">
        <v>270</v>
      </c>
      <c r="B179" s="2" t="s">
        <v>271</v>
      </c>
      <c r="C179" s="1" t="str">
        <f>HYPERLINK("https://docs.google.com/spreadsheets/d/1uO4nmX120077A74HBRKvUeRPCZptAHuc/edit?usp=sharing&amp;ouid=115602453726005426174&amp;rtpof=true&amp;sd=true", IMAGE("https://api.qrserver.com/v1/create-qr-code/?size=150x150&amp;data=https://docs.google.com/spreadsheets/d/1uO4nmX120077A74HBRKvUeRPCZptAHuc/edit?usp=sharing&amp;ouid=115602453726005426174&amp;rtpof=true&amp;sd=true",1))</f>
        <v/>
      </c>
      <c r="D179" s="3" t="s">
        <v>272</v>
      </c>
      <c r="E179" s="1" t="str">
        <f>HYPERLINK("https://docs.google.com/spreadsheets/d/1uO4nmX120077A74HBRKvUeRPCZptAHuc/edit?usp=sharing&amp;ouid=115602453726005426174&amp;rtpof=true&amp;sd=true","Photo Booth Rentals near CHINO Hills-Photo Booth Rentals near CHINO Hills.xlsx")</f>
        <v>Photo Booth Rentals near CHINO Hills-Photo Booth Rentals near CHINO Hills.xlsx</v>
      </c>
    </row>
    <row r="180" ht="112.5" customHeight="1">
      <c r="A180" s="2" t="s">
        <v>258</v>
      </c>
      <c r="B180" s="2" t="s">
        <v>273</v>
      </c>
      <c r="C180" s="1" t="str">
        <f>HYPERLINK("https://drive.google.com/file/d/1kSGPnkMjTfI1f7ndBtDdTTZPLv8AiZTH/view?usp=sharing", IMAGE("https://api.qrserver.com/v1/create-qr-code/?size=150x150&amp;data=https://drive.google.com/file/d/1kSGPnkMjTfI1f7ndBtDdTTZPLv8AiZTH/view?usp=sharing",1))</f>
        <v/>
      </c>
      <c r="D180" s="3" t="s">
        <v>274</v>
      </c>
      <c r="E180" s="1" t="str">
        <f>HYPERLINK("https://drive.google.com/file/d/1kSGPnkMjTfI1f7ndBtDdTTZPLv8AiZTH/view?usp=sharing","Photo Booth Rentals near CHINO Hills-Keywords.pdf")</f>
        <v>Photo Booth Rentals near CHINO Hills-Keywords.pdf</v>
      </c>
    </row>
    <row r="181" ht="112.5" customHeight="1">
      <c r="A181" s="2" t="s">
        <v>261</v>
      </c>
      <c r="B181" s="2" t="s">
        <v>275</v>
      </c>
      <c r="C181" s="1" t="str">
        <f>HYPERLINK("https://drive.google.com/file/d/1VSYE4vf1acUjedkEV9pHfUi3gqGQGlKQ/view?usp=sharing", IMAGE("https://api.qrserver.com/v1/create-qr-code/?size=150x150&amp;data=https://drive.google.com/file/d/1VSYE4vf1acUjedkEV9pHfUi3gqGQGlKQ/view?usp=sharing",1))</f>
        <v/>
      </c>
      <c r="D181" s="3" t="s">
        <v>276</v>
      </c>
      <c r="E181" s="1" t="str">
        <f>HYPERLINK("https://drive.google.com/file/d/1VSYE4vf1acUjedkEV9pHfUi3gqGQGlKQ/view?usp=sharing","Photo Booth Rentals near CHINO Hills-Keywords.csv")</f>
        <v>Photo Booth Rentals near CHINO Hills-Keywords.csv</v>
      </c>
    </row>
    <row r="182" ht="112.5" customHeight="1">
      <c r="A182" s="2" t="s">
        <v>264</v>
      </c>
      <c r="B182" s="2" t="s">
        <v>277</v>
      </c>
      <c r="C182" s="1" t="str">
        <f>HYPERLINK("https://drive.google.com/file/d/1_JHw3gay1S6SbJ5vxXlAUAUw-yHjsLf3/view?usp=sharing", IMAGE("https://api.qrserver.com/v1/create-qr-code/?size=150x150&amp;data=https://drive.google.com/file/d/1_JHw3gay1S6SbJ5vxXlAUAUw-yHjsLf3/view?usp=sharing",1))</f>
        <v/>
      </c>
      <c r="D182" s="3" t="s">
        <v>278</v>
      </c>
      <c r="E182" s="1" t="str">
        <f>HYPERLINK("https://drive.google.com/file/d/1_JHw3gay1S6SbJ5vxXlAUAUw-yHjsLf3/view?usp=sharing","Photo Booth Rentals near CHINO Hills-Keywords.ods")</f>
        <v>Photo Booth Rentals near CHINO Hills-Keywords.ods</v>
      </c>
    </row>
    <row r="183" ht="112.5" customHeight="1">
      <c r="A183" s="2" t="s">
        <v>267</v>
      </c>
      <c r="B183" s="2" t="s">
        <v>279</v>
      </c>
      <c r="C183" s="1" t="str">
        <f>HYPERLINK("https://drive.google.com/file/d/1OJ5fm-B6rjaB09Fbuua0L1pErapgLSTX/view?usp=sharing", IMAGE("https://api.qrserver.com/v1/create-qr-code/?size=150x150&amp;data=https://drive.google.com/file/d/1OJ5fm-B6rjaB09Fbuua0L1pErapgLSTX/view?usp=sharing",1))</f>
        <v/>
      </c>
      <c r="D183" s="3" t="s">
        <v>280</v>
      </c>
      <c r="E183" s="1" t="str">
        <f>HYPERLINK("https://drive.google.com/file/d/1OJ5fm-B6rjaB09Fbuua0L1pErapgLSTX/view?usp=sharing","Photo Booth Rentals near CHINO Hills-Keywords.tsv")</f>
        <v>Photo Booth Rentals near CHINO Hills-Keywords.tsv</v>
      </c>
    </row>
    <row r="184" ht="112.5" customHeight="1">
      <c r="A184" s="2" t="s">
        <v>270</v>
      </c>
      <c r="B184" s="2" t="s">
        <v>281</v>
      </c>
      <c r="C184" s="1" t="str">
        <f>HYPERLINK("https://docs.google.com/spreadsheets/d/14e27dCV7OUbQm8C8rLLQ4y05VjvShlnD/edit?usp=sharing&amp;ouid=115602453726005426174&amp;rtpof=true&amp;sd=true", IMAGE("https://api.qrserver.com/v1/create-qr-code/?size=150x150&amp;data=https://docs.google.com/spreadsheets/d/14e27dCV7OUbQm8C8rLLQ4y05VjvShlnD/edit?usp=sharing&amp;ouid=115602453726005426174&amp;rtpof=true&amp;sd=true",1))</f>
        <v/>
      </c>
      <c r="D184" s="3" t="s">
        <v>282</v>
      </c>
      <c r="E184" s="1" t="str">
        <f>HYPERLINK("https://docs.google.com/spreadsheets/d/14e27dCV7OUbQm8C8rLLQ4y05VjvShlnD/edit?usp=sharing&amp;ouid=115602453726005426174&amp;rtpof=true&amp;sd=true","Photo Booth Rentals near CHINO Hills-Keywords.xlsx")</f>
        <v>Photo Booth Rentals near CHINO Hills-Keywords.xlsx</v>
      </c>
    </row>
    <row r="185" ht="112.5" customHeight="1">
      <c r="A185" s="2" t="s">
        <v>258</v>
      </c>
      <c r="B185" s="2" t="s">
        <v>283</v>
      </c>
      <c r="C185" s="1" t="str">
        <f>HYPERLINK("https://drive.google.com/file/d/135ljXN_iPc3KEj-vBxpv7IxN39Il0jJg/view?usp=sharing", IMAGE("https://api.qrserver.com/v1/create-qr-code/?size=150x150&amp;data=https://drive.google.com/file/d/135ljXN_iPc3KEj-vBxpv7IxN39Il0jJg/view?usp=sharing",1))</f>
        <v/>
      </c>
      <c r="D185" s="3" t="s">
        <v>284</v>
      </c>
      <c r="E185" s="1" t="str">
        <f>HYPERLINK("https://drive.google.com/file/d/135ljXN_iPc3KEj-vBxpv7IxN39Il0jJg/view?usp=sharing","Photo Booth Rentals near CHINO Hills-Content.pdf")</f>
        <v>Photo Booth Rentals near CHINO Hills-Content.pdf</v>
      </c>
    </row>
    <row r="186" ht="112.5" customHeight="1">
      <c r="A186" s="2" t="s">
        <v>261</v>
      </c>
      <c r="B186" s="2" t="s">
        <v>285</v>
      </c>
      <c r="C186" s="1" t="str">
        <f>HYPERLINK("https://drive.google.com/file/d/1FOOdENkRYuvjhPLdCyf-G_0Eb7BqqU9G/view?usp=sharing", IMAGE("https://api.qrserver.com/v1/create-qr-code/?size=150x150&amp;data=https://drive.google.com/file/d/1FOOdENkRYuvjhPLdCyf-G_0Eb7BqqU9G/view?usp=sharing",1))</f>
        <v/>
      </c>
      <c r="D186" s="3" t="s">
        <v>286</v>
      </c>
      <c r="E186" s="1" t="str">
        <f>HYPERLINK("https://drive.google.com/file/d/1FOOdENkRYuvjhPLdCyf-G_0Eb7BqqU9G/view?usp=sharing","Photo Booth Rentals near CHINO Hills-Content.csv")</f>
        <v>Photo Booth Rentals near CHINO Hills-Content.csv</v>
      </c>
    </row>
    <row r="187" ht="112.5" customHeight="1">
      <c r="A187" s="2" t="s">
        <v>264</v>
      </c>
      <c r="B187" s="2" t="s">
        <v>287</v>
      </c>
      <c r="C187" s="1" t="str">
        <f>HYPERLINK("https://drive.google.com/file/d/1Tg5tL0indm_lrozK5QY4S-MDDwsV5DdR/view?usp=sharing", IMAGE("https://api.qrserver.com/v1/create-qr-code/?size=150x150&amp;data=https://drive.google.com/file/d/1Tg5tL0indm_lrozK5QY4S-MDDwsV5DdR/view?usp=sharing",1))</f>
        <v/>
      </c>
      <c r="D187" s="3" t="s">
        <v>288</v>
      </c>
      <c r="E187" s="1" t="str">
        <f>HYPERLINK("https://drive.google.com/file/d/1Tg5tL0indm_lrozK5QY4S-MDDwsV5DdR/view?usp=sharing","Photo Booth Rentals near CHINO Hills-Content.ods")</f>
        <v>Photo Booth Rentals near CHINO Hills-Content.ods</v>
      </c>
    </row>
    <row r="188" ht="112.5" customHeight="1">
      <c r="A188" s="2" t="s">
        <v>267</v>
      </c>
      <c r="B188" s="2" t="s">
        <v>289</v>
      </c>
      <c r="C188" s="1" t="str">
        <f>HYPERLINK("https://drive.google.com/file/d/1T7OZaltOfYzaLgDu-Wm1UTeP0QeElhWo/view?usp=sharing", IMAGE("https://api.qrserver.com/v1/create-qr-code/?size=150x150&amp;data=https://drive.google.com/file/d/1T7OZaltOfYzaLgDu-Wm1UTeP0QeElhWo/view?usp=sharing",1))</f>
        <v/>
      </c>
      <c r="D188" s="3" t="s">
        <v>290</v>
      </c>
      <c r="E188" s="1" t="str">
        <f>HYPERLINK("https://drive.google.com/file/d/1T7OZaltOfYzaLgDu-Wm1UTeP0QeElhWo/view?usp=sharing","Photo Booth Rentals near CHINO Hills-Content.tsv")</f>
        <v>Photo Booth Rentals near CHINO Hills-Content.tsv</v>
      </c>
    </row>
    <row r="189" ht="112.5" customHeight="1">
      <c r="A189" s="2" t="s">
        <v>270</v>
      </c>
      <c r="B189" s="2" t="s">
        <v>291</v>
      </c>
      <c r="C189" s="1" t="str">
        <f>HYPERLINK("https://docs.google.com/spreadsheets/d/16L69KuX7acEmb3k796_q1b9GVPSD0alY/edit?usp=sharing&amp;ouid=115602453726005426174&amp;rtpof=true&amp;sd=true", IMAGE("https://api.qrserver.com/v1/create-qr-code/?size=150x150&amp;data=https://docs.google.com/spreadsheets/d/16L69KuX7acEmb3k796_q1b9GVPSD0alY/edit?usp=sharing&amp;ouid=115602453726005426174&amp;rtpof=true&amp;sd=true",1))</f>
        <v/>
      </c>
      <c r="D189" s="3" t="s">
        <v>292</v>
      </c>
      <c r="E189" s="1" t="str">
        <f>HYPERLINK("https://docs.google.com/spreadsheets/d/16L69KuX7acEmb3k796_q1b9GVPSD0alY/edit?usp=sharing&amp;ouid=115602453726005426174&amp;rtpof=true&amp;sd=true","Photo Booth Rentals near CHINO Hills-Content.xlsx")</f>
        <v>Photo Booth Rentals near CHINO Hills-Content.xlsx</v>
      </c>
    </row>
    <row r="190" ht="112.5" customHeight="1">
      <c r="A190" s="2" t="s">
        <v>258</v>
      </c>
      <c r="B190" s="2" t="s">
        <v>293</v>
      </c>
      <c r="C190" s="1" t="str">
        <f>HYPERLINK("https://drive.google.com/file/d/1ZoT9LlR4ct6DSSGezhZZleH2VYJYk2Ck/view?usp=sharing", IMAGE("https://api.qrserver.com/v1/create-qr-code/?size=150x150&amp;data=https://drive.google.com/file/d/1ZoT9LlR4ct6DSSGezhZZleH2VYJYk2Ck/view?usp=sharing",1))</f>
        <v/>
      </c>
      <c r="D190" s="3" t="s">
        <v>294</v>
      </c>
      <c r="E190" s="1" t="str">
        <f>HYPERLINK("https://drive.google.com/file/d/1ZoT9LlR4ct6DSSGezhZZleH2VYJYk2Ck/view?usp=sharing","Photo Booth Rentals near CHINO Hills-Calendar Events.pdf")</f>
        <v>Photo Booth Rentals near CHINO Hills-Calendar Events.pdf</v>
      </c>
    </row>
    <row r="191" ht="112.5" customHeight="1">
      <c r="A191" s="2" t="s">
        <v>261</v>
      </c>
      <c r="B191" s="2" t="s">
        <v>295</v>
      </c>
      <c r="C191" s="1" t="str">
        <f>HYPERLINK("https://drive.google.com/file/d/1JRsTb4Cr8miLZQOpyVqgE9pcAwlgb4eO/view?usp=sharing", IMAGE("https://api.qrserver.com/v1/create-qr-code/?size=150x150&amp;data=https://drive.google.com/file/d/1JRsTb4Cr8miLZQOpyVqgE9pcAwlgb4eO/view?usp=sharing",1))</f>
        <v/>
      </c>
      <c r="D191" s="3" t="s">
        <v>296</v>
      </c>
      <c r="E191" s="1" t="str">
        <f>HYPERLINK("https://drive.google.com/file/d/1JRsTb4Cr8miLZQOpyVqgE9pcAwlgb4eO/view?usp=sharing","Photo Booth Rentals near CHINO Hills-Calendar Events.csv")</f>
        <v>Photo Booth Rentals near CHINO Hills-Calendar Events.csv</v>
      </c>
    </row>
    <row r="192" ht="112.5" customHeight="1">
      <c r="A192" s="2" t="s">
        <v>264</v>
      </c>
      <c r="B192" s="2" t="s">
        <v>297</v>
      </c>
      <c r="C192" s="1" t="str">
        <f>HYPERLINK("https://drive.google.com/file/d/1eCz5q-i9RrK2IVejRa3ZnnlNZgtFgtQ9/view?usp=sharing", IMAGE("https://api.qrserver.com/v1/create-qr-code/?size=150x150&amp;data=https://drive.google.com/file/d/1eCz5q-i9RrK2IVejRa3ZnnlNZgtFgtQ9/view?usp=sharing",1))</f>
        <v/>
      </c>
      <c r="D192" s="3" t="s">
        <v>298</v>
      </c>
      <c r="E192" s="1" t="str">
        <f>HYPERLINK("https://drive.google.com/file/d/1eCz5q-i9RrK2IVejRa3ZnnlNZgtFgtQ9/view?usp=sharing","Photo Booth Rentals near CHINO Hills-Calendar Events.ods")</f>
        <v>Photo Booth Rentals near CHINO Hills-Calendar Events.ods</v>
      </c>
    </row>
    <row r="193" ht="112.5" customHeight="1">
      <c r="A193" s="2" t="s">
        <v>267</v>
      </c>
      <c r="B193" s="2" t="s">
        <v>299</v>
      </c>
      <c r="C193" s="1" t="str">
        <f>HYPERLINK("https://drive.google.com/file/d/1urDv9zMn5P8Wi7NCNOsK7ke_zfAULufX/view?usp=sharing", IMAGE("https://api.qrserver.com/v1/create-qr-code/?size=150x150&amp;data=https://drive.google.com/file/d/1urDv9zMn5P8Wi7NCNOsK7ke_zfAULufX/view?usp=sharing",1))</f>
        <v/>
      </c>
      <c r="D193" s="3" t="s">
        <v>300</v>
      </c>
      <c r="E193" s="1" t="str">
        <f>HYPERLINK("https://drive.google.com/file/d/1urDv9zMn5P8Wi7NCNOsK7ke_zfAULufX/view?usp=sharing","Photo Booth Rentals near CHINO Hills-Calendar Events.tsv")</f>
        <v>Photo Booth Rentals near CHINO Hills-Calendar Events.tsv</v>
      </c>
    </row>
    <row r="194" ht="112.5" customHeight="1">
      <c r="A194" s="2" t="s">
        <v>270</v>
      </c>
      <c r="B194" s="2" t="s">
        <v>301</v>
      </c>
      <c r="C194" s="1" t="str">
        <f>HYPERLINK("https://docs.google.com/spreadsheets/d/1vhnYyiTzg3I3dTeqavJTrlXT2OjfYpzn/edit?usp=sharing&amp;ouid=115602453726005426174&amp;rtpof=true&amp;sd=true", IMAGE("https://api.qrserver.com/v1/create-qr-code/?size=150x150&amp;data=https://docs.google.com/spreadsheets/d/1vhnYyiTzg3I3dTeqavJTrlXT2OjfYpzn/edit?usp=sharing&amp;ouid=115602453726005426174&amp;rtpof=true&amp;sd=true",1))</f>
        <v/>
      </c>
      <c r="D194" s="3" t="s">
        <v>302</v>
      </c>
      <c r="E194" s="1" t="str">
        <f>HYPERLINK("https://docs.google.com/spreadsheets/d/1vhnYyiTzg3I3dTeqavJTrlXT2OjfYpzn/edit?usp=sharing&amp;ouid=115602453726005426174&amp;rtpof=true&amp;sd=true","Photo Booth Rentals near CHINO Hills-Calendar Events.xlsx")</f>
        <v>Photo Booth Rentals near CHINO Hills-Calendar Events.xlsx</v>
      </c>
    </row>
    <row r="195" ht="112.5" customHeight="1">
      <c r="A195" s="2" t="s">
        <v>258</v>
      </c>
      <c r="B195" s="2" t="s">
        <v>303</v>
      </c>
      <c r="C195" s="1" t="str">
        <f>HYPERLINK("https://drive.google.com/file/d/1aFMCCiCwfyp7dD7RP5UFx1nEu1-zjMrT/view?usp=sharing", IMAGE("https://api.qrserver.com/v1/create-qr-code/?size=150x150&amp;data=https://drive.google.com/file/d/1aFMCCiCwfyp7dD7RP5UFx1nEu1-zjMrT/view?usp=sharing",1))</f>
        <v/>
      </c>
      <c r="D195" s="3" t="s">
        <v>304</v>
      </c>
      <c r="E195" s="1" t="str">
        <f>HYPERLINK("https://drive.google.com/file/d/1aFMCCiCwfyp7dD7RP5UFx1nEu1-zjMrT/view?usp=sharing","Photo Booth Rentals near CHINO Hills-RSS Feeds.pdf")</f>
        <v>Photo Booth Rentals near CHINO Hills-RSS Feeds.pdf</v>
      </c>
    </row>
    <row r="196" ht="112.5" customHeight="1">
      <c r="A196" s="2" t="s">
        <v>261</v>
      </c>
      <c r="B196" s="2" t="s">
        <v>305</v>
      </c>
      <c r="C196" s="1" t="str">
        <f>HYPERLINK("https://drive.google.com/file/d/1BVYLJ2kv4PaSj7G7eyPASUnM8sFPldhd/view?usp=sharing", IMAGE("https://api.qrserver.com/v1/create-qr-code/?size=150x150&amp;data=https://drive.google.com/file/d/1BVYLJ2kv4PaSj7G7eyPASUnM8sFPldhd/view?usp=sharing",1))</f>
        <v/>
      </c>
      <c r="D196" s="3" t="s">
        <v>306</v>
      </c>
      <c r="E196" s="1" t="str">
        <f>HYPERLINK("https://drive.google.com/file/d/1BVYLJ2kv4PaSj7G7eyPASUnM8sFPldhd/view?usp=sharing","Photo Booth Rentals near CHINO Hills-RSS Feeds.csv")</f>
        <v>Photo Booth Rentals near CHINO Hills-RSS Feeds.csv</v>
      </c>
    </row>
    <row r="197" ht="112.5" customHeight="1">
      <c r="A197" s="2" t="s">
        <v>264</v>
      </c>
      <c r="B197" s="2" t="s">
        <v>307</v>
      </c>
      <c r="C197" s="1" t="str">
        <f>HYPERLINK("https://drive.google.com/file/d/1Mvl-jUvEq2C-suFrK3LbsFr4FK8CtOj9/view?usp=sharing", IMAGE("https://api.qrserver.com/v1/create-qr-code/?size=150x150&amp;data=https://drive.google.com/file/d/1Mvl-jUvEq2C-suFrK3LbsFr4FK8CtOj9/view?usp=sharing",1))</f>
        <v/>
      </c>
      <c r="D197" s="3" t="s">
        <v>308</v>
      </c>
      <c r="E197" s="1" t="str">
        <f>HYPERLINK("https://drive.google.com/file/d/1Mvl-jUvEq2C-suFrK3LbsFr4FK8CtOj9/view?usp=sharing","Photo Booth Rentals near CHINO Hills-RSS Feeds.ods")</f>
        <v>Photo Booth Rentals near CHINO Hills-RSS Feeds.ods</v>
      </c>
    </row>
    <row r="198" ht="112.5" customHeight="1">
      <c r="A198" s="2" t="s">
        <v>267</v>
      </c>
      <c r="B198" s="2" t="s">
        <v>309</v>
      </c>
      <c r="C198" s="1" t="str">
        <f>HYPERLINK("https://drive.google.com/file/d/1COMLMJkBK13CrVtNZt7lBvCr9bw8H7tL/view?usp=sharing", IMAGE("https://api.qrserver.com/v1/create-qr-code/?size=150x150&amp;data=https://drive.google.com/file/d/1COMLMJkBK13CrVtNZt7lBvCr9bw8H7tL/view?usp=sharing",1))</f>
        <v/>
      </c>
      <c r="D198" s="3" t="s">
        <v>310</v>
      </c>
      <c r="E198" s="1" t="str">
        <f>HYPERLINK("https://drive.google.com/file/d/1COMLMJkBK13CrVtNZt7lBvCr9bw8H7tL/view?usp=sharing","Photo Booth Rentals near CHINO Hills-RSS Feeds.tsv")</f>
        <v>Photo Booth Rentals near CHINO Hills-RSS Feeds.tsv</v>
      </c>
    </row>
    <row r="199" ht="112.5" customHeight="1">
      <c r="A199" s="2" t="s">
        <v>270</v>
      </c>
      <c r="B199" s="2" t="s">
        <v>311</v>
      </c>
      <c r="C199" s="1" t="str">
        <f>HYPERLINK("https://docs.google.com/spreadsheets/d/1TfFHeKFHdvy8t4KYQf_X2wtk0qYHQOW4/edit?usp=sharing&amp;ouid=115602453726005426174&amp;rtpof=true&amp;sd=true", IMAGE("https://api.qrserver.com/v1/create-qr-code/?size=150x150&amp;data=https://docs.google.com/spreadsheets/d/1TfFHeKFHdvy8t4KYQf_X2wtk0qYHQOW4/edit?usp=sharing&amp;ouid=115602453726005426174&amp;rtpof=true&amp;sd=true",1))</f>
        <v/>
      </c>
      <c r="D199" s="3" t="s">
        <v>312</v>
      </c>
      <c r="E199" s="1" t="str">
        <f>HYPERLINK("https://docs.google.com/spreadsheets/d/1TfFHeKFHdvy8t4KYQf_X2wtk0qYHQOW4/edit?usp=sharing&amp;ouid=115602453726005426174&amp;rtpof=true&amp;sd=true","Photo Booth Rentals near CHINO Hills-RSS Feeds.xlsx")</f>
        <v>Photo Booth Rentals near CHINO Hills-RSS Feeds.xlsx</v>
      </c>
    </row>
    <row r="200" ht="112.5" customHeight="1">
      <c r="A200" s="2" t="s">
        <v>313</v>
      </c>
      <c r="B200" s="2" t="s">
        <v>314</v>
      </c>
      <c r="C200" s="1" t="str">
        <f>HYPERLINK("https://drive.google.com/file/d/1TZ4Hmfom7FpJPu4oq4fdtMwWCOg25GEQ/view?usp=sharing", IMAGE("https://api.qrserver.com/v1/create-qr-code/?size=150x150&amp;data=https://drive.google.com/file/d/1TZ4Hmfom7FpJPu4oq4fdtMwWCOg25GEQ/view?usp=sharing",1))</f>
        <v/>
      </c>
      <c r="D200" s="3" t="s">
        <v>315</v>
      </c>
      <c r="E200" s="1" t="str">
        <f>HYPERLINK("https://drive.google.com/file/d/1TZ4Hmfom7FpJPu4oq4fdtMwWCOg25GEQ/view?usp=sharing","Photo Booth Rentals near CHINO Hills.rtf")</f>
        <v>Photo Booth Rentals near CHINO Hills.rtf</v>
      </c>
    </row>
    <row r="201" ht="112.5" customHeight="1">
      <c r="A201" s="2" t="s">
        <v>316</v>
      </c>
      <c r="B201" s="2" t="s">
        <v>317</v>
      </c>
      <c r="C201" s="1" t="str">
        <f>HYPERLINK("https://drive.google.com/file/d/1cOiVxln4SyWBSofxEdL8FZwhKXhCpRJj/view?usp=sharing", IMAGE("https://api.qrserver.com/v1/create-qr-code/?size=150x150&amp;data=https://drive.google.com/file/d/1cOiVxln4SyWBSofxEdL8FZwhKXhCpRJj/view?usp=sharing",1))</f>
        <v/>
      </c>
      <c r="D201" s="3" t="s">
        <v>318</v>
      </c>
      <c r="E201" s="1" t="str">
        <f>HYPERLINK("https://drive.google.com/file/d/1cOiVxln4SyWBSofxEdL8FZwhKXhCpRJj/view?usp=sharing","Photo Booth Rentals near CHINO Hills.txt")</f>
        <v>Photo Booth Rentals near CHINO Hills.txt</v>
      </c>
    </row>
    <row r="202" ht="112.5" customHeight="1">
      <c r="A202" s="2" t="s">
        <v>313</v>
      </c>
      <c r="B202" s="2" t="s">
        <v>319</v>
      </c>
      <c r="C202" s="1" t="str">
        <f>HYPERLINK("https://drive.google.com/file/d/1PC9-3y0smYYfGB33LdxJcoEFYElHDs8G/view?usp=sharing", IMAGE("https://api.qrserver.com/v1/create-qr-code/?size=150x150&amp;data=https://drive.google.com/file/d/1PC9-3y0smYYfGB33LdxJcoEFYElHDs8G/view?usp=sharing",1))</f>
        <v/>
      </c>
      <c r="D202" s="3" t="s">
        <v>320</v>
      </c>
      <c r="E202" s="1" t="str">
        <f>HYPERLINK("https://drive.google.com/file/d/1PC9-3y0smYYfGB33LdxJcoEFYElHDs8G/view?usp=sharing","photo booth rental wedding cost Chino Hills.rtf")</f>
        <v>photo booth rental wedding cost Chino Hills.rtf</v>
      </c>
    </row>
    <row r="203" ht="112.5" customHeight="1">
      <c r="A203" s="2" t="s">
        <v>316</v>
      </c>
      <c r="B203" s="2" t="s">
        <v>321</v>
      </c>
      <c r="C203" s="1" t="str">
        <f>HYPERLINK("https://drive.google.com/file/d/1H8WfyDWeTAiYqyIKEjBecBuMbgUJL82I/view?usp=sharing", IMAGE("https://api.qrserver.com/v1/create-qr-code/?size=150x150&amp;data=https://drive.google.com/file/d/1H8WfyDWeTAiYqyIKEjBecBuMbgUJL82I/view?usp=sharing",1))</f>
        <v/>
      </c>
      <c r="D203" s="3" t="s">
        <v>322</v>
      </c>
      <c r="E203" s="1" t="str">
        <f>HYPERLINK("https://drive.google.com/file/d/1H8WfyDWeTAiYqyIKEjBecBuMbgUJL82I/view?usp=sharing","photo booth rental wedding cost Chino Hills.txt")</f>
        <v>photo booth rental wedding cost Chino Hills.txt</v>
      </c>
    </row>
    <row r="204" ht="112.5" customHeight="1">
      <c r="A204" s="2" t="s">
        <v>313</v>
      </c>
      <c r="B204" s="2" t="s">
        <v>323</v>
      </c>
      <c r="C204" s="1" t="str">
        <f>HYPERLINK("https://drive.google.com/file/d/1VoPc-yMRiTHTbOB0xKaPlK6SWyxrPemo/view?usp=sharing", IMAGE("https://api.qrserver.com/v1/create-qr-code/?size=150x150&amp;data=https://drive.google.com/file/d/1VoPc-yMRiTHTbOB0xKaPlK6SWyxrPemo/view?usp=sharing",1))</f>
        <v/>
      </c>
      <c r="D204" s="3" t="s">
        <v>324</v>
      </c>
      <c r="E204" s="1" t="str">
        <f>HYPERLINK("https://drive.google.com/file/d/1VoPc-yMRiTHTbOB0xKaPlK6SWyxrPemo/view?usp=sharing","how much does it cost to rent a Chino Hills photo booth.rtf")</f>
        <v>how much does it cost to rent a Chino Hills photo booth.rtf</v>
      </c>
    </row>
    <row r="205" ht="112.5" customHeight="1">
      <c r="A205" s="2" t="s">
        <v>316</v>
      </c>
      <c r="B205" s="2" t="s">
        <v>325</v>
      </c>
      <c r="C205" s="1" t="str">
        <f>HYPERLINK("https://drive.google.com/file/d/12tKb0UduYIkBsv35IOfO9QMbGtbKgm-l/view?usp=sharing", IMAGE("https://api.qrserver.com/v1/create-qr-code/?size=150x150&amp;data=https://drive.google.com/file/d/12tKb0UduYIkBsv35IOfO9QMbGtbKgm-l/view?usp=sharing",1))</f>
        <v/>
      </c>
      <c r="D205" s="3" t="s">
        <v>326</v>
      </c>
      <c r="E205" s="1" t="str">
        <f>HYPERLINK("https://drive.google.com/file/d/12tKb0UduYIkBsv35IOfO9QMbGtbKgm-l/view?usp=sharing","how much does it cost to rent a Chino Hills photo booth.txt")</f>
        <v>how much does it cost to rent a Chino Hills photo booth.txt</v>
      </c>
    </row>
    <row r="206" ht="112.5" customHeight="1">
      <c r="A206" s="2" t="s">
        <v>313</v>
      </c>
      <c r="B206" s="2" t="s">
        <v>327</v>
      </c>
      <c r="C206" s="1" t="str">
        <f>HYPERLINK("https://drive.google.com/file/d/1OUiGbNs6plRNYCEaeHyqKvuLFpum7Ga2/view?usp=sharing", IMAGE("https://api.qrserver.com/v1/create-qr-code/?size=150x150&amp;data=https://drive.google.com/file/d/1OUiGbNs6plRNYCEaeHyqKvuLFpum7Ga2/view?usp=sharing",1))</f>
        <v/>
      </c>
      <c r="D206" s="3" t="s">
        <v>328</v>
      </c>
      <c r="E206" s="1" t="str">
        <f>HYPERLINK("https://drive.google.com/file/d/1OUiGbNs6plRNYCEaeHyqKvuLFpum7Ga2/view?usp=sharing","how much is it to rent a Chino Hills photo booth.rtf")</f>
        <v>how much is it to rent a Chino Hills photo booth.rtf</v>
      </c>
    </row>
    <row r="207" ht="112.5" customHeight="1">
      <c r="A207" s="2" t="s">
        <v>316</v>
      </c>
      <c r="B207" s="2" t="s">
        <v>329</v>
      </c>
      <c r="C207" s="1" t="str">
        <f>HYPERLINK("https://drive.google.com/file/d/16Id1L3Mp6ZC3S7LBTHPNu5DLjvS2ifst/view?usp=sharing", IMAGE("https://api.qrserver.com/v1/create-qr-code/?size=150x150&amp;data=https://drive.google.com/file/d/16Id1L3Mp6ZC3S7LBTHPNu5DLjvS2ifst/view?usp=sharing",1))</f>
        <v/>
      </c>
      <c r="D207" s="3" t="s">
        <v>330</v>
      </c>
      <c r="E207" s="1" t="str">
        <f>HYPERLINK("https://drive.google.com/file/d/16Id1L3Mp6ZC3S7LBTHPNu5DLjvS2ifst/view?usp=sharing","how much is it to rent a Chino Hills photo booth.txt")</f>
        <v>how much is it to rent a Chino Hills photo booth.txt</v>
      </c>
    </row>
    <row r="208" ht="112.5" customHeight="1">
      <c r="A208" s="2" t="s">
        <v>313</v>
      </c>
      <c r="B208" s="2" t="s">
        <v>331</v>
      </c>
      <c r="C208" s="1" t="str">
        <f>HYPERLINK("https://drive.google.com/file/d/1vc5DHWmbk044l8OV48j5QMNic4r1Z6Lh/view?usp=sharing", IMAGE("https://api.qrserver.com/v1/create-qr-code/?size=150x150&amp;data=https://drive.google.com/file/d/1vc5DHWmbk044l8OV48j5QMNic4r1Z6Lh/view?usp=sharing",1))</f>
        <v/>
      </c>
      <c r="D208" s="3" t="s">
        <v>332</v>
      </c>
      <c r="E208" s="1" t="str">
        <f>HYPERLINK("https://drive.google.com/file/d/1vc5DHWmbk044l8OV48j5QMNic4r1Z6Lh/view?usp=sharing","photo booth rental Chino Hills.rtf")</f>
        <v>photo booth rental Chino Hills.rtf</v>
      </c>
    </row>
    <row r="209" ht="112.5" customHeight="1">
      <c r="A209" s="2" t="s">
        <v>316</v>
      </c>
      <c r="B209" s="2" t="s">
        <v>333</v>
      </c>
      <c r="C209" s="1" t="str">
        <f>HYPERLINK("https://drive.google.com/file/d/1XM-UAQl6Z7XuLnHP9KxHWHw1nlkSztIB/view?usp=sharing", IMAGE("https://api.qrserver.com/v1/create-qr-code/?size=150x150&amp;data=https://drive.google.com/file/d/1XM-UAQl6Z7XuLnHP9KxHWHw1nlkSztIB/view?usp=sharing",1))</f>
        <v/>
      </c>
      <c r="D209" s="3" t="s">
        <v>334</v>
      </c>
      <c r="E209" s="1" t="str">
        <f>HYPERLINK("https://drive.google.com/file/d/1XM-UAQl6Z7XuLnHP9KxHWHw1nlkSztIB/view?usp=sharing","photo booth rental Chino Hills.txt")</f>
        <v>photo booth rental Chino Hills.txt</v>
      </c>
    </row>
    <row r="210" ht="112.5" customHeight="1">
      <c r="A210" s="2" t="s">
        <v>313</v>
      </c>
      <c r="B210" s="2" t="s">
        <v>335</v>
      </c>
      <c r="C210" s="1" t="str">
        <f>HYPERLINK("https://drive.google.com/file/d/1MLURY428QoPc9ED_kzvRMuLC_M2r2CJM/view?usp=sharing", IMAGE("https://api.qrserver.com/v1/create-qr-code/?size=150x150&amp;data=https://drive.google.com/file/d/1MLURY428QoPc9ED_kzvRMuLC_M2r2CJM/view?usp=sharing",1))</f>
        <v/>
      </c>
      <c r="D210" s="3" t="s">
        <v>336</v>
      </c>
      <c r="E210" s="1" t="str">
        <f>HYPERLINK("https://drive.google.com/file/d/1MLURY428QoPc9ED_kzvRMuLC_M2r2CJM/view?usp=sharing","photo booth rental services Chino Hills.rtf")</f>
        <v>photo booth rental services Chino Hills.rtf</v>
      </c>
    </row>
    <row r="211" ht="112.5" customHeight="1">
      <c r="A211" s="2" t="s">
        <v>316</v>
      </c>
      <c r="B211" s="2" t="s">
        <v>337</v>
      </c>
      <c r="C211" s="1" t="str">
        <f>HYPERLINK("https://drive.google.com/file/d/1_IsHHyU7-VM1KSetwSW0aFCZGbG0CPt5/view?usp=sharing", IMAGE("https://api.qrserver.com/v1/create-qr-code/?size=150x150&amp;data=https://drive.google.com/file/d/1_IsHHyU7-VM1KSetwSW0aFCZGbG0CPt5/view?usp=sharing",1))</f>
        <v/>
      </c>
      <c r="D211" s="3" t="s">
        <v>338</v>
      </c>
      <c r="E211" s="1" t="str">
        <f>HYPERLINK("https://drive.google.com/file/d/1_IsHHyU7-VM1KSetwSW0aFCZGbG0CPt5/view?usp=sharing","photo booth rental services Chino Hills.txt")</f>
        <v>photo booth rental services Chino Hills.txt</v>
      </c>
    </row>
    <row r="212" ht="112.5" customHeight="1">
      <c r="A212" s="2" t="s">
        <v>313</v>
      </c>
      <c r="B212" s="2" t="s">
        <v>339</v>
      </c>
      <c r="C212" s="1" t="str">
        <f>HYPERLINK("https://drive.google.com/file/d/1NT8pIjgonkZdfdprbdAF1v93sCpft7uR/view?usp=sharing", IMAGE("https://api.qrserver.com/v1/create-qr-code/?size=150x150&amp;data=https://drive.google.com/file/d/1NT8pIjgonkZdfdprbdAF1v93sCpft7uR/view?usp=sharing",1))</f>
        <v/>
      </c>
      <c r="D212" s="3" t="s">
        <v>340</v>
      </c>
      <c r="E212" s="1" t="str">
        <f>HYPERLINK("https://drive.google.com/file/d/1NT8pIjgonkZdfdprbdAF1v93sCpft7uR/view?usp=sharing","photo.booth rentals Chino Hills.rtf")</f>
        <v>photo.booth rentals Chino Hills.rtf</v>
      </c>
    </row>
    <row r="213" ht="112.5" customHeight="1">
      <c r="A213" s="2" t="s">
        <v>316</v>
      </c>
      <c r="B213" s="2" t="s">
        <v>341</v>
      </c>
      <c r="C213" s="1" t="str">
        <f>HYPERLINK("https://drive.google.com/file/d/1_ctH5wPJzPjU868dLkuKWI2usFQsf66j/view?usp=sharing", IMAGE("https://api.qrserver.com/v1/create-qr-code/?size=150x150&amp;data=https://drive.google.com/file/d/1_ctH5wPJzPjU868dLkuKWI2usFQsf66j/view?usp=sharing",1))</f>
        <v/>
      </c>
      <c r="D213" s="3" t="s">
        <v>342</v>
      </c>
      <c r="E213" s="1" t="str">
        <f>HYPERLINK("https://drive.google.com/file/d/1_ctH5wPJzPjU868dLkuKWI2usFQsf66j/view?usp=sharing","photo.booth rentals Chino Hills.txt")</f>
        <v>photo.booth rentals Chino Hills.txt</v>
      </c>
    </row>
    <row r="214" ht="112.5" customHeight="1">
      <c r="A214" s="2" t="s">
        <v>313</v>
      </c>
      <c r="B214" s="2" t="s">
        <v>343</v>
      </c>
      <c r="C214" s="1" t="str">
        <f>HYPERLINK("https://drive.google.com/file/d/1SXLMWjY-Rpln-w5lPkBsapOldC1n5iMq/view?usp=sharing", IMAGE("https://api.qrserver.com/v1/create-qr-code/?size=150x150&amp;data=https://drive.google.com/file/d/1SXLMWjY-Rpln-w5lPkBsapOldC1n5iMq/view?usp=sharing",1))</f>
        <v/>
      </c>
      <c r="D214" s="3" t="s">
        <v>344</v>
      </c>
      <c r="E214" s="1" t="str">
        <f>HYPERLINK("https://drive.google.com/file/d/1SXLMWjY-Rpln-w5lPkBsapOldC1n5iMq/view?usp=sharing","photo booth rental sweet 16 Chino Hills.rtf")</f>
        <v>photo booth rental sweet 16 Chino Hills.rtf</v>
      </c>
    </row>
    <row r="215" ht="112.5" customHeight="1">
      <c r="A215" s="2" t="s">
        <v>316</v>
      </c>
      <c r="B215" s="2" t="s">
        <v>345</v>
      </c>
      <c r="C215" s="1" t="str">
        <f>HYPERLINK("https://drive.google.com/file/d/1Te8wk__pis51F5masJ-rw_8k3D7Jjxi3/view?usp=sharing", IMAGE("https://api.qrserver.com/v1/create-qr-code/?size=150x150&amp;data=https://drive.google.com/file/d/1Te8wk__pis51F5masJ-rw_8k3D7Jjxi3/view?usp=sharing",1))</f>
        <v/>
      </c>
      <c r="D215" s="3" t="s">
        <v>346</v>
      </c>
      <c r="E215" s="1" t="str">
        <f>HYPERLINK("https://drive.google.com/file/d/1Te8wk__pis51F5masJ-rw_8k3D7Jjxi3/view?usp=sharing","photo booth rental sweet 16 Chino Hills.txt")</f>
        <v>photo booth rental sweet 16 Chino Hills.txt</v>
      </c>
    </row>
    <row r="216" ht="112.5" customHeight="1">
      <c r="A216" s="2" t="s">
        <v>313</v>
      </c>
      <c r="B216" s="2" t="s">
        <v>347</v>
      </c>
      <c r="C216" s="1" t="str">
        <f>HYPERLINK("https://drive.google.com/file/d/1h7Mj2vWbAzI233LItTqy0WYXcUwblk9H/view?usp=sharing", IMAGE("https://api.qrserver.com/v1/create-qr-code/?size=150x150&amp;data=https://drive.google.com/file/d/1h7Mj2vWbAzI233LItTqy0WYXcUwblk9H/view?usp=sharing",1))</f>
        <v/>
      </c>
      <c r="D216" s="3" t="s">
        <v>348</v>
      </c>
      <c r="E216" s="1" t="str">
        <f>HYPERLINK("https://drive.google.com/file/d/1h7Mj2vWbAzI233LItTqy0WYXcUwblk9H/view?usp=sharing","photo booth rental 360 Chino Hills.rtf")</f>
        <v>photo booth rental 360 Chino Hills.rtf</v>
      </c>
    </row>
    <row r="217" ht="112.5" customHeight="1">
      <c r="A217" s="2" t="s">
        <v>316</v>
      </c>
      <c r="B217" s="2" t="s">
        <v>349</v>
      </c>
      <c r="C217" s="1" t="str">
        <f>HYPERLINK("https://drive.google.com/file/d/17z1G9QNOPz7ulsYZmwyoVH314V9EmCib/view?usp=sharing", IMAGE("https://api.qrserver.com/v1/create-qr-code/?size=150x150&amp;data=https://drive.google.com/file/d/17z1G9QNOPz7ulsYZmwyoVH314V9EmCib/view?usp=sharing",1))</f>
        <v/>
      </c>
      <c r="D217" s="3" t="s">
        <v>350</v>
      </c>
      <c r="E217" s="1" t="str">
        <f>HYPERLINK("https://drive.google.com/file/d/17z1G9QNOPz7ulsYZmwyoVH314V9EmCib/view?usp=sharing","photo booth rental 360 Chino Hills.txt")</f>
        <v>photo booth rental 360 Chino Hills.txt</v>
      </c>
    </row>
    <row r="218" ht="112.5" customHeight="1">
      <c r="A218" s="2" t="s">
        <v>313</v>
      </c>
      <c r="B218" s="2" t="s">
        <v>351</v>
      </c>
      <c r="C218" s="1" t="str">
        <f>HYPERLINK("https://drive.google.com/file/d/1fs2n8jxSq_jFxTpD5XWqBXIR1UlUxw78/view?usp=sharing", IMAGE("https://api.qrserver.com/v1/create-qr-code/?size=150x150&amp;data=https://drive.google.com/file/d/1fs2n8jxSq_jFxTpD5XWqBXIR1UlUxw78/view?usp=sharing",1))</f>
        <v/>
      </c>
      <c r="D218" s="3" t="s">
        <v>352</v>
      </c>
      <c r="E218" s="1" t="str">
        <f>HYPERLINK("https://drive.google.com/file/d/1fs2n8jxSq_jFxTpD5XWqBXIR1UlUxw78/view?usp=sharing","360 photo booth rental near Chino Hills.rtf")</f>
        <v>360 photo booth rental near Chino Hills.rtf</v>
      </c>
    </row>
    <row r="219" ht="112.5" customHeight="1">
      <c r="A219" s="2" t="s">
        <v>316</v>
      </c>
      <c r="B219" s="2" t="s">
        <v>353</v>
      </c>
      <c r="C219" s="1" t="str">
        <f>HYPERLINK("https://drive.google.com/file/d/1ZZs02X7hh3QKKk_jH2tjHCRYBl31RzEX/view?usp=sharing", IMAGE("https://api.qrserver.com/v1/create-qr-code/?size=150x150&amp;data=https://drive.google.com/file/d/1ZZs02X7hh3QKKk_jH2tjHCRYBl31RzEX/view?usp=sharing",1))</f>
        <v/>
      </c>
      <c r="D219" s="3" t="s">
        <v>354</v>
      </c>
      <c r="E219" s="1" t="str">
        <f>HYPERLINK("https://drive.google.com/file/d/1ZZs02X7hh3QKKk_jH2tjHCRYBl31RzEX/view?usp=sharing","360 photo booth rental near Chino Hills.txt")</f>
        <v>360 photo booth rental near Chino Hills.txt</v>
      </c>
    </row>
    <row r="220" ht="112.5" customHeight="1">
      <c r="A220" s="2" t="s">
        <v>313</v>
      </c>
      <c r="B220" s="2" t="s">
        <v>355</v>
      </c>
      <c r="C220" s="1" t="str">
        <f>HYPERLINK("https://drive.google.com/file/d/1ByyLz9CWNLv67blF_Ip7BFsq51Ha33PH/view?usp=sharing", IMAGE("https://api.qrserver.com/v1/create-qr-code/?size=150x150&amp;data=https://drive.google.com/file/d/1ByyLz9CWNLv67blF_Ip7BFsq51Ha33PH/view?usp=sharing",1))</f>
        <v/>
      </c>
      <c r="D220" s="3" t="s">
        <v>356</v>
      </c>
      <c r="E220" s="1" t="str">
        <f>HYPERLINK("https://drive.google.com/file/d/1ByyLz9CWNLv67blF_Ip7BFsq51Ha33PH/view?usp=sharing","360 photo booth rental Chino Hills.rtf")</f>
        <v>360 photo booth rental Chino Hills.rtf</v>
      </c>
    </row>
    <row r="221" ht="112.5" customHeight="1">
      <c r="A221" s="2" t="s">
        <v>316</v>
      </c>
      <c r="B221" s="2" t="s">
        <v>357</v>
      </c>
      <c r="C221" s="1" t="str">
        <f>HYPERLINK("https://drive.google.com/file/d/14gd0putk6Eja2r1XXIAowRj2lUef3SV8/view?usp=sharing", IMAGE("https://api.qrserver.com/v1/create-qr-code/?size=150x150&amp;data=https://drive.google.com/file/d/14gd0putk6Eja2r1XXIAowRj2lUef3SV8/view?usp=sharing",1))</f>
        <v/>
      </c>
      <c r="D221" s="3" t="s">
        <v>358</v>
      </c>
      <c r="E221" s="1" t="str">
        <f>HYPERLINK("https://drive.google.com/file/d/14gd0putk6Eja2r1XXIAowRj2lUef3SV8/view?usp=sharing","360 photo booth rental Chino Hills.txt")</f>
        <v>360 photo booth rental Chino Hills.txt</v>
      </c>
    </row>
    <row r="222" ht="112.5" customHeight="1">
      <c r="A222" s="2" t="s">
        <v>313</v>
      </c>
      <c r="B222" s="2" t="s">
        <v>359</v>
      </c>
      <c r="C222" s="1" t="str">
        <f>HYPERLINK("https://drive.google.com/file/d/1dhMXBRZhzDtaeYMzF4yakAI89SKW901P/view?usp=sharing", IMAGE("https://api.qrserver.com/v1/create-qr-code/?size=150x150&amp;data=https://drive.google.com/file/d/1dhMXBRZhzDtaeYMzF4yakAI89SKW901P/view?usp=sharing",1))</f>
        <v/>
      </c>
      <c r="D222" s="3" t="s">
        <v>360</v>
      </c>
      <c r="E222" s="1" t="str">
        <f>HYPERLINK("https://drive.google.com/file/d/1dhMXBRZhzDtaeYMzF4yakAI89SKW901P/view?usp=sharing","4 hour photo booth rental Chino Hills.rtf")</f>
        <v>4 hour photo booth rental Chino Hills.rtf</v>
      </c>
    </row>
    <row r="223" ht="112.5" customHeight="1">
      <c r="A223" s="2" t="s">
        <v>316</v>
      </c>
      <c r="B223" s="2" t="s">
        <v>361</v>
      </c>
      <c r="C223" s="1" t="str">
        <f>HYPERLINK("https://drive.google.com/file/d/19YDiBOaMoPt9D5dYcbGC_GR0jlCRmHeU/view?usp=sharing", IMAGE("https://api.qrserver.com/v1/create-qr-code/?size=150x150&amp;data=https://drive.google.com/file/d/19YDiBOaMoPt9D5dYcbGC_GR0jlCRmHeU/view?usp=sharing",1))</f>
        <v/>
      </c>
      <c r="D223" s="3" t="s">
        <v>362</v>
      </c>
      <c r="E223" s="1" t="str">
        <f>HYPERLINK("https://drive.google.com/file/d/19YDiBOaMoPt9D5dYcbGC_GR0jlCRmHeU/view?usp=sharing","4 hour photo booth rental Chino Hills.txt")</f>
        <v>4 hour photo booth rental Chino Hills.txt</v>
      </c>
    </row>
    <row r="224" ht="112.5" customHeight="1">
      <c r="A224" s="2" t="s">
        <v>313</v>
      </c>
      <c r="B224" s="2" t="s">
        <v>363</v>
      </c>
      <c r="C224" s="1" t="str">
        <f>HYPERLINK("https://drive.google.com/file/d/1CmXZK_Q6ff3bpDeWq2VrgjfUZ6ZghLkH/view?usp=sharing", IMAGE("https://api.qrserver.com/v1/create-qr-code/?size=150x150&amp;data=https://drive.google.com/file/d/1CmXZK_Q6ff3bpDeWq2VrgjfUZ6ZghLkH/view?usp=sharing",1))</f>
        <v/>
      </c>
      <c r="D224" s="3" t="s">
        <v>364</v>
      </c>
      <c r="E224" s="1" t="str">
        <f>HYPERLINK("https://drive.google.com/file/d/1CmXZK_Q6ff3bpDeWq2VrgjfUZ6ZghLkH/view?usp=sharing","how much is it to rent a photo booth for a party in Chino Hills.rtf")</f>
        <v>how much is it to rent a photo booth for a party in Chino Hills.rtf</v>
      </c>
    </row>
    <row r="225" ht="112.5" customHeight="1">
      <c r="A225" s="2" t="s">
        <v>316</v>
      </c>
      <c r="B225" s="2" t="s">
        <v>365</v>
      </c>
      <c r="C225" s="1" t="str">
        <f>HYPERLINK("https://drive.google.com/file/d/13oHSqnM0by7IftJ6ncDRWR7NHZzhmL0x/view?usp=sharing", IMAGE("https://api.qrserver.com/v1/create-qr-code/?size=150x150&amp;data=https://drive.google.com/file/d/13oHSqnM0by7IftJ6ncDRWR7NHZzhmL0x/view?usp=sharing",1))</f>
        <v/>
      </c>
      <c r="D225" s="3" t="s">
        <v>366</v>
      </c>
      <c r="E225" s="1" t="str">
        <f>HYPERLINK("https://drive.google.com/file/d/13oHSqnM0by7IftJ6ncDRWR7NHZzhmL0x/view?usp=sharing","how much is it to rent a photo booth for a party in Chino Hills.txt")</f>
        <v>how much is it to rent a photo booth for a party in Chino Hills.txt</v>
      </c>
    </row>
    <row r="226" ht="112.5" customHeight="1">
      <c r="A226" s="2" t="s">
        <v>313</v>
      </c>
      <c r="B226" s="2" t="s">
        <v>367</v>
      </c>
      <c r="C226" s="1" t="str">
        <f>HYPERLINK("https://drive.google.com/file/d/1eoYuifR3K3VP74x0nck3oMRT7_hKqNR2/view?usp=sharing", IMAGE("https://api.qrserver.com/v1/create-qr-code/?size=150x150&amp;data=https://drive.google.com/file/d/1eoYuifR3K3VP74x0nck3oMRT7_hKqNR2/view?usp=sharing",1))</f>
        <v/>
      </c>
      <c r="D226" s="3" t="s">
        <v>368</v>
      </c>
      <c r="E226" s="1" t="str">
        <f>HYPERLINK("https://drive.google.com/file/d/1eoYuifR3K3VP74x0nck3oMRT7_hKqNR2/view?usp=sharing","photo booth rentals cost in Chino Hills.rtf")</f>
        <v>photo booth rentals cost in Chino Hills.rtf</v>
      </c>
    </row>
    <row r="227" ht="112.5" customHeight="1">
      <c r="A227" s="2" t="s">
        <v>316</v>
      </c>
      <c r="B227" s="2" t="s">
        <v>369</v>
      </c>
      <c r="C227" s="1" t="str">
        <f>HYPERLINK("https://drive.google.com/file/d/1olt_fCEJJ5na8AQVBJ8S3FtGgr7KI9bb/view?usp=sharing", IMAGE("https://api.qrserver.com/v1/create-qr-code/?size=150x150&amp;data=https://drive.google.com/file/d/1olt_fCEJJ5na8AQVBJ8S3FtGgr7KI9bb/view?usp=sharing",1))</f>
        <v/>
      </c>
      <c r="D227" s="3" t="s">
        <v>370</v>
      </c>
      <c r="E227" s="1" t="str">
        <f>HYPERLINK("https://drive.google.com/file/d/1olt_fCEJJ5na8AQVBJ8S3FtGgr7KI9bb/view?usp=sharing","photo booth rentals cost in Chino Hills.txt")</f>
        <v>photo booth rentals cost in Chino Hills.txt</v>
      </c>
    </row>
    <row r="228" ht="112.5" customHeight="1">
      <c r="A228" s="2" t="s">
        <v>313</v>
      </c>
      <c r="B228" s="2" t="s">
        <v>371</v>
      </c>
      <c r="C228" s="1" t="str">
        <f>HYPERLINK("https://drive.google.com/file/d/1BJnWMTbiiamUVY7XF70Kow7QoMmHIYWH/view?usp=sharing", IMAGE("https://api.qrserver.com/v1/create-qr-code/?size=150x150&amp;data=https://drive.google.com/file/d/1BJnWMTbiiamUVY7XF70Kow7QoMmHIYWH/view?usp=sharing",1))</f>
        <v/>
      </c>
      <c r="D228" s="3" t="s">
        <v>372</v>
      </c>
      <c r="E228" s="1" t="str">
        <f>HYPERLINK("https://drive.google.com/file/d/1BJnWMTbiiamUVY7XF70Kow7QoMmHIYWH/view?usp=sharing","photo booth rental company near Chino Hills.rtf")</f>
        <v>photo booth rental company near Chino Hills.rtf</v>
      </c>
    </row>
    <row r="229" ht="112.5" customHeight="1">
      <c r="A229" s="2" t="s">
        <v>316</v>
      </c>
      <c r="B229" s="2" t="s">
        <v>373</v>
      </c>
      <c r="C229" s="1" t="str">
        <f>HYPERLINK("https://drive.google.com/file/d/1kcCvkpBmnZOFifv415CnqjIb9JcJOyNH/view?usp=sharing", IMAGE("https://api.qrserver.com/v1/create-qr-code/?size=150x150&amp;data=https://drive.google.com/file/d/1kcCvkpBmnZOFifv415CnqjIb9JcJOyNH/view?usp=sharing",1))</f>
        <v/>
      </c>
      <c r="D229" s="3" t="s">
        <v>374</v>
      </c>
      <c r="E229" s="1" t="str">
        <f>HYPERLINK("https://drive.google.com/file/d/1kcCvkpBmnZOFifv415CnqjIb9JcJOyNH/view?usp=sharing","photo booth rental company near Chino Hills.txt")</f>
        <v>photo booth rental company near Chino Hills.txt</v>
      </c>
    </row>
    <row r="230" ht="112.5" customHeight="1">
      <c r="A230" s="2" t="s">
        <v>313</v>
      </c>
      <c r="B230" s="2" t="s">
        <v>375</v>
      </c>
      <c r="C230" s="1" t="str">
        <f>HYPERLINK("https://drive.google.com/file/d/13GoAlZ9YIuEhVVkGoUAqOFdKJTU3Sail/view?usp=sharing", IMAGE("https://api.qrserver.com/v1/create-qr-code/?size=150x150&amp;data=https://drive.google.com/file/d/13GoAlZ9YIuEhVVkGoUAqOFdKJTU3Sail/view?usp=sharing",1))</f>
        <v/>
      </c>
      <c r="D230" s="3" t="s">
        <v>376</v>
      </c>
      <c r="E230" s="1" t="str">
        <f>HYPERLINK("https://drive.google.com/file/d/13GoAlZ9YIuEhVVkGoUAqOFdKJTU3Sail/view?usp=sharing","photo booth rental.near Chino Hills.rtf")</f>
        <v>photo booth rental.near Chino Hills.rtf</v>
      </c>
    </row>
    <row r="231" ht="112.5" customHeight="1">
      <c r="A231" s="2" t="s">
        <v>316</v>
      </c>
      <c r="B231" s="2" t="s">
        <v>377</v>
      </c>
      <c r="C231" s="1" t="str">
        <f>HYPERLINK("https://drive.google.com/file/d/1mZ0F0dtICr-7b49ouA8bTgkdi9VsxRzT/view?usp=sharing", IMAGE("https://api.qrserver.com/v1/create-qr-code/?size=150x150&amp;data=https://drive.google.com/file/d/1mZ0F0dtICr-7b49ouA8bTgkdi9VsxRzT/view?usp=sharing",1))</f>
        <v/>
      </c>
      <c r="D231" s="3" t="s">
        <v>378</v>
      </c>
      <c r="E231" s="1" t="str">
        <f>HYPERLINK("https://drive.google.com/file/d/1mZ0F0dtICr-7b49ouA8bTgkdi9VsxRzT/view?usp=sharing","photo booth rental.near Chino Hills.txt")</f>
        <v>photo booth rental.near Chino Hills.txt</v>
      </c>
    </row>
    <row r="232" ht="112.5" customHeight="1">
      <c r="A232" s="2" t="s">
        <v>313</v>
      </c>
      <c r="B232" s="2" t="s">
        <v>379</v>
      </c>
      <c r="C232" s="1" t="str">
        <f>HYPERLINK("https://drive.google.com/file/d/1ldk7oUfb9WLugjaJzMU4jVoiwlRvtxE4/view?usp=sharing", IMAGE("https://api.qrserver.com/v1/create-qr-code/?size=150x150&amp;data=https://drive.google.com/file/d/1ldk7oUfb9WLugjaJzMU4jVoiwlRvtxE4/view?usp=sharing",1))</f>
        <v/>
      </c>
      <c r="D232" s="3" t="s">
        <v>380</v>
      </c>
      <c r="E232" s="1" t="str">
        <f>HYPERLINK("https://drive.google.com/file/d/1ldk7oUfb9WLugjaJzMU4jVoiwlRvtxE4/view?usp=sharing","90s photo booth rental Chino Hills.rtf")</f>
        <v>90s photo booth rental Chino Hills.rtf</v>
      </c>
    </row>
    <row r="233" ht="112.5" customHeight="1">
      <c r="A233" s="2" t="s">
        <v>316</v>
      </c>
      <c r="B233" s="2" t="s">
        <v>381</v>
      </c>
      <c r="C233" s="1" t="str">
        <f>HYPERLINK("https://drive.google.com/file/d/11Tt07JxYaAkWXXFTrfh9hQqLaW8z0gzx/view?usp=sharing", IMAGE("https://api.qrserver.com/v1/create-qr-code/?size=150x150&amp;data=https://drive.google.com/file/d/11Tt07JxYaAkWXXFTrfh9hQqLaW8z0gzx/view?usp=sharing",1))</f>
        <v/>
      </c>
      <c r="D233" s="3" t="s">
        <v>382</v>
      </c>
      <c r="E233" s="1" t="str">
        <f>HYPERLINK("https://drive.google.com/file/d/11Tt07JxYaAkWXXFTrfh9hQqLaW8z0gzx/view?usp=sharing","90s photo booth rental Chino Hills.txt")</f>
        <v>90s photo booth rental Chino Hills.txt</v>
      </c>
    </row>
    <row r="234" ht="112.5" customHeight="1">
      <c r="A234" s="2" t="s">
        <v>313</v>
      </c>
      <c r="B234" s="2" t="s">
        <v>383</v>
      </c>
      <c r="C234" s="1" t="str">
        <f>HYPERLINK("https://drive.google.com/file/d/1bUmZttJVigYMw5X9qsPWZBV1uIUpNTqe/view?usp=sharing", IMAGE("https://api.qrserver.com/v1/create-qr-code/?size=150x150&amp;data=https://drive.google.com/file/d/1bUmZttJVigYMw5X9qsPWZBV1uIUpNTqe/view?usp=sharing",1))</f>
        <v/>
      </c>
      <c r="D234" s="3" t="s">
        <v>384</v>
      </c>
      <c r="E234" s="1" t="str">
        <f>HYPERLINK("https://drive.google.com/file/d/1bUmZttJVigYMw5X9qsPWZBV1uIUpNTqe/view?usp=sharing","video photo booth rental Chino Hills.rtf")</f>
        <v>video photo booth rental Chino Hills.rtf</v>
      </c>
    </row>
    <row r="235" ht="112.5" customHeight="1">
      <c r="A235" s="2" t="s">
        <v>316</v>
      </c>
      <c r="B235" s="2" t="s">
        <v>385</v>
      </c>
      <c r="C235" s="1" t="str">
        <f>HYPERLINK("https://drive.google.com/file/d/1pSdQpUksVp8-V7q1Hsma7Bffmkbm8A-n/view?usp=sharing", IMAGE("https://api.qrserver.com/v1/create-qr-code/?size=150x150&amp;data=https://drive.google.com/file/d/1pSdQpUksVp8-V7q1Hsma7Bffmkbm8A-n/view?usp=sharing",1))</f>
        <v/>
      </c>
      <c r="D235" s="3" t="s">
        <v>386</v>
      </c>
      <c r="E235" s="1" t="str">
        <f>HYPERLINK("https://drive.google.com/file/d/1pSdQpUksVp8-V7q1Hsma7Bffmkbm8A-n/view?usp=sharing","video photo booth rental Chino Hills.txt")</f>
        <v>video photo booth rental Chino Hills.txt</v>
      </c>
    </row>
    <row r="236" ht="112.5" customHeight="1">
      <c r="A236" s="2" t="s">
        <v>313</v>
      </c>
      <c r="B236" s="2" t="s">
        <v>387</v>
      </c>
      <c r="C236" s="1" t="str">
        <f>HYPERLINK("https://drive.google.com/file/d/1GEAxpegCsriCW5zbS_DXH21K2ZeamVRP/view?usp=sharing", IMAGE("https://api.qrserver.com/v1/create-qr-code/?size=150x150&amp;data=https://drive.google.com/file/d/1GEAxpegCsriCW5zbS_DXH21K2ZeamVRP/view?usp=sharing",1))</f>
        <v/>
      </c>
      <c r="D236" s="3" t="s">
        <v>388</v>
      </c>
      <c r="E236" s="1" t="str">
        <f>HYPERLINK("https://drive.google.com/file/d/1GEAxpegCsriCW5zbS_DXH21K2ZeamVRP/view?usp=sharing","photo booth rental west covina.rtf")</f>
        <v>photo booth rental west covina.rtf</v>
      </c>
    </row>
    <row r="237" ht="112.5" customHeight="1">
      <c r="A237" s="2" t="s">
        <v>316</v>
      </c>
      <c r="B237" s="2" t="s">
        <v>389</v>
      </c>
      <c r="C237" s="1" t="str">
        <f>HYPERLINK("https://drive.google.com/file/d/1H-lYBwG-Xow1TyIfQaZnbkQkbum6WLTt/view?usp=sharing", IMAGE("https://api.qrserver.com/v1/create-qr-code/?size=150x150&amp;data=https://drive.google.com/file/d/1H-lYBwG-Xow1TyIfQaZnbkQkbum6WLTt/view?usp=sharing",1))</f>
        <v/>
      </c>
      <c r="D237" s="3" t="s">
        <v>390</v>
      </c>
      <c r="E237" s="1" t="str">
        <f>HYPERLINK("https://drive.google.com/file/d/1H-lYBwG-Xow1TyIfQaZnbkQkbum6WLTt/view?usp=sharing","photo booth rental west covina.txt")</f>
        <v>photo booth rental west covina.txt</v>
      </c>
    </row>
    <row r="238" ht="112.5" customHeight="1">
      <c r="A238" s="2" t="s">
        <v>313</v>
      </c>
      <c r="B238" s="2" t="s">
        <v>391</v>
      </c>
      <c r="C238" s="1" t="str">
        <f>HYPERLINK("https://drive.google.com/file/d/16JINqN8Nx2UuStR0mN5tdecn7lnenJwi/view?usp=sharing", IMAGE("https://api.qrserver.com/v1/create-qr-code/?size=150x150&amp;data=https://drive.google.com/file/d/16JINqN8Nx2UuStR0mN5tdecn7lnenJwi/view?usp=sharing",1))</f>
        <v/>
      </c>
      <c r="D238" s="3" t="s">
        <v>392</v>
      </c>
      <c r="E238" s="1" t="str">
        <f>HYPERLINK("https://drive.google.com/file/d/16JINqN8Nx2UuStR0mN5tdecn7lnenJwi/view?usp=sharing","photo booth rental Chino Hills ca.rtf")</f>
        <v>photo booth rental Chino Hills ca.rtf</v>
      </c>
    </row>
    <row r="239" ht="112.5" customHeight="1">
      <c r="A239" s="2" t="s">
        <v>316</v>
      </c>
      <c r="B239" s="2" t="s">
        <v>393</v>
      </c>
      <c r="C239" s="1" t="str">
        <f>HYPERLINK("https://drive.google.com/file/d/1vqKyJUFcsV_VxiTOVKMlEGMSlgrnKWRP/view?usp=sharing", IMAGE("https://api.qrserver.com/v1/create-qr-code/?size=150x150&amp;data=https://drive.google.com/file/d/1vqKyJUFcsV_VxiTOVKMlEGMSlgrnKWRP/view?usp=sharing",1))</f>
        <v/>
      </c>
      <c r="D239" s="3" t="s">
        <v>394</v>
      </c>
      <c r="E239" s="1" t="str">
        <f>HYPERLINK("https://drive.google.com/file/d/1vqKyJUFcsV_VxiTOVKMlEGMSlgrnKWRP/view?usp=sharing","photo booth rental Chino Hills ca.txt")</f>
        <v>photo booth rental Chino Hills ca.txt</v>
      </c>
    </row>
    <row r="240" ht="112.5" customHeight="1">
      <c r="A240" s="2" t="s">
        <v>313</v>
      </c>
      <c r="B240" s="2" t="s">
        <v>395</v>
      </c>
      <c r="C240" s="1" t="str">
        <f>HYPERLINK("https://drive.google.com/file/d/1fCORbZmXkslWBTkS99HDMufffn8jzAnw/view?usp=sharing", IMAGE("https://api.qrserver.com/v1/create-qr-code/?size=150x150&amp;data=https://drive.google.com/file/d/1fCORbZmXkslWBTkS99HDMufffn8jzAnw/view?usp=sharing",1))</f>
        <v/>
      </c>
      <c r="D240" s="3" t="s">
        <v>396</v>
      </c>
      <c r="E240" s="1" t="str">
        <f>HYPERLINK("https://drive.google.com/file/d/1fCORbZmXkslWBTkS99HDMufffn8jzAnw/view?usp=sharing","photo booth rental with prints in Chino Hills.rtf")</f>
        <v>photo booth rental with prints in Chino Hills.rtf</v>
      </c>
    </row>
    <row r="241" ht="112.5" customHeight="1">
      <c r="A241" s="2" t="s">
        <v>316</v>
      </c>
      <c r="B241" s="2" t="s">
        <v>397</v>
      </c>
      <c r="C241" s="1" t="str">
        <f>HYPERLINK("https://drive.google.com/file/d/1X-DdEfbyGzezouRgllMnuCrcwx5njU8g/view?usp=sharing", IMAGE("https://api.qrserver.com/v1/create-qr-code/?size=150x150&amp;data=https://drive.google.com/file/d/1X-DdEfbyGzezouRgllMnuCrcwx5njU8g/view?usp=sharing",1))</f>
        <v/>
      </c>
      <c r="D241" s="3" t="s">
        <v>398</v>
      </c>
      <c r="E241" s="1" t="str">
        <f>HYPERLINK("https://drive.google.com/file/d/1X-DdEfbyGzezouRgllMnuCrcwx5njU8g/view?usp=sharing","photo booth rental with prints in Chino Hills.txt")</f>
        <v>photo booth rental with prints in Chino Hills.txt</v>
      </c>
    </row>
    <row r="242" ht="112.5" customHeight="1">
      <c r="A242" s="2" t="s">
        <v>258</v>
      </c>
      <c r="B242" s="2" t="s">
        <v>399</v>
      </c>
      <c r="C242" s="1" t="str">
        <f>HYPERLINK("https://drive.google.com/file/d/1Hbd-FQ0TxN-piGy-sqZ2dggpPRKyoYXM/view?usp=sharing", IMAGE("https://api.qrserver.com/v1/create-qr-code/?size=150x150&amp;data=https://drive.google.com/file/d/1Hbd-FQ0TxN-piGy-sqZ2dggpPRKyoYXM/view?usp=sharing",1))</f>
        <v/>
      </c>
      <c r="D242" s="3" t="s">
        <v>400</v>
      </c>
      <c r="E242" s="1" t="str">
        <f>HYPERLINK("https://drive.google.com/file/d/1Hbd-FQ0TxN-piGy-sqZ2dggpPRKyoYXM/view?usp=sharing","Photo Booth Rentals near CHINO Hills.pdf")</f>
        <v>Photo Booth Rentals near CHINO Hills.pdf</v>
      </c>
    </row>
    <row r="243" ht="112.5" customHeight="1">
      <c r="A243" s="2" t="s">
        <v>258</v>
      </c>
      <c r="B243" s="2" t="s">
        <v>401</v>
      </c>
      <c r="C243" s="1" t="str">
        <f>HYPERLINK("https://drive.google.com/file/d/1ksp3wIS6LhWn5ESEXF3zTpABdalwkODu/view?usp=sharing", IMAGE("https://api.qrserver.com/v1/create-qr-code/?size=150x150&amp;data=https://drive.google.com/file/d/1ksp3wIS6LhWn5ESEXF3zTpABdalwkODu/view?usp=sharing",1))</f>
        <v/>
      </c>
      <c r="D243" s="3" t="s">
        <v>402</v>
      </c>
      <c r="E243" s="1" t="str">
        <f>HYPERLINK("https://drive.google.com/file/d/1ksp3wIS6LhWn5ESEXF3zTpABdalwkODu/view?usp=sharing","photo booth rental wedding cost Chino Hills.pdf")</f>
        <v>photo booth rental wedding cost Chino Hills.pdf</v>
      </c>
    </row>
    <row r="244" ht="112.5" customHeight="1">
      <c r="A244" s="2" t="s">
        <v>258</v>
      </c>
      <c r="B244" s="2" t="s">
        <v>403</v>
      </c>
      <c r="C244" s="1" t="str">
        <f>HYPERLINK("https://drive.google.com/file/d/1s9GB8Jt2oc4jmVcdNhjWjVR0o3sKbapA/view?usp=sharing", IMAGE("https://api.qrserver.com/v1/create-qr-code/?size=150x150&amp;data=https://drive.google.com/file/d/1s9GB8Jt2oc4jmVcdNhjWjVR0o3sKbapA/view?usp=sharing",1))</f>
        <v/>
      </c>
      <c r="D244" s="3" t="s">
        <v>404</v>
      </c>
      <c r="E244" s="1" t="str">
        <f>HYPERLINK("https://drive.google.com/file/d/1s9GB8Jt2oc4jmVcdNhjWjVR0o3sKbapA/view?usp=sharing","how much does it cost to rent a Chino Hills photo booth.pdf")</f>
        <v>how much does it cost to rent a Chino Hills photo booth.pdf</v>
      </c>
    </row>
    <row r="245" ht="112.5" customHeight="1">
      <c r="A245" s="2" t="s">
        <v>258</v>
      </c>
      <c r="B245" s="2" t="s">
        <v>405</v>
      </c>
      <c r="C245" s="1" t="str">
        <f>HYPERLINK("https://drive.google.com/file/d/1VKaxOA6hRhrDt3Y6itCd79EZXFJTJ64W/view?usp=sharing", IMAGE("https://api.qrserver.com/v1/create-qr-code/?size=150x150&amp;data=https://drive.google.com/file/d/1VKaxOA6hRhrDt3Y6itCd79EZXFJTJ64W/view?usp=sharing",1))</f>
        <v/>
      </c>
      <c r="D245" s="3" t="s">
        <v>406</v>
      </c>
      <c r="E245" s="1" t="str">
        <f>HYPERLINK("https://drive.google.com/file/d/1VKaxOA6hRhrDt3Y6itCd79EZXFJTJ64W/view?usp=sharing","how much is it to rent a Chino Hills photo booth.pdf")</f>
        <v>how much is it to rent a Chino Hills photo booth.pdf</v>
      </c>
    </row>
    <row r="246" ht="112.5" customHeight="1">
      <c r="A246" s="2" t="s">
        <v>258</v>
      </c>
      <c r="B246" s="2" t="s">
        <v>407</v>
      </c>
      <c r="C246" s="1" t="str">
        <f>HYPERLINK("https://drive.google.com/file/d/1rA78mhXTwzQ0EeT7cmMvY4cpTuHmwFLj/view?usp=sharing", IMAGE("https://api.qrserver.com/v1/create-qr-code/?size=150x150&amp;data=https://drive.google.com/file/d/1rA78mhXTwzQ0EeT7cmMvY4cpTuHmwFLj/view?usp=sharing",1))</f>
        <v/>
      </c>
      <c r="D246" s="3" t="s">
        <v>408</v>
      </c>
      <c r="E246" s="1" t="str">
        <f>HYPERLINK("https://drive.google.com/file/d/1rA78mhXTwzQ0EeT7cmMvY4cpTuHmwFLj/view?usp=sharing","photo booth rental Chino Hills.pdf")</f>
        <v>photo booth rental Chino Hills.pdf</v>
      </c>
    </row>
    <row r="247" ht="112.5" customHeight="1">
      <c r="A247" s="2" t="s">
        <v>258</v>
      </c>
      <c r="B247" s="2" t="s">
        <v>409</v>
      </c>
      <c r="C247" s="1" t="str">
        <f>HYPERLINK("https://drive.google.com/file/d/1QOgAXgVAtA6tQ7CDGMqy_4tFS7f8jpN-/view?usp=sharing", IMAGE("https://api.qrserver.com/v1/create-qr-code/?size=150x150&amp;data=https://drive.google.com/file/d/1QOgAXgVAtA6tQ7CDGMqy_4tFS7f8jpN-/view?usp=sharing",1))</f>
        <v/>
      </c>
      <c r="D247" s="3" t="s">
        <v>410</v>
      </c>
      <c r="E247" s="1" t="str">
        <f>HYPERLINK("https://drive.google.com/file/d/1QOgAXgVAtA6tQ7CDGMqy_4tFS7f8jpN-/view?usp=sharing","photo booth rental services Chino Hills.pdf")</f>
        <v>photo booth rental services Chino Hills.pdf</v>
      </c>
    </row>
    <row r="248" ht="112.5" customHeight="1">
      <c r="A248" s="2" t="s">
        <v>258</v>
      </c>
      <c r="B248" s="2" t="s">
        <v>411</v>
      </c>
      <c r="C248" s="1" t="str">
        <f>HYPERLINK("https://drive.google.com/file/d/1Os3klnxsqlw2JuehWABEt59ghnWX5ly8/view?usp=sharing", IMAGE("https://api.qrserver.com/v1/create-qr-code/?size=150x150&amp;data=https://drive.google.com/file/d/1Os3klnxsqlw2JuehWABEt59ghnWX5ly8/view?usp=sharing",1))</f>
        <v/>
      </c>
      <c r="D248" s="3" t="s">
        <v>412</v>
      </c>
      <c r="E248" s="1" t="str">
        <f>HYPERLINK("https://drive.google.com/file/d/1Os3klnxsqlw2JuehWABEt59ghnWX5ly8/view?usp=sharing","photo.booth rentals Chino Hills.pdf")</f>
        <v>photo.booth rentals Chino Hills.pdf</v>
      </c>
    </row>
    <row r="249" ht="112.5" customHeight="1">
      <c r="A249" s="2" t="s">
        <v>258</v>
      </c>
      <c r="B249" s="2" t="s">
        <v>413</v>
      </c>
      <c r="C249" s="1" t="str">
        <f>HYPERLINK("https://drive.google.com/file/d/1ZLm7JkKwoaeBmcAuUoF87BRstmPK5Tb-/view?usp=sharing", IMAGE("https://api.qrserver.com/v1/create-qr-code/?size=150x150&amp;data=https://drive.google.com/file/d/1ZLm7JkKwoaeBmcAuUoF87BRstmPK5Tb-/view?usp=sharing",1))</f>
        <v/>
      </c>
      <c r="D249" s="3" t="s">
        <v>414</v>
      </c>
      <c r="E249" s="1" t="str">
        <f>HYPERLINK("https://drive.google.com/file/d/1ZLm7JkKwoaeBmcAuUoF87BRstmPK5Tb-/view?usp=sharing","photo booth rental sweet 16 Chino Hills.pdf")</f>
        <v>photo booth rental sweet 16 Chino Hills.pdf</v>
      </c>
    </row>
    <row r="250" ht="112.5" customHeight="1">
      <c r="A250" s="2" t="s">
        <v>258</v>
      </c>
      <c r="B250" s="2" t="s">
        <v>415</v>
      </c>
      <c r="C250" s="1" t="str">
        <f>HYPERLINK("https://drive.google.com/file/d/1PZVqnN9b5B89gdnROsrXGpAT6fk5rJPN/view?usp=sharing", IMAGE("https://api.qrserver.com/v1/create-qr-code/?size=150x150&amp;data=https://drive.google.com/file/d/1PZVqnN9b5B89gdnROsrXGpAT6fk5rJPN/view?usp=sharing",1))</f>
        <v/>
      </c>
      <c r="D250" s="3" t="s">
        <v>416</v>
      </c>
      <c r="E250" s="1" t="str">
        <f>HYPERLINK("https://drive.google.com/file/d/1PZVqnN9b5B89gdnROsrXGpAT6fk5rJPN/view?usp=sharing","photo booth rental 360 Chino Hills.pdf")</f>
        <v>photo booth rental 360 Chino Hills.pdf</v>
      </c>
    </row>
    <row r="251" ht="112.5" customHeight="1">
      <c r="A251" s="2" t="s">
        <v>258</v>
      </c>
      <c r="B251" s="2" t="s">
        <v>417</v>
      </c>
      <c r="C251" s="1" t="str">
        <f>HYPERLINK("https://drive.google.com/file/d/1Vg0q8ur59lWm5NTaFphYesZLApRzJQBr/view?usp=sharing", IMAGE("https://api.qrserver.com/v1/create-qr-code/?size=150x150&amp;data=https://drive.google.com/file/d/1Vg0q8ur59lWm5NTaFphYesZLApRzJQBr/view?usp=sharing",1))</f>
        <v/>
      </c>
      <c r="D251" s="3" t="s">
        <v>418</v>
      </c>
      <c r="E251" s="1" t="str">
        <f>HYPERLINK("https://drive.google.com/file/d/1Vg0q8ur59lWm5NTaFphYesZLApRzJQBr/view?usp=sharing","360 photo booth rental near Chino Hills.pdf")</f>
        <v>360 photo booth rental near Chino Hills.pdf</v>
      </c>
    </row>
    <row r="252" ht="112.5" customHeight="1">
      <c r="A252" s="2" t="s">
        <v>258</v>
      </c>
      <c r="B252" s="2" t="s">
        <v>419</v>
      </c>
      <c r="C252" s="1" t="str">
        <f>HYPERLINK("https://drive.google.com/file/d/1la6fOIeqebTkbXjgMi8o0ef5ez7hCOJI/view?usp=sharing", IMAGE("https://api.qrserver.com/v1/create-qr-code/?size=150x150&amp;data=https://drive.google.com/file/d/1la6fOIeqebTkbXjgMi8o0ef5ez7hCOJI/view?usp=sharing",1))</f>
        <v/>
      </c>
      <c r="D252" s="3" t="s">
        <v>420</v>
      </c>
      <c r="E252" s="1" t="str">
        <f>HYPERLINK("https://drive.google.com/file/d/1la6fOIeqebTkbXjgMi8o0ef5ez7hCOJI/view?usp=sharing","360 photo booth rental Chino Hills.pdf")</f>
        <v>360 photo booth rental Chino Hills.pdf</v>
      </c>
    </row>
    <row r="253" ht="112.5" customHeight="1">
      <c r="A253" s="2" t="s">
        <v>258</v>
      </c>
      <c r="B253" s="2" t="s">
        <v>421</v>
      </c>
      <c r="C253" s="1" t="str">
        <f>HYPERLINK("https://drive.google.com/file/d/1yaRxfWQAqWU_9Ls1WXHw91xNRoRSvU6N/view?usp=sharing", IMAGE("https://api.qrserver.com/v1/create-qr-code/?size=150x150&amp;data=https://drive.google.com/file/d/1yaRxfWQAqWU_9Ls1WXHw91xNRoRSvU6N/view?usp=sharing",1))</f>
        <v/>
      </c>
      <c r="D253" s="3" t="s">
        <v>422</v>
      </c>
      <c r="E253" s="1" t="str">
        <f>HYPERLINK("https://drive.google.com/file/d/1yaRxfWQAqWU_9Ls1WXHw91xNRoRSvU6N/view?usp=sharing","4 hour photo booth rental Chino Hills.pdf")</f>
        <v>4 hour photo booth rental Chino Hills.pdf</v>
      </c>
    </row>
    <row r="254" ht="112.5" customHeight="1">
      <c r="A254" s="2" t="s">
        <v>258</v>
      </c>
      <c r="B254" s="2" t="s">
        <v>423</v>
      </c>
      <c r="C254" s="1" t="str">
        <f>HYPERLINK("https://drive.google.com/file/d/1IqXTbCChJbxAjIZA-H_VicgujtEKYL11/view?usp=sharing", IMAGE("https://api.qrserver.com/v1/create-qr-code/?size=150x150&amp;data=https://drive.google.com/file/d/1IqXTbCChJbxAjIZA-H_VicgujtEKYL11/view?usp=sharing",1))</f>
        <v/>
      </c>
      <c r="D254" s="3" t="s">
        <v>424</v>
      </c>
      <c r="E254" s="1" t="str">
        <f>HYPERLINK("https://drive.google.com/file/d/1IqXTbCChJbxAjIZA-H_VicgujtEKYL11/view?usp=sharing","how much is it to rent a photo booth for a party in Chino Hills.pdf")</f>
        <v>how much is it to rent a photo booth for a party in Chino Hills.pdf</v>
      </c>
    </row>
    <row r="255" ht="112.5" customHeight="1">
      <c r="A255" s="2" t="s">
        <v>258</v>
      </c>
      <c r="B255" s="2" t="s">
        <v>425</v>
      </c>
      <c r="C255" s="1" t="str">
        <f>HYPERLINK("https://drive.google.com/file/d/1ODX7Yo8xoawEtvEJQfR2TzqZ-h5KCZ5j/view?usp=sharing", IMAGE("https://api.qrserver.com/v1/create-qr-code/?size=150x150&amp;data=https://drive.google.com/file/d/1ODX7Yo8xoawEtvEJQfR2TzqZ-h5KCZ5j/view?usp=sharing",1))</f>
        <v/>
      </c>
      <c r="D255" s="3" t="s">
        <v>426</v>
      </c>
      <c r="E255" s="1" t="str">
        <f>HYPERLINK("https://drive.google.com/file/d/1ODX7Yo8xoawEtvEJQfR2TzqZ-h5KCZ5j/view?usp=sharing","photo booth rentals cost in Chino Hills.pdf")</f>
        <v>photo booth rentals cost in Chino Hills.pdf</v>
      </c>
    </row>
    <row r="256" ht="112.5" customHeight="1">
      <c r="A256" s="2" t="s">
        <v>258</v>
      </c>
      <c r="B256" s="2" t="s">
        <v>427</v>
      </c>
      <c r="C256" s="1" t="str">
        <f>HYPERLINK("https://drive.google.com/file/d/1S5PZJALpEV_BK3k6ax0InnhIiHP1pHNp/view?usp=sharing", IMAGE("https://api.qrserver.com/v1/create-qr-code/?size=150x150&amp;data=https://drive.google.com/file/d/1S5PZJALpEV_BK3k6ax0InnhIiHP1pHNp/view?usp=sharing",1))</f>
        <v/>
      </c>
      <c r="D256" s="3" t="s">
        <v>428</v>
      </c>
      <c r="E256" s="1" t="str">
        <f>HYPERLINK("https://drive.google.com/file/d/1S5PZJALpEV_BK3k6ax0InnhIiHP1pHNp/view?usp=sharing","photo booth rental company near Chino Hills.pdf")</f>
        <v>photo booth rental company near Chino Hills.pdf</v>
      </c>
    </row>
    <row r="257" ht="112.5" customHeight="1">
      <c r="A257" s="2" t="s">
        <v>258</v>
      </c>
      <c r="B257" s="2" t="s">
        <v>429</v>
      </c>
      <c r="C257" s="1" t="str">
        <f>HYPERLINK("https://drive.google.com/file/d/1yqh50Dgl9b_K9FO-TO48SKnf4pe9yMps/view?usp=sharing", IMAGE("https://api.qrserver.com/v1/create-qr-code/?size=150x150&amp;data=https://drive.google.com/file/d/1yqh50Dgl9b_K9FO-TO48SKnf4pe9yMps/view?usp=sharing",1))</f>
        <v/>
      </c>
      <c r="D257" s="3" t="s">
        <v>430</v>
      </c>
      <c r="E257" s="1" t="str">
        <f>HYPERLINK("https://drive.google.com/file/d/1yqh50Dgl9b_K9FO-TO48SKnf4pe9yMps/view?usp=sharing","photo booth rental.near Chino Hills.pdf")</f>
        <v>photo booth rental.near Chino Hills.pdf</v>
      </c>
    </row>
    <row r="258" ht="112.5" customHeight="1">
      <c r="A258" s="2" t="s">
        <v>258</v>
      </c>
      <c r="B258" s="2" t="s">
        <v>431</v>
      </c>
      <c r="C258" s="1" t="str">
        <f>HYPERLINK("https://drive.google.com/file/d/1KWFCESjZslhXEKCtDbXWItWNHWZiONwy/view?usp=sharing", IMAGE("https://api.qrserver.com/v1/create-qr-code/?size=150x150&amp;data=https://drive.google.com/file/d/1KWFCESjZslhXEKCtDbXWItWNHWZiONwy/view?usp=sharing",1))</f>
        <v/>
      </c>
      <c r="D258" s="3" t="s">
        <v>432</v>
      </c>
      <c r="E258" s="1" t="str">
        <f>HYPERLINK("https://drive.google.com/file/d/1KWFCESjZslhXEKCtDbXWItWNHWZiONwy/view?usp=sharing","90s photo booth rental Chino Hills.pdf")</f>
        <v>90s photo booth rental Chino Hills.pdf</v>
      </c>
    </row>
    <row r="259" ht="112.5" customHeight="1">
      <c r="A259" s="2" t="s">
        <v>258</v>
      </c>
      <c r="B259" s="2" t="s">
        <v>433</v>
      </c>
      <c r="C259" s="1" t="str">
        <f>HYPERLINK("https://drive.google.com/file/d/1HpHqC8kPYSzUD7vi4SoR-pNX3DAohAt7/view?usp=sharing", IMAGE("https://api.qrserver.com/v1/create-qr-code/?size=150x150&amp;data=https://drive.google.com/file/d/1HpHqC8kPYSzUD7vi4SoR-pNX3DAohAt7/view?usp=sharing",1))</f>
        <v/>
      </c>
      <c r="D259" s="3" t="s">
        <v>434</v>
      </c>
      <c r="E259" s="1" t="str">
        <f>HYPERLINK("https://drive.google.com/file/d/1HpHqC8kPYSzUD7vi4SoR-pNX3DAohAt7/view?usp=sharing","video photo booth rental Chino Hills.pdf")</f>
        <v>video photo booth rental Chino Hills.pdf</v>
      </c>
    </row>
    <row r="260" ht="112.5" customHeight="1">
      <c r="A260" s="2" t="s">
        <v>258</v>
      </c>
      <c r="B260" s="2" t="s">
        <v>435</v>
      </c>
      <c r="C260" s="1" t="str">
        <f>HYPERLINK("https://drive.google.com/file/d/1RyNae_dSsufnsxPTTUO4rzQRUXYStvc4/view?usp=sharing", IMAGE("https://api.qrserver.com/v1/create-qr-code/?size=150x150&amp;data=https://drive.google.com/file/d/1RyNae_dSsufnsxPTTUO4rzQRUXYStvc4/view?usp=sharing",1))</f>
        <v/>
      </c>
      <c r="D260" s="3" t="s">
        <v>436</v>
      </c>
      <c r="E260" s="1" t="str">
        <f>HYPERLINK("https://drive.google.com/file/d/1RyNae_dSsufnsxPTTUO4rzQRUXYStvc4/view?usp=sharing","photo booth rental west covina.pdf")</f>
        <v>photo booth rental west covina.pdf</v>
      </c>
    </row>
    <row r="261" ht="112.5" customHeight="1">
      <c r="A261" s="2" t="s">
        <v>258</v>
      </c>
      <c r="B261" s="2" t="s">
        <v>437</v>
      </c>
      <c r="C261" s="1" t="str">
        <f>HYPERLINK("https://drive.google.com/file/d/1PkZqUIs9gVGNiLs2LPX6QbPyTavxWvCb/view?usp=sharing", IMAGE("https://api.qrserver.com/v1/create-qr-code/?size=150x150&amp;data=https://drive.google.com/file/d/1PkZqUIs9gVGNiLs2LPX6QbPyTavxWvCb/view?usp=sharing",1))</f>
        <v/>
      </c>
      <c r="D261" s="3" t="s">
        <v>438</v>
      </c>
      <c r="E261" s="1" t="str">
        <f>HYPERLINK("https://drive.google.com/file/d/1PkZqUIs9gVGNiLs2LPX6QbPyTavxWvCb/view?usp=sharing","photo booth rental Chino Hills ca.pdf")</f>
        <v>photo booth rental Chino Hills ca.pdf</v>
      </c>
    </row>
    <row r="262" ht="112.5" customHeight="1">
      <c r="A262" s="2" t="s">
        <v>258</v>
      </c>
      <c r="B262" s="2" t="s">
        <v>439</v>
      </c>
      <c r="C262" s="1" t="str">
        <f>HYPERLINK("https://drive.google.com/file/d/1MYpbsBlJmxuPjw1SyjUUONjIOS-txIeX/view?usp=sharing", IMAGE("https://api.qrserver.com/v1/create-qr-code/?size=150x150&amp;data=https://drive.google.com/file/d/1MYpbsBlJmxuPjw1SyjUUONjIOS-txIeX/view?usp=sharing",1))</f>
        <v/>
      </c>
      <c r="D262" s="3" t="s">
        <v>440</v>
      </c>
      <c r="E262" s="1" t="str">
        <f>HYPERLINK("https://drive.google.com/file/d/1MYpbsBlJmxuPjw1SyjUUONjIOS-txIeX/view?usp=sharing","photo booth rental with prints in Chino Hills.pdf")</f>
        <v>photo booth rental with prints in Chino Hills.pdf</v>
      </c>
    </row>
    <row r="263" ht="112.5" customHeight="1">
      <c r="A263" s="2" t="s">
        <v>441</v>
      </c>
      <c r="B263" s="2" t="s">
        <v>442</v>
      </c>
      <c r="C263" s="1" t="str">
        <f>HYPERLINK("https://docs.google.com/document/d/1q6PoJPZ8BxP0VGWtZwhvuY2GVL4rx2po/edit?usp=sharing&amp;ouid=115602453726005426174&amp;rtpof=true&amp;sd=true", IMAGE("https://api.qrserver.com/v1/create-qr-code/?size=150x150&amp;data=https://docs.google.com/document/d/1q6PoJPZ8BxP0VGWtZwhvuY2GVL4rx2po/edit?usp=sharing&amp;ouid=115602453726005426174&amp;rtpof=true&amp;sd=true",1))</f>
        <v/>
      </c>
      <c r="D263" s="3" t="s">
        <v>443</v>
      </c>
      <c r="E263" s="1" t="str">
        <f>HYPERLINK("https://docs.google.com/document/d/1q6PoJPZ8BxP0VGWtZwhvuY2GVL4rx2po/edit?usp=sharing&amp;ouid=115602453726005426174&amp;rtpof=true&amp;sd=true","Photo Booth Rentals near CHINO Hills.docx")</f>
        <v>Photo Booth Rentals near CHINO Hills.docx</v>
      </c>
    </row>
    <row r="264" ht="112.5" customHeight="1">
      <c r="A264" s="2" t="s">
        <v>441</v>
      </c>
      <c r="B264" s="2" t="s">
        <v>444</v>
      </c>
      <c r="C264" s="1" t="str">
        <f>HYPERLINK("https://docs.google.com/document/d/1dG1WpRGV5reA_6wevJtyn41yVQ47Fd_Q/edit?usp=sharing&amp;ouid=115602453726005426174&amp;rtpof=true&amp;sd=true", IMAGE("https://api.qrserver.com/v1/create-qr-code/?size=150x150&amp;data=https://docs.google.com/document/d/1dG1WpRGV5reA_6wevJtyn41yVQ47Fd_Q/edit?usp=sharing&amp;ouid=115602453726005426174&amp;rtpof=true&amp;sd=true",1))</f>
        <v/>
      </c>
      <c r="D264" s="3" t="s">
        <v>445</v>
      </c>
      <c r="E264" s="1" t="str">
        <f>HYPERLINK("https://docs.google.com/document/d/1dG1WpRGV5reA_6wevJtyn41yVQ47Fd_Q/edit?usp=sharing&amp;ouid=115602453726005426174&amp;rtpof=true&amp;sd=true","photo booth rental wedding cost Chino Hills.docx")</f>
        <v>photo booth rental wedding cost Chino Hills.docx</v>
      </c>
    </row>
    <row r="265" ht="112.5" customHeight="1">
      <c r="A265" s="2" t="s">
        <v>441</v>
      </c>
      <c r="B265" s="2" t="s">
        <v>446</v>
      </c>
      <c r="C265" s="1" t="str">
        <f>HYPERLINK("https://docs.google.com/document/d/1r-N-zPQXcEdPX_N92IFp5fzyknJvTOGY/edit?usp=sharing&amp;ouid=115602453726005426174&amp;rtpof=true&amp;sd=true", IMAGE("https://api.qrserver.com/v1/create-qr-code/?size=150x150&amp;data=https://docs.google.com/document/d/1r-N-zPQXcEdPX_N92IFp5fzyknJvTOGY/edit?usp=sharing&amp;ouid=115602453726005426174&amp;rtpof=true&amp;sd=true",1))</f>
        <v/>
      </c>
      <c r="D265" s="3" t="s">
        <v>447</v>
      </c>
      <c r="E265" s="1" t="str">
        <f>HYPERLINK("https://docs.google.com/document/d/1r-N-zPQXcEdPX_N92IFp5fzyknJvTOGY/edit?usp=sharing&amp;ouid=115602453726005426174&amp;rtpof=true&amp;sd=true","how much does it cost to rent a Chino Hills photo booth.docx")</f>
        <v>how much does it cost to rent a Chino Hills photo booth.docx</v>
      </c>
    </row>
    <row r="266" ht="112.5" customHeight="1">
      <c r="A266" s="2" t="s">
        <v>441</v>
      </c>
      <c r="B266" s="2" t="s">
        <v>448</v>
      </c>
      <c r="C266" s="1" t="str">
        <f>HYPERLINK("https://docs.google.com/document/d/1-zLZ0ozPweP99Gv3-_hI8618WZjAdhhC/edit?usp=sharing&amp;ouid=115602453726005426174&amp;rtpof=true&amp;sd=true", IMAGE("https://api.qrserver.com/v1/create-qr-code/?size=150x150&amp;data=https://docs.google.com/document/d/1-zLZ0ozPweP99Gv3-_hI8618WZjAdhhC/edit?usp=sharing&amp;ouid=115602453726005426174&amp;rtpof=true&amp;sd=true",1))</f>
        <v/>
      </c>
      <c r="D266" s="3" t="s">
        <v>449</v>
      </c>
      <c r="E266" s="1" t="str">
        <f>HYPERLINK("https://docs.google.com/document/d/1-zLZ0ozPweP99Gv3-_hI8618WZjAdhhC/edit?usp=sharing&amp;ouid=115602453726005426174&amp;rtpof=true&amp;sd=true","how much is it to rent a Chino Hills photo booth.docx")</f>
        <v>how much is it to rent a Chino Hills photo booth.docx</v>
      </c>
    </row>
    <row r="267" ht="112.5" customHeight="1">
      <c r="A267" s="2" t="s">
        <v>441</v>
      </c>
      <c r="B267" s="2" t="s">
        <v>450</v>
      </c>
      <c r="C267" s="1" t="str">
        <f>HYPERLINK("https://docs.google.com/document/d/10piVd_SXc0d4UKU6v-I-nr05uZSZGAuS/edit?usp=sharing&amp;ouid=115602453726005426174&amp;rtpof=true&amp;sd=true", IMAGE("https://api.qrserver.com/v1/create-qr-code/?size=150x150&amp;data=https://docs.google.com/document/d/10piVd_SXc0d4UKU6v-I-nr05uZSZGAuS/edit?usp=sharing&amp;ouid=115602453726005426174&amp;rtpof=true&amp;sd=true",1))</f>
        <v/>
      </c>
      <c r="D267" s="3" t="s">
        <v>451</v>
      </c>
      <c r="E267" s="1" t="str">
        <f>HYPERLINK("https://docs.google.com/document/d/10piVd_SXc0d4UKU6v-I-nr05uZSZGAuS/edit?usp=sharing&amp;ouid=115602453726005426174&amp;rtpof=true&amp;sd=true","photo booth rental Chino Hills.docx")</f>
        <v>photo booth rental Chino Hills.docx</v>
      </c>
    </row>
    <row r="268" ht="112.5" customHeight="1">
      <c r="A268" s="2" t="s">
        <v>441</v>
      </c>
      <c r="B268" s="2" t="s">
        <v>452</v>
      </c>
      <c r="C268" s="1" t="str">
        <f>HYPERLINK("https://docs.google.com/document/d/1JAMMzsmAoe1WEsD7zr3TlK3DBOtS6MsV/edit?usp=sharing&amp;ouid=115602453726005426174&amp;rtpof=true&amp;sd=true", IMAGE("https://api.qrserver.com/v1/create-qr-code/?size=150x150&amp;data=https://docs.google.com/document/d/1JAMMzsmAoe1WEsD7zr3TlK3DBOtS6MsV/edit?usp=sharing&amp;ouid=115602453726005426174&amp;rtpof=true&amp;sd=true",1))</f>
        <v/>
      </c>
      <c r="D268" s="3" t="s">
        <v>453</v>
      </c>
      <c r="E268" s="1" t="str">
        <f>HYPERLINK("https://docs.google.com/document/d/1JAMMzsmAoe1WEsD7zr3TlK3DBOtS6MsV/edit?usp=sharing&amp;ouid=115602453726005426174&amp;rtpof=true&amp;sd=true","photo booth rental services Chino Hills.docx")</f>
        <v>photo booth rental services Chino Hills.docx</v>
      </c>
    </row>
    <row r="269" ht="112.5" customHeight="1">
      <c r="A269" s="2" t="s">
        <v>441</v>
      </c>
      <c r="B269" s="2" t="s">
        <v>454</v>
      </c>
      <c r="C269" s="1" t="str">
        <f>HYPERLINK("https://docs.google.com/document/d/1zKcZ7jGf25KmGz1PN3--KCHVaq6Gl1Oj/edit?usp=sharing&amp;ouid=115602453726005426174&amp;rtpof=true&amp;sd=true", IMAGE("https://api.qrserver.com/v1/create-qr-code/?size=150x150&amp;data=https://docs.google.com/document/d/1zKcZ7jGf25KmGz1PN3--KCHVaq6Gl1Oj/edit?usp=sharing&amp;ouid=115602453726005426174&amp;rtpof=true&amp;sd=true",1))</f>
        <v/>
      </c>
      <c r="D269" s="3" t="s">
        <v>455</v>
      </c>
      <c r="E269" s="1" t="str">
        <f>HYPERLINK("https://docs.google.com/document/d/1zKcZ7jGf25KmGz1PN3--KCHVaq6Gl1Oj/edit?usp=sharing&amp;ouid=115602453726005426174&amp;rtpof=true&amp;sd=true","photo.booth rentals Chino Hills.docx")</f>
        <v>photo.booth rentals Chino Hills.docx</v>
      </c>
    </row>
    <row r="270" ht="112.5" customHeight="1">
      <c r="A270" s="2" t="s">
        <v>441</v>
      </c>
      <c r="B270" s="2" t="s">
        <v>456</v>
      </c>
      <c r="C270" s="1" t="str">
        <f>HYPERLINK("https://docs.google.com/document/d/1RdR9DhGHdxYxj-t5rRNsjkwBCHHyTxih/edit?usp=sharing&amp;ouid=115602453726005426174&amp;rtpof=true&amp;sd=true", IMAGE("https://api.qrserver.com/v1/create-qr-code/?size=150x150&amp;data=https://docs.google.com/document/d/1RdR9DhGHdxYxj-t5rRNsjkwBCHHyTxih/edit?usp=sharing&amp;ouid=115602453726005426174&amp;rtpof=true&amp;sd=true",1))</f>
        <v/>
      </c>
      <c r="D270" s="3" t="s">
        <v>457</v>
      </c>
      <c r="E270" s="1" t="str">
        <f>HYPERLINK("https://docs.google.com/document/d/1RdR9DhGHdxYxj-t5rRNsjkwBCHHyTxih/edit?usp=sharing&amp;ouid=115602453726005426174&amp;rtpof=true&amp;sd=true","photo booth rental sweet 16 Chino Hills.docx")</f>
        <v>photo booth rental sweet 16 Chino Hills.docx</v>
      </c>
    </row>
    <row r="271" ht="112.5" customHeight="1">
      <c r="A271" s="2" t="s">
        <v>441</v>
      </c>
      <c r="B271" s="2" t="s">
        <v>458</v>
      </c>
      <c r="C271" s="1" t="str">
        <f>HYPERLINK("https://docs.google.com/document/d/1kvaSuwzaipN8KRJFXNKjiCd2pDKs2DnB/edit?usp=sharing&amp;ouid=115602453726005426174&amp;rtpof=true&amp;sd=true", IMAGE("https://api.qrserver.com/v1/create-qr-code/?size=150x150&amp;data=https://docs.google.com/document/d/1kvaSuwzaipN8KRJFXNKjiCd2pDKs2DnB/edit?usp=sharing&amp;ouid=115602453726005426174&amp;rtpof=true&amp;sd=true",1))</f>
        <v/>
      </c>
      <c r="D271" s="3" t="s">
        <v>459</v>
      </c>
      <c r="E271" s="1" t="str">
        <f>HYPERLINK("https://docs.google.com/document/d/1kvaSuwzaipN8KRJFXNKjiCd2pDKs2DnB/edit?usp=sharing&amp;ouid=115602453726005426174&amp;rtpof=true&amp;sd=true","photo booth rental 360 Chino Hills.docx")</f>
        <v>photo booth rental 360 Chino Hills.docx</v>
      </c>
    </row>
    <row r="272" ht="112.5" customHeight="1">
      <c r="A272" s="2" t="s">
        <v>441</v>
      </c>
      <c r="B272" s="2" t="s">
        <v>460</v>
      </c>
      <c r="C272" s="1" t="str">
        <f>HYPERLINK("https://docs.google.com/document/d/1r7erJp8YiHrrGkxeKdPpJKxPZpAej8YM/edit?usp=sharing&amp;ouid=115602453726005426174&amp;rtpof=true&amp;sd=true", IMAGE("https://api.qrserver.com/v1/create-qr-code/?size=150x150&amp;data=https://docs.google.com/document/d/1r7erJp8YiHrrGkxeKdPpJKxPZpAej8YM/edit?usp=sharing&amp;ouid=115602453726005426174&amp;rtpof=true&amp;sd=true",1))</f>
        <v/>
      </c>
      <c r="D272" s="3" t="s">
        <v>461</v>
      </c>
      <c r="E272" s="1" t="str">
        <f>HYPERLINK("https://docs.google.com/document/d/1r7erJp8YiHrrGkxeKdPpJKxPZpAej8YM/edit?usp=sharing&amp;ouid=115602453726005426174&amp;rtpof=true&amp;sd=true","360 photo booth rental near Chino Hills.docx")</f>
        <v>360 photo booth rental near Chino Hills.docx</v>
      </c>
    </row>
    <row r="273" ht="112.5" customHeight="1">
      <c r="A273" s="2" t="s">
        <v>441</v>
      </c>
      <c r="B273" s="2" t="s">
        <v>462</v>
      </c>
      <c r="C273" s="1" t="str">
        <f>HYPERLINK("https://docs.google.com/document/d/190UW2h7Alb019ytjpftTswpGsfuszGI7/edit?usp=sharing&amp;ouid=115602453726005426174&amp;rtpof=true&amp;sd=true", IMAGE("https://api.qrserver.com/v1/create-qr-code/?size=150x150&amp;data=https://docs.google.com/document/d/190UW2h7Alb019ytjpftTswpGsfuszGI7/edit?usp=sharing&amp;ouid=115602453726005426174&amp;rtpof=true&amp;sd=true",1))</f>
        <v/>
      </c>
      <c r="D273" s="3" t="s">
        <v>463</v>
      </c>
      <c r="E273" s="1" t="str">
        <f>HYPERLINK("https://docs.google.com/document/d/190UW2h7Alb019ytjpftTswpGsfuszGI7/edit?usp=sharing&amp;ouid=115602453726005426174&amp;rtpof=true&amp;sd=true","360 photo booth rental Chino Hills.docx")</f>
        <v>360 photo booth rental Chino Hills.docx</v>
      </c>
    </row>
    <row r="274" ht="112.5" customHeight="1">
      <c r="A274" s="2" t="s">
        <v>441</v>
      </c>
      <c r="B274" s="2" t="s">
        <v>464</v>
      </c>
      <c r="C274" s="1" t="str">
        <f>HYPERLINK("https://docs.google.com/document/d/1jH0geJa7IsgjyC69ig2vh0vfmswJWIuh/edit?usp=sharing&amp;ouid=115602453726005426174&amp;rtpof=true&amp;sd=true", IMAGE("https://api.qrserver.com/v1/create-qr-code/?size=150x150&amp;data=https://docs.google.com/document/d/1jH0geJa7IsgjyC69ig2vh0vfmswJWIuh/edit?usp=sharing&amp;ouid=115602453726005426174&amp;rtpof=true&amp;sd=true",1))</f>
        <v/>
      </c>
      <c r="D274" s="3" t="s">
        <v>465</v>
      </c>
      <c r="E274" s="1" t="str">
        <f>HYPERLINK("https://docs.google.com/document/d/1jH0geJa7IsgjyC69ig2vh0vfmswJWIuh/edit?usp=sharing&amp;ouid=115602453726005426174&amp;rtpof=true&amp;sd=true","4 hour photo booth rental Chino Hills.docx")</f>
        <v>4 hour photo booth rental Chino Hills.docx</v>
      </c>
    </row>
    <row r="275" ht="112.5" customHeight="1">
      <c r="A275" s="2" t="s">
        <v>441</v>
      </c>
      <c r="B275" s="2" t="s">
        <v>466</v>
      </c>
      <c r="C275" s="1" t="str">
        <f>HYPERLINK("https://docs.google.com/document/d/1kOIk0yNuoMk_Tb8Ju319lm8bMiRJNH91/edit?usp=sharing&amp;ouid=115602453726005426174&amp;rtpof=true&amp;sd=true", IMAGE("https://api.qrserver.com/v1/create-qr-code/?size=150x150&amp;data=https://docs.google.com/document/d/1kOIk0yNuoMk_Tb8Ju319lm8bMiRJNH91/edit?usp=sharing&amp;ouid=115602453726005426174&amp;rtpof=true&amp;sd=true",1))</f>
        <v/>
      </c>
      <c r="D275" s="3" t="s">
        <v>467</v>
      </c>
      <c r="E275" s="1" t="str">
        <f>HYPERLINK("https://docs.google.com/document/d/1kOIk0yNuoMk_Tb8Ju319lm8bMiRJNH91/edit?usp=sharing&amp;ouid=115602453726005426174&amp;rtpof=true&amp;sd=true","how much is it to rent a photo booth for a party in Chino Hills.docx")</f>
        <v>how much is it to rent a photo booth for a party in Chino Hills.docx</v>
      </c>
    </row>
    <row r="276" ht="112.5" customHeight="1">
      <c r="A276" s="2" t="s">
        <v>441</v>
      </c>
      <c r="B276" s="2" t="s">
        <v>468</v>
      </c>
      <c r="C276" s="1" t="str">
        <f>HYPERLINK("https://docs.google.com/document/d/1xJTT56WlZU3ofaQBFsZyGfFgjNWcUuXZ/edit?usp=sharing&amp;ouid=115602453726005426174&amp;rtpof=true&amp;sd=true", IMAGE("https://api.qrserver.com/v1/create-qr-code/?size=150x150&amp;data=https://docs.google.com/document/d/1xJTT56WlZU3ofaQBFsZyGfFgjNWcUuXZ/edit?usp=sharing&amp;ouid=115602453726005426174&amp;rtpof=true&amp;sd=true",1))</f>
        <v/>
      </c>
      <c r="D276" s="3" t="s">
        <v>469</v>
      </c>
      <c r="E276" s="1" t="str">
        <f>HYPERLINK("https://docs.google.com/document/d/1xJTT56WlZU3ofaQBFsZyGfFgjNWcUuXZ/edit?usp=sharing&amp;ouid=115602453726005426174&amp;rtpof=true&amp;sd=true","photo booth rentals cost in Chino Hills.docx")</f>
        <v>photo booth rentals cost in Chino Hills.docx</v>
      </c>
    </row>
    <row r="277" ht="112.5" customHeight="1">
      <c r="A277" s="2" t="s">
        <v>441</v>
      </c>
      <c r="B277" s="2" t="s">
        <v>470</v>
      </c>
      <c r="C277" s="1" t="str">
        <f>HYPERLINK("https://docs.google.com/document/d/12kdR2SAPXydlBM8dkEHnH6iCy5QwhdPT/edit?usp=sharing&amp;ouid=115602453726005426174&amp;rtpof=true&amp;sd=true", IMAGE("https://api.qrserver.com/v1/create-qr-code/?size=150x150&amp;data=https://docs.google.com/document/d/12kdR2SAPXydlBM8dkEHnH6iCy5QwhdPT/edit?usp=sharing&amp;ouid=115602453726005426174&amp;rtpof=true&amp;sd=true",1))</f>
        <v/>
      </c>
      <c r="D277" s="3" t="s">
        <v>471</v>
      </c>
      <c r="E277" s="1" t="str">
        <f>HYPERLINK("https://docs.google.com/document/d/12kdR2SAPXydlBM8dkEHnH6iCy5QwhdPT/edit?usp=sharing&amp;ouid=115602453726005426174&amp;rtpof=true&amp;sd=true","photo booth rental company near Chino Hills.docx")</f>
        <v>photo booth rental company near Chino Hills.docx</v>
      </c>
    </row>
    <row r="278" ht="112.5" customHeight="1">
      <c r="A278" s="2" t="s">
        <v>441</v>
      </c>
      <c r="B278" s="2" t="s">
        <v>472</v>
      </c>
      <c r="C278" s="1" t="str">
        <f>HYPERLINK("https://docs.google.com/document/d/1jv0nFNnSoHLv2s3ZF3IQFsI2jG9mNwvZ/edit?usp=sharing&amp;ouid=115602453726005426174&amp;rtpof=true&amp;sd=true", IMAGE("https://api.qrserver.com/v1/create-qr-code/?size=150x150&amp;data=https://docs.google.com/document/d/1jv0nFNnSoHLv2s3ZF3IQFsI2jG9mNwvZ/edit?usp=sharing&amp;ouid=115602453726005426174&amp;rtpof=true&amp;sd=true",1))</f>
        <v/>
      </c>
      <c r="D278" s="3" t="s">
        <v>473</v>
      </c>
      <c r="E278" s="1" t="str">
        <f>HYPERLINK("https://docs.google.com/document/d/1jv0nFNnSoHLv2s3ZF3IQFsI2jG9mNwvZ/edit?usp=sharing&amp;ouid=115602453726005426174&amp;rtpof=true&amp;sd=true","photo booth rental.near Chino Hills.docx")</f>
        <v>photo booth rental.near Chino Hills.docx</v>
      </c>
    </row>
    <row r="279" ht="112.5" customHeight="1">
      <c r="A279" s="2" t="s">
        <v>441</v>
      </c>
      <c r="B279" s="2" t="s">
        <v>474</v>
      </c>
      <c r="C279" s="1" t="str">
        <f>HYPERLINK("https://docs.google.com/document/d/1xdOqeGyIOOMFo7AZXgQKUTw5GXvUw_YL/edit?usp=sharing&amp;ouid=115602453726005426174&amp;rtpof=true&amp;sd=true", IMAGE("https://api.qrserver.com/v1/create-qr-code/?size=150x150&amp;data=https://docs.google.com/document/d/1xdOqeGyIOOMFo7AZXgQKUTw5GXvUw_YL/edit?usp=sharing&amp;ouid=115602453726005426174&amp;rtpof=true&amp;sd=true",1))</f>
        <v/>
      </c>
      <c r="D279" s="3" t="s">
        <v>475</v>
      </c>
      <c r="E279" s="1" t="str">
        <f>HYPERLINK("https://docs.google.com/document/d/1xdOqeGyIOOMFo7AZXgQKUTw5GXvUw_YL/edit?usp=sharing&amp;ouid=115602453726005426174&amp;rtpof=true&amp;sd=true","90s photo booth rental Chino Hills.docx")</f>
        <v>90s photo booth rental Chino Hills.docx</v>
      </c>
    </row>
    <row r="280" ht="112.5" customHeight="1">
      <c r="A280" s="2" t="s">
        <v>441</v>
      </c>
      <c r="B280" s="2" t="s">
        <v>476</v>
      </c>
      <c r="C280" s="1" t="str">
        <f>HYPERLINK("https://docs.google.com/document/d/1JGhqYrUEKYfisnqXAglKKVBWApr95ybY/edit?usp=sharing&amp;ouid=115602453726005426174&amp;rtpof=true&amp;sd=true", IMAGE("https://api.qrserver.com/v1/create-qr-code/?size=150x150&amp;data=https://docs.google.com/document/d/1JGhqYrUEKYfisnqXAglKKVBWApr95ybY/edit?usp=sharing&amp;ouid=115602453726005426174&amp;rtpof=true&amp;sd=true",1))</f>
        <v/>
      </c>
      <c r="D280" s="3" t="s">
        <v>477</v>
      </c>
      <c r="E280" s="1" t="str">
        <f>HYPERLINK("https://docs.google.com/document/d/1JGhqYrUEKYfisnqXAglKKVBWApr95ybY/edit?usp=sharing&amp;ouid=115602453726005426174&amp;rtpof=true&amp;sd=true","video photo booth rental Chino Hills.docx")</f>
        <v>video photo booth rental Chino Hills.docx</v>
      </c>
    </row>
    <row r="281" ht="112.5" customHeight="1">
      <c r="A281" s="2" t="s">
        <v>441</v>
      </c>
      <c r="B281" s="2" t="s">
        <v>478</v>
      </c>
      <c r="C281" s="1" t="str">
        <f>HYPERLINK("https://docs.google.com/document/d/1tq_EkiYgL2lj7bsgggSwdoQsNJZflgmY/edit?usp=sharing&amp;ouid=115602453726005426174&amp;rtpof=true&amp;sd=true", IMAGE("https://api.qrserver.com/v1/create-qr-code/?size=150x150&amp;data=https://docs.google.com/document/d/1tq_EkiYgL2lj7bsgggSwdoQsNJZflgmY/edit?usp=sharing&amp;ouid=115602453726005426174&amp;rtpof=true&amp;sd=true",1))</f>
        <v/>
      </c>
      <c r="D281" s="3" t="s">
        <v>479</v>
      </c>
      <c r="E281" s="1" t="str">
        <f>HYPERLINK("https://docs.google.com/document/d/1tq_EkiYgL2lj7bsgggSwdoQsNJZflgmY/edit?usp=sharing&amp;ouid=115602453726005426174&amp;rtpof=true&amp;sd=true","photo booth rental west covina.docx")</f>
        <v>photo booth rental west covina.docx</v>
      </c>
    </row>
    <row r="282" ht="112.5" customHeight="1">
      <c r="A282" s="2" t="s">
        <v>441</v>
      </c>
      <c r="B282" s="2" t="s">
        <v>480</v>
      </c>
      <c r="C282" s="1" t="str">
        <f>HYPERLINK("https://docs.google.com/document/d/1wbjAYP2SKSHtvYkXE3yCCg7YroAdH9m1/edit?usp=sharing&amp;ouid=115602453726005426174&amp;rtpof=true&amp;sd=true", IMAGE("https://api.qrserver.com/v1/create-qr-code/?size=150x150&amp;data=https://docs.google.com/document/d/1wbjAYP2SKSHtvYkXE3yCCg7YroAdH9m1/edit?usp=sharing&amp;ouid=115602453726005426174&amp;rtpof=true&amp;sd=true",1))</f>
        <v/>
      </c>
      <c r="D282" s="3" t="s">
        <v>481</v>
      </c>
      <c r="E282" s="1" t="str">
        <f>HYPERLINK("https://docs.google.com/document/d/1wbjAYP2SKSHtvYkXE3yCCg7YroAdH9m1/edit?usp=sharing&amp;ouid=115602453726005426174&amp;rtpof=true&amp;sd=true","photo booth rental Chino Hills ca.docx")</f>
        <v>photo booth rental Chino Hills ca.docx</v>
      </c>
    </row>
    <row r="283" ht="112.5" customHeight="1">
      <c r="A283" s="2" t="s">
        <v>441</v>
      </c>
      <c r="B283" s="2" t="s">
        <v>482</v>
      </c>
      <c r="C283" s="1" t="str">
        <f>HYPERLINK("https://docs.google.com/document/d/15b4ZQtDp1VaTuX3pGezzKEk3SjNB38a8/edit?usp=sharing&amp;ouid=115602453726005426174&amp;rtpof=true&amp;sd=true", IMAGE("https://api.qrserver.com/v1/create-qr-code/?size=150x150&amp;data=https://docs.google.com/document/d/15b4ZQtDp1VaTuX3pGezzKEk3SjNB38a8/edit?usp=sharing&amp;ouid=115602453726005426174&amp;rtpof=true&amp;sd=true",1))</f>
        <v/>
      </c>
      <c r="D283" s="3" t="s">
        <v>483</v>
      </c>
      <c r="E283" s="1" t="str">
        <f>HYPERLINK("https://docs.google.com/document/d/15b4ZQtDp1VaTuX3pGezzKEk3SjNB38a8/edit?usp=sharing&amp;ouid=115602453726005426174&amp;rtpof=true&amp;sd=true","photo booth rental with prints in Chino Hills.docx")</f>
        <v>photo booth rental with prints in Chino Hills.docx</v>
      </c>
    </row>
    <row r="284" ht="112.5" customHeight="1">
      <c r="A284" s="2" t="s">
        <v>484</v>
      </c>
      <c r="B284" s="2" t="s">
        <v>485</v>
      </c>
      <c r="C284" s="1" t="str">
        <f>HYPERLINK("https://drive.google.com/file/d/1FvK2TjTfHQPScN8i7NYGfOpH6N_gAxVm/view?usp=sharing", IMAGE("https://api.qrserver.com/v1/create-qr-code/?size=150x150&amp;data=https://drive.google.com/file/d/1FvK2TjTfHQPScN8i7NYGfOpH6N_gAxVm/view?usp=sharing",1))</f>
        <v/>
      </c>
      <c r="D284" s="3" t="s">
        <v>486</v>
      </c>
      <c r="E284" s="1" t="str">
        <f>HYPERLINK("https://drive.google.com/file/d/1FvK2TjTfHQPScN8i7NYGfOpH6N_gAxVm/view?usp=sharing","Photo Booth Rentals near CHINO Hills.odt")</f>
        <v>Photo Booth Rentals near CHINO Hills.odt</v>
      </c>
    </row>
    <row r="285" ht="112.5" customHeight="1">
      <c r="A285" s="2" t="s">
        <v>487</v>
      </c>
      <c r="B285" s="2" t="s">
        <v>488</v>
      </c>
      <c r="C285" s="1" t="str">
        <f>HYPERLINK("https://drive.google.com/file/d/1g_JdBZdUYSloTpYXuiWsjC519cWWLZRE/view?usp=sharing", IMAGE("https://api.qrserver.com/v1/create-qr-code/?size=150x150&amp;data=https://drive.google.com/file/d/1g_JdBZdUYSloTpYXuiWsjC519cWWLZRE/view?usp=sharing",1))</f>
        <v/>
      </c>
      <c r="D285" s="3" t="s">
        <v>489</v>
      </c>
      <c r="E285" s="1" t="str">
        <f>HYPERLINK("https://drive.google.com/file/d/1g_JdBZdUYSloTpYXuiWsjC519cWWLZRE/view?usp=sharing","Photo Booth Rentals near CHINO Hills.zip")</f>
        <v>Photo Booth Rentals near CHINO Hills.zip</v>
      </c>
    </row>
    <row r="286" ht="112.5" customHeight="1">
      <c r="A286" s="2" t="s">
        <v>490</v>
      </c>
      <c r="B286" s="2" t="s">
        <v>491</v>
      </c>
      <c r="C286" s="1" t="str">
        <f>HYPERLINK("https://drive.google.com/file/d/15YtIjm8-DbW93QmsTE0DwPeS2o3YrsYn/view?usp=sharing", IMAGE("https://api.qrserver.com/v1/create-qr-code/?size=150x150&amp;data=https://drive.google.com/file/d/15YtIjm8-DbW93QmsTE0DwPeS2o3YrsYn/view?usp=sharing",1))</f>
        <v/>
      </c>
      <c r="D286" s="3" t="s">
        <v>492</v>
      </c>
      <c r="E286" s="1" t="str">
        <f>HYPERLINK("https://drive.google.com/file/d/15YtIjm8-DbW93QmsTE0DwPeS2o3YrsYn/view?usp=sharing","Photo Booth Rentals near CHINO Hills.epub")</f>
        <v>Photo Booth Rentals near CHINO Hills.epub</v>
      </c>
    </row>
    <row r="287" ht="112.5" customHeight="1">
      <c r="A287" s="2" t="s">
        <v>484</v>
      </c>
      <c r="B287" s="2" t="s">
        <v>493</v>
      </c>
      <c r="C287" s="1" t="str">
        <f>HYPERLINK("https://drive.google.com/file/d/1lqH1yZhKS8ZGiN1pCrvXI2y2uOvZY6jy/view?usp=sharing", IMAGE("https://api.qrserver.com/v1/create-qr-code/?size=150x150&amp;data=https://drive.google.com/file/d/1lqH1yZhKS8ZGiN1pCrvXI2y2uOvZY6jy/view?usp=sharing",1))</f>
        <v/>
      </c>
      <c r="D287" s="3" t="s">
        <v>494</v>
      </c>
      <c r="E287" s="1" t="str">
        <f>HYPERLINK("https://drive.google.com/file/d/1lqH1yZhKS8ZGiN1pCrvXI2y2uOvZY6jy/view?usp=sharing","photo booth rental wedding cost Chino Hills.odt")</f>
        <v>photo booth rental wedding cost Chino Hills.odt</v>
      </c>
    </row>
    <row r="288" ht="112.5" customHeight="1">
      <c r="A288" s="2" t="s">
        <v>487</v>
      </c>
      <c r="B288" s="2" t="s">
        <v>495</v>
      </c>
      <c r="C288" s="1" t="str">
        <f>HYPERLINK("https://drive.google.com/file/d/11orxoHZ-9t58v1UoXyl3GyjvUK3tilL7/view?usp=sharing", IMAGE("https://api.qrserver.com/v1/create-qr-code/?size=150x150&amp;data=https://drive.google.com/file/d/11orxoHZ-9t58v1UoXyl3GyjvUK3tilL7/view?usp=sharing",1))</f>
        <v/>
      </c>
      <c r="D288" s="3" t="s">
        <v>496</v>
      </c>
      <c r="E288" s="1" t="str">
        <f>HYPERLINK("https://drive.google.com/file/d/11orxoHZ-9t58v1UoXyl3GyjvUK3tilL7/view?usp=sharing","photo booth rental wedding cost Chino Hills.zip")</f>
        <v>photo booth rental wedding cost Chino Hills.zip</v>
      </c>
    </row>
    <row r="289" ht="112.5" customHeight="1">
      <c r="A289" s="2" t="s">
        <v>490</v>
      </c>
      <c r="B289" s="2" t="s">
        <v>497</v>
      </c>
      <c r="C289" s="1" t="str">
        <f>HYPERLINK("https://drive.google.com/file/d/1jEru8v_emHZoFt-n6WeRfNUoR2S7Fivt/view?usp=sharing", IMAGE("https://api.qrserver.com/v1/create-qr-code/?size=150x150&amp;data=https://drive.google.com/file/d/1jEru8v_emHZoFt-n6WeRfNUoR2S7Fivt/view?usp=sharing",1))</f>
        <v/>
      </c>
      <c r="D289" s="3" t="s">
        <v>498</v>
      </c>
      <c r="E289" s="1" t="str">
        <f>HYPERLINK("https://drive.google.com/file/d/1jEru8v_emHZoFt-n6WeRfNUoR2S7Fivt/view?usp=sharing","photo booth rental wedding cost Chino Hills.epub")</f>
        <v>photo booth rental wedding cost Chino Hills.epub</v>
      </c>
    </row>
    <row r="290" ht="112.5" customHeight="1">
      <c r="A290" s="2" t="s">
        <v>484</v>
      </c>
      <c r="B290" s="2" t="s">
        <v>499</v>
      </c>
      <c r="C290" s="1" t="str">
        <f>HYPERLINK("https://drive.google.com/file/d/1tAw91w36b2kY7Rqx1Ul_WfuqQ4ax3aI5/view?usp=sharing", IMAGE("https://api.qrserver.com/v1/create-qr-code/?size=150x150&amp;data=https://drive.google.com/file/d/1tAw91w36b2kY7Rqx1Ul_WfuqQ4ax3aI5/view?usp=sharing",1))</f>
        <v/>
      </c>
      <c r="D290" s="3" t="s">
        <v>500</v>
      </c>
      <c r="E290" s="1" t="str">
        <f>HYPERLINK("https://drive.google.com/file/d/1tAw91w36b2kY7Rqx1Ul_WfuqQ4ax3aI5/view?usp=sharing","how much does it cost to rent a Chino Hills photo booth.odt")</f>
        <v>how much does it cost to rent a Chino Hills photo booth.odt</v>
      </c>
    </row>
    <row r="291" ht="112.5" customHeight="1">
      <c r="A291" s="2" t="s">
        <v>487</v>
      </c>
      <c r="B291" s="2" t="s">
        <v>501</v>
      </c>
      <c r="C291" s="1" t="str">
        <f>HYPERLINK("https://drive.google.com/file/d/1hw9uZ-mig1erwn6m1OJ_Fe0LpNg3l2xD/view?usp=sharing", IMAGE("https://api.qrserver.com/v1/create-qr-code/?size=150x150&amp;data=https://drive.google.com/file/d/1hw9uZ-mig1erwn6m1OJ_Fe0LpNg3l2xD/view?usp=sharing",1))</f>
        <v/>
      </c>
      <c r="D291" s="3" t="s">
        <v>502</v>
      </c>
      <c r="E291" s="1" t="str">
        <f>HYPERLINK("https://drive.google.com/file/d/1hw9uZ-mig1erwn6m1OJ_Fe0LpNg3l2xD/view?usp=sharing","how much does it cost to rent a Chino Hills photo booth.zip")</f>
        <v>how much does it cost to rent a Chino Hills photo booth.zip</v>
      </c>
    </row>
    <row r="292" ht="112.5" customHeight="1">
      <c r="A292" s="2" t="s">
        <v>490</v>
      </c>
      <c r="B292" s="2" t="s">
        <v>503</v>
      </c>
      <c r="C292" s="1" t="str">
        <f>HYPERLINK("https://drive.google.com/file/d/10CtrgmqCE4Nho2attbUHP3G2se62W3b1/view?usp=sharing", IMAGE("https://api.qrserver.com/v1/create-qr-code/?size=150x150&amp;data=https://drive.google.com/file/d/10CtrgmqCE4Nho2attbUHP3G2se62W3b1/view?usp=sharing",1))</f>
        <v/>
      </c>
      <c r="D292" s="3" t="s">
        <v>504</v>
      </c>
      <c r="E292" s="1" t="str">
        <f>HYPERLINK("https://drive.google.com/file/d/10CtrgmqCE4Nho2attbUHP3G2se62W3b1/view?usp=sharing","how much does it cost to rent a Chino Hills photo booth.epub")</f>
        <v>how much does it cost to rent a Chino Hills photo booth.epub</v>
      </c>
    </row>
    <row r="293" ht="112.5" customHeight="1">
      <c r="A293" s="2" t="s">
        <v>484</v>
      </c>
      <c r="B293" s="2" t="s">
        <v>505</v>
      </c>
      <c r="C293" s="1" t="str">
        <f>HYPERLINK("https://drive.google.com/file/d/1dL2k8auQ_Gtp2W2DZuDaw69xoeYb5b8k/view?usp=sharing", IMAGE("https://api.qrserver.com/v1/create-qr-code/?size=150x150&amp;data=https://drive.google.com/file/d/1dL2k8auQ_Gtp2W2DZuDaw69xoeYb5b8k/view?usp=sharing",1))</f>
        <v/>
      </c>
      <c r="D293" s="3" t="s">
        <v>506</v>
      </c>
      <c r="E293" s="1" t="str">
        <f>HYPERLINK("https://drive.google.com/file/d/1dL2k8auQ_Gtp2W2DZuDaw69xoeYb5b8k/view?usp=sharing","how much is it to rent a Chino Hills photo booth.odt")</f>
        <v>how much is it to rent a Chino Hills photo booth.odt</v>
      </c>
    </row>
    <row r="294" ht="112.5" customHeight="1">
      <c r="A294" s="2" t="s">
        <v>487</v>
      </c>
      <c r="B294" s="2" t="s">
        <v>507</v>
      </c>
      <c r="C294" s="1" t="str">
        <f>HYPERLINK("https://drive.google.com/file/d/1nmFv1xul7jqkrWfSShUPZ5tGIlFKQ7kT/view?usp=sharing", IMAGE("https://api.qrserver.com/v1/create-qr-code/?size=150x150&amp;data=https://drive.google.com/file/d/1nmFv1xul7jqkrWfSShUPZ5tGIlFKQ7kT/view?usp=sharing",1))</f>
        <v/>
      </c>
      <c r="D294" s="3" t="s">
        <v>508</v>
      </c>
      <c r="E294" s="1" t="str">
        <f>HYPERLINK("https://drive.google.com/file/d/1nmFv1xul7jqkrWfSShUPZ5tGIlFKQ7kT/view?usp=sharing","how much is it to rent a Chino Hills photo booth.zip")</f>
        <v>how much is it to rent a Chino Hills photo booth.zip</v>
      </c>
    </row>
    <row r="295" ht="112.5" customHeight="1">
      <c r="A295" s="2" t="s">
        <v>490</v>
      </c>
      <c r="B295" s="2" t="s">
        <v>509</v>
      </c>
      <c r="C295" s="1" t="str">
        <f>HYPERLINK("https://drive.google.com/file/d/1TTs_bSFc384kiJyQzt8oVjwytAlQol82/view?usp=sharing", IMAGE("https://api.qrserver.com/v1/create-qr-code/?size=150x150&amp;data=https://drive.google.com/file/d/1TTs_bSFc384kiJyQzt8oVjwytAlQol82/view?usp=sharing",1))</f>
        <v/>
      </c>
      <c r="D295" s="3" t="s">
        <v>510</v>
      </c>
      <c r="E295" s="1" t="str">
        <f>HYPERLINK("https://drive.google.com/file/d/1TTs_bSFc384kiJyQzt8oVjwytAlQol82/view?usp=sharing","how much is it to rent a Chino Hills photo booth.epub")</f>
        <v>how much is it to rent a Chino Hills photo booth.epub</v>
      </c>
    </row>
    <row r="296" ht="112.5" customHeight="1">
      <c r="A296" s="2" t="s">
        <v>484</v>
      </c>
      <c r="B296" s="2" t="s">
        <v>511</v>
      </c>
      <c r="C296" s="1" t="str">
        <f>HYPERLINK("https://drive.google.com/file/d/1waD2SkXXt6s64VgvWXiJHxhd2rk1W_Au/view?usp=sharing", IMAGE("https://api.qrserver.com/v1/create-qr-code/?size=150x150&amp;data=https://drive.google.com/file/d/1waD2SkXXt6s64VgvWXiJHxhd2rk1W_Au/view?usp=sharing",1))</f>
        <v/>
      </c>
      <c r="D296" s="3" t="s">
        <v>512</v>
      </c>
      <c r="E296" s="1" t="str">
        <f>HYPERLINK("https://drive.google.com/file/d/1waD2SkXXt6s64VgvWXiJHxhd2rk1W_Au/view?usp=sharing","photo booth rental Chino Hills.odt")</f>
        <v>photo booth rental Chino Hills.odt</v>
      </c>
    </row>
    <row r="297" ht="112.5" customHeight="1">
      <c r="A297" s="2" t="s">
        <v>487</v>
      </c>
      <c r="B297" s="2" t="s">
        <v>513</v>
      </c>
      <c r="C297" s="1" t="str">
        <f>HYPERLINK("https://drive.google.com/file/d/1cA-3KcDStH7GTpg6gHPb0UREVMcjnF0H/view?usp=sharing", IMAGE("https://api.qrserver.com/v1/create-qr-code/?size=150x150&amp;data=https://drive.google.com/file/d/1cA-3KcDStH7GTpg6gHPb0UREVMcjnF0H/view?usp=sharing",1))</f>
        <v/>
      </c>
      <c r="D297" s="3" t="s">
        <v>514</v>
      </c>
      <c r="E297" s="1" t="str">
        <f>HYPERLINK("https://drive.google.com/file/d/1cA-3KcDStH7GTpg6gHPb0UREVMcjnF0H/view?usp=sharing","photo booth rental Chino Hills.zip")</f>
        <v>photo booth rental Chino Hills.zip</v>
      </c>
    </row>
    <row r="298" ht="112.5" customHeight="1">
      <c r="A298" s="2" t="s">
        <v>490</v>
      </c>
      <c r="B298" s="2" t="s">
        <v>515</v>
      </c>
      <c r="C298" s="1" t="str">
        <f>HYPERLINK("https://drive.google.com/file/d/1LP20lXJmctoFNlpobIpTlipN5bKiP0ec/view?usp=sharing", IMAGE("https://api.qrserver.com/v1/create-qr-code/?size=150x150&amp;data=https://drive.google.com/file/d/1LP20lXJmctoFNlpobIpTlipN5bKiP0ec/view?usp=sharing",1))</f>
        <v/>
      </c>
      <c r="D298" s="3" t="s">
        <v>516</v>
      </c>
      <c r="E298" s="1" t="str">
        <f>HYPERLINK("https://drive.google.com/file/d/1LP20lXJmctoFNlpobIpTlipN5bKiP0ec/view?usp=sharing","photo booth rental Chino Hills.epub")</f>
        <v>photo booth rental Chino Hills.epub</v>
      </c>
    </row>
    <row r="299" ht="112.5" customHeight="1">
      <c r="A299" s="2" t="s">
        <v>484</v>
      </c>
      <c r="B299" s="2" t="s">
        <v>517</v>
      </c>
      <c r="C299" s="1" t="str">
        <f>HYPERLINK("https://drive.google.com/file/d/1Z4OaMw94CMvU4FjkFNaQk0kgZAEYaK8W/view?usp=sharing", IMAGE("https://api.qrserver.com/v1/create-qr-code/?size=150x150&amp;data=https://drive.google.com/file/d/1Z4OaMw94CMvU4FjkFNaQk0kgZAEYaK8W/view?usp=sharing",1))</f>
        <v/>
      </c>
      <c r="D299" s="3" t="s">
        <v>518</v>
      </c>
      <c r="E299" s="1" t="str">
        <f>HYPERLINK("https://drive.google.com/file/d/1Z4OaMw94CMvU4FjkFNaQk0kgZAEYaK8W/view?usp=sharing","photo booth rental services Chino Hills.odt")</f>
        <v>photo booth rental services Chino Hills.odt</v>
      </c>
    </row>
    <row r="300" ht="112.5" customHeight="1">
      <c r="A300" s="2" t="s">
        <v>487</v>
      </c>
      <c r="B300" s="2" t="s">
        <v>519</v>
      </c>
      <c r="C300" s="1" t="str">
        <f>HYPERLINK("https://drive.google.com/file/d/1cPUgI9ObftEK__5PIuQo6fAyrTedqe1t/view?usp=sharing", IMAGE("https://api.qrserver.com/v1/create-qr-code/?size=150x150&amp;data=https://drive.google.com/file/d/1cPUgI9ObftEK__5PIuQo6fAyrTedqe1t/view?usp=sharing",1))</f>
        <v/>
      </c>
      <c r="D300" s="3" t="s">
        <v>520</v>
      </c>
      <c r="E300" s="1" t="str">
        <f>HYPERLINK("https://drive.google.com/file/d/1cPUgI9ObftEK__5PIuQo6fAyrTedqe1t/view?usp=sharing","photo booth rental services Chino Hills.zip")</f>
        <v>photo booth rental services Chino Hills.zip</v>
      </c>
    </row>
    <row r="301" ht="112.5" customHeight="1">
      <c r="A301" s="2" t="s">
        <v>490</v>
      </c>
      <c r="B301" s="2" t="s">
        <v>521</v>
      </c>
      <c r="C301" s="1" t="str">
        <f>HYPERLINK("https://drive.google.com/file/d/11_BGyNInfjcsiQpMg1fFj4DsycJ3a9Wk/view?usp=sharing", IMAGE("https://api.qrserver.com/v1/create-qr-code/?size=150x150&amp;data=https://drive.google.com/file/d/11_BGyNInfjcsiQpMg1fFj4DsycJ3a9Wk/view?usp=sharing",1))</f>
        <v/>
      </c>
      <c r="D301" s="3" t="s">
        <v>522</v>
      </c>
      <c r="E301" s="1" t="str">
        <f>HYPERLINK("https://drive.google.com/file/d/11_BGyNInfjcsiQpMg1fFj4DsycJ3a9Wk/view?usp=sharing","photo booth rental services Chino Hills.epub")</f>
        <v>photo booth rental services Chino Hills.epub</v>
      </c>
    </row>
    <row r="302" ht="112.5" customHeight="1">
      <c r="A302" s="2" t="s">
        <v>484</v>
      </c>
      <c r="B302" s="2" t="s">
        <v>523</v>
      </c>
      <c r="C302" s="1" t="str">
        <f>HYPERLINK("https://drive.google.com/file/d/19mNNqzbcINf8PuSX5knpOmWhYvQJVqiF/view?usp=sharing", IMAGE("https://api.qrserver.com/v1/create-qr-code/?size=150x150&amp;data=https://drive.google.com/file/d/19mNNqzbcINf8PuSX5knpOmWhYvQJVqiF/view?usp=sharing",1))</f>
        <v/>
      </c>
      <c r="D302" s="3" t="s">
        <v>524</v>
      </c>
      <c r="E302" s="1" t="str">
        <f>HYPERLINK("https://drive.google.com/file/d/19mNNqzbcINf8PuSX5knpOmWhYvQJVqiF/view?usp=sharing","photo.booth rentals Chino Hills.odt")</f>
        <v>photo.booth rentals Chino Hills.odt</v>
      </c>
    </row>
    <row r="303" ht="112.5" customHeight="1">
      <c r="A303" s="2" t="s">
        <v>487</v>
      </c>
      <c r="B303" s="2" t="s">
        <v>525</v>
      </c>
      <c r="C303" s="1" t="str">
        <f>HYPERLINK("https://drive.google.com/file/d/1vrqXuK3TrDtKd-12jHY-LOzGS95UAZB4/view?usp=sharing", IMAGE("https://api.qrserver.com/v1/create-qr-code/?size=150x150&amp;data=https://drive.google.com/file/d/1vrqXuK3TrDtKd-12jHY-LOzGS95UAZB4/view?usp=sharing",1))</f>
        <v/>
      </c>
      <c r="D303" s="3" t="s">
        <v>526</v>
      </c>
      <c r="E303" s="1" t="str">
        <f>HYPERLINK("https://drive.google.com/file/d/1vrqXuK3TrDtKd-12jHY-LOzGS95UAZB4/view?usp=sharing","photo.booth rentals Chino Hills.zip")</f>
        <v>photo.booth rentals Chino Hills.zip</v>
      </c>
    </row>
    <row r="304" ht="112.5" customHeight="1">
      <c r="A304" s="2" t="s">
        <v>490</v>
      </c>
      <c r="B304" s="2" t="s">
        <v>527</v>
      </c>
      <c r="C304" s="1" t="str">
        <f>HYPERLINK("https://drive.google.com/file/d/1EGSYCpjcGkSNiuunDNFV1_V9W8dfjfoN/view?usp=sharing", IMAGE("https://api.qrserver.com/v1/create-qr-code/?size=150x150&amp;data=https://drive.google.com/file/d/1EGSYCpjcGkSNiuunDNFV1_V9W8dfjfoN/view?usp=sharing",1))</f>
        <v/>
      </c>
      <c r="D304" s="3" t="s">
        <v>528</v>
      </c>
      <c r="E304" s="1" t="str">
        <f>HYPERLINK("https://drive.google.com/file/d/1EGSYCpjcGkSNiuunDNFV1_V9W8dfjfoN/view?usp=sharing","photo.booth rentals Chino Hills.epub")</f>
        <v>photo.booth rentals Chino Hills.epub</v>
      </c>
    </row>
    <row r="305" ht="112.5" customHeight="1">
      <c r="A305" s="2" t="s">
        <v>484</v>
      </c>
      <c r="B305" s="2" t="s">
        <v>529</v>
      </c>
      <c r="C305" s="1" t="str">
        <f>HYPERLINK("https://drive.google.com/file/d/1t4IWrLq_3rUpxfgueXdKDQDZkQ-_ncjs/view?usp=sharing", IMAGE("https://api.qrserver.com/v1/create-qr-code/?size=150x150&amp;data=https://drive.google.com/file/d/1t4IWrLq_3rUpxfgueXdKDQDZkQ-_ncjs/view?usp=sharing",1))</f>
        <v/>
      </c>
      <c r="D305" s="3" t="s">
        <v>530</v>
      </c>
      <c r="E305" s="1" t="str">
        <f>HYPERLINK("https://drive.google.com/file/d/1t4IWrLq_3rUpxfgueXdKDQDZkQ-_ncjs/view?usp=sharing","photo booth rental sweet 16 Chino Hills.odt")</f>
        <v>photo booth rental sweet 16 Chino Hills.odt</v>
      </c>
    </row>
    <row r="306" ht="112.5" customHeight="1">
      <c r="A306" s="2" t="s">
        <v>487</v>
      </c>
      <c r="B306" s="2" t="s">
        <v>531</v>
      </c>
      <c r="C306" s="1" t="str">
        <f>HYPERLINK("https://drive.google.com/file/d/17cBF90CDlBoYvhcKGTKTGQ74SHJG52JY/view?usp=sharing", IMAGE("https://api.qrserver.com/v1/create-qr-code/?size=150x150&amp;data=https://drive.google.com/file/d/17cBF90CDlBoYvhcKGTKTGQ74SHJG52JY/view?usp=sharing",1))</f>
        <v/>
      </c>
      <c r="D306" s="3" t="s">
        <v>532</v>
      </c>
      <c r="E306" s="1" t="str">
        <f>HYPERLINK("https://drive.google.com/file/d/17cBF90CDlBoYvhcKGTKTGQ74SHJG52JY/view?usp=sharing","photo booth rental sweet 16 Chino Hills.zip")</f>
        <v>photo booth rental sweet 16 Chino Hills.zip</v>
      </c>
    </row>
    <row r="307" ht="112.5" customHeight="1">
      <c r="A307" s="2" t="s">
        <v>490</v>
      </c>
      <c r="B307" s="2" t="s">
        <v>533</v>
      </c>
      <c r="C307" s="1" t="str">
        <f>HYPERLINK("https://drive.google.com/file/d/1WzbCuhmXwlSw6Q0d8XBkcOH1gdB1wcRw/view?usp=sharing", IMAGE("https://api.qrserver.com/v1/create-qr-code/?size=150x150&amp;data=https://drive.google.com/file/d/1WzbCuhmXwlSw6Q0d8XBkcOH1gdB1wcRw/view?usp=sharing",1))</f>
        <v/>
      </c>
      <c r="D307" s="3" t="s">
        <v>534</v>
      </c>
      <c r="E307" s="1" t="str">
        <f>HYPERLINK("https://drive.google.com/file/d/1WzbCuhmXwlSw6Q0d8XBkcOH1gdB1wcRw/view?usp=sharing","photo booth rental sweet 16 Chino Hills.epub")</f>
        <v>photo booth rental sweet 16 Chino Hills.epub</v>
      </c>
    </row>
    <row r="308" ht="112.5" customHeight="1">
      <c r="A308" s="2" t="s">
        <v>484</v>
      </c>
      <c r="B308" s="2" t="s">
        <v>535</v>
      </c>
      <c r="C308" s="1" t="str">
        <f>HYPERLINK("https://drive.google.com/file/d/1mUZ4_GUQCHdRq1E-t3Ypk4ctu-ljk2yt/view?usp=sharing", IMAGE("https://api.qrserver.com/v1/create-qr-code/?size=150x150&amp;data=https://drive.google.com/file/d/1mUZ4_GUQCHdRq1E-t3Ypk4ctu-ljk2yt/view?usp=sharing",1))</f>
        <v/>
      </c>
      <c r="D308" s="3" t="s">
        <v>536</v>
      </c>
      <c r="E308" s="1" t="str">
        <f>HYPERLINK("https://drive.google.com/file/d/1mUZ4_GUQCHdRq1E-t3Ypk4ctu-ljk2yt/view?usp=sharing","photo booth rental 360 Chino Hills.odt")</f>
        <v>photo booth rental 360 Chino Hills.odt</v>
      </c>
    </row>
    <row r="309" ht="112.5" customHeight="1">
      <c r="A309" s="2" t="s">
        <v>487</v>
      </c>
      <c r="B309" s="2" t="s">
        <v>537</v>
      </c>
      <c r="C309" s="1" t="str">
        <f>HYPERLINK("https://drive.google.com/file/d/1C4V1N5BGG0tzk1ziaSGRYThs5aIuecls/view?usp=sharing", IMAGE("https://api.qrserver.com/v1/create-qr-code/?size=150x150&amp;data=https://drive.google.com/file/d/1C4V1N5BGG0tzk1ziaSGRYThs5aIuecls/view?usp=sharing",1))</f>
        <v/>
      </c>
      <c r="D309" s="3" t="s">
        <v>538</v>
      </c>
      <c r="E309" s="1" t="str">
        <f>HYPERLINK("https://drive.google.com/file/d/1C4V1N5BGG0tzk1ziaSGRYThs5aIuecls/view?usp=sharing","photo booth rental 360 Chino Hills.zip")</f>
        <v>photo booth rental 360 Chino Hills.zip</v>
      </c>
    </row>
    <row r="310" ht="112.5" customHeight="1">
      <c r="A310" s="2" t="s">
        <v>490</v>
      </c>
      <c r="B310" s="2" t="s">
        <v>539</v>
      </c>
      <c r="C310" s="1" t="str">
        <f>HYPERLINK("https://drive.google.com/file/d/1bk4S-FODygglMmAbEduOLRj6AhmbYots/view?usp=sharing", IMAGE("https://api.qrserver.com/v1/create-qr-code/?size=150x150&amp;data=https://drive.google.com/file/d/1bk4S-FODygglMmAbEduOLRj6AhmbYots/view?usp=sharing",1))</f>
        <v/>
      </c>
      <c r="D310" s="3" t="s">
        <v>540</v>
      </c>
      <c r="E310" s="1" t="str">
        <f>HYPERLINK("https://drive.google.com/file/d/1bk4S-FODygglMmAbEduOLRj6AhmbYots/view?usp=sharing","photo booth rental 360 Chino Hills.epub")</f>
        <v>photo booth rental 360 Chino Hills.epub</v>
      </c>
    </row>
    <row r="311" ht="112.5" customHeight="1">
      <c r="A311" s="2" t="s">
        <v>484</v>
      </c>
      <c r="B311" s="2" t="s">
        <v>541</v>
      </c>
      <c r="C311" s="1" t="str">
        <f>HYPERLINK("https://drive.google.com/file/d/1TUxi3hqlXWtTceKli556VWug0j8ATlvb/view?usp=sharing", IMAGE("https://api.qrserver.com/v1/create-qr-code/?size=150x150&amp;data=https://drive.google.com/file/d/1TUxi3hqlXWtTceKli556VWug0j8ATlvb/view?usp=sharing",1))</f>
        <v/>
      </c>
      <c r="D311" s="3" t="s">
        <v>542</v>
      </c>
      <c r="E311" s="1" t="str">
        <f>HYPERLINK("https://drive.google.com/file/d/1TUxi3hqlXWtTceKli556VWug0j8ATlvb/view?usp=sharing","360 photo booth rental near Chino Hills.odt")</f>
        <v>360 photo booth rental near Chino Hills.odt</v>
      </c>
    </row>
    <row r="312" ht="112.5" customHeight="1">
      <c r="A312" s="2" t="s">
        <v>487</v>
      </c>
      <c r="B312" s="2" t="s">
        <v>543</v>
      </c>
      <c r="C312" s="1" t="str">
        <f>HYPERLINK("https://drive.google.com/file/d/1IQs2SPS8HZeWw5g52DsxVu0maLYw0SS3/view?usp=sharing", IMAGE("https://api.qrserver.com/v1/create-qr-code/?size=150x150&amp;data=https://drive.google.com/file/d/1IQs2SPS8HZeWw5g52DsxVu0maLYw0SS3/view?usp=sharing",1))</f>
        <v/>
      </c>
      <c r="D312" s="3" t="s">
        <v>544</v>
      </c>
      <c r="E312" s="1" t="str">
        <f>HYPERLINK("https://drive.google.com/file/d/1IQs2SPS8HZeWw5g52DsxVu0maLYw0SS3/view?usp=sharing","360 photo booth rental near Chino Hills.zip")</f>
        <v>360 photo booth rental near Chino Hills.zip</v>
      </c>
    </row>
    <row r="313" ht="112.5" customHeight="1">
      <c r="A313" s="2" t="s">
        <v>490</v>
      </c>
      <c r="B313" s="2" t="s">
        <v>545</v>
      </c>
      <c r="C313" s="1" t="str">
        <f>HYPERLINK("https://drive.google.com/file/d/19XWGBywBaYmph-NY2CgKLPvf2ux4uGji/view?usp=sharing", IMAGE("https://api.qrserver.com/v1/create-qr-code/?size=150x150&amp;data=https://drive.google.com/file/d/19XWGBywBaYmph-NY2CgKLPvf2ux4uGji/view?usp=sharing",1))</f>
        <v/>
      </c>
      <c r="D313" s="3" t="s">
        <v>546</v>
      </c>
      <c r="E313" s="1" t="str">
        <f>HYPERLINK("https://drive.google.com/file/d/19XWGBywBaYmph-NY2CgKLPvf2ux4uGji/view?usp=sharing","360 photo booth rental near Chino Hills.epub")</f>
        <v>360 photo booth rental near Chino Hills.epub</v>
      </c>
    </row>
    <row r="314" ht="112.5" customHeight="1">
      <c r="A314" s="2" t="s">
        <v>484</v>
      </c>
      <c r="B314" s="2" t="s">
        <v>547</v>
      </c>
      <c r="C314" s="1" t="str">
        <f>HYPERLINK("https://drive.google.com/file/d/1iK4DYb1RHvy1bkQixs3BoRJEH9bGhOqd/view?usp=sharing", IMAGE("https://api.qrserver.com/v1/create-qr-code/?size=150x150&amp;data=https://drive.google.com/file/d/1iK4DYb1RHvy1bkQixs3BoRJEH9bGhOqd/view?usp=sharing",1))</f>
        <v/>
      </c>
      <c r="D314" s="3" t="s">
        <v>548</v>
      </c>
      <c r="E314" s="1" t="str">
        <f>HYPERLINK("https://drive.google.com/file/d/1iK4DYb1RHvy1bkQixs3BoRJEH9bGhOqd/view?usp=sharing","360 photo booth rental Chino Hills.odt")</f>
        <v>360 photo booth rental Chino Hills.odt</v>
      </c>
    </row>
    <row r="315" ht="112.5" customHeight="1">
      <c r="A315" s="2" t="s">
        <v>487</v>
      </c>
      <c r="B315" s="2" t="s">
        <v>549</v>
      </c>
      <c r="C315" s="1" t="str">
        <f>HYPERLINK("https://drive.google.com/file/d/1jK-B5vsZgvBphCNP2dp0hHzxwtXseRu1/view?usp=sharing", IMAGE("https://api.qrserver.com/v1/create-qr-code/?size=150x150&amp;data=https://drive.google.com/file/d/1jK-B5vsZgvBphCNP2dp0hHzxwtXseRu1/view?usp=sharing",1))</f>
        <v/>
      </c>
      <c r="D315" s="3" t="s">
        <v>550</v>
      </c>
      <c r="E315" s="1" t="str">
        <f>HYPERLINK("https://drive.google.com/file/d/1jK-B5vsZgvBphCNP2dp0hHzxwtXseRu1/view?usp=sharing","360 photo booth rental Chino Hills.zip")</f>
        <v>360 photo booth rental Chino Hills.zip</v>
      </c>
    </row>
    <row r="316" ht="112.5" customHeight="1">
      <c r="A316" s="2" t="s">
        <v>490</v>
      </c>
      <c r="B316" s="2" t="s">
        <v>551</v>
      </c>
      <c r="C316" s="1" t="str">
        <f>HYPERLINK("https://drive.google.com/file/d/1MxRpS7xUe_c2HnX0Cc0ktuScnEpsV_3U/view?usp=sharing", IMAGE("https://api.qrserver.com/v1/create-qr-code/?size=150x150&amp;data=https://drive.google.com/file/d/1MxRpS7xUe_c2HnX0Cc0ktuScnEpsV_3U/view?usp=sharing",1))</f>
        <v/>
      </c>
      <c r="D316" s="3" t="s">
        <v>552</v>
      </c>
      <c r="E316" s="1" t="str">
        <f>HYPERLINK("https://drive.google.com/file/d/1MxRpS7xUe_c2HnX0Cc0ktuScnEpsV_3U/view?usp=sharing","360 photo booth rental Chino Hills.epub")</f>
        <v>360 photo booth rental Chino Hills.epub</v>
      </c>
    </row>
    <row r="317" ht="112.5" customHeight="1">
      <c r="A317" s="2" t="s">
        <v>484</v>
      </c>
      <c r="B317" s="2" t="s">
        <v>553</v>
      </c>
      <c r="C317" s="1" t="str">
        <f>HYPERLINK("https://drive.google.com/file/d/1cH_TQTKHtvE6PFpM7PIbGmlAyY3O-c0i/view?usp=sharing", IMAGE("https://api.qrserver.com/v1/create-qr-code/?size=150x150&amp;data=https://drive.google.com/file/d/1cH_TQTKHtvE6PFpM7PIbGmlAyY3O-c0i/view?usp=sharing",1))</f>
        <v/>
      </c>
      <c r="D317" s="3" t="s">
        <v>554</v>
      </c>
      <c r="E317" s="1" t="str">
        <f>HYPERLINK("https://drive.google.com/file/d/1cH_TQTKHtvE6PFpM7PIbGmlAyY3O-c0i/view?usp=sharing","4 hour photo booth rental Chino Hills.odt")</f>
        <v>4 hour photo booth rental Chino Hills.odt</v>
      </c>
    </row>
    <row r="318" ht="112.5" customHeight="1">
      <c r="A318" s="2" t="s">
        <v>487</v>
      </c>
      <c r="B318" s="2" t="s">
        <v>555</v>
      </c>
      <c r="C318" s="1" t="str">
        <f>HYPERLINK("https://drive.google.com/file/d/1I56KV5faD4CDm5b7TcdBLihNKOd3EWYs/view?usp=sharing", IMAGE("https://api.qrserver.com/v1/create-qr-code/?size=150x150&amp;data=https://drive.google.com/file/d/1I56KV5faD4CDm5b7TcdBLihNKOd3EWYs/view?usp=sharing",1))</f>
        <v/>
      </c>
      <c r="D318" s="3" t="s">
        <v>556</v>
      </c>
      <c r="E318" s="1" t="str">
        <f>HYPERLINK("https://drive.google.com/file/d/1I56KV5faD4CDm5b7TcdBLihNKOd3EWYs/view?usp=sharing","4 hour photo booth rental Chino Hills.zip")</f>
        <v>4 hour photo booth rental Chino Hills.zip</v>
      </c>
    </row>
    <row r="319" ht="112.5" customHeight="1">
      <c r="A319" s="2" t="s">
        <v>490</v>
      </c>
      <c r="B319" s="2" t="s">
        <v>557</v>
      </c>
      <c r="C319" s="1" t="str">
        <f>HYPERLINK("https://drive.google.com/file/d/149eYBPeAzHkyNQhYA42rr6YDuZYbst9s/view?usp=sharing", IMAGE("https://api.qrserver.com/v1/create-qr-code/?size=150x150&amp;data=https://drive.google.com/file/d/149eYBPeAzHkyNQhYA42rr6YDuZYbst9s/view?usp=sharing",1))</f>
        <v/>
      </c>
      <c r="D319" s="3" t="s">
        <v>558</v>
      </c>
      <c r="E319" s="1" t="str">
        <f>HYPERLINK("https://drive.google.com/file/d/149eYBPeAzHkyNQhYA42rr6YDuZYbst9s/view?usp=sharing","4 hour photo booth rental Chino Hills.epub")</f>
        <v>4 hour photo booth rental Chino Hills.epub</v>
      </c>
    </row>
    <row r="320" ht="112.5" customHeight="1">
      <c r="A320" s="2" t="s">
        <v>484</v>
      </c>
      <c r="B320" s="2" t="s">
        <v>559</v>
      </c>
      <c r="C320" s="1" t="str">
        <f>HYPERLINK("https://drive.google.com/file/d/1Xdkcj89OavTYpW-mh1NlHNcy46Aug867/view?usp=sharing", IMAGE("https://api.qrserver.com/v1/create-qr-code/?size=150x150&amp;data=https://drive.google.com/file/d/1Xdkcj89OavTYpW-mh1NlHNcy46Aug867/view?usp=sharing",1))</f>
        <v/>
      </c>
      <c r="D320" s="3" t="s">
        <v>560</v>
      </c>
      <c r="E320" s="1" t="str">
        <f>HYPERLINK("https://drive.google.com/file/d/1Xdkcj89OavTYpW-mh1NlHNcy46Aug867/view?usp=sharing","how much is it to rent a photo booth for a party in Chino Hills.odt")</f>
        <v>how much is it to rent a photo booth for a party in Chino Hills.odt</v>
      </c>
    </row>
    <row r="321" ht="112.5" customHeight="1">
      <c r="A321" s="2" t="s">
        <v>487</v>
      </c>
      <c r="B321" s="2" t="s">
        <v>561</v>
      </c>
      <c r="C321" s="1" t="str">
        <f>HYPERLINK("https://drive.google.com/file/d/15nQMkIALjzW_WgXh5gPxXhDbSTDyYcVb/view?usp=sharing", IMAGE("https://api.qrserver.com/v1/create-qr-code/?size=150x150&amp;data=https://drive.google.com/file/d/15nQMkIALjzW_WgXh5gPxXhDbSTDyYcVb/view?usp=sharing",1))</f>
        <v/>
      </c>
      <c r="D321" s="3" t="s">
        <v>562</v>
      </c>
      <c r="E321" s="1" t="str">
        <f>HYPERLINK("https://drive.google.com/file/d/15nQMkIALjzW_WgXh5gPxXhDbSTDyYcVb/view?usp=sharing","how much is it to rent a photo booth for a party in Chino Hills.zip")</f>
        <v>how much is it to rent a photo booth for a party in Chino Hills.zip</v>
      </c>
    </row>
    <row r="322" ht="112.5" customHeight="1">
      <c r="A322" s="2" t="s">
        <v>490</v>
      </c>
      <c r="B322" s="2" t="s">
        <v>563</v>
      </c>
      <c r="C322" s="1" t="str">
        <f>HYPERLINK("https://drive.google.com/file/d/1KJIZlyGF8GvHXB7okqIxf13EseE9WcLv/view?usp=sharing", IMAGE("https://api.qrserver.com/v1/create-qr-code/?size=150x150&amp;data=https://drive.google.com/file/d/1KJIZlyGF8GvHXB7okqIxf13EseE9WcLv/view?usp=sharing",1))</f>
        <v/>
      </c>
      <c r="D322" s="3" t="s">
        <v>564</v>
      </c>
      <c r="E322" s="1" t="str">
        <f>HYPERLINK("https://drive.google.com/file/d/1KJIZlyGF8GvHXB7okqIxf13EseE9WcLv/view?usp=sharing","how much is it to rent a photo booth for a party in Chino Hills.epub")</f>
        <v>how much is it to rent a photo booth for a party in Chino Hills.epub</v>
      </c>
    </row>
    <row r="323" ht="112.5" customHeight="1">
      <c r="A323" s="2" t="s">
        <v>484</v>
      </c>
      <c r="B323" s="2" t="s">
        <v>565</v>
      </c>
      <c r="C323" s="1" t="str">
        <f>HYPERLINK("https://drive.google.com/file/d/14ucFgO0k8w1tiMu2PMpFlTb0DkvjpezM/view?usp=sharing", IMAGE("https://api.qrserver.com/v1/create-qr-code/?size=150x150&amp;data=https://drive.google.com/file/d/14ucFgO0k8w1tiMu2PMpFlTb0DkvjpezM/view?usp=sharing",1))</f>
        <v/>
      </c>
      <c r="D323" s="3" t="s">
        <v>566</v>
      </c>
      <c r="E323" s="1" t="str">
        <f>HYPERLINK("https://drive.google.com/file/d/14ucFgO0k8w1tiMu2PMpFlTb0DkvjpezM/view?usp=sharing","photo booth rentals cost in Chino Hills.odt")</f>
        <v>photo booth rentals cost in Chino Hills.odt</v>
      </c>
    </row>
    <row r="324" ht="112.5" customHeight="1">
      <c r="A324" s="2" t="s">
        <v>487</v>
      </c>
      <c r="B324" s="2" t="s">
        <v>567</v>
      </c>
      <c r="C324" s="1" t="str">
        <f>HYPERLINK("https://drive.google.com/file/d/12_1G2Sb-cO7B6aj6t8DJ6pfnw6vFQeWW/view?usp=sharing", IMAGE("https://api.qrserver.com/v1/create-qr-code/?size=150x150&amp;data=https://drive.google.com/file/d/12_1G2Sb-cO7B6aj6t8DJ6pfnw6vFQeWW/view?usp=sharing",1))</f>
        <v/>
      </c>
      <c r="D324" s="3" t="s">
        <v>568</v>
      </c>
      <c r="E324" s="1" t="str">
        <f>HYPERLINK("https://drive.google.com/file/d/12_1G2Sb-cO7B6aj6t8DJ6pfnw6vFQeWW/view?usp=sharing","photo booth rentals cost in Chino Hills.zip")</f>
        <v>photo booth rentals cost in Chino Hills.zip</v>
      </c>
    </row>
    <row r="325" ht="112.5" customHeight="1">
      <c r="A325" s="2" t="s">
        <v>490</v>
      </c>
      <c r="B325" s="2" t="s">
        <v>569</v>
      </c>
      <c r="C325" s="1" t="str">
        <f>HYPERLINK("https://drive.google.com/file/d/1IlRyUB_YRvWyqUYtHVFiVjVbUsz-0enC/view?usp=sharing", IMAGE("https://api.qrserver.com/v1/create-qr-code/?size=150x150&amp;data=https://drive.google.com/file/d/1IlRyUB_YRvWyqUYtHVFiVjVbUsz-0enC/view?usp=sharing",1))</f>
        <v/>
      </c>
      <c r="D325" s="3" t="s">
        <v>570</v>
      </c>
      <c r="E325" s="1" t="str">
        <f>HYPERLINK("https://drive.google.com/file/d/1IlRyUB_YRvWyqUYtHVFiVjVbUsz-0enC/view?usp=sharing","photo booth rentals cost in Chino Hills.epub")</f>
        <v>photo booth rentals cost in Chino Hills.epub</v>
      </c>
    </row>
    <row r="326" ht="112.5" customHeight="1">
      <c r="A326" s="2" t="s">
        <v>484</v>
      </c>
      <c r="B326" s="2" t="s">
        <v>571</v>
      </c>
      <c r="C326" s="1" t="str">
        <f>HYPERLINK("https://drive.google.com/file/d/1AYvFOgOFsao2F6fdiD7LPz18gv8c1YSE/view?usp=sharing", IMAGE("https://api.qrserver.com/v1/create-qr-code/?size=150x150&amp;data=https://drive.google.com/file/d/1AYvFOgOFsao2F6fdiD7LPz18gv8c1YSE/view?usp=sharing",1))</f>
        <v/>
      </c>
      <c r="D326" s="3" t="s">
        <v>572</v>
      </c>
      <c r="E326" s="1" t="str">
        <f>HYPERLINK("https://drive.google.com/file/d/1AYvFOgOFsao2F6fdiD7LPz18gv8c1YSE/view?usp=sharing","photo booth rental company near Chino Hills.odt")</f>
        <v>photo booth rental company near Chino Hills.odt</v>
      </c>
    </row>
    <row r="327" ht="112.5" customHeight="1">
      <c r="A327" s="2" t="s">
        <v>487</v>
      </c>
      <c r="B327" s="2" t="s">
        <v>573</v>
      </c>
      <c r="C327" s="1" t="str">
        <f>HYPERLINK("https://drive.google.com/file/d/1layDG0W-2AwZwm33sFmLbrBzt3Ttp_Vk/view?usp=sharing", IMAGE("https://api.qrserver.com/v1/create-qr-code/?size=150x150&amp;data=https://drive.google.com/file/d/1layDG0W-2AwZwm33sFmLbrBzt3Ttp_Vk/view?usp=sharing",1))</f>
        <v/>
      </c>
      <c r="D327" s="3" t="s">
        <v>574</v>
      </c>
      <c r="E327" s="1" t="str">
        <f>HYPERLINK("https://drive.google.com/file/d/1layDG0W-2AwZwm33sFmLbrBzt3Ttp_Vk/view?usp=sharing","photo booth rental company near Chino Hills.zip")</f>
        <v>photo booth rental company near Chino Hills.zip</v>
      </c>
    </row>
    <row r="328" ht="112.5" customHeight="1">
      <c r="A328" s="2" t="s">
        <v>490</v>
      </c>
      <c r="B328" s="2" t="s">
        <v>575</v>
      </c>
      <c r="C328" s="1" t="str">
        <f>HYPERLINK("https://drive.google.com/file/d/11bX-ELMy8Lp8poRTTdXZFoSZ90oWf3s6/view?usp=sharing", IMAGE("https://api.qrserver.com/v1/create-qr-code/?size=150x150&amp;data=https://drive.google.com/file/d/11bX-ELMy8Lp8poRTTdXZFoSZ90oWf3s6/view?usp=sharing",1))</f>
        <v/>
      </c>
      <c r="D328" s="3" t="s">
        <v>576</v>
      </c>
      <c r="E328" s="1" t="str">
        <f>HYPERLINK("https://drive.google.com/file/d/11bX-ELMy8Lp8poRTTdXZFoSZ90oWf3s6/view?usp=sharing","photo booth rental company near Chino Hills.epub")</f>
        <v>photo booth rental company near Chino Hills.epub</v>
      </c>
    </row>
    <row r="329" ht="112.5" customHeight="1">
      <c r="A329" s="2" t="s">
        <v>484</v>
      </c>
      <c r="B329" s="2" t="s">
        <v>577</v>
      </c>
      <c r="C329" s="1" t="str">
        <f>HYPERLINK("https://drive.google.com/file/d/1SU39khQqQugn9NOKyeb3Q1vVz11lbxY3/view?usp=sharing", IMAGE("https://api.qrserver.com/v1/create-qr-code/?size=150x150&amp;data=https://drive.google.com/file/d/1SU39khQqQugn9NOKyeb3Q1vVz11lbxY3/view?usp=sharing",1))</f>
        <v/>
      </c>
      <c r="D329" s="3" t="s">
        <v>578</v>
      </c>
      <c r="E329" s="1" t="str">
        <f>HYPERLINK("https://drive.google.com/file/d/1SU39khQqQugn9NOKyeb3Q1vVz11lbxY3/view?usp=sharing","photo booth rental.near Chino Hills.odt")</f>
        <v>photo booth rental.near Chino Hills.odt</v>
      </c>
    </row>
    <row r="330" ht="112.5" customHeight="1">
      <c r="A330" s="2" t="s">
        <v>487</v>
      </c>
      <c r="B330" s="2" t="s">
        <v>579</v>
      </c>
      <c r="C330" s="1" t="str">
        <f>HYPERLINK("https://drive.google.com/file/d/1vi97-AIqLUtO12InK-EjFUcf2wDHXhQl/view?usp=sharing", IMAGE("https://api.qrserver.com/v1/create-qr-code/?size=150x150&amp;data=https://drive.google.com/file/d/1vi97-AIqLUtO12InK-EjFUcf2wDHXhQl/view?usp=sharing",1))</f>
        <v/>
      </c>
      <c r="D330" s="3" t="s">
        <v>580</v>
      </c>
      <c r="E330" s="1" t="str">
        <f>HYPERLINK("https://drive.google.com/file/d/1vi97-AIqLUtO12InK-EjFUcf2wDHXhQl/view?usp=sharing","photo booth rental.near Chino Hills.zip")</f>
        <v>photo booth rental.near Chino Hills.zip</v>
      </c>
    </row>
    <row r="331" ht="112.5" customHeight="1">
      <c r="A331" s="2" t="s">
        <v>490</v>
      </c>
      <c r="B331" s="2" t="s">
        <v>581</v>
      </c>
      <c r="C331" s="1" t="str">
        <f>HYPERLINK("https://drive.google.com/file/d/164TpMiz6kcIavl2JkB0PX69y-kWQ2cRq/view?usp=sharing", IMAGE("https://api.qrserver.com/v1/create-qr-code/?size=150x150&amp;data=https://drive.google.com/file/d/164TpMiz6kcIavl2JkB0PX69y-kWQ2cRq/view?usp=sharing",1))</f>
        <v/>
      </c>
      <c r="D331" s="3" t="s">
        <v>582</v>
      </c>
      <c r="E331" s="1" t="str">
        <f>HYPERLINK("https://drive.google.com/file/d/164TpMiz6kcIavl2JkB0PX69y-kWQ2cRq/view?usp=sharing","photo booth rental.near Chino Hills.epub")</f>
        <v>photo booth rental.near Chino Hills.epub</v>
      </c>
    </row>
    <row r="332" ht="112.5" customHeight="1">
      <c r="A332" s="2" t="s">
        <v>484</v>
      </c>
      <c r="B332" s="2" t="s">
        <v>583</v>
      </c>
      <c r="C332" s="1" t="str">
        <f>HYPERLINK("https://drive.google.com/file/d/1qng1Rv45UAbxMMpTibzEoYTHNrjKWM4p/view?usp=sharing", IMAGE("https://api.qrserver.com/v1/create-qr-code/?size=150x150&amp;data=https://drive.google.com/file/d/1qng1Rv45UAbxMMpTibzEoYTHNrjKWM4p/view?usp=sharing",1))</f>
        <v/>
      </c>
      <c r="D332" s="3" t="s">
        <v>584</v>
      </c>
      <c r="E332" s="1" t="str">
        <f>HYPERLINK("https://drive.google.com/file/d/1qng1Rv45UAbxMMpTibzEoYTHNrjKWM4p/view?usp=sharing","90s photo booth rental Chino Hills.odt")</f>
        <v>90s photo booth rental Chino Hills.odt</v>
      </c>
    </row>
    <row r="333" ht="112.5" customHeight="1">
      <c r="A333" s="2" t="s">
        <v>487</v>
      </c>
      <c r="B333" s="2" t="s">
        <v>585</v>
      </c>
      <c r="C333" s="1" t="str">
        <f>HYPERLINK("https://drive.google.com/file/d/1qhp6e629wXSw2zOxblzHbUtFeU-mpYYg/view?usp=sharing", IMAGE("https://api.qrserver.com/v1/create-qr-code/?size=150x150&amp;data=https://drive.google.com/file/d/1qhp6e629wXSw2zOxblzHbUtFeU-mpYYg/view?usp=sharing",1))</f>
        <v/>
      </c>
      <c r="D333" s="3" t="s">
        <v>586</v>
      </c>
      <c r="E333" s="1" t="str">
        <f>HYPERLINK("https://drive.google.com/file/d/1qhp6e629wXSw2zOxblzHbUtFeU-mpYYg/view?usp=sharing","90s photo booth rental Chino Hills.zip")</f>
        <v>90s photo booth rental Chino Hills.zip</v>
      </c>
    </row>
    <row r="334" ht="112.5" customHeight="1">
      <c r="A334" s="2" t="s">
        <v>490</v>
      </c>
      <c r="B334" s="2" t="s">
        <v>587</v>
      </c>
      <c r="C334" s="1" t="str">
        <f>HYPERLINK("https://drive.google.com/file/d/1gAvCnohCCjtW78cbVrr4o78jAJvZniGu/view?usp=sharing", IMAGE("https://api.qrserver.com/v1/create-qr-code/?size=150x150&amp;data=https://drive.google.com/file/d/1gAvCnohCCjtW78cbVrr4o78jAJvZniGu/view?usp=sharing",1))</f>
        <v/>
      </c>
      <c r="D334" s="3" t="s">
        <v>588</v>
      </c>
      <c r="E334" s="1" t="str">
        <f>HYPERLINK("https://drive.google.com/file/d/1gAvCnohCCjtW78cbVrr4o78jAJvZniGu/view?usp=sharing","90s photo booth rental Chino Hills.epub")</f>
        <v>90s photo booth rental Chino Hills.epub</v>
      </c>
    </row>
    <row r="335" ht="112.5" customHeight="1">
      <c r="A335" s="2" t="s">
        <v>484</v>
      </c>
      <c r="B335" s="2" t="s">
        <v>589</v>
      </c>
      <c r="C335" s="1" t="str">
        <f>HYPERLINK("https://drive.google.com/file/d/1wuyAgiMmZICHy_6nn7Kb0jgXCMlIqIpQ/view?usp=sharing", IMAGE("https://api.qrserver.com/v1/create-qr-code/?size=150x150&amp;data=https://drive.google.com/file/d/1wuyAgiMmZICHy_6nn7Kb0jgXCMlIqIpQ/view?usp=sharing",1))</f>
        <v/>
      </c>
      <c r="D335" s="3" t="s">
        <v>590</v>
      </c>
      <c r="E335" s="1" t="str">
        <f>HYPERLINK("https://drive.google.com/file/d/1wuyAgiMmZICHy_6nn7Kb0jgXCMlIqIpQ/view?usp=sharing","video photo booth rental Chino Hills.odt")</f>
        <v>video photo booth rental Chino Hills.odt</v>
      </c>
    </row>
    <row r="336" ht="112.5" customHeight="1">
      <c r="A336" s="2" t="s">
        <v>487</v>
      </c>
      <c r="B336" s="2" t="s">
        <v>591</v>
      </c>
      <c r="C336" s="1" t="str">
        <f>HYPERLINK("https://drive.google.com/file/d/1ANa3qZ3jm60Hpm8jzfjjEtFbNcij95De/view?usp=sharing", IMAGE("https://api.qrserver.com/v1/create-qr-code/?size=150x150&amp;data=https://drive.google.com/file/d/1ANa3qZ3jm60Hpm8jzfjjEtFbNcij95De/view?usp=sharing",1))</f>
        <v/>
      </c>
      <c r="D336" s="3" t="s">
        <v>592</v>
      </c>
      <c r="E336" s="1" t="str">
        <f>HYPERLINK("https://drive.google.com/file/d/1ANa3qZ3jm60Hpm8jzfjjEtFbNcij95De/view?usp=sharing","video photo booth rental Chino Hills.zip")</f>
        <v>video photo booth rental Chino Hills.zip</v>
      </c>
    </row>
    <row r="337" ht="112.5" customHeight="1">
      <c r="A337" s="2" t="s">
        <v>490</v>
      </c>
      <c r="B337" s="2" t="s">
        <v>593</v>
      </c>
      <c r="C337" s="1" t="str">
        <f>HYPERLINK("https://drive.google.com/file/d/1Rtb0gFwTJ-NW8Y5O5Rj4xU2RDPSVsrT5/view?usp=sharing", IMAGE("https://api.qrserver.com/v1/create-qr-code/?size=150x150&amp;data=https://drive.google.com/file/d/1Rtb0gFwTJ-NW8Y5O5Rj4xU2RDPSVsrT5/view?usp=sharing",1))</f>
        <v/>
      </c>
      <c r="D337" s="3" t="s">
        <v>594</v>
      </c>
      <c r="E337" s="1" t="str">
        <f>HYPERLINK("https://drive.google.com/file/d/1Rtb0gFwTJ-NW8Y5O5Rj4xU2RDPSVsrT5/view?usp=sharing","video photo booth rental Chino Hills.epub")</f>
        <v>video photo booth rental Chino Hills.epub</v>
      </c>
    </row>
    <row r="338" ht="112.5" customHeight="1">
      <c r="A338" s="2" t="s">
        <v>484</v>
      </c>
      <c r="B338" s="2" t="s">
        <v>595</v>
      </c>
      <c r="C338" s="1" t="str">
        <f>HYPERLINK("https://drive.google.com/file/d/1TED0clXnPrp2SB1jcnKiWd2CPkp8DN0A/view?usp=sharing", IMAGE("https://api.qrserver.com/v1/create-qr-code/?size=150x150&amp;data=https://drive.google.com/file/d/1TED0clXnPrp2SB1jcnKiWd2CPkp8DN0A/view?usp=sharing",1))</f>
        <v/>
      </c>
      <c r="D338" s="3" t="s">
        <v>596</v>
      </c>
      <c r="E338" s="1" t="str">
        <f>HYPERLINK("https://drive.google.com/file/d/1TED0clXnPrp2SB1jcnKiWd2CPkp8DN0A/view?usp=sharing","photo booth rental west covina.odt")</f>
        <v>photo booth rental west covina.odt</v>
      </c>
    </row>
    <row r="339" ht="112.5" customHeight="1">
      <c r="A339" s="2" t="s">
        <v>487</v>
      </c>
      <c r="B339" s="2" t="s">
        <v>597</v>
      </c>
      <c r="C339" s="1" t="str">
        <f>HYPERLINK("https://drive.google.com/file/d/11wHWtpz1mq63NV3ezzPccMOojs3i8Vyp/view?usp=sharing", IMAGE("https://api.qrserver.com/v1/create-qr-code/?size=150x150&amp;data=https://drive.google.com/file/d/11wHWtpz1mq63NV3ezzPccMOojs3i8Vyp/view?usp=sharing",1))</f>
        <v/>
      </c>
      <c r="D339" s="3" t="s">
        <v>598</v>
      </c>
      <c r="E339" s="1" t="str">
        <f>HYPERLINK("https://drive.google.com/file/d/11wHWtpz1mq63NV3ezzPccMOojs3i8Vyp/view?usp=sharing","photo booth rental west covina.zip")</f>
        <v>photo booth rental west covina.zip</v>
      </c>
    </row>
    <row r="340" ht="112.5" customHeight="1">
      <c r="A340" s="2" t="s">
        <v>490</v>
      </c>
      <c r="B340" s="2" t="s">
        <v>599</v>
      </c>
      <c r="C340" s="1" t="str">
        <f>HYPERLINK("https://drive.google.com/file/d/1ljnM1S_Rkk7FUmrfjHNgA2YDd1GMcMLO/view?usp=sharing", IMAGE("https://api.qrserver.com/v1/create-qr-code/?size=150x150&amp;data=https://drive.google.com/file/d/1ljnM1S_Rkk7FUmrfjHNgA2YDd1GMcMLO/view?usp=sharing",1))</f>
        <v/>
      </c>
      <c r="D340" s="3" t="s">
        <v>600</v>
      </c>
      <c r="E340" s="1" t="str">
        <f>HYPERLINK("https://drive.google.com/file/d/1ljnM1S_Rkk7FUmrfjHNgA2YDd1GMcMLO/view?usp=sharing","photo booth rental west covina.epub")</f>
        <v>photo booth rental west covina.epub</v>
      </c>
    </row>
    <row r="341" ht="112.5" customHeight="1">
      <c r="A341" s="2" t="s">
        <v>484</v>
      </c>
      <c r="B341" s="2" t="s">
        <v>601</v>
      </c>
      <c r="C341" s="1" t="str">
        <f>HYPERLINK("https://drive.google.com/file/d/1il3nzosbuFy3M7qrzf-jAAjJas2PowPt/view?usp=sharing", IMAGE("https://api.qrserver.com/v1/create-qr-code/?size=150x150&amp;data=https://drive.google.com/file/d/1il3nzosbuFy3M7qrzf-jAAjJas2PowPt/view?usp=sharing",1))</f>
        <v/>
      </c>
      <c r="D341" s="3" t="s">
        <v>602</v>
      </c>
      <c r="E341" s="1" t="str">
        <f>HYPERLINK("https://drive.google.com/file/d/1il3nzosbuFy3M7qrzf-jAAjJas2PowPt/view?usp=sharing","photo booth rental Chino Hills ca.odt")</f>
        <v>photo booth rental Chino Hills ca.odt</v>
      </c>
    </row>
    <row r="342" ht="112.5" customHeight="1">
      <c r="A342" s="2" t="s">
        <v>487</v>
      </c>
      <c r="B342" s="2" t="s">
        <v>603</v>
      </c>
      <c r="C342" s="1" t="str">
        <f>HYPERLINK("https://drive.google.com/file/d/1y-VwNhUCIK_baciwSujAou1B0SNFCGei/view?usp=sharing", IMAGE("https://api.qrserver.com/v1/create-qr-code/?size=150x150&amp;data=https://drive.google.com/file/d/1y-VwNhUCIK_baciwSujAou1B0SNFCGei/view?usp=sharing",1))</f>
        <v/>
      </c>
      <c r="D342" s="3" t="s">
        <v>604</v>
      </c>
      <c r="E342" s="1" t="str">
        <f>HYPERLINK("https://drive.google.com/file/d/1y-VwNhUCIK_baciwSujAou1B0SNFCGei/view?usp=sharing","photo booth rental Chino Hills ca.zip")</f>
        <v>photo booth rental Chino Hills ca.zip</v>
      </c>
    </row>
    <row r="343" ht="112.5" customHeight="1">
      <c r="A343" s="2" t="s">
        <v>490</v>
      </c>
      <c r="B343" s="2" t="s">
        <v>605</v>
      </c>
      <c r="C343" s="1" t="str">
        <f>HYPERLINK("https://drive.google.com/file/d/1InM_FVFiLvHq0z5gtXxITl8Pndtz_ogD/view?usp=sharing", IMAGE("https://api.qrserver.com/v1/create-qr-code/?size=150x150&amp;data=https://drive.google.com/file/d/1InM_FVFiLvHq0z5gtXxITl8Pndtz_ogD/view?usp=sharing",1))</f>
        <v/>
      </c>
      <c r="D343" s="3" t="s">
        <v>606</v>
      </c>
      <c r="E343" s="1" t="str">
        <f>HYPERLINK("https://drive.google.com/file/d/1InM_FVFiLvHq0z5gtXxITl8Pndtz_ogD/view?usp=sharing","photo booth rental Chino Hills ca.epub")</f>
        <v>photo booth rental Chino Hills ca.epub</v>
      </c>
    </row>
    <row r="344" ht="112.5" customHeight="1">
      <c r="A344" s="2" t="s">
        <v>484</v>
      </c>
      <c r="B344" s="2" t="s">
        <v>607</v>
      </c>
      <c r="C344" s="1" t="str">
        <f>HYPERLINK("https://drive.google.com/file/d/15X27d_PDNsCw7_lULitPwOk7o7mV8qIE/view?usp=sharing", IMAGE("https://api.qrserver.com/v1/create-qr-code/?size=150x150&amp;data=https://drive.google.com/file/d/15X27d_PDNsCw7_lULitPwOk7o7mV8qIE/view?usp=sharing",1))</f>
        <v/>
      </c>
      <c r="D344" s="3" t="s">
        <v>608</v>
      </c>
      <c r="E344" s="1" t="str">
        <f>HYPERLINK("https://drive.google.com/file/d/15X27d_PDNsCw7_lULitPwOk7o7mV8qIE/view?usp=sharing","photo booth rental with prints in Chino Hills.odt")</f>
        <v>photo booth rental with prints in Chino Hills.odt</v>
      </c>
    </row>
    <row r="345" ht="112.5" customHeight="1">
      <c r="A345" s="2" t="s">
        <v>487</v>
      </c>
      <c r="B345" s="2" t="s">
        <v>609</v>
      </c>
      <c r="C345" s="1" t="str">
        <f>HYPERLINK("https://drive.google.com/file/d/1gMlsy0D9vkjRrJ6_8-IV0GcMteOLY5Kj/view?usp=sharing", IMAGE("https://api.qrserver.com/v1/create-qr-code/?size=150x150&amp;data=https://drive.google.com/file/d/1gMlsy0D9vkjRrJ6_8-IV0GcMteOLY5Kj/view?usp=sharing",1))</f>
        <v/>
      </c>
      <c r="D345" s="3" t="s">
        <v>610</v>
      </c>
      <c r="E345" s="1" t="str">
        <f>HYPERLINK("https://drive.google.com/file/d/1gMlsy0D9vkjRrJ6_8-IV0GcMteOLY5Kj/view?usp=sharing","photo booth rental with prints in Chino Hills.zip")</f>
        <v>photo booth rental with prints in Chino Hills.zip</v>
      </c>
    </row>
    <row r="346" ht="112.5" customHeight="1">
      <c r="A346" s="2" t="s">
        <v>490</v>
      </c>
      <c r="B346" s="2" t="s">
        <v>611</v>
      </c>
      <c r="C346" s="1" t="str">
        <f>HYPERLINK("https://drive.google.com/file/d/1oIYY3i8Iz5t1KHNZE96kbINRtv6y4Nb_/view?usp=sharing", IMAGE("https://api.qrserver.com/v1/create-qr-code/?size=150x150&amp;data=https://drive.google.com/file/d/1oIYY3i8Iz5t1KHNZE96kbINRtv6y4Nb_/view?usp=sharing",1))</f>
        <v/>
      </c>
      <c r="D346" s="3" t="s">
        <v>612</v>
      </c>
      <c r="E346" s="1" t="str">
        <f>HYPERLINK("https://drive.google.com/file/d/1oIYY3i8Iz5t1KHNZE96kbINRtv6y4Nb_/view?usp=sharing","photo booth rental with prints in Chino Hills.epub")</f>
        <v>photo booth rental with prints in Chino Hills.epub</v>
      </c>
    </row>
    <row r="347" ht="112.5" customHeight="1">
      <c r="A347" s="2" t="s">
        <v>258</v>
      </c>
      <c r="B347" s="2" t="s">
        <v>399</v>
      </c>
      <c r="C347" s="1" t="str">
        <f>HYPERLINK("https://drive.google.com/file/d/1yR8dq03-wYN5LOR5yvsBXGdZD6xVSsWs/view?usp=sharing", IMAGE("https://api.qrserver.com/v1/create-qr-code/?size=150x150&amp;data=https://drive.google.com/file/d/1yR8dq03-wYN5LOR5yvsBXGdZD6xVSsWs/view?usp=sharing",1))</f>
        <v/>
      </c>
      <c r="D347" s="3" t="s">
        <v>613</v>
      </c>
      <c r="E347" s="1" t="str">
        <f>HYPERLINK("https://drive.google.com/file/d/1yR8dq03-wYN5LOR5yvsBXGdZD6xVSsWs/view?usp=sharing","Photo Booth Rentals near CHINO Hills.pdf")</f>
        <v>Photo Booth Rentals near CHINO Hills.pdf</v>
      </c>
    </row>
    <row r="348" ht="112.5" customHeight="1">
      <c r="A348" s="2" t="s">
        <v>614</v>
      </c>
      <c r="B348" s="2" t="s">
        <v>615</v>
      </c>
      <c r="C348" s="1" t="str">
        <f>HYPERLINK("https://docs.google.com/presentation/d/16X4p1BzjMxbj2OY91nnEm7mTopEqwmDw/edit?usp=sharing&amp;ouid=115602453726005426174&amp;rtpof=true&amp;sd=true", IMAGE("https://api.qrserver.com/v1/create-qr-code/?size=150x150&amp;data=https://docs.google.com/presentation/d/16X4p1BzjMxbj2OY91nnEm7mTopEqwmDw/edit?usp=sharing&amp;ouid=115602453726005426174&amp;rtpof=true&amp;sd=true",1))</f>
        <v/>
      </c>
      <c r="D348" s="3" t="s">
        <v>616</v>
      </c>
      <c r="E348" s="1" t="str">
        <f>HYPERLINK("https://docs.google.com/presentation/d/16X4p1BzjMxbj2OY91nnEm7mTopEqwmDw/edit?usp=sharing&amp;ouid=115602453726005426174&amp;rtpof=true&amp;sd=true","Photo Booth Rentals near CHINO Hills.pptx")</f>
        <v>Photo Booth Rentals near CHINO Hills.pptx</v>
      </c>
    </row>
    <row r="349" ht="112.5" customHeight="1">
      <c r="A349" s="2" t="s">
        <v>617</v>
      </c>
      <c r="B349" s="2" t="s">
        <v>618</v>
      </c>
      <c r="C349" s="1" t="str">
        <f>HYPERLINK("https://drive.google.com/file/d/1e3QSvM4mX6GvbnYahVya_o9CmQRL41b8/view?usp=sharing", IMAGE("https://api.qrserver.com/v1/create-qr-code/?size=150x150&amp;data=https://drive.google.com/file/d/1e3QSvM4mX6GvbnYahVya_o9CmQRL41b8/view?usp=sharing",1))</f>
        <v/>
      </c>
      <c r="D349" s="3" t="s">
        <v>619</v>
      </c>
      <c r="E349" s="1" t="str">
        <f>HYPERLINK("https://drive.google.com/file/d/1e3QSvM4mX6GvbnYahVya_o9CmQRL41b8/view?usp=sharing","Photo Booth Rentals near CHINO Hills.odp")</f>
        <v>Photo Booth Rentals near CHINO Hills.odp</v>
      </c>
    </row>
    <row r="350" ht="112.5" customHeight="1">
      <c r="A350" s="2" t="s">
        <v>316</v>
      </c>
      <c r="B350" s="2" t="s">
        <v>317</v>
      </c>
      <c r="C350" s="1" t="str">
        <f>HYPERLINK("https://drive.google.com/file/d/1EYpRupc4AIUgB28jxJ7LACYdl5fENdHI/view?usp=sharing", IMAGE("https://api.qrserver.com/v1/create-qr-code/?size=150x150&amp;data=https://drive.google.com/file/d/1EYpRupc4AIUgB28jxJ7LACYdl5fENdHI/view?usp=sharing",1))</f>
        <v/>
      </c>
      <c r="D350" s="3" t="s">
        <v>620</v>
      </c>
      <c r="E350" s="1" t="str">
        <f>HYPERLINK("https://drive.google.com/file/d/1EYpRupc4AIUgB28jxJ7LACYdl5fENdHI/view?usp=sharing","Photo Booth Rentals near CHINO Hills.txt")</f>
        <v>Photo Booth Rentals near CHINO Hills.txt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location="gid=0" ref="D48"/>
    <hyperlink r:id="rId49" location="gid=1737827055" ref="D49"/>
    <hyperlink r:id="rId50" location="gid=533240375" ref="D50"/>
    <hyperlink r:id="rId51" location="gid=102354576" ref="D51"/>
    <hyperlink r:id="rId52" location="gid=1878960559"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 r:id="rId349" ref="D349"/>
    <hyperlink r:id="rId350" ref="D350"/>
  </hyperlinks>
  <drawing r:id="rId351"/>
  <legacyDrawing r:id="rId3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621</v>
      </c>
      <c r="B1" s="2" t="s">
        <v>1</v>
      </c>
      <c r="C1" s="1" t="str">
        <f>HYPERLINK("https://sites.google.com/view/photo-booth-rental-chino/home","Photo Booth Rentals near CHINO Hills")</f>
        <v>Photo Booth Rentals near CHINO Hills</v>
      </c>
      <c r="D1" s="3" t="s">
        <v>2</v>
      </c>
    </row>
    <row r="2">
      <c r="A2" s="2" t="s">
        <v>621</v>
      </c>
      <c r="B2" s="2" t="s">
        <v>107</v>
      </c>
      <c r="C2" s="1" t="str">
        <f>HYPERLINK("https://drive.google.com/drive/folders/1ZFmtxpsq1guJg1XtjMzllvAaCdDwESOJ?usp=sharing","photo booth rental wedding cost Chino Hills")</f>
        <v>photo booth rental wedding cost Chino Hills</v>
      </c>
      <c r="D2" s="3" t="s">
        <v>106</v>
      </c>
    </row>
    <row r="3">
      <c r="A3" s="2" t="s">
        <v>621</v>
      </c>
      <c r="B3" s="2" t="s">
        <v>113</v>
      </c>
      <c r="C3" s="1" t="str">
        <f>HYPERLINK("https://docs.google.com/document/d/1dNy8DRorxNiD7qd5HQDC-LO1a7zdukg4xMjFWDfexmU/edit?usp=sharing","how much does it cost to rent a Chino Hills photo booth")</f>
        <v>how much does it cost to rent a Chino Hills photo booth</v>
      </c>
      <c r="D3" s="3" t="s">
        <v>108</v>
      </c>
    </row>
    <row r="4">
      <c r="A4" s="2" t="s">
        <v>621</v>
      </c>
      <c r="B4" s="2" t="s">
        <v>119</v>
      </c>
      <c r="C4" s="1" t="str">
        <f>HYPERLINK("https://docs.google.com/document/d/1dNy8DRorxNiD7qd5HQDC-LO1a7zdukg4xMjFWDfexmU/pub","how much is it to rent a Chino Hills photo booth")</f>
        <v>how much is it to rent a Chino Hills photo booth</v>
      </c>
      <c r="D4" s="3" t="s">
        <v>110</v>
      </c>
    </row>
    <row r="5">
      <c r="A5" s="2" t="s">
        <v>621</v>
      </c>
      <c r="B5" s="2" t="s">
        <v>131</v>
      </c>
      <c r="C5" s="1" t="str">
        <f>HYPERLINK("https://docs.google.com/document/d/1BgNF9W0QGNsd3KmxIXSp7RlJNYYiQQWCNuXYepF6rNo/edit?usp=sharing","photo booth rental Chino Hills")</f>
        <v>photo booth rental Chino Hills</v>
      </c>
      <c r="D5" s="3" t="s">
        <v>132</v>
      </c>
    </row>
    <row r="6">
      <c r="A6" s="2" t="s">
        <v>621</v>
      </c>
      <c r="B6" s="2" t="s">
        <v>137</v>
      </c>
      <c r="C6" s="1" t="str">
        <f>HYPERLINK("https://docs.google.com/document/d/1BgNF9W0QGNsd3KmxIXSp7RlJNYYiQQWCNuXYepF6rNo/pub","photo booth rental services Chino Hills")</f>
        <v>photo booth rental services Chino Hills</v>
      </c>
      <c r="D6" s="3" t="s">
        <v>134</v>
      </c>
    </row>
    <row r="7">
      <c r="A7" s="2" t="s">
        <v>621</v>
      </c>
      <c r="B7" s="2" t="s">
        <v>143</v>
      </c>
      <c r="C7" s="1" t="str">
        <f>HYPERLINK("https://docs.google.com/document/d/1BgNF9W0QGNsd3KmxIXSp7RlJNYYiQQWCNuXYepF6rNo/view","photo.booth rentals Chino Hills")</f>
        <v>photo.booth rentals Chino Hills</v>
      </c>
      <c r="D7" s="3" t="s">
        <v>136</v>
      </c>
    </row>
    <row r="8">
      <c r="A8" s="2" t="s">
        <v>621</v>
      </c>
      <c r="B8" s="2" t="s">
        <v>149</v>
      </c>
      <c r="C8" s="1" t="str">
        <f>HYPERLINK("https://docs.google.com/document/d/16Zwld9Jbj8droinz6CTVL5H96UJXoprWbxKC2JricCA/edit?usp=sharing","photo booth rental sweet 16 Chino Hills")</f>
        <v>photo booth rental sweet 16 Chino Hills</v>
      </c>
      <c r="D8" s="3" t="s">
        <v>150</v>
      </c>
    </row>
    <row r="9">
      <c r="A9" s="2" t="s">
        <v>621</v>
      </c>
      <c r="B9" s="2" t="s">
        <v>155</v>
      </c>
      <c r="C9" s="1" t="str">
        <f>HYPERLINK("https://docs.google.com/document/d/16Zwld9Jbj8droinz6CTVL5H96UJXoprWbxKC2JricCA/pub","photo booth rental 360 Chino Hills")</f>
        <v>photo booth rental 360 Chino Hills</v>
      </c>
      <c r="D9" s="3" t="s">
        <v>152</v>
      </c>
    </row>
    <row r="10">
      <c r="A10" s="2" t="s">
        <v>621</v>
      </c>
      <c r="B10" s="2" t="s">
        <v>161</v>
      </c>
      <c r="C10" s="1" t="str">
        <f>HYPERLINK("https://docs.google.com/document/d/16Zwld9Jbj8droinz6CTVL5H96UJXoprWbxKC2JricCA/view","360 photo booth rental near Chino Hills")</f>
        <v>360 photo booth rental near Chino Hills</v>
      </c>
      <c r="D10" s="3" t="s">
        <v>154</v>
      </c>
    </row>
    <row r="11">
      <c r="A11" s="2" t="s">
        <v>621</v>
      </c>
      <c r="B11" s="2" t="s">
        <v>167</v>
      </c>
      <c r="C11" s="1" t="str">
        <f>HYPERLINK("https://docs.google.com/document/d/1Iyt3mkJrh5VzzTBdFEFexmfUSVhoJqaAPTxYYb6oYaI/edit?usp=sharing","360 photo booth rental Chino Hills")</f>
        <v>360 photo booth rental Chino Hills</v>
      </c>
      <c r="D11" s="3" t="s">
        <v>168</v>
      </c>
    </row>
    <row r="12">
      <c r="A12" s="2" t="s">
        <v>621</v>
      </c>
      <c r="B12" s="2" t="s">
        <v>173</v>
      </c>
      <c r="C12" s="1" t="str">
        <f>HYPERLINK("https://docs.google.com/document/d/1Iyt3mkJrh5VzzTBdFEFexmfUSVhoJqaAPTxYYb6oYaI/pub","4 hour photo booth rental Chino Hills")</f>
        <v>4 hour photo booth rental Chino Hills</v>
      </c>
      <c r="D12" s="3" t="s">
        <v>170</v>
      </c>
    </row>
    <row r="13">
      <c r="A13" s="2" t="s">
        <v>621</v>
      </c>
      <c r="B13" s="2" t="s">
        <v>179</v>
      </c>
      <c r="C13" s="1" t="str">
        <f>HYPERLINK("https://docs.google.com/document/d/1Iyt3mkJrh5VzzTBdFEFexmfUSVhoJqaAPTxYYb6oYaI/view","how much is it to rent a photo booth for a party in Chino Hills")</f>
        <v>how much is it to rent a photo booth for a party in Chino Hills</v>
      </c>
      <c r="D13" s="3" t="s">
        <v>172</v>
      </c>
    </row>
    <row r="14">
      <c r="A14" s="2" t="s">
        <v>621</v>
      </c>
      <c r="B14" s="2" t="s">
        <v>185</v>
      </c>
      <c r="C14" s="1" t="str">
        <f>HYPERLINK("https://docs.google.com/document/d/1hWhkm1UZ2iHCDXlb1LkxpFASrfZgVHVImQyGAr6ilvs/edit?usp=sharing","photo booth rentals cost in Chino Hills")</f>
        <v>photo booth rentals cost in Chino Hills</v>
      </c>
      <c r="D14" s="3" t="s">
        <v>186</v>
      </c>
    </row>
    <row r="15">
      <c r="A15" s="2" t="s">
        <v>621</v>
      </c>
      <c r="B15" s="2" t="s">
        <v>191</v>
      </c>
      <c r="C15" s="1" t="str">
        <f>HYPERLINK("https://docs.google.com/document/d/1hWhkm1UZ2iHCDXlb1LkxpFASrfZgVHVImQyGAr6ilvs/pub","photo booth rental company near Chino Hills")</f>
        <v>photo booth rental company near Chino Hills</v>
      </c>
      <c r="D15" s="3" t="s">
        <v>188</v>
      </c>
    </row>
    <row r="16">
      <c r="A16" s="2" t="s">
        <v>621</v>
      </c>
      <c r="B16" s="2" t="s">
        <v>197</v>
      </c>
      <c r="C16" s="1" t="str">
        <f>HYPERLINK("https://docs.google.com/document/d/1hWhkm1UZ2iHCDXlb1LkxpFASrfZgVHVImQyGAr6ilvs/view","photo booth rental.near Chino Hills")</f>
        <v>photo booth rental.near Chino Hills</v>
      </c>
      <c r="D16" s="3" t="s">
        <v>190</v>
      </c>
    </row>
    <row r="17">
      <c r="A17" s="2" t="s">
        <v>621</v>
      </c>
      <c r="B17" s="2" t="s">
        <v>203</v>
      </c>
      <c r="C17" s="1" t="str">
        <f>HYPERLINK("https://docs.google.com/document/d/14ouiypL6E-1WruhU4nV8y2BuAtdC4fKhMmvfkZzxhMQ/edit?usp=sharing","90s photo booth rental Chino Hills")</f>
        <v>90s photo booth rental Chino Hills</v>
      </c>
      <c r="D17" s="3" t="s">
        <v>204</v>
      </c>
    </row>
    <row r="18">
      <c r="A18" s="2" t="s">
        <v>621</v>
      </c>
      <c r="B18" s="2" t="s">
        <v>209</v>
      </c>
      <c r="C18" s="1" t="str">
        <f>HYPERLINK("https://docs.google.com/document/d/14ouiypL6E-1WruhU4nV8y2BuAtdC4fKhMmvfkZzxhMQ/pub","video photo booth rental Chino Hills")</f>
        <v>video photo booth rental Chino Hills</v>
      </c>
      <c r="D18" s="3" t="s">
        <v>206</v>
      </c>
    </row>
    <row r="19">
      <c r="A19" s="2" t="s">
        <v>621</v>
      </c>
      <c r="B19" s="2" t="s">
        <v>215</v>
      </c>
      <c r="C19" s="1" t="str">
        <f>HYPERLINK("https://docs.google.com/document/d/14ouiypL6E-1WruhU4nV8y2BuAtdC4fKhMmvfkZzxhMQ/view","photo booth rental west covina")</f>
        <v>photo booth rental west covina</v>
      </c>
      <c r="D19" s="3" t="s">
        <v>208</v>
      </c>
    </row>
    <row r="20">
      <c r="A20" s="2" t="s">
        <v>621</v>
      </c>
      <c r="B20" s="2" t="s">
        <v>221</v>
      </c>
      <c r="C20" s="1" t="str">
        <f>HYPERLINK("https://docs.google.com/document/d/1TxCobX3wLuDu7k_p2VxAWoVHZA86w4mlWA_oyZPXXqo/edit?usp=sharing","photo booth rental Chino Hills ca")</f>
        <v>photo booth rental Chino Hills ca</v>
      </c>
      <c r="D20" s="3" t="s">
        <v>222</v>
      </c>
    </row>
    <row r="21">
      <c r="A21" s="2" t="s">
        <v>621</v>
      </c>
      <c r="B21" s="2" t="s">
        <v>227</v>
      </c>
      <c r="C21" s="1" t="str">
        <f>HYPERLINK("https://docs.google.com/document/d/1TxCobX3wLuDu7k_p2VxAWoVHZA86w4mlWA_oyZPXXqo/pub","photo booth rental with prints in Chino Hills")</f>
        <v>photo booth rental with prints in Chino Hills</v>
      </c>
      <c r="D21" s="3" t="s">
        <v>224</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622</v>
      </c>
      <c r="B1" s="2" t="s">
        <v>623</v>
      </c>
      <c r="C1" s="2" t="s">
        <v>624</v>
      </c>
    </row>
    <row r="2">
      <c r="A2" s="2" t="s">
        <v>1</v>
      </c>
      <c r="B2" s="2" t="s">
        <v>1</v>
      </c>
      <c r="C2" s="2" t="s">
        <v>625</v>
      </c>
      <c r="D2" s="2" t="s">
        <v>624</v>
      </c>
    </row>
    <row r="3">
      <c r="A3" s="2" t="s">
        <v>626</v>
      </c>
      <c r="B3" s="2" t="s">
        <v>627</v>
      </c>
    </row>
    <row r="4">
      <c r="A4" s="2" t="s">
        <v>628</v>
      </c>
      <c r="B4" s="2" t="s">
        <v>629</v>
      </c>
    </row>
    <row r="5">
      <c r="A5" s="2" t="s">
        <v>630</v>
      </c>
      <c r="B5" s="4" t="s">
        <v>631</v>
      </c>
    </row>
    <row r="6">
      <c r="A6" s="2" t="s">
        <v>632</v>
      </c>
      <c r="B6" s="2">
        <v>33.8952834938624</v>
      </c>
    </row>
    <row r="7">
      <c r="A7" s="2" t="s">
        <v>633</v>
      </c>
      <c r="B7" s="2">
        <v>-118.072252032517</v>
      </c>
    </row>
    <row r="8">
      <c r="A8" s="2" t="s">
        <v>622</v>
      </c>
      <c r="B8" s="2" t="s">
        <v>623</v>
      </c>
      <c r="C8" s="2" t="s">
        <v>624</v>
      </c>
    </row>
    <row r="9">
      <c r="A9" s="2" t="s">
        <v>107</v>
      </c>
      <c r="B9" s="2" t="s">
        <v>107</v>
      </c>
      <c r="C9" s="2" t="s">
        <v>634</v>
      </c>
      <c r="D9" s="2" t="s">
        <v>624</v>
      </c>
    </row>
    <row r="10">
      <c r="A10" s="2" t="s">
        <v>113</v>
      </c>
      <c r="B10" s="2" t="s">
        <v>113</v>
      </c>
      <c r="C10" s="2" t="s">
        <v>635</v>
      </c>
      <c r="D10" s="2" t="s">
        <v>624</v>
      </c>
    </row>
    <row r="11">
      <c r="A11" s="2" t="s">
        <v>119</v>
      </c>
      <c r="B11" s="2" t="s">
        <v>119</v>
      </c>
      <c r="C11" s="2" t="s">
        <v>636</v>
      </c>
      <c r="D11" s="2" t="s">
        <v>624</v>
      </c>
    </row>
    <row r="12">
      <c r="A12" s="2" t="s">
        <v>622</v>
      </c>
      <c r="B12" s="2" t="s">
        <v>623</v>
      </c>
      <c r="C12" s="2" t="s">
        <v>624</v>
      </c>
    </row>
    <row r="13">
      <c r="A13" s="2" t="s">
        <v>131</v>
      </c>
      <c r="B13" s="2" t="s">
        <v>131</v>
      </c>
      <c r="C13" s="2" t="s">
        <v>637</v>
      </c>
      <c r="D13" s="2" t="s">
        <v>624</v>
      </c>
    </row>
    <row r="14">
      <c r="A14" s="2" t="s">
        <v>137</v>
      </c>
      <c r="B14" s="2" t="s">
        <v>137</v>
      </c>
      <c r="C14" s="2" t="s">
        <v>638</v>
      </c>
      <c r="D14" s="2" t="s">
        <v>624</v>
      </c>
    </row>
    <row r="15">
      <c r="A15" s="2" t="s">
        <v>143</v>
      </c>
      <c r="B15" s="2" t="s">
        <v>143</v>
      </c>
      <c r="C15" s="2" t="s">
        <v>639</v>
      </c>
      <c r="D15" s="2" t="s">
        <v>624</v>
      </c>
    </row>
    <row r="16">
      <c r="A16" s="2" t="s">
        <v>622</v>
      </c>
      <c r="B16" s="2" t="s">
        <v>623</v>
      </c>
      <c r="C16" s="2" t="s">
        <v>624</v>
      </c>
    </row>
    <row r="17">
      <c r="A17" s="2" t="s">
        <v>149</v>
      </c>
      <c r="B17" s="2" t="s">
        <v>149</v>
      </c>
      <c r="C17" s="2" t="s">
        <v>640</v>
      </c>
      <c r="D17" s="2" t="s">
        <v>624</v>
      </c>
    </row>
    <row r="18">
      <c r="A18" s="2" t="s">
        <v>155</v>
      </c>
      <c r="B18" s="2" t="s">
        <v>155</v>
      </c>
      <c r="C18" s="2" t="s">
        <v>641</v>
      </c>
      <c r="D18" s="2" t="s">
        <v>624</v>
      </c>
    </row>
    <row r="19">
      <c r="A19" s="2" t="s">
        <v>161</v>
      </c>
      <c r="B19" s="2" t="s">
        <v>161</v>
      </c>
      <c r="C19" s="2" t="s">
        <v>642</v>
      </c>
      <c r="D19" s="2" t="s">
        <v>624</v>
      </c>
    </row>
    <row r="20">
      <c r="A20" s="2" t="s">
        <v>622</v>
      </c>
      <c r="B20" s="2" t="s">
        <v>623</v>
      </c>
      <c r="C20" s="2" t="s">
        <v>624</v>
      </c>
    </row>
    <row r="21">
      <c r="A21" s="2" t="s">
        <v>167</v>
      </c>
      <c r="B21" s="2" t="s">
        <v>167</v>
      </c>
      <c r="C21" s="2" t="s">
        <v>643</v>
      </c>
      <c r="D21" s="2" t="s">
        <v>624</v>
      </c>
    </row>
    <row r="22">
      <c r="A22" s="2" t="s">
        <v>173</v>
      </c>
      <c r="B22" s="2" t="s">
        <v>173</v>
      </c>
      <c r="C22" s="2" t="s">
        <v>644</v>
      </c>
      <c r="D22" s="2" t="s">
        <v>624</v>
      </c>
    </row>
    <row r="23">
      <c r="A23" s="2" t="s">
        <v>179</v>
      </c>
      <c r="B23" s="2" t="s">
        <v>179</v>
      </c>
      <c r="C23" s="2" t="s">
        <v>645</v>
      </c>
      <c r="D23" s="2" t="s">
        <v>624</v>
      </c>
    </row>
    <row r="24">
      <c r="A24" s="2" t="s">
        <v>622</v>
      </c>
      <c r="B24" s="2" t="s">
        <v>623</v>
      </c>
      <c r="C24" s="2" t="s">
        <v>624</v>
      </c>
    </row>
    <row r="25">
      <c r="A25" s="2" t="s">
        <v>185</v>
      </c>
      <c r="B25" s="2" t="s">
        <v>185</v>
      </c>
      <c r="C25" s="2" t="s">
        <v>646</v>
      </c>
      <c r="D25" s="2" t="s">
        <v>624</v>
      </c>
    </row>
    <row r="26">
      <c r="A26" s="2" t="s">
        <v>191</v>
      </c>
      <c r="B26" s="2" t="s">
        <v>191</v>
      </c>
      <c r="C26" s="2" t="s">
        <v>647</v>
      </c>
      <c r="D26" s="2" t="s">
        <v>624</v>
      </c>
    </row>
    <row r="27">
      <c r="A27" s="2" t="s">
        <v>197</v>
      </c>
      <c r="B27" s="2" t="s">
        <v>197</v>
      </c>
      <c r="C27" s="2" t="s">
        <v>648</v>
      </c>
      <c r="D27" s="2" t="s">
        <v>624</v>
      </c>
    </row>
    <row r="28">
      <c r="A28" s="2" t="s">
        <v>622</v>
      </c>
      <c r="B28" s="2" t="s">
        <v>623</v>
      </c>
      <c r="C28" s="2" t="s">
        <v>624</v>
      </c>
    </row>
    <row r="29">
      <c r="A29" s="2" t="s">
        <v>203</v>
      </c>
      <c r="B29" s="2" t="s">
        <v>203</v>
      </c>
      <c r="C29" s="2" t="s">
        <v>649</v>
      </c>
      <c r="D29" s="2" t="s">
        <v>624</v>
      </c>
    </row>
    <row r="30">
      <c r="A30" s="2" t="s">
        <v>209</v>
      </c>
      <c r="B30" s="2" t="s">
        <v>209</v>
      </c>
      <c r="C30" s="2" t="s">
        <v>650</v>
      </c>
      <c r="D30" s="2" t="s">
        <v>624</v>
      </c>
    </row>
    <row r="31">
      <c r="A31" s="2" t="s">
        <v>215</v>
      </c>
      <c r="B31" s="2" t="s">
        <v>215</v>
      </c>
      <c r="C31" s="2" t="s">
        <v>651</v>
      </c>
      <c r="D31" s="2" t="s">
        <v>624</v>
      </c>
    </row>
    <row r="32">
      <c r="A32" s="2" t="s">
        <v>622</v>
      </c>
      <c r="B32" s="2" t="s">
        <v>623</v>
      </c>
      <c r="C32" s="2" t="s">
        <v>624</v>
      </c>
    </row>
    <row r="33">
      <c r="A33" s="2" t="s">
        <v>221</v>
      </c>
      <c r="B33" s="2" t="s">
        <v>221</v>
      </c>
      <c r="C33" s="2" t="s">
        <v>652</v>
      </c>
      <c r="D33" s="2" t="s">
        <v>624</v>
      </c>
    </row>
    <row r="34">
      <c r="A34" s="2" t="s">
        <v>227</v>
      </c>
      <c r="B34" s="2" t="s">
        <v>227</v>
      </c>
      <c r="C34" s="2" t="s">
        <v>653</v>
      </c>
      <c r="D34" s="2" t="s">
        <v>624</v>
      </c>
    </row>
    <row r="35">
      <c r="A35" s="2" t="s">
        <v>622</v>
      </c>
    </row>
    <row r="36">
      <c r="A36" s="2" t="s">
        <v>622</v>
      </c>
    </row>
    <row r="37">
      <c r="A37" s="2" t="s">
        <v>622</v>
      </c>
    </row>
    <row r="38">
      <c r="A38" s="2" t="s">
        <v>622</v>
      </c>
    </row>
    <row r="39">
      <c r="A39" s="2" t="s">
        <v>622</v>
      </c>
    </row>
    <row r="40">
      <c r="A40" s="2" t="s">
        <v>622</v>
      </c>
    </row>
    <row r="41">
      <c r="A41" s="2" t="s">
        <v>622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654</v>
      </c>
      <c r="B1" s="3" t="s">
        <v>67</v>
      </c>
    </row>
    <row r="2">
      <c r="A2" s="2" t="s">
        <v>654</v>
      </c>
      <c r="B2" s="3" t="s">
        <v>68</v>
      </c>
    </row>
    <row r="3">
      <c r="A3" s="2" t="s">
        <v>654</v>
      </c>
      <c r="B3" s="3" t="s">
        <v>69</v>
      </c>
    </row>
    <row r="4">
      <c r="A4" s="2" t="s">
        <v>654</v>
      </c>
      <c r="B4" s="3" t="s">
        <v>70</v>
      </c>
    </row>
    <row r="5">
      <c r="A5" s="2" t="s">
        <v>654</v>
      </c>
      <c r="B5" s="3" t="s">
        <v>71</v>
      </c>
    </row>
    <row r="6">
      <c r="A6" s="2" t="s">
        <v>654</v>
      </c>
      <c r="B6" s="3" t="s">
        <v>72</v>
      </c>
    </row>
    <row r="7">
      <c r="A7" s="2" t="s">
        <v>654</v>
      </c>
      <c r="B7" s="3" t="s">
        <v>73</v>
      </c>
    </row>
    <row r="8">
      <c r="A8" s="2" t="s">
        <v>654</v>
      </c>
      <c r="B8" s="3" t="s">
        <v>74</v>
      </c>
    </row>
    <row r="9">
      <c r="A9" s="2" t="s">
        <v>654</v>
      </c>
      <c r="B9" s="3" t="s">
        <v>75</v>
      </c>
    </row>
    <row r="10">
      <c r="A10" s="2" t="s">
        <v>654</v>
      </c>
      <c r="B10" s="3" t="s">
        <v>76</v>
      </c>
    </row>
    <row r="11">
      <c r="A11" s="2" t="s">
        <v>654</v>
      </c>
      <c r="B11" s="3" t="s">
        <v>77</v>
      </c>
    </row>
    <row r="12">
      <c r="A12" s="2" t="s">
        <v>654</v>
      </c>
      <c r="B12" s="3" t="s">
        <v>78</v>
      </c>
    </row>
    <row r="13">
      <c r="A13" s="2" t="s">
        <v>654</v>
      </c>
      <c r="B13" s="3" t="s">
        <v>79</v>
      </c>
    </row>
    <row r="14">
      <c r="A14" s="2" t="s">
        <v>654</v>
      </c>
      <c r="B14" s="3" t="s">
        <v>80</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IFERROR(__xludf.DUMMYFUNCTION("IMPORTFEED(""https://news.google.com/rss/search?q=photobooth"",""items created"", false)"),"Wed, 21 Feb 2024 08:00:00 GMT")</f>
        <v>Wed, 21 Feb 2024 08:00:00 GMT</v>
      </c>
      <c r="B2" s="5" t="str">
        <f>IFERROR(__xludf.DUMMYFUNCTION("IMPORTFEED(""https://news.google.com/rss/search?q=photobooth"",""items title"", false)"),"Photo booth service opens in LaBelle - South Central Florida Life")</f>
        <v>Photo booth service opens in LaBelle - South Central Florida Life</v>
      </c>
      <c r="D2" s="1" t="str">
        <f>IFERROR(__xludf.DUMMYFUNCTION("IMPORTFEED(""https://news.google.com/rss/search?q=photobooth"",""items url"", false)"),"https://news.google.com/rss/articles/CBMibkFVX3lxTE5VOFVJS295Z1NSNnhkSWhRaUUzWC1aQ0UxdXAxT0ppN3V0SWZpbXZfcXR5TjVGc2NqTjhRVmRxeGc2UkRQSHFEZ3NIYXNBN2NhVmN0WXRKY1RGZHhIY1FFQ1pzZG9UMGxDdVpsTkFR?oc=5")</f>
        <v>https://news.google.com/rss/articles/CBMibkFVX3lxTE5VOFVJS295Z1NSNnhkSWhRaUUzWC1aQ0UxdXAxT0ppN3V0SWZpbXZfcXR5TjVGc2NqTjhRVmRxeGc2UkRQSHFEZ3NIYXNBN2NhVmN0WXRKY1RGZHhIY1FFQ1pzZG9UMGxDdVpsTkFR?oc=5</v>
      </c>
      <c r="E2" s="5" t="str">
        <f>IFERROR(__xludf.DUMMYFUNCTION("IMPORTFEED(""https://news.google.com/rss/search?q=photobooth"",""items summary"", false)"),"Photo booth service opens in LaBelle  South Central Florida Life")</f>
        <v>Photo booth service opens in LaBelle  South Central Florida Life</v>
      </c>
    </row>
    <row r="3">
      <c r="A3" s="5" t="str">
        <f>IFERROR(__xludf.DUMMYFUNCTION("""COMPUTED_VALUE"""),"Wed, 03 May 2023 07:00:00 GMT")</f>
        <v>Wed, 03 May 2023 07:00:00 GMT</v>
      </c>
      <c r="B3" s="5" t="str">
        <f>IFERROR(__xludf.DUMMYFUNCTION("""COMPUTED_VALUE"""),"This Y2K pastime is becoming a big hit among South Korean youth - CNN")</f>
        <v>This Y2K pastime is becoming a big hit among South Korean youth - CNN</v>
      </c>
      <c r="D3" s="1" t="str">
        <f>IFERROR(__xludf.DUMMYFUNCTION("""COMPUTED_VALUE"""),"https://news.google.com/rss/articles/CBMilgFBVV95cUxQY29ZNnJLSTlyMUxpaTdTWFFhdVBEbGZOQm9BQkxieXd2ZkFNd3dpQ0kxNk80VDcwT2NldWdJdC1YWE55TlFJT0tHZlB0aXp6czZxQUpSWDdoZk9Ld3htR1JDc0FQRXM5RkxWTmNDa2tZdUtCRTBJcGdfdXgybWVYVHdoVWJmZkJrbU5pU2JOUE9WZTAtVHfSAYwBQVVfeX"&amp;"FMTU5jaWVRZGZWZ1BEa3Z0R1ZqWWltRE4xODVqNFg1RV9RWGNnejNWbmVsSVVkWlFrb194bkpfLVhFY0hpTlVfaFZ2NncyLWJ5QVpsckdXeGFEZVNZYVo3ZXEzOWRpOHcxUTlOVW1SMnFEUWFWNGN3cTU4cUVoOE9xU3hYcnh0M3RES2xnY2w?oc=5")</f>
        <v>https://news.google.com/rss/articles/CBMilgFBVV95cUxQY29ZNnJLSTlyMUxpaTdTWFFhdVBEbGZOQm9BQkxieXd2ZkFNd3dpQ0kxNk80VDcwT2NldWdJdC1YWE55TlFJT0tHZlB0aXp6czZxQUpSWDdoZk9Ld3htR1JDc0FQRXM5RkxWTmNDa2tZdUtCRTBJcGdfdXgybWVYVHdoVWJmZkJrbU5pU2JOUE9WZTAtVHfSAYwBQVVfeXFMTU5jaWVRZGZWZ1BEa3Z0R1ZqWWltRE4xODVqNFg1RV9RWGNnejNWbmVsSVVkWlFrb194bkpfLVhFY0hpTlVfaFZ2NncyLWJ5QVpsckdXeGFEZVNZYVo3ZXEzOWRpOHcxUTlOVW1SMnFEUWFWNGN3cTU4cUVoOE9xU3hYcnh0M3RES2xnY2w?oc=5</v>
      </c>
      <c r="E3" s="5" t="str">
        <f>IFERROR(__xludf.DUMMYFUNCTION("""COMPUTED_VALUE"""),"This Y2K pastime is becoming a big hit among South Korean youth  CNN")</f>
        <v>This Y2K pastime is becoming a big hit among South Korean youth  CNN</v>
      </c>
    </row>
    <row r="4">
      <c r="A4" s="5" t="str">
        <f>IFERROR(__xludf.DUMMYFUNCTION("""COMPUTED_VALUE"""),"Sun, 04 Aug 2024 01:28:56 GMT")</f>
        <v>Sun, 04 Aug 2024 01:28:56 GMT</v>
      </c>
      <c r="B4" s="5" t="str">
        <f>IFERROR(__xludf.DUMMYFUNCTION("""COMPUTED_VALUE"""),"M1 MBPro Photo Booth 1620x1080 &amp; mono? - MacRumors")</f>
        <v>M1 MBPro Photo Booth 1620x1080 &amp; mono? - MacRumors</v>
      </c>
      <c r="D4" s="1" t="str">
        <f>IFERROR(__xludf.DUMMYFUNCTION("""COMPUTED_VALUE"""),"https://news.google.com/rss/articles/CBMiiAFBVV95cUxPWXZ2d1M4bkcyYjc4NVM5T0J2SXRCQ2stY1RyNGZLSGI2Rl9jOXlpRzB1NzZyOVYtU05Yb0tNcURBZXRjTWlIMjFjbDhyVFE5VkZDMzZ6ZEZOTEUySTlpSkZ6Z2JSTTBOX3Q0bWN6c3JjSlNROUtUTkNnN1daY29aRm9QZzNyUWtk?oc=5")</f>
        <v>https://news.google.com/rss/articles/CBMiiAFBVV95cUxPWXZ2d1M4bkcyYjc4NVM5T0J2SXRCQ2stY1RyNGZLSGI2Rl9jOXlpRzB1NzZyOVYtU05Yb0tNcURBZXRjTWlIMjFjbDhyVFE5VkZDMzZ6ZEZOTEUySTlpSkZ6Z2JSTTBOX3Q0bWN6c3JjSlNROUtUTkNnN1daY29aRm9QZzNyUWtk?oc=5</v>
      </c>
      <c r="E4" s="5" t="str">
        <f>IFERROR(__xludf.DUMMYFUNCTION("""COMPUTED_VALUE"""),"M1 MBPro Photo Booth 1620x1080 &amp; mono?  MacRumors")</f>
        <v>M1 MBPro Photo Booth 1620x1080 &amp; mono?  MacRumors</v>
      </c>
    </row>
    <row r="5">
      <c r="A5" s="5" t="str">
        <f>IFERROR(__xludf.DUMMYFUNCTION("""COMPUTED_VALUE"""),"Fri, 06 Oct 2023 19:06:22 GMT")</f>
        <v>Fri, 06 Oct 2023 19:06:22 GMT</v>
      </c>
      <c r="B5" s="5" t="str">
        <f>IFERROR(__xludf.DUMMYFUNCTION("""COMPUTED_VALUE"""),"Pink Breakfast 2023 Pink Carpet Photos - Q2 News")</f>
        <v>Pink Breakfast 2023 Pink Carpet Photos - Q2 News</v>
      </c>
      <c r="D5" s="1" t="str">
        <f>IFERROR(__xludf.DUMMYFUNCTION("""COMPUTED_VALUE"""),"https://news.google.com/rss/articles/CBMifkFVX3lxTE1kYUhpTTZ0dkRLM0I4dTU3bmZRTnIwTXBRUE8yQW9GQ0FEZndrRm1LSDhJUUd6UVhGcE5YNHE4Tm5EXzZWdThSNDFtTmlObUwteXhMTDVMSHE2Nm56YW1mSDM4UzYwNkpsaTdMVWdPSmJiUXJZV2owZmxCWnU1QQ?oc=5")</f>
        <v>https://news.google.com/rss/articles/CBMifkFVX3lxTE1kYUhpTTZ0dkRLM0I4dTU3bmZRTnIwTXBRUE8yQW9GQ0FEZndrRm1LSDhJUUd6UVhGcE5YNHE4Tm5EXzZWdThSNDFtTmlObUwteXhMTDVMSHE2Nm56YW1mSDM4UzYwNkpsaTdMVWdPSmJiUXJZV2owZmxCWnU1QQ?oc=5</v>
      </c>
      <c r="E5" s="5" t="str">
        <f>IFERROR(__xludf.DUMMYFUNCTION("""COMPUTED_VALUE"""),"Pink Breakfast 2023 Pink Carpet Photos  Q2 News")</f>
        <v>Pink Breakfast 2023 Pink Carpet Photos  Q2 News</v>
      </c>
    </row>
    <row r="6">
      <c r="A6" s="5" t="str">
        <f>IFERROR(__xludf.DUMMYFUNCTION("""COMPUTED_VALUE"""),"Sun, 30 Jun 2024 07:00:00 GMT")</f>
        <v>Sun, 30 Jun 2024 07:00:00 GMT</v>
      </c>
      <c r="B6" s="5" t="str">
        <f>IFERROR(__xludf.DUMMYFUNCTION("""COMPUTED_VALUE"""),"Millie Bobby Brown and Husband Jake Bongiovi Share Adorable Kiss in Photo Booth After Wedding - Us Weekly")</f>
        <v>Millie Bobby Brown and Husband Jake Bongiovi Share Adorable Kiss in Photo Booth After Wedding - Us Weekly</v>
      </c>
      <c r="D6" s="1" t="str">
        <f>IFERROR(__xludf.DUMMYFUNCTION("""COMPUTED_VALUE"""),"https://news.google.com/rss/articles/CBMirwFBVV95cUxNcXJLU09EUExCakhTQUNEaG9BNTVNM1VBMS04cUpVZHQ2TG5FaUpPaXM0QXc4dmw0S1ZjY3UtT203ZGcxNkw0UHJsWUE4eFhnNnNWUkpxTkQyRVVsVzhOS3dkcG82Y1ZmU0gtRnRoNEdZeDhXMG5vZXpSZ0s3WGN3YXBLZi1iMi1Vd1c2ak02bEpJRHFNeW9XSDNSVlkwY0"&amp;"FwY25JU0k5WWctTE9XUHlZ?oc=5")</f>
        <v>https://news.google.com/rss/articles/CBMirwFBVV95cUxNcXJLU09EUExCakhTQUNEaG9BNTVNM1VBMS04cUpVZHQ2TG5FaUpPaXM0QXc4dmw0S1ZjY3UtT203ZGcxNkw0UHJsWUE4eFhnNnNWUkpxTkQyRVVsVzhOS3dkcG82Y1ZmU0gtRnRoNEdZeDhXMG5vZXpSZ0s3WGN3YXBLZi1iMi1Vd1c2ak02bEpJRHFNeW9XSDNSVlkwY0FwY25JU0k5WWctTE9XUHlZ?oc=5</v>
      </c>
      <c r="E6" s="5" t="str">
        <f>IFERROR(__xludf.DUMMYFUNCTION("""COMPUTED_VALUE"""),"Millie Bobby Brown and Husband Jake Bongiovi Share Adorable Kiss in Photo 
Booth After Wedding  Us Weekly")</f>
        <v>Millie Bobby Brown and Husband Jake Bongiovi Share Adorable Kiss in Photo 
Booth After Wedding  Us Weekly</v>
      </c>
    </row>
    <row r="7">
      <c r="A7" s="5" t="str">
        <f>IFERROR(__xludf.DUMMYFUNCTION("""COMPUTED_VALUE"""),"Tue, 06 Aug 2024 14:00:00 GMT")</f>
        <v>Tue, 06 Aug 2024 14:00:00 GMT</v>
      </c>
      <c r="B7" s="5" t="str">
        <f>IFERROR(__xludf.DUMMYFUNCTION("""COMPUTED_VALUE"""),"The newest club in SF only offers one thing: photo booths - The San Francisco Standard")</f>
        <v>The newest club in SF only offers one thing: photo booths - The San Francisco Standard</v>
      </c>
      <c r="D7" s="1" t="str">
        <f>IFERROR(__xludf.DUMMYFUNCTION("""COMPUTED_VALUE"""),"https://news.google.com/rss/articles/CBMimAFBVV95cUxNZTZqTTNUa1lMZjVQZl9vNFVSQzhsa2ZpVUItZ1ZaYS0zeUJzTkg3eGdkUk9oQUkwcXFQak5NLXhVdW9WRHQ0Zko5N2NKa05zTEJRaWR2WkdHMGJtcks0UHdEWHN6TEpPQTdTWFYwcE43OXhmX3dMU09DMWlMb0FYcTNjSjZ0WlpBZzJmbFNpZTNMOWxXaXo0Mg?oc=5")</f>
        <v>https://news.google.com/rss/articles/CBMimAFBVV95cUxNZTZqTTNUa1lMZjVQZl9vNFVSQzhsa2ZpVUItZ1ZaYS0zeUJzTkg3eGdkUk9oQUkwcXFQak5NLXhVdW9WRHQ0Zko5N2NKa05zTEJRaWR2WkdHMGJtcks0UHdEWHN6TEpPQTdTWFYwcE43OXhmX3dMU09DMWlMb0FYcTNjSjZ0WlpBZzJmbFNpZTNMOWxXaXo0Mg?oc=5</v>
      </c>
      <c r="E7" s="5" t="str">
        <f>IFERROR(__xludf.DUMMYFUNCTION("""COMPUTED_VALUE"""),"The newest club in SF only offers one thing: photo booths  The San 
Francisco Standard")</f>
        <v>The newest club in SF only offers one thing: photo booths  The San 
Francisco Standard</v>
      </c>
    </row>
    <row r="8">
      <c r="A8" s="5" t="str">
        <f>IFERROR(__xludf.DUMMYFUNCTION("""COMPUTED_VALUE"""),"Fri, 02 Aug 2024 11:46:06 GMT")</f>
        <v>Fri, 02 Aug 2024 11:46:06 GMT</v>
      </c>
      <c r="B8" s="5" t="str">
        <f>IFERROR(__xludf.DUMMYFUNCTION("""COMPUTED_VALUE"""),"POP MART Opens In ION Orchard, Their Largest SG Store Yet - Zula")</f>
        <v>POP MART Opens In ION Orchard, Their Largest SG Store Yet - Zula</v>
      </c>
      <c r="D8" s="1" t="str">
        <f>IFERROR(__xludf.DUMMYFUNCTION("""COMPUTED_VALUE"""),"https://news.google.com/rss/articles/CBMiW0FVX3lxTE1jQ3dsaGJhb2hoZkVSZWZ5VkxfLTdtRktpazJJalZ5anpQdVZjUWZfOVVocWdwcnE1QmhzdHNaUkVHeHlYRm1aZ1BIT0R1aG4zbEo1WFd3a095NVHSAWBBVV95cUxNTlpUVnBqbUNBWXByWk16Y2E4c0Y5cnlUbVBTeUJ2cTRHTmxWRmROX0NCTXJrdjV2blRpU1I5dVVXQT"&amp;"B6ekIxX1p6UEk5R3NLSFFlRnJISl9VV195ZHg5b18?oc=5")</f>
        <v>https://news.google.com/rss/articles/CBMiW0FVX3lxTE1jQ3dsaGJhb2hoZkVSZWZ5VkxfLTdtRktpazJJalZ5anpQdVZjUWZfOVVocWdwcnE1QmhzdHNaUkVHeHlYRm1aZ1BIT0R1aG4zbEo1WFd3a095NVHSAWBBVV95cUxNTlpUVnBqbUNBWXByWk16Y2E4c0Y5cnlUbVBTeUJ2cTRHTmxWRmROX0NCTXJrdjV2blRpU1I5dVVXQTB6ekIxX1p6UEk5R3NLSFFlRnJISl9VV195ZHg5b18?oc=5</v>
      </c>
      <c r="E8" s="5" t="str">
        <f>IFERROR(__xludf.DUMMYFUNCTION("""COMPUTED_VALUE"""),"POP MART Opens In ION Orchard, Their Largest SG Store Yet  Zula")</f>
        <v>POP MART Opens In ION Orchard, Their Largest SG Store Yet  Zula</v>
      </c>
    </row>
    <row r="9">
      <c r="A9" s="5" t="str">
        <f>IFERROR(__xludf.DUMMYFUNCTION("""COMPUTED_VALUE"""),"Wed, 07 Aug 2013 07:00:00 GMT")</f>
        <v>Wed, 07 Aug 2013 07:00:00 GMT</v>
      </c>
      <c r="B9" s="5" t="str">
        <f>IFERROR(__xludf.DUMMYFUNCTION("""COMPUTED_VALUE"""),"DIY Floating Confetti Photobooth (In a Box!) - Studio DIY")</f>
        <v>DIY Floating Confetti Photobooth (In a Box!) - Studio DIY</v>
      </c>
      <c r="D9" s="1" t="str">
        <f>IFERROR(__xludf.DUMMYFUNCTION("""COMPUTED_VALUE"""),"https://news.google.com/rss/articles/CBMickFVX3lxTE40dktiTUJqeWQtdjhLSTI3V3I0M2xBUElBRHBfS21ka2s5VS1NYm1mQVVPVWh2NGZRRHFTLXN2ZmJXUnlUOEFQRGc4Ty1ERUNWYlM5X05oWTRuMFJ2RmFQRnhuM0JxOUV5Z2hmczlleWFPQQ?oc=5")</f>
        <v>https://news.google.com/rss/articles/CBMickFVX3lxTE40dktiTUJqeWQtdjhLSTI3V3I0M2xBUElBRHBfS21ka2s5VS1NYm1mQVVPVWh2NGZRRHFTLXN2ZmJXUnlUOEFQRGc4Ty1ERUNWYlM5X05oWTRuMFJ2RmFQRnhuM0JxOUV5Z2hmczlleWFPQQ?oc=5</v>
      </c>
      <c r="E9" s="5" t="str">
        <f>IFERROR(__xludf.DUMMYFUNCTION("""COMPUTED_VALUE"""),"DIY Floating Confetti Photobooth (In a Box!)  Studio DIY")</f>
        <v>DIY Floating Confetti Photobooth (In a Box!)  Studio DIY</v>
      </c>
    </row>
    <row r="10">
      <c r="A10" s="5" t="str">
        <f>IFERROR(__xludf.DUMMYFUNCTION("""COMPUTED_VALUE"""),"Wed, 21 Jun 2023 07:00:00 GMT")</f>
        <v>Wed, 21 Jun 2023 07:00:00 GMT</v>
      </c>
      <c r="B10" s="5" t="str">
        <f>IFERROR(__xludf.DUMMYFUNCTION("""COMPUTED_VALUE"""),"Paper nostalgia: Retro photo booths in South Korea explode in popularity - EL PAÍS USA")</f>
        <v>Paper nostalgia: Retro photo booths in South Korea explode in popularity - EL PAÍS USA</v>
      </c>
      <c r="D10" s="1" t="str">
        <f>IFERROR(__xludf.DUMMYFUNCTION("""COMPUTED_VALUE"""),"https://news.google.com/rss/articles/CBMixwFBVV95cUxOWUJMSVhocDllZ2gzODZVNVBPQUFwcnRBaGZoZExyTzdpWTZrZ2dHWG13Y1dsNXNqR3ZRTndSdTJyWEJEV2RCNkJYcU12a1BFdHFudVVBY3hPQXNpUTRrQmVTd2UwcFliTkVCdEowc1JBVGEySDRDNjJTb0RrSThwWHY1b0RwcndNcW5aenEyWFh3X2FpdTNueENPcEtESz"&amp;"BPOG5yWmlBRDFUOG1rX0lPdUlLRUppaGFkS0VzY21TTGVCTVZBNDd30gHbAUFVX3lxTE51Ynd6S2dfa3l2TEgtR1lDSWlWWHNPcTZqQ1ZBcEhwZEl5QTJpZzBKV21wejFkS3liZzFTVlhGTWRPSDNHaVY1Z2xzaFJVbXpoVkFrdzlYN2dvcFRyUElEWXJvZTVpYjVWb2VvT2ZXaGNMOEN4Zm9Gb2lpeXNKckFpWHQtR0FzS3FxN2gwYzlGS2VYL"&amp;"Vdfc2JBY0RCRlVmbzhWblpGRWdTZXNJdFNTQ1M1eUhoQU5xSmV6SXB1a1hIMEVCZy0yMFdVS05NRzBDVDR3d3RMa2dscXZ2OA?oc=5")</f>
        <v>https://news.google.com/rss/articles/CBMixwFBVV95cUxOWUJMSVhocDllZ2gzODZVNVBPQUFwcnRBaGZoZExyTzdpWTZrZ2dHWG13Y1dsNXNqR3ZRTndSdTJyWEJEV2RCNkJYcU12a1BFdHFudVVBY3hPQXNpUTRrQmVTd2UwcFliTkVCdEowc1JBVGEySDRDNjJTb0RrSThwWHY1b0RwcndNcW5aenEyWFh3X2FpdTNueENPcEtESzBPOG5yWmlBRDFUOG1rX0lPdUlLRUppaGFkS0VzY21TTGVCTVZBNDd30gHbAUFVX3lxTE51Ynd6S2dfa3l2TEgtR1lDSWlWWHNPcTZqQ1ZBcEhwZEl5QTJpZzBKV21wejFkS3liZzFTVlhGTWRPSDNHaVY1Z2xzaFJVbXpoVkFrdzlYN2dvcFRyUElEWXJvZTVpYjVWb2VvT2ZXaGNMOEN4Zm9Gb2lpeXNKckFpWHQtR0FzS3FxN2gwYzlGS2VYLVdfc2JBY0RCRlVmbzhWblpGRWdTZXNJdFNTQ1M1eUhoQU5xSmV6SXB1a1hIMEVCZy0yMFdVS05NRzBDVDR3d3RMa2dscXZ2OA?oc=5</v>
      </c>
      <c r="E10" s="5" t="str">
        <f>IFERROR(__xludf.DUMMYFUNCTION("""COMPUTED_VALUE"""),"Paper nostalgia: Retro photo booths in South Korea explode in popularity  EL 
PAÍS USA")</f>
        <v>Paper nostalgia: Retro photo booths in South Korea explode in popularity  EL 
PAÍS USA</v>
      </c>
    </row>
    <row r="11">
      <c r="A11" s="5" t="str">
        <f>IFERROR(__xludf.DUMMYFUNCTION("""COMPUTED_VALUE"""),"Thu, 01 Aug 2024 09:10:52 GMT")</f>
        <v>Thu, 01 Aug 2024 09:10:52 GMT</v>
      </c>
      <c r="B11" s="5" t="str">
        <f>IFERROR(__xludf.DUMMYFUNCTION("""COMPUTED_VALUE"""),"Found Vintage Photobooth Pictures - Flashbak")</f>
        <v>Found Vintage Photobooth Pictures - Flashbak</v>
      </c>
      <c r="D11" s="1" t="str">
        <f>IFERROR(__xludf.DUMMYFUNCTION("""COMPUTED_VALUE"""),"https://news.google.com/rss/articles/CBMib0FVX3lxTE1ELWZ6dUd3eHV1aWhPbElzR1hhOGlBVjVPVjg5cjRlMk13N1VWaVBRT3BlMlk3MS1kR2pMUHp1ejhJc3RTWmZHblo0WU4zRU1Fa3pjZ1FsV3VWX2lGSk9XWDBlTklXVDBKSFdBcWFXZw?oc=5")</f>
        <v>https://news.google.com/rss/articles/CBMib0FVX3lxTE1ELWZ6dUd3eHV1aWhPbElzR1hhOGlBVjVPVjg5cjRlMk13N1VWaVBRT3BlMlk3MS1kR2pMUHp1ejhJc3RTWmZHblo0WU4zRU1Fa3pjZ1FsV3VWX2lGSk9XWDBlTklXVDBKSFdBcWFXZw?oc=5</v>
      </c>
      <c r="E11" s="5" t="str">
        <f>IFERROR(__xludf.DUMMYFUNCTION("""COMPUTED_VALUE"""),"Found Vintage Photobooth Pictures  Flashbak")</f>
        <v>Found Vintage Photobooth Pictures  Flashbak</v>
      </c>
    </row>
    <row r="12">
      <c r="A12" s="5" t="str">
        <f>IFERROR(__xludf.DUMMYFUNCTION("""COMPUTED_VALUE"""),"Fri, 02 Aug 2024 12:01:58 GMT")</f>
        <v>Fri, 02 Aug 2024 12:01:58 GMT</v>
      </c>
      <c r="B12" s="5" t="str">
        <f>IFERROR(__xludf.DUMMYFUNCTION("""COMPUTED_VALUE"""),"NEW LARGEST POP MART STORE OPENS AT ION ORCHARD WITH LIFE-SIZED SKULL PANDA STATUE, PHOTOBOOTH &amp; EXCLUSIVE LAUNCHES! - Shout.sg")</f>
        <v>NEW LARGEST POP MART STORE OPENS AT ION ORCHARD WITH LIFE-SIZED SKULL PANDA STATUE, PHOTOBOOTH &amp; EXCLUSIVE LAUNCHES! - Shout.sg</v>
      </c>
      <c r="D12" s="1" t="str">
        <f>IFERROR(__xludf.DUMMYFUNCTION("""COMPUTED_VALUE"""),"https://news.google.com/rss/articles/CBMizwFBVV95cUxNZTdmdV9maW9IbG9nM0hOVWNwNEdOdmtQdkU4NXVQNmhzSTJWSTFLalgxSHBROE8xTjktRWZLV0RKTXg0dmJtdXhvTDZWT0Vlc2tmcC1BTDdDN0Y2TTRYRU41enRXbjNDZGhKVzhaSXFkeHhUb3lWd214V09JOW03SnplQks1dkhPVW1aYzktcF9ENUlVOGVXZ05Rd2V3el"&amp;"BINnpiNkdKOEhQRjB0SzNibGJ5bEVscFJYdEhNeHZKSU5OUVUzT3NqSjR0aTVWcWM?oc=5")</f>
        <v>https://news.google.com/rss/articles/CBMizwFBVV95cUxNZTdmdV9maW9IbG9nM0hOVWNwNEdOdmtQdkU4NXVQNmhzSTJWSTFLalgxSHBROE8xTjktRWZLV0RKTXg0dmJtdXhvTDZWT0Vlc2tmcC1BTDdDN0Y2TTRYRU41enRXbjNDZGhKVzhaSXFkeHhUb3lWd214V09JOW03SnplQks1dkhPVW1aYzktcF9ENUlVOGVXZ05Rd2V3elBINnpiNkdKOEhQRjB0SzNibGJ5bEVscFJYdEhNeHZKSU5OUVUzT3NqSjR0aTVWcWM?oc=5</v>
      </c>
      <c r="E12" s="5" t="str">
        <f>IFERROR(__xludf.DUMMYFUNCTION("""COMPUTED_VALUE"""),"NEW LARGEST POP MART STORE OPENS AT ION ORCHARD WITH LIFE-SIZED SKULL PANDA 
STATUE, PHOTOBOOTH &amp; EXCLUSIVE LAUNCHES!  Shout.sg")</f>
        <v>NEW LARGEST POP MART STORE OPENS AT ION ORCHARD WITH LIFE-SIZED SKULL PANDA 
STATUE, PHOTOBOOTH &amp; EXCLUSIVE LAUNCHES!  Shout.sg</v>
      </c>
    </row>
    <row r="13">
      <c r="A13" s="5" t="str">
        <f>IFERROR(__xludf.DUMMYFUNCTION("""COMPUTED_VALUE"""),"Tue, 17 Oct 2023 07:00:00 GMT")</f>
        <v>Tue, 17 Oct 2023 07:00:00 GMT</v>
      </c>
      <c r="B13" s="5" t="str">
        <f>IFERROR(__xludf.DUMMYFUNCTION("""COMPUTED_VALUE"""),"CDC unveils professional photo booth - MSU Reporter")</f>
        <v>CDC unveils professional photo booth - MSU Reporter</v>
      </c>
      <c r="D13" s="1" t="str">
        <f>IFERROR(__xludf.DUMMYFUNCTION("""COMPUTED_VALUE"""),"https://news.google.com/rss/articles/CBMiggFBVV95cUxPcENqNDVtcEJRRGdkTTRpWTlwTkE1WURTbmhZUjd6SEY1SG5TdmZwVG5vaUttbEQ1bEU0VzFtNHVQa0RwcGxJSmRCMEZrVUtwLW5VRVFKMUdYYkRwS18tYURWcW9PZk01bHo5d00tNXdkRVRlcE1teU00bFRXYldMUS1R?oc=5")</f>
        <v>https://news.google.com/rss/articles/CBMiggFBVV95cUxPcENqNDVtcEJRRGdkTTRpWTlwTkE1WURTbmhZUjd6SEY1SG5TdmZwVG5vaUttbEQ1bEU0VzFtNHVQa0RwcGxJSmRCMEZrVUtwLW5VRVFKMUdYYkRwS18tYURWcW9PZk01bHo5d00tNXdkRVRlcE1teU00bFRXYldMUS1R?oc=5</v>
      </c>
      <c r="E13" s="5" t="str">
        <f>IFERROR(__xludf.DUMMYFUNCTION("""COMPUTED_VALUE"""),"CDC unveils professional photo booth  MSU Reporter")</f>
        <v>CDC unveils professional photo booth  MSU Reporter</v>
      </c>
    </row>
    <row r="14">
      <c r="A14" s="5" t="str">
        <f>IFERROR(__xludf.DUMMYFUNCTION("""COMPUTED_VALUE"""),"Thu, 15 Feb 2024 08:00:00 GMT")</f>
        <v>Thu, 15 Feb 2024 08:00:00 GMT</v>
      </c>
      <c r="B14" s="5" t="str">
        <f>IFERROR(__xludf.DUMMYFUNCTION("""COMPUTED_VALUE"""),"Walter Reed Staff Celebrate Valentine's Day with an Appreciation Luncheon and Photo Booth - DVIDS")</f>
        <v>Walter Reed Staff Celebrate Valentine's Day with an Appreciation Luncheon and Photo Booth - DVIDS</v>
      </c>
      <c r="D14" s="1" t="str">
        <f>IFERROR(__xludf.DUMMYFUNCTION("""COMPUTED_VALUE"""),"https://news.google.com/rss/articles/CBMiwgFBVV95cUxQdFdnb0U2YTZjN3MzT3VtdTd6R2tXYTBZb1JFTmNFcDdPaGNDZHRDOGZkZGNsYWJSaFdQNnNrcngwNlFaUVRtUGRVSUg2Sy1INGxMcXVlNGNBQzIxNGxwU2VPQjhxVnlZTy1lNm1TSVhQNEQ1X2Q5NnNkMkVWYllvYmVVLVV1WldBNThaUkkwY0dtQVFqZzZUM0FOQmtGZX"&amp;"l0NFNrS043NElFNklKQ19rZW1qbUJJTHZKczJFZHNLOVllUQ?oc=5")</f>
        <v>https://news.google.com/rss/articles/CBMiwgFBVV95cUxQdFdnb0U2YTZjN3MzT3VtdTd6R2tXYTBZb1JFTmNFcDdPaGNDZHRDOGZkZGNsYWJSaFdQNnNrcngwNlFaUVRtUGRVSUg2Sy1INGxMcXVlNGNBQzIxNGxwU2VPQjhxVnlZTy1lNm1TSVhQNEQ1X2Q5NnNkMkVWYllvYmVVLVV1WldBNThaUkkwY0dtQVFqZzZUM0FOQmtGZXl0NFNrS043NElFNklKQ19rZW1qbUJJTHZKczJFZHNLOVllUQ?oc=5</v>
      </c>
      <c r="E14" s="5" t="str">
        <f>IFERROR(__xludf.DUMMYFUNCTION("""COMPUTED_VALUE"""),"Walter Reed Staff Celebrate Valentine's Day with an Appreciation Luncheon 
and Photo Booth  DVIDS")</f>
        <v>Walter Reed Staff Celebrate Valentine's Day with an Appreciation Luncheon 
and Photo Booth  DVIDS</v>
      </c>
    </row>
    <row r="15">
      <c r="A15" s="5" t="str">
        <f>IFERROR(__xludf.DUMMYFUNCTION("""COMPUTED_VALUE"""),"Fri, 01 Sep 2023 06:58:18 GMT")</f>
        <v>Fri, 01 Sep 2023 06:58:18 GMT</v>
      </c>
      <c r="B15" s="5" t="str">
        <f>IFERROR(__xludf.DUMMYFUNCTION("""COMPUTED_VALUE"""),"Selfie booth provides quick, official-type photos - State Magazine")</f>
        <v>Selfie booth provides quick, official-type photos - State Magazine</v>
      </c>
      <c r="D15" s="1" t="str">
        <f>IFERROR(__xludf.DUMMYFUNCTION("""COMPUTED_VALUE"""),"https://news.google.com/rss/articles/CBMiV0FVX3lxTE94WXRpU0FJaVFWZFRzb3N6ZXBlZ3lrc0lQVzRFa2xfNXVGYVdCdDZqMmUtLVg3eVBSSFNTdWZJNEJINHVKRjZlMXFGTWZ5MkFPWmVnU2kwZw?oc=5")</f>
        <v>https://news.google.com/rss/articles/CBMiV0FVX3lxTE94WXRpU0FJaVFWZFRzb3N6ZXBlZ3lrc0lQVzRFa2xfNXVGYVdCdDZqMmUtLVg3eVBSSFNTdWZJNEJINHVKRjZlMXFGTWZ5MkFPWmVnU2kwZw?oc=5</v>
      </c>
      <c r="E15" s="5" t="str">
        <f>IFERROR(__xludf.DUMMYFUNCTION("""COMPUTED_VALUE"""),"Selfie booth provides quick, official-type photos  State Magazine")</f>
        <v>Selfie booth provides quick, official-type photos  State Magazine</v>
      </c>
    </row>
    <row r="16">
      <c r="A16" s="5" t="str">
        <f>IFERROR(__xludf.DUMMYFUNCTION("""COMPUTED_VALUE"""),"Wed, 10 Jan 2024 08:00:00 GMT")</f>
        <v>Wed, 10 Jan 2024 08:00:00 GMT</v>
      </c>
      <c r="B16" s="5" t="str">
        <f>IFERROR(__xludf.DUMMYFUNCTION("""COMPUTED_VALUE"""),"Hallmark’s ‘The Way Home’ Stars Andie MacDowell, Chyler Leigh &amp; More Snap Cute Photo Booth Pics at Season 2 Premiere - Just Jared")</f>
        <v>Hallmark’s ‘The Way Home’ Stars Andie MacDowell, Chyler Leigh &amp; More Snap Cute Photo Booth Pics at Season 2 Premiere - Just Jared</v>
      </c>
      <c r="D16" s="1" t="str">
        <f>IFERROR(__xludf.DUMMYFUNCTION("""COMPUTED_VALUE"""),"https://news.google.com/rss/articles/CBMi4gFBVV95cUxQMk1DcG1Bc3N5cWszS3kteVN0ZS12UHI2Uzk3aUNMV2VRQUxzazBseXU3SUJhc0xoX1A1TVJGR3I5QjhhMFZYMkt6UjN5U3RFZmhSd2ZleVJkbFV6c3Bya1g5eDJ6OFlKTjE3OFFJVnQzRGRNM0hDaG5ZbHZ0Q3plS1czQkNDSEFYNGprSlFkTTNxRU1FS2t6YUJ4Mm5EcG"&amp;"VTUG9IWTFMbWM3cG1weXUtWHB0aFNiRW9wdXdKbi15SUp2ZUhFNEpEZWVtVkMyM3N2SV9uYXZKUk5zWDByN2xSM2JR?oc=5")</f>
        <v>https://news.google.com/rss/articles/CBMi4gFBVV95cUxQMk1DcG1Bc3N5cWszS3kteVN0ZS12UHI2Uzk3aUNMV2VRQUxzazBseXU3SUJhc0xoX1A1TVJGR3I5QjhhMFZYMkt6UjN5U3RFZmhSd2ZleVJkbFV6c3Bya1g5eDJ6OFlKTjE3OFFJVnQzRGRNM0hDaG5ZbHZ0Q3plS1czQkNDSEFYNGprSlFkTTNxRU1FS2t6YUJ4Mm5EcGVTUG9IWTFMbWM3cG1weXUtWHB0aFNiRW9wdXdKbi15SUp2ZUhFNEpEZWVtVkMyM3N2SV9uYXZKUk5zWDByN2xSM2JR?oc=5</v>
      </c>
      <c r="E16" s="5" t="str">
        <f>IFERROR(__xludf.DUMMYFUNCTION("""COMPUTED_VALUE"""),"Hallmark’s ‘The Way Home’ Stars Andie MacDowell, Chyler Leigh &amp; More Snap 
Cute Photo Booth Pics at Season 2 Premiere  Just Jared")</f>
        <v>Hallmark’s ‘The Way Home’ Stars Andie MacDowell, Chyler Leigh &amp; More Snap 
Cute Photo Booth Pics at Season 2 Premiere  Just Jared</v>
      </c>
    </row>
    <row r="17">
      <c r="A17" s="5" t="str">
        <f>IFERROR(__xludf.DUMMYFUNCTION("""COMPUTED_VALUE"""),"Sat, 03 Aug 2024 08:22:23 GMT")</f>
        <v>Sat, 03 Aug 2024 08:22:23 GMT</v>
      </c>
      <c r="B17" s="5" t="str">
        <f>IFERROR(__xludf.DUMMYFUNCTION("""COMPUTED_VALUE"""),"Photobooth - CoastTV")</f>
        <v>Photobooth - CoastTV</v>
      </c>
      <c r="D17" s="1" t="str">
        <f>IFERROR(__xludf.DUMMYFUNCTION("""COMPUTED_VALUE"""),"https://news.google.com/rss/articles/CBMiV0FVX3lxTE5RRW01amVFLTVMdzdzWGp3QVZPWExNdG9HV09Ockw0dFFBRUowNkVrYUg0RFhObHJzR05iajhRalowSkRRZjFVamdMOUZnWHRNeWl4Vl92cw?oc=5")</f>
        <v>https://news.google.com/rss/articles/CBMiV0FVX3lxTE5RRW01amVFLTVMdzdzWGp3QVZPWExNdG9HV09Ockw0dFFBRUowNkVrYUg0RFhObHJzR05iajhRalowSkRRZjFVamdMOUZnWHRNeWl4Vl92cw?oc=5</v>
      </c>
      <c r="E17" s="5" t="str">
        <f>IFERROR(__xludf.DUMMYFUNCTION("""COMPUTED_VALUE"""),"Photobooth  CoastTV")</f>
        <v>Photobooth  CoastTV</v>
      </c>
    </row>
    <row r="18">
      <c r="A18" s="5" t="str">
        <f>IFERROR(__xludf.DUMMYFUNCTION("""COMPUTED_VALUE"""),"Fri, 26 Jul 2024 19:11:00 GMT")</f>
        <v>Fri, 26 Jul 2024 19:11:00 GMT</v>
      </c>
      <c r="B18" s="5" t="str">
        <f>IFERROR(__xludf.DUMMYFUNCTION("""COMPUTED_VALUE"""),"Singapore's Event Scene Gets a Dazzling Upgrade with Furps Interactive's Feature-Rich Photobooth Rentals - WICZ")</f>
        <v>Singapore's Event Scene Gets a Dazzling Upgrade with Furps Interactive's Feature-Rich Photobooth Rentals - WICZ</v>
      </c>
      <c r="D18" s="1" t="str">
        <f>IFERROR(__xludf.DUMMYFUNCTION("""COMPUTED_VALUE"""),"https://news.google.com/rss/articles/CBMi1AFBVV95cUxNZ3ZPWmhsYU1lSUEyWnVZWmJ3bUtuYVF6VlUwQ1F2QUpPS09XSXpjcEtsUGxzWGNfekM2WVNuTXlRdS1kQzI0dnRJbmI4d2FQbXhuSV80QTNOdjZncko4M0xZQUZkaUJNRmNsTnJicGU3SXpZcTNERVNjWVU0R1lJUTBHQ2UwNExCSldPZURROVQ1TldCcWFRbENTVU5ma1"&amp;"czMjAycU5wdVBWdjQ5RWFnZFZ4RUh4ejZXelhsOWNjN1dLdWFMZDRqQlZyUDVfeGp5WlRpMw?oc=5")</f>
        <v>https://news.google.com/rss/articles/CBMi1AFBVV95cUxNZ3ZPWmhsYU1lSUEyWnVZWmJ3bUtuYVF6VlUwQ1F2QUpPS09XSXpjcEtsUGxzWGNfekM2WVNuTXlRdS1kQzI0dnRJbmI4d2FQbXhuSV80QTNOdjZncko4M0xZQUZkaUJNRmNsTnJicGU3SXpZcTNERVNjWVU0R1lJUTBHQ2UwNExCSldPZURROVQ1TldCcWFRbENTVU5ma1czMjAycU5wdVBWdjQ5RWFnZFZ4RUh4ejZXelhsOWNjN1dLdWFMZDRqQlZyUDVfeGp5WlRpMw?oc=5</v>
      </c>
      <c r="E18" s="5" t="str">
        <f>IFERROR(__xludf.DUMMYFUNCTION("""COMPUTED_VALUE"""),"Singapore's Event Scene Gets a Dazzling Upgrade with Furps Interactive's 
Feature-Rich Photobooth Rentals  WICZ")</f>
        <v>Singapore's Event Scene Gets a Dazzling Upgrade with Furps Interactive's 
Feature-Rich Photobooth Rentals  WICZ</v>
      </c>
    </row>
    <row r="19">
      <c r="A19" s="5" t="str">
        <f>IFERROR(__xludf.DUMMYFUNCTION("""COMPUTED_VALUE"""),"Sat, 06 Apr 2024 07:00:00 GMT")</f>
        <v>Sat, 06 Apr 2024 07:00:00 GMT</v>
      </c>
      <c r="B19" s="5" t="str">
        <f>IFERROR(__xludf.DUMMYFUNCTION("""COMPUTED_VALUE"""),"How The Legendary Photobooth Picture Of TXT's Yeonjun, ATEEZ's Wooyoung And Stray Kids' Changbin Came To Be - Koreaboo")</f>
        <v>How The Legendary Photobooth Picture Of TXT's Yeonjun, ATEEZ's Wooyoung And Stray Kids' Changbin Came To Be - Koreaboo</v>
      </c>
      <c r="D19" s="1" t="str">
        <f>IFERROR(__xludf.DUMMYFUNCTION("""COMPUTED_VALUE"""),"https://news.google.com/rss/articles/CBMitAFBVV95cUxNUGdHbkRSdXZOSHdZNW9sOGlqaFVDM2xTeUN5dUp6bzNmdHN0Z2VjQ1NzcU5sSThfQjRxNEZnX2QyVUZvMEtVMnFsU1BQNjA5OGlhOGhBQ3A4WUZEM2U5QjhvM2tWdWFLdTVRNkg0dWZ2dVEzS3llN1hBcDdOd282anFLSVBEak1tR0pwQ0lpS2NKNWR6Z3VwZ2JGcGxIUm"&amp;"56ZElmaDR4TGI3bnVPZVExaEVOVjc?oc=5")</f>
        <v>https://news.google.com/rss/articles/CBMitAFBVV95cUxNUGdHbkRSdXZOSHdZNW9sOGlqaFVDM2xTeUN5dUp6bzNmdHN0Z2VjQ1NzcU5sSThfQjRxNEZnX2QyVUZvMEtVMnFsU1BQNjA5OGlhOGhBQ3A4WUZEM2U5QjhvM2tWdWFLdTVRNkg0dWZ2dVEzS3llN1hBcDdOd282anFLSVBEak1tR0pwQ0lpS2NKNWR6Z3VwZ2JGcGxIUm56ZElmaDR4TGI3bnVPZVExaEVOVjc?oc=5</v>
      </c>
      <c r="E19" s="5" t="str">
        <f>IFERROR(__xludf.DUMMYFUNCTION("""COMPUTED_VALUE"""),"How The Legendary Photobooth Picture Of TXT's Yeonjun, ATEEZ's Wooyoung And 
Stray Kids' Changbin Came To Be  Koreaboo")</f>
        <v>How The Legendary Photobooth Picture Of TXT's Yeonjun, ATEEZ's Wooyoung And 
Stray Kids' Changbin Came To Be  Koreaboo</v>
      </c>
    </row>
    <row r="20">
      <c r="A20" s="5" t="str">
        <f>IFERROR(__xludf.DUMMYFUNCTION("""COMPUTED_VALUE"""),"Thu, 13 Jun 2024 07:00:00 GMT")</f>
        <v>Thu, 13 Jun 2024 07:00:00 GMT</v>
      </c>
      <c r="B20" s="5" t="str">
        <f>IFERROR(__xludf.DUMMYFUNCTION("""COMPUTED_VALUE"""),"TWICE's Nayeon holds a special photo booth event with fans at her solo comeback showcase - allkpop")</f>
        <v>TWICE's Nayeon holds a special photo booth event with fans at her solo comeback showcase - allkpop</v>
      </c>
      <c r="D20" s="1" t="str">
        <f>IFERROR(__xludf.DUMMYFUNCTION("""COMPUTED_VALUE"""),"https://news.google.com/rss/articles/CBMixgFBVV95cUxNMXJDME1xaEJUUm00X245RFdkRVdXSWZBZW5GYTgyb0kzeTBuczgybkFOLXBxa2NUN1JIUjFMeDd4ZTI0ZzRsUWR2YWl0NmYzenNiVmIxd2ZadWhPWENKeUhFUlhyUGVkNE5nUDltc09HSktiTFFJdEQ5WU9MRWluS2VIWVlMMVVvUk9jbWxfaFNVeERxd2JlZ2VWZ25FNX"&amp;"FrVDMyUGFtSFM3U3V3bzBWZ2dBVG9yS0RncUJJRk5QTnF0UUhnWGc?oc=5")</f>
        <v>https://news.google.com/rss/articles/CBMixgFBVV95cUxNMXJDME1xaEJUUm00X245RFdkRVdXSWZBZW5GYTgyb0kzeTBuczgybkFOLXBxa2NUN1JIUjFMeDd4ZTI0ZzRsUWR2YWl0NmYzenNiVmIxd2ZadWhPWENKeUhFUlhyUGVkNE5nUDltc09HSktiTFFJdEQ5WU9MRWluS2VIWVlMMVVvUk9jbWxfaFNVeERxd2JlZ2VWZ25FNXFrVDMyUGFtSFM3U3V3bzBWZ2dBVG9yS0RncUJJRk5QTnF0UUhnWGc?oc=5</v>
      </c>
      <c r="E20" s="5" t="str">
        <f>IFERROR(__xludf.DUMMYFUNCTION("""COMPUTED_VALUE"""),"TWICE's Nayeon holds a special photo booth event with fans at her solo 
comeback showcase  allkpop")</f>
        <v>TWICE's Nayeon holds a special photo booth event with fans at her solo 
comeback showcase  allkpop</v>
      </c>
    </row>
    <row r="21">
      <c r="A21" s="5" t="str">
        <f>IFERROR(__xludf.DUMMYFUNCTION("""COMPUTED_VALUE"""),"Wed, 04 Oct 2023 07:00:00 GMT")</f>
        <v>Wed, 04 Oct 2023 07:00:00 GMT</v>
      </c>
      <c r="B21" s="5" t="str">
        <f>IFERROR(__xludf.DUMMYFUNCTION("""COMPUTED_VALUE"""),"B&amp;C Awards 2023: The MFS Photobooth - Bridging &amp; Commerical")</f>
        <v>B&amp;C Awards 2023: The MFS Photobooth - Bridging &amp; Commerical</v>
      </c>
      <c r="D21" s="1" t="str">
        <f>IFERROR(__xludf.DUMMYFUNCTION("""COMPUTED_VALUE"""),"https://news.google.com/rss/articles/CBMiiwFBVV95cUxQeEpOSGN5aktidC1jU1lTeTRsdkduN3kxS1FCbmNKWnNMWXE0YS1EcTNwVWlfNjJNcHlTeDNfNzcxSS0xRDhUX19FQklnbWJ3amNpcjE1amtwUmtISVNKZWJXZXVSakFoT01EOVZTcWJaYXlwTHpKY01ELTFjZFRnZVlmY3oyYkx4Smx3?oc=5")</f>
        <v>https://news.google.com/rss/articles/CBMiiwFBVV95cUxQeEpOSGN5aktidC1jU1lTeTRsdkduN3kxS1FCbmNKWnNMWXE0YS1EcTNwVWlfNjJNcHlTeDNfNzcxSS0xRDhUX19FQklnbWJ3amNpcjE1amtwUmtISVNKZWJXZXVSakFoT01EOVZTcWJaYXlwTHpKY01ELTFjZFRnZVlmY3oyYkx4Smx3?oc=5</v>
      </c>
      <c r="E21" s="5" t="str">
        <f>IFERROR(__xludf.DUMMYFUNCTION("""COMPUTED_VALUE"""),"B&amp;C Awards 2023: The MFS Photobooth  Bridging &amp; Commerical")</f>
        <v>B&amp;C Awards 2023: The MFS Photobooth  Bridging &amp; Commerical</v>
      </c>
    </row>
    <row r="22">
      <c r="A22" s="2" t="s">
        <v>3</v>
      </c>
      <c r="B22" s="2" t="s">
        <v>655</v>
      </c>
    </row>
    <row r="23">
      <c r="A23" s="2" t="s">
        <v>7</v>
      </c>
      <c r="B23" s="2" t="s">
        <v>656</v>
      </c>
    </row>
    <row r="24">
      <c r="A24" s="2" t="s">
        <v>16</v>
      </c>
      <c r="B24" s="2" t="s">
        <v>657</v>
      </c>
    </row>
    <row r="25">
      <c r="A25" s="2" t="s">
        <v>10</v>
      </c>
      <c r="B25" s="2" t="s">
        <v>658</v>
      </c>
    </row>
    <row r="26">
      <c r="A26" s="2" t="s">
        <v>13</v>
      </c>
      <c r="B26" s="2" t="s">
        <v>659</v>
      </c>
    </row>
    <row r="27">
      <c r="A27" s="2" t="s">
        <v>23</v>
      </c>
      <c r="B27" s="2" t="s">
        <v>660</v>
      </c>
    </row>
    <row r="28">
      <c r="A28" s="2" t="s">
        <v>53</v>
      </c>
      <c r="B28" s="2" t="s">
        <v>661</v>
      </c>
    </row>
    <row r="29">
      <c r="A29" s="2" t="s">
        <v>53</v>
      </c>
      <c r="B29" s="2" t="s">
        <v>662</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