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ST Photo Booth Rentals in CHI" sheetId="1" r:id="rId4"/>
    <sheet state="visible" name="Keywords" sheetId="2" r:id="rId5"/>
    <sheet state="visible" name="Content" sheetId="3" r:id="rId6"/>
    <sheet state="visible" name="Calendar Events" sheetId="4" r:id="rId7"/>
    <sheet state="visible" name="RSS Feeds" sheetId="5" r:id="rId8"/>
  </sheets>
  <definedNames/>
  <calcPr/>
</workbook>
</file>

<file path=xl/sharedStrings.xml><?xml version="1.0" encoding="utf-8"?>
<sst xmlns="http://schemas.openxmlformats.org/spreadsheetml/2006/main" count="200" uniqueCount="112">
  <si>
    <t>target url</t>
  </si>
  <si>
    <t>BEST Photo Booth Rentals in CHINO, CA</t>
  </si>
  <si>
    <t>https://sites.google.com/view/photo-booth-rental-chino/home</t>
  </si>
  <si>
    <t>folder top</t>
  </si>
  <si>
    <t>https://drive.google.com/drive/folders/1Ing0L4bxSZ8tyCce0jnDHBkmz-lsEOH6?usp=sharing</t>
  </si>
  <si>
    <t>rss feed</t>
  </si>
  <si>
    <t>https://news.google.com/rss/search?q=photobooth</t>
  </si>
  <si>
    <t>folder articles</t>
  </si>
  <si>
    <t>BEST Photo Booth Rentals in CHINO, CA Articles</t>
  </si>
  <si>
    <t>https://drive.google.com/drive/folders/1nbSYpbXSHbx_Wui2-4c4OSZepqmguECa?usp=sharing</t>
  </si>
  <si>
    <t>folder photos</t>
  </si>
  <si>
    <t>BEST Photo Booth Rentals in CHINO, CA Photos</t>
  </si>
  <si>
    <t>https://drive.google.com/drive/folders/1BGxHw55aGzgBWa_E3suQb-PmhVBvFrP_?usp=sharing</t>
  </si>
  <si>
    <t>folder pdfs</t>
  </si>
  <si>
    <t>BEST Photo Booth Rentals in CHINO, CA PDFs</t>
  </si>
  <si>
    <t>https://drive.google.com/drive/folders/1rNeSW0dhfPBvNWyKkXBd3LUWtAA0x_Nz?usp=sharing</t>
  </si>
  <si>
    <t>folder slides</t>
  </si>
  <si>
    <t>BEST Photo Booth Rentals in CHINO, CA Slides</t>
  </si>
  <si>
    <t>https://drive.google.com/drive/folders/1i59SRw_WNzrbYWOPG7gpA_6uQW3so1GD?usp=sharing</t>
  </si>
  <si>
    <t>photo</t>
  </si>
  <si>
    <t>https://drive.google.com/file/d/1FTK2wVuoBZpxIhF6Tnc0GOkpX2gRFfJH/view?usp=sharing</t>
  </si>
  <si>
    <t>https://drive.google.com/file/d/1qW42pLWftCmbmd4s9BZrGh00mDg5DzxT/view?usp=sharing</t>
  </si>
  <si>
    <t>https://drive.google.com/file/d/1vsymvLfQnCgQQ_gNMhKqncQIrCelgJ37/view?usp=sharing</t>
  </si>
  <si>
    <t>spreadsheet</t>
  </si>
  <si>
    <t>https://docs.google.com/spreadsheets/d/1IQfD4w3J0sT7L2bV7xBWZFVRUaOeHrgSbZ4smXgCBnk/edit?usp=sharing</t>
  </si>
  <si>
    <t>spreadsheet key</t>
  </si>
  <si>
    <t>BEST Photo Booth Rentals in CHINO, CA key</t>
  </si>
  <si>
    <t>https://docs.google.com/spreadsheet/pub?key=1IQfD4w3J0sT7L2bV7xBWZFVRUaOeHrgSbZ4smXgCBnk</t>
  </si>
  <si>
    <t>spreadsheet pubhtml</t>
  </si>
  <si>
    <t>BEST Photo Booth Rentals in CHINO, CA pubhtml</t>
  </si>
  <si>
    <t>https://docs.google.com/spreadsheets/d/1IQfD4w3J0sT7L2bV7xBWZFVRUaOeHrgSbZ4smXgCBnk/pubhtml</t>
  </si>
  <si>
    <t>spreadsheet pub</t>
  </si>
  <si>
    <t>BEST Photo Booth Rentals in CHINO, CA pub</t>
  </si>
  <si>
    <t>https://docs.google.com/spreadsheets/d/1IQfD4w3J0sT7L2bV7xBWZFVRUaOeHrgSbZ4smXgCBnk/pub</t>
  </si>
  <si>
    <t>spreadsheet view</t>
  </si>
  <si>
    <t>BEST Photo Booth Rentals in CHINO, CA view</t>
  </si>
  <si>
    <t>https://docs.google.com/spreadsheets/d/1IQfD4w3J0sT7L2bV7xBWZFVRUaOeHrgSbZ4smXgCBnk/view</t>
  </si>
  <si>
    <t>form</t>
  </si>
  <si>
    <t>https://docs.google.com/forms/d/1Hw5fPbjPq9BPcLkwI1E-_LMZ-zGpZOzsXcC1aoCykBg/edit?usp=sharing</t>
  </si>
  <si>
    <t>drawing</t>
  </si>
  <si>
    <t>https://docs.google.com/drawings/d/1ErxFtYOpAcFlKGExGiqS6k2gE8ixClLfAHJ4u0Aw7RQ/edit?usp=sharing</t>
  </si>
  <si>
    <t>image</t>
  </si>
  <si>
    <t>CTA or Logo</t>
  </si>
  <si>
    <t>https://drive.google.com/file/d/1Ub_baxN1yIKa7z6PHbWKiQ5Hv3QmkYdb/view?usp=drivesdk</t>
  </si>
  <si>
    <t>image link</t>
  </si>
  <si>
    <t>CTA or Logo - image link</t>
  </si>
  <si>
    <t>https://sites.google.com/view/lagunabeachphotoboothrentals/home</t>
  </si>
  <si>
    <t>document</t>
  </si>
  <si>
    <t>https://docs.google.com/document/d/12IuOXgSa_wYwxIO5-WSyAkrK0yTsuTV91u71FckWhwc/edit?usp=sharing</t>
  </si>
  <si>
    <t>document pub</t>
  </si>
  <si>
    <t>https://docs.google.com/document/d/12IuOXgSa_wYwxIO5-WSyAkrK0yTsuTV91u71FckWhwc/pub</t>
  </si>
  <si>
    <t>document view</t>
  </si>
  <si>
    <t>https://docs.google.com/document/d/12IuOXgSa_wYwxIO5-WSyAkrK0yTsuTV91u71FckWhwc/view</t>
  </si>
  <si>
    <t>presentation</t>
  </si>
  <si>
    <t>https://docs.google.com/presentation/d/1yzPpKgK8aaD4V71kmeNjaD008p38Qn6OLbvl8-ipXW4/edit?usp=sharing</t>
  </si>
  <si>
    <t>presentation pub</t>
  </si>
  <si>
    <t>https://docs.google.com/presentation/d/1yzPpKgK8aaD4V71kmeNjaD008p38Qn6OLbvl8-ipXW4/pub?start=true&amp;loop=true&amp;delayms=3000</t>
  </si>
  <si>
    <t>presentation view</t>
  </si>
  <si>
    <t>https://docs.google.com/presentation/d/1yzPpKgK8aaD4V71kmeNjaD008p38Qn6OLbvl8-ipXW4/view</t>
  </si>
  <si>
    <t>presentation html</t>
  </si>
  <si>
    <t>BEST Photo Booth Rentals in CHINO, CA html</t>
  </si>
  <si>
    <t>https://docs.google.com/presentation/d/1yzPpKgK8aaD4V71kmeNjaD008p38Qn6OLbvl8-ipXW4/htmlpresent</t>
  </si>
  <si>
    <t>calendar</t>
  </si>
  <si>
    <t>Calendar - BEST Photo Booth Rentals in CHINO, CA</t>
  </si>
  <si>
    <t>https://calendar.google.com/calendar/embed?src=b6086b70694b04ae340aec24a7f494c2a98952d48038adf248f2d7ada5a91a7a@group.calendar.google.com</t>
  </si>
  <si>
    <t>Calendar - All Day Event</t>
  </si>
  <si>
    <t>Calendar - BEST Photo Booth Rentals in CHINO, CA - Event</t>
  </si>
  <si>
    <t>https://www.google.com/calendar/event?eid=YzZpNHBpbmpubnJibjI4MmRpMjUxZG5nODAgYjYwODZiNzA2OTRiMDRhZTM0MGFlYzI0YTdmNDk0YzJhOTg5NTJkNDgwMzhhZGYyNDhmMmQ3YWRhNWE5MWE3YUBncm91cC5jYWxlbmRhci5nb29nbGUuY29t</t>
  </si>
  <si>
    <t>https://www.google.com/calendar/event?eid=ZXNtdHJpcHBlYTlpcGhzYzRtbnE2ZmtobHMgYjYwODZiNzA2OTRiMDRhZTM0MGFlYzI0YTdmNDk0YzJhOTg5NTJkNDgwMzhhZGYyNDhmMmQ3YWRhNWE5MWE3YUBncm91cC5jYWxlbmRhci5nb29nbGUuY29t</t>
  </si>
  <si>
    <t>https://www.google.com/calendar/event?eid=bGI0b2FyY2NmNGdzOWxnZWVoNmwwMXJpYTAgYjYwODZiNzA2OTRiMDRhZTM0MGFlYzI0YTdmNDk0YzJhOTg5NTJkNDgwMzhhZGYyNDhmMmQ3YWRhNWE5MWE3YUBncm91cC5jYWxlbmRhci5nb29nbGUuY29t</t>
  </si>
  <si>
    <t>https://www.google.com/calendar/event?eid=aWsybTZxYWNudmFuaGFoZXU1anZzZW1rbjggYjYwODZiNzA2OTRiMDRhZTM0MGFlYzI0YTdmNDk0YzJhOTg5NTJkNDgwMzhhZGYyNDhmMmQ3YWRhNWE5MWE3YUBncm91cC5jYWxlbmRhci5nb29nbGUuY29t</t>
  </si>
  <si>
    <t>https://www.google.com/calendar/event?eid=aTl2MDBmbnI5Njg2cGIxNTZiZnZkMzBrajAgYjYwODZiNzA2OTRiMDRhZTM0MGFlYzI0YTdmNDk0YzJhOTg5NTJkNDgwMzhhZGYyNDhmMmQ3YWRhNWE5MWE3YUBncm91cC5jYWxlbmRhci5nb29nbGUuY29t</t>
  </si>
  <si>
    <t>https://www.google.com/calendar/event?eid=dTc2MHNpbXZncG4wdHM2YWIwcW9pczdlamMgYjYwODZiNzA2OTRiMDRhZTM0MGFlYzI0YTdmNDk0YzJhOTg5NTJkNDgwMzhhZGYyNDhmMmQ3YWRhNWE5MWE3YUBncm91cC5jYWxlbmRhci5nb29nbGUuY29t</t>
  </si>
  <si>
    <t>https://www.google.com/calendar/event?eid=cTlrYW83MDYzcTVsa2VzdGM3bjFvMG9ydm8gYjYwODZiNzA2OTRiMDRhZTM0MGFlYzI0YTdmNDk0YzJhOTg5NTJkNDgwMzhhZGYyNDhmMmQ3YWRhNWE5MWE3YUBncm91cC5jYWxlbmRhci5nb29nbGUuY29t</t>
  </si>
  <si>
    <t>https://www.google.com/calendar/event?eid=NWU0c3B2bjY4dnR0OGFqNm1haTQzMDc3bzggYjYwODZiNzA2OTRiMDRhZTM0MGFlYzI0YTdmNDk0YzJhOTg5NTJkNDgwMzhhZGYyNDhmMmQ3YWRhNWE5MWE3YUBncm91cC5jYWxlbmRhci5nb29nbGUuY29t</t>
  </si>
  <si>
    <t>https://www.google.com/calendar/event?eid=NHE0dDRvczJtbDlpZHM0anI5bzg5bWxkaWMgYjYwODZiNzA2OTRiMDRhZTM0MGFlYzI0YTdmNDk0YzJhOTg5NTJkNDgwMzhhZGYyNDhmMmQ3YWRhNWE5MWE3YUBncm91cC5jYWxlbmRhci5nb29nbGUuY29t</t>
  </si>
  <si>
    <t>https://www.google.com/calendar/event?eid=a3BscWJqZDk3czZkZGRsdTJmbXVhNTNtcmsgYjYwODZiNzA2OTRiMDRhZTM0MGFlYzI0YTdmNDk0YzJhOTg5NTJkNDgwMzhhZGYyNDhmMmQ3YWRhNWE5MWE3YUBncm91cC5jYWxlbmRhci5nb29nbGUuY29t</t>
  </si>
  <si>
    <t>https://www.google.com/calendar/event?eid=YTBzNHZmZXJuOHZuMG42aDVmMTRtc2Q3azggYjYwODZiNzA2OTRiMDRhZTM0MGFlYzI0YTdmNDk0YzJhOTg5NTJkNDgwMzhhZGYyNDhmMmQ3YWRhNWE5MWE3YUBncm91cC5jYWxlbmRhci5nb29nbGUuY29t</t>
  </si>
  <si>
    <t>https://www.google.com/calendar/event?eid=M3N1ZHZubWljdDdzN3FmNzlicWtnbHM3Z2cgYjYwODZiNzA2OTRiMDRhZTM0MGFlYzI0YTdmNDk0YzJhOTg5NTJkNDgwMzhhZGYyNDhmMmQ3YWRhNWE5MWE3YUBncm91cC5jYWxlbmRhci5nb29nbGUuY29t</t>
  </si>
  <si>
    <t>https://www.google.com/calendar/event?eid=ZHRraHY2Z25idXYwdG1qbnI2ZWQzZDZyc28gYjYwODZiNzA2OTRiMDRhZTM0MGFlYzI0YTdmNDk0YzJhOTg5NTJkNDgwMzhhZGYyNDhmMmQ3YWRhNWE5MWE3YUBncm91cC5jYWxlbmRhci5nb29nbGUuY29t</t>
  </si>
  <si>
    <t>https://www.google.com/calendar/event?eid=MG0zMGE1amdsOGhrZHMwZDg2bGttOHZiZjggYjYwODZiNzA2OTRiMDRhZTM0MGFlYzI0YTdmNDk0YzJhOTg5NTJkNDgwMzhhZGYyNDhmMmQ3YWRhNWE5MWE3YUBncm91cC5jYWxlbmRhci5nb29nbGUuY29t</t>
  </si>
  <si>
    <t>video</t>
  </si>
  <si>
    <t>https://youtu.be/Lh5H9rbGLk0</t>
  </si>
  <si>
    <t>https://youtu.be/01n3BnHtbqE</t>
  </si>
  <si>
    <t>https://youtu.be/ExzllhsskFY</t>
  </si>
  <si>
    <t>https://youtu.be/MBF4KXejsSQ</t>
  </si>
  <si>
    <t>https://youtu.be/StoUDKqo4Mg</t>
  </si>
  <si>
    <t>sheet</t>
  </si>
  <si>
    <t>Sheet1</t>
  </si>
  <si>
    <t>https://docs.google.com/spreadsheets/d/1IQfD4w3J0sT7L2bV7xBWZFVRUaOeHrgSbZ4smXgCBnk/edit#gid=0</t>
  </si>
  <si>
    <t>Keywords</t>
  </si>
  <si>
    <t>https://docs.google.com/spreadsheets/d/1IQfD4w3J0sT7L2bV7xBWZFVRUaOeHrgSbZ4smXgCBnk/edit#gid=1462559823</t>
  </si>
  <si>
    <t>Content</t>
  </si>
  <si>
    <t>https://docs.google.com/spreadsheets/d/1IQfD4w3J0sT7L2bV7xBWZFVRUaOeHrgSbZ4smXgCBnk/edit#gid=364611592</t>
  </si>
  <si>
    <t>Calendar Events</t>
  </si>
  <si>
    <t>https://docs.google.com/spreadsheets/d/1IQfD4w3J0sT7L2bV7xBWZFVRUaOeHrgSbZ4smXgCBnk/edit#gid=1984304615</t>
  </si>
  <si>
    <t>RSS Feeds</t>
  </si>
  <si>
    <t>https://docs.google.com/spreadsheets/d/1IQfD4w3J0sT7L2bV7xBWZFVRUaOeHrgSbZ4smXgCBnk/edit#gid=247302933</t>
  </si>
  <si>
    <t>keyword</t>
  </si>
  <si>
    <t>article</t>
  </si>
  <si>
    <t xml:space="preserve">{lucky|fortunate} Frog Booth offers chic, {campaigner|protester|objector|militant|advocate|forward looking|advanced|futuristic|modern|avant-garde|innovative|highly developed|ahead of its time|liberal|open-minded|broadminded|enlightened|radical|unbiased|unprejudiced} photo booth rentals {concerning|regarding|in relation to|on the subject of|on|with reference to|as regards|a propos|vis--vis|re|approximately|roughly|in the region of|around|almost|nearly|approaching|not far off from|on the order of|going on for|in this area|roughly speaking|more or less|something like|just about|all but} Chino, CA for {anything|all|everything|whatever} from corporate gatherings to weddings. They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together {following|subsequent to|behind|later than|past|gone|once|when|as soon as|considering|taking into account|with|bearing in mind|taking into consideration|afterward|subsequently|later|next|in the manner of|in imitation of|similar to|like|in the same way as} clients to {understand|comprehend} their goals and {have enough money|pay for|have the funds for|manage to pay for|find the money for|come up with the money for|meet the expense of|give|offer|present|allow|provide} distinctive solutions for each situation. Chico Hills photo booth rentals are made unique by {lucky|fortunate} Frog Booth, which has {be next to|adjoin|be adjacent to|touch|lie alongside} screens, studio lighting equipment, and professional {atmosphere|feel|setting|environment|mood|vibes|character|air|quality|tone} cameras. {all|every} delivery includes a sleek, {campaigner|protester|objector|militant|advocate|forward looking|advanced|futuristic|modern|avant-garde|innovative|highly developed|ahead of its time|liberal|open-minded|broadminded|enlightened|radical|unbiased|unprejudiced} kiosk {following|subsequent to|behind|later than|past|gone|once|when|as soon as|considering|taking into account|with|bearing in mind|taking into consideration|afterward|subsequently|later|next|in the manner of|in imitation of|similar to|like|in the same way as} high-quality studio photos. For any Chino social occasion, they are {eager|keen|fervent} to put your ideas into practice and {have enough money|pay for|have the funds for|manage to pay for|find the money for|come up with the money for|meet the expense of|give|offer|present|allow|provide} your guests an experience they won't soon forget. A photo booth is {necessary|vital|critical|indispensable|valuable|essential} for corporate {activities|actions|events|happenings|goings-on|deeds|comings and goings|undertakings|endeavors} {so|for that reason|therefore|hence|as a result|consequently|thus|in view of that|appropriately|suitably|correspondingly|fittingly} that guests can {get|acquire} high-quality prints of their photos right away. Using our own print designs, visitors may text or email their photos to their phones. {following|subsequent to|behind|later than|past|gone|once|when|as soon as|considering|taking into account|with|bearing in mind|taking into consideration|afterward|subsequently|later|next|in the manner of|in imitation of|similar to|like|in the same way as} our custom-made build-outs and black or white choices, we can {make|create} a vibrant, lively, and {enduring|remaining|surviving|long-lasting|permanent|unshakable|steadfast} {atmosphere|space|sky|heavens|appearance|look|manner|tone|flavor|impression|way of being|tune|melody|song|ventilate|freshen|aerate|expose|declare|express|vent|make public|proclaim|reveal|publicize|spread|circulate|tell|announce|broadcast} for any celebration in the Chino, California area. Our state-of-the-art kiosks {flatter|put on a pedestal|elevate|praise|adore|lionize|worship|revere} weddings, parties, and corporate {activities|actions|events|happenings|goings-on|deeds|comings and goings|undertakings|endeavors} {following|subsequent to|behind|later than|past|gone|once|when|as soon as|considering|taking into account|with|bearing in mind|taking into consideration|afterward|subsequently|later|next|in the manner of|in imitation of|similar to|like|in the same way as} high-quality digital and instant-print photos, ensuring that the {good|fine} {era|period|time|times|epoch|grow old|become old|mature|get older} will continue wherever your occasion takes you. For many years, renting a photo booth included printing the images taken there {on|upon} a 4 x 6. Delivery, setup, removal, limitless dual prints, reprints on-site, {describe|portray|characterize|picture} filters, {living|animate|breathing|lively|energetic|busy|active|full of beans|perky|vibrant|bustling|vivacious|buzzing|animated|full of life|thriving|active|flourishing|successful|blooming|booming} GIFs, a personalized online gallery {following|subsequent to|behind|later than|past|gone|once|when|as soon as|considering|taking into account|with|bearing in mind|taking into consideration|afterward|subsequently|later|next|in the manner of|in imitation of|similar to|like|in the same way as} {all|every} the images, and {pardon|forgive|clear|release|free} downloads {following|subsequent to|behind|later than|past|gone|once|when|as soon as|considering|taking into account|with|bearing in mind|taking into consideration|afterward|subsequently|later|next|in the manner of|in imitation of|similar to|like|in the same way as} your {matter|issue|concern|business|situation|event|thing} are {all|every} included in our offerings. {following|subsequent to|behind|later than|past|gone|once|when|as soon as|considering|taking into account|with|bearing in mind|taking into consideration|afterward|subsequently|later|next|in the manner of|in imitation of|similar to|like|in the same way as} our open-air {describe|portray|characterize|picture} stands, guests may {choose|pick} from a range of layouts and backgrounds, providing a {campaigner|protester|objector|militant|advocate|forward looking|advanced|futuristic|modern|avant-garde|innovative|highly developed|ahead of its time|liberal|open-minded|broadminded|enlightened|radical|unbiased|unprejudiced} and {broad|expansive|spacious} experience. By updating photos in real-time, our proprietary software ensures {precise|correct|exact|true|truthful|perfect} color reproduction, contrast, exposure, and sharpness. Without the {unprofessional|substandard|sloppy|slapdash|clumsy|crude|slipshod|incompetent|inexpert} carpets, our {outside|outdoor|uncovered|external} photo stands {have enough money|pay for|have the funds for|manage to pay for|find the money for|come up with the money for|meet the expense of|give|offer|present|allow|provide} VIP treatment {following|subsequent to|behind|later than|past|gone|once|when|as soon as|considering|taking into account|with|bearing in mind|taking into consideration|afterward|subsequently|later|next|in the manner of|in imitation of|similar to|like|in the same way as} more room for guests to {act|deed|exploit|achievement|accomplishment|feat|stroke|battle|fighting|combat|conflict|engagement|encounter|clash|skirmish|dogfight|raid|war|warfare|suit|prosecution|lawsuit|proceedings|case|court case|charge} goofy and showcase their abilities.
</t>
  </si>
  <si>
    <t>&lt;p&gt;{lucky|fortunate} Frog Booth offers chic, {campaigner|protester|objector|militant|advocate|forward looking|advanced|futuristic|modern|avant-garde|innovative|highly developed|ahead of its time|liberal|open-minded|broadminded|enlightened|radical|unbiased|unprejudiced} photo booth rentals {concerning|regarding|in relation to|on the subject of|on|with reference to|as regards|a propos|vis--vis|re|approximately|roughly|in the region of|around|almost|nearly|approaching|not far off from|on the order of|going on for|in this area|roughly speaking|more or less|something like|just about|all but} Chino, CA for {anything|all|everything|whatever} from corporate gatherings to weddings. They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together {following|subsequent to|behind|later than|past|gone|once|when|as soon as|considering|taking into account|with|bearing in mind|taking into consideration|afterward|subsequently|later|next|in the manner of|in imitation of|similar to|like|in the same way as} clients to {understand|comprehend} their goals and {have enough money|pay for|have the funds for|manage to pay for|find the money for|come up with the money for|meet the expense of|give|offer|present|allow|provide} distinctive solutions for each situation. Chico Hills photo booth rentals are made unique by {lucky|fortunate} Frog Booth, which has {be next to|adjoin|be adjacent to|touch|lie alongside} screens, studio lighting equipment, and professional {atmosphere|feel|setting|environment|mood|vibes|character|air|quality|tone} cameras. {all|every} delivery includes a sleek, {campaigner|protester|objector|militant|advocate|forward looking|advanced|futuristic|modern|avant-garde|innovative|highly developed|ahead of its time|liberal|open-minded|broadminded|enlightened|radical|unbiased|unprejudiced} kiosk {following|subsequent to|behind|later than|past|gone|once|when|as soon as|considering|taking into account|with|bearing in mind|taking into consideration|afterward|subsequently|later|next|in the manner of|in imitation of|similar to|like|in the same way as} high-quality studio photos. For any Chino social occasion, they are {eager|keen|fervent} to put your ideas into practice and {have enough money|pay for|have the funds for|manage to pay for|find the money for|come up with the money for|meet the expense of|give|offer|present|allow|provide} your guests an experience they won't soon forget. A photo booth is {necessary|vital|critical|indispensable|valuable|essential} for corporate {activities|actions|events|happenings|goings-on|deeds|comings and goings|undertakings|endeavors} {so|for that reason|therefore|hence|as a result|consequently|thus|in view of that|appropriately|suitably|correspondingly|fittingly} that guests can {get|acquire} high-quality prints of their photos right away. Using our own print designs, visitors may text or email their photos to their phones. {following|subsequent to|behind|later than|past|gone|once|when|as soon as|considering|taking into account|with|bearing in mind|taking into consideration|afterward|subsequently|later|next|in the manner of|in imitation of|similar to|like|in the same way as} our custom-made build-outs and black or white choices, we can {make|create} a vibrant, lively, and {enduring|remaining|surviving|long-lasting|permanent|unshakable|steadfast} {atmosphere|space|sky|heavens|appearance|look|manner|tone|flavor|impression|way of being|tune|melody|song|ventilate|freshen|aerate|expose|declare|express|vent|make public|proclaim|reveal|publicize|spread|circulate|tell|announce|broadcast} for any celebration in the Chino, California area. Our state-of-the-art kiosks {flatter|put on a pedestal|elevate|praise|adore|lionize|worship|revere} weddings, parties, and corporate {activities|actions|events|happenings|goings-on|deeds|comings and goings|undertakings|endeavors} {following|subsequent to|behind|later than|past|gone|once|when|as soon as|considering|taking into account|with|bearing in mind|taking into consideration|afterward|subsequently|later|next|in the manner of|in imitation of|similar to|like|in the same way as} high-quality digital and instant-print photos, ensuring that the {good|fine} {era|period|time|times|epoch|grow old|become old|mature|get older} will continue wherever your occasion takes you. For many years, renting a photo booth included printing the images taken there {on|upon} a 4 x 6. Delivery, setup, removal, limitless dual prints, reprints on-site, {describe|portray|characterize|picture} filters, {living|animate|breathing|lively|energetic|busy|active|full of beans|perky|vibrant|bustling|vivacious|buzzing|animated|full of life|thriving|active|flourishing|successful|blooming|booming} GIFs, a personalized online gallery {following|subsequent to|behind|later than|past|gone|once|when|as soon as|considering|taking into account|with|bearing in mind|taking into consideration|afterward|subsequently|later|next|in the manner of|in imitation of|similar to|like|in the same way as} {all|every} the images, and {pardon|forgive|clear|release|free} downloads {following|subsequent to|behind|later than|past|gone|once|when|as soon as|considering|taking into account|with|bearing in mind|taking into consideration|afterward|subsequently|later|next|in the manner of|in imitation of|similar to|like|in the same way as} your {matter|issue|concern|business|situation|event|thing} are {all|every} included in our offerings. {following|subsequent to|behind|later than|past|gone|once|when|as soon as|considering|taking into account|with|bearing in mind|taking into consideration|afterward|subsequently|later|next|in the manner of|in imitation of|similar to|like|in the same way as} our open-air {describe|portray|characterize|picture} stands, guests may {choose|pick} from a range of layouts and backgrounds, providing a {campaigner|protester|objector|militant|advocate|forward looking|advanced|futuristic|modern|avant-garde|innovative|highly developed|ahead of its time|liberal|open-minded|broadminded|enlightened|radical|unbiased|unprejudiced} and {broad|expansive|spacious} experience. By updating photos in real-time, our proprietary software ensures {precise|correct|exact|true|truthful|perfect} color reproduction, contrast, exposure, and sharpness. Without the {unprofessional|substandard|sloppy|slapdash|clumsy|crude|slipshod|incompetent|inexpert} carpets, our {outside|outdoor|uncovered|external} photo stands {have enough money|pay for|have the funds for|manage to pay for|find the money for|come up with the money for|meet the expense of|give|offer|present|allow|provide} VIP treatment {following|subsequent to|behind|later than|past|gone|once|when|as soon as|considering|taking into account|with|bearing in mind|taking into consideration|afterward|subsequently|later|next|in the manner of|in imitation of|similar to|like|in the same way as} more room for guests to {act|deed|exploit|achievement|accomplishment|feat|stroke|battle|fighting|combat|conflict|engagement|encounter|clash|skirmish|dogfight|raid|war|warfare|suit|prosecution|lawsuit|proceedings|case|court case|charge} goofy and showcase their abilities.&lt;/p&gt;</t>
  </si>
  <si>
    <t xml:space="preserve">fortunate Frog Booth offers chic, objector photo booth rentals in the region of Chino, CA for whatever from corporate gatherings to weddings. They appear in together taking into consideration clients to comprehend their goals and present distinctive solutions for each situation. Chico Hills photo booth rentals are made unique by fortunate Frog Booth, which has adjoin screens, studio lighting equipment, and professional feel cameras. every delivery includes a sleek, objector kiosk subsequently high-quality studio photos. For any Chino social occasion, they are eager to put your ideas into practice and find the money for your guests an experience they won't soon forget. A photo booth is essential for corporate comings and goings so that guests can acquire high-quality prints of their photos right away. Using our own print designs, visitors may text or email their photos to their phones. later our custom-made build-outs and black or white choices, we can make a vibrant, lively, and enduring broadcast for any celebration in the Chino, California area. Our state-of-the-art kiosks flatter weddings, parties, and corporate undertakings in imitation of high-quality digital and instant-print photos, ensuring that the good times will continue wherever your occasion takes you. For many years, renting a photo booth included printing the images taken there on a 4 x 6. Delivery, setup, removal, limitless dual prints, reprints on-site, describe filters, perky GIFs, a personalized online gallery in the same way as every the images, and pardon downloads once your concern are every included in our offerings. later our open-air picture stands, guests may choose from a range of layouts and backgrounds, providing a forward looking and expansive experience. By updating photos in real-time, our proprietary software ensures exact color reproduction, contrast, exposure, and sharpness. Without the inexpert carpets, our outside photo stands provide VIP treatment similar to more room for guests to lawsuit goofy and showcase their abilities.
</t>
  </si>
  <si>
    <t>Business Name</t>
  </si>
  <si>
    <t>Lucky Frog Photo Booth Photo Booth Rental Orange County</t>
  </si>
  <si>
    <t>Business Address</t>
  </si>
  <si>
    <t>15700 Belshire Ave, Norwalk, CA 90650</t>
  </si>
  <si>
    <t>Business Phone</t>
  </si>
  <si>
    <t xml:space="preserve">(562) 303-9926 </t>
  </si>
  <si>
    <t>Business Latitude</t>
  </si>
  <si>
    <t>Business Longitude</t>
  </si>
  <si>
    <t>All Day Event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</si>
</sst>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ZHRraHY2Z25idXYwdG1qbnI2ZWQzZDZyc28gYjYwODZiNzA2OTRiMDRhZTM0MGFlYzI0YTdmNDk0YzJhOTg5NTJkNDgwMzhhZGYyNDhmMmQ3YWRhNWE5MWE3YUBncm91cC5jYWxlbmRhci5nb29nbGUuY29t" TargetMode="External"/><Relationship Id="rId42" Type="http://schemas.openxmlformats.org/officeDocument/2006/relationships/hyperlink" Target="https://youtu.be/Lh5H9rbGLk0" TargetMode="External"/><Relationship Id="rId41" Type="http://schemas.openxmlformats.org/officeDocument/2006/relationships/hyperlink" Target="https://www.google.com/calendar/event?eid=MG0zMGE1amdsOGhrZHMwZDg2bGttOHZiZjggYjYwODZiNzA2OTRiMDRhZTM0MGFlYzI0YTdmNDk0YzJhOTg5NTJkNDgwMzhhZGYyNDhmMmQ3YWRhNWE5MWE3YUBncm91cC5jYWxlbmRhci5nb29nbGUuY29t" TargetMode="External"/><Relationship Id="rId44" Type="http://schemas.openxmlformats.org/officeDocument/2006/relationships/hyperlink" Target="https://youtu.be/ExzllhsskFY" TargetMode="External"/><Relationship Id="rId43" Type="http://schemas.openxmlformats.org/officeDocument/2006/relationships/hyperlink" Target="https://youtu.be/01n3BnHtbqE" TargetMode="External"/><Relationship Id="rId46" Type="http://schemas.openxmlformats.org/officeDocument/2006/relationships/hyperlink" Target="https://youtu.be/StoUDKqo4Mg" TargetMode="External"/><Relationship Id="rId45" Type="http://schemas.openxmlformats.org/officeDocument/2006/relationships/hyperlink" Target="https://youtu.be/MBF4KXejsSQ" TargetMode="External"/><Relationship Id="rId1" Type="http://schemas.openxmlformats.org/officeDocument/2006/relationships/hyperlink" Target="https://sites.google.com/view/photo-booth-rental-chino/home" TargetMode="External"/><Relationship Id="rId2" Type="http://schemas.openxmlformats.org/officeDocument/2006/relationships/hyperlink" Target="https://drive.google.com/drive/folders/1Ing0L4bxSZ8tyCce0jnDHBkmz-lsEOH6?usp=sharing" TargetMode="External"/><Relationship Id="rId3" Type="http://schemas.openxmlformats.org/officeDocument/2006/relationships/hyperlink" Target="https://news.google.com/rss/search?q=photobooth" TargetMode="External"/><Relationship Id="rId4" Type="http://schemas.openxmlformats.org/officeDocument/2006/relationships/hyperlink" Target="https://drive.google.com/drive/folders/1nbSYpbXSHbx_Wui2-4c4OSZepqmguECa?usp=sharing" TargetMode="External"/><Relationship Id="rId9" Type="http://schemas.openxmlformats.org/officeDocument/2006/relationships/hyperlink" Target="https://drive.google.com/file/d/1qW42pLWftCmbmd4s9BZrGh00mDg5DzxT/view?usp=sharing" TargetMode="External"/><Relationship Id="rId48" Type="http://schemas.openxmlformats.org/officeDocument/2006/relationships/hyperlink" Target="https://docs.google.com/spreadsheets/d/1IQfD4w3J0sT7L2bV7xBWZFVRUaOeHrgSbZ4smXgCBnk/edit" TargetMode="External"/><Relationship Id="rId47" Type="http://schemas.openxmlformats.org/officeDocument/2006/relationships/hyperlink" Target="https://docs.google.com/spreadsheets/d/1IQfD4w3J0sT7L2bV7xBWZFVRUaOeHrgSbZ4smXgCBnk/edit" TargetMode="External"/><Relationship Id="rId49" Type="http://schemas.openxmlformats.org/officeDocument/2006/relationships/hyperlink" Target="https://docs.google.com/spreadsheets/d/1IQfD4w3J0sT7L2bV7xBWZFVRUaOeHrgSbZ4smXgCBnk/edit" TargetMode="External"/><Relationship Id="rId5" Type="http://schemas.openxmlformats.org/officeDocument/2006/relationships/hyperlink" Target="https://drive.google.com/drive/folders/1BGxHw55aGzgBWa_E3suQb-PmhVBvFrP_?usp=sharing" TargetMode="External"/><Relationship Id="rId6" Type="http://schemas.openxmlformats.org/officeDocument/2006/relationships/hyperlink" Target="https://drive.google.com/drive/folders/1rNeSW0dhfPBvNWyKkXBd3LUWtAA0x_Nz?usp=sharing" TargetMode="External"/><Relationship Id="rId7" Type="http://schemas.openxmlformats.org/officeDocument/2006/relationships/hyperlink" Target="https://drive.google.com/drive/folders/1i59SRw_WNzrbYWOPG7gpA_6uQW3so1GD?usp=sharing" TargetMode="External"/><Relationship Id="rId8" Type="http://schemas.openxmlformats.org/officeDocument/2006/relationships/hyperlink" Target="https://drive.google.com/file/d/1FTK2wVuoBZpxIhF6Tnc0GOkpX2gRFfJH/view?usp=sharing" TargetMode="External"/><Relationship Id="rId31" Type="http://schemas.openxmlformats.org/officeDocument/2006/relationships/hyperlink" Target="https://www.google.com/calendar/event?eid=aWsybTZxYWNudmFuaGFoZXU1anZzZW1rbjggYjYwODZiNzA2OTRiMDRhZTM0MGFlYzI0YTdmNDk0YzJhOTg5NTJkNDgwMzhhZGYyNDhmMmQ3YWRhNWE5MWE3YUBncm91cC5jYWxlbmRhci5nb29nbGUuY29t" TargetMode="External"/><Relationship Id="rId30" Type="http://schemas.openxmlformats.org/officeDocument/2006/relationships/hyperlink" Target="https://www.google.com/calendar/event?eid=bGI0b2FyY2NmNGdzOWxnZWVoNmwwMXJpYTAgYjYwODZiNzA2OTRiMDRhZTM0MGFlYzI0YTdmNDk0YzJhOTg5NTJkNDgwMzhhZGYyNDhmMmQ3YWRhNWE5MWE3YUBncm91cC5jYWxlbmRhci5nb29nbGUuY29t" TargetMode="External"/><Relationship Id="rId33" Type="http://schemas.openxmlformats.org/officeDocument/2006/relationships/hyperlink" Target="https://www.google.com/calendar/event?eid=dTc2MHNpbXZncG4wdHM2YWIwcW9pczdlamMgYjYwODZiNzA2OTRiMDRhZTM0MGFlYzI0YTdmNDk0YzJhOTg5NTJkNDgwMzhhZGYyNDhmMmQ3YWRhNWE5MWE3YUBncm91cC5jYWxlbmRhci5nb29nbGUuY29t" TargetMode="External"/><Relationship Id="rId32" Type="http://schemas.openxmlformats.org/officeDocument/2006/relationships/hyperlink" Target="https://www.google.com/calendar/event?eid=aTl2MDBmbnI5Njg2cGIxNTZiZnZkMzBrajAgYjYwODZiNzA2OTRiMDRhZTM0MGFlYzI0YTdmNDk0YzJhOTg5NTJkNDgwMzhhZGYyNDhmMmQ3YWRhNWE5MWE3YUBncm91cC5jYWxlbmRhci5nb29nbGUuY29t" TargetMode="External"/><Relationship Id="rId35" Type="http://schemas.openxmlformats.org/officeDocument/2006/relationships/hyperlink" Target="https://www.google.com/calendar/event?eid=NWU0c3B2bjY4dnR0OGFqNm1haTQzMDc3bzggYjYwODZiNzA2OTRiMDRhZTM0MGFlYzI0YTdmNDk0YzJhOTg5NTJkNDgwMzhhZGYyNDhmMmQ3YWRhNWE5MWE3YUBncm91cC5jYWxlbmRhci5nb29nbGUuY29t" TargetMode="External"/><Relationship Id="rId34" Type="http://schemas.openxmlformats.org/officeDocument/2006/relationships/hyperlink" Target="https://www.google.com/calendar/event?eid=cTlrYW83MDYzcTVsa2VzdGM3bjFvMG9ydm8gYjYwODZiNzA2OTRiMDRhZTM0MGFlYzI0YTdmNDk0YzJhOTg5NTJkNDgwMzhhZGYyNDhmMmQ3YWRhNWE5MWE3YUBncm91cC5jYWxlbmRhci5nb29nbGUuY29t" TargetMode="External"/><Relationship Id="rId37" Type="http://schemas.openxmlformats.org/officeDocument/2006/relationships/hyperlink" Target="https://www.google.com/calendar/event?eid=a3BscWJqZDk3czZkZGRsdTJmbXVhNTNtcmsgYjYwODZiNzA2OTRiMDRhZTM0MGFlYzI0YTdmNDk0YzJhOTg5NTJkNDgwMzhhZGYyNDhmMmQ3YWRhNWE5MWE3YUBncm91cC5jYWxlbmRhci5nb29nbGUuY29t" TargetMode="External"/><Relationship Id="rId36" Type="http://schemas.openxmlformats.org/officeDocument/2006/relationships/hyperlink" Target="https://www.google.com/calendar/event?eid=NHE0dDRvczJtbDlpZHM0anI5bzg5bWxkaWMgYjYwODZiNzA2OTRiMDRhZTM0MGFlYzI0YTdmNDk0YzJhOTg5NTJkNDgwMzhhZGYyNDhmMmQ3YWRhNWE5MWE3YUBncm91cC5jYWxlbmRhci5nb29nbGUuY29t" TargetMode="External"/><Relationship Id="rId39" Type="http://schemas.openxmlformats.org/officeDocument/2006/relationships/hyperlink" Target="https://www.google.com/calendar/event?eid=M3N1ZHZubWljdDdzN3FmNzlicWtnbHM3Z2cgYjYwODZiNzA2OTRiMDRhZTM0MGFlYzI0YTdmNDk0YzJhOTg5NTJkNDgwMzhhZGYyNDhmMmQ3YWRhNWE5MWE3YUBncm91cC5jYWxlbmRhci5nb29nbGUuY29t" TargetMode="External"/><Relationship Id="rId38" Type="http://schemas.openxmlformats.org/officeDocument/2006/relationships/hyperlink" Target="https://www.google.com/calendar/event?eid=YTBzNHZmZXJuOHZuMG42aDVmMTRtc2Q3azggYjYwODZiNzA2OTRiMDRhZTM0MGFlYzI0YTdmNDk0YzJhOTg5NTJkNDgwMzhhZGYyNDhmMmQ3YWRhNWE5MWE3YUBncm91cC5jYWxlbmRhci5nb29nbGUuY29t" TargetMode="External"/><Relationship Id="rId20" Type="http://schemas.openxmlformats.org/officeDocument/2006/relationships/hyperlink" Target="https://docs.google.com/document/d/12IuOXgSa_wYwxIO5-WSyAkrK0yTsuTV91u71FckWhwc/edit?usp=sharing" TargetMode="External"/><Relationship Id="rId22" Type="http://schemas.openxmlformats.org/officeDocument/2006/relationships/hyperlink" Target="https://docs.google.com/document/d/12IuOXgSa_wYwxIO5-WSyAkrK0yTsuTV91u71FckWhwc/view" TargetMode="External"/><Relationship Id="rId21" Type="http://schemas.openxmlformats.org/officeDocument/2006/relationships/hyperlink" Target="https://docs.google.com/document/d/12IuOXgSa_wYwxIO5-WSyAkrK0yTsuTV91u71FckWhwc/pub" TargetMode="External"/><Relationship Id="rId24" Type="http://schemas.openxmlformats.org/officeDocument/2006/relationships/hyperlink" Target="https://docs.google.com/presentation/d/1yzPpKgK8aaD4V71kmeNjaD008p38Qn6OLbvl8-ipXW4/pub?start=true&amp;loop=true&amp;delayms=3000" TargetMode="External"/><Relationship Id="rId23" Type="http://schemas.openxmlformats.org/officeDocument/2006/relationships/hyperlink" Target="https://docs.google.com/presentation/d/1yzPpKgK8aaD4V71kmeNjaD008p38Qn6OLbvl8-ipXW4/edit?usp=sharing" TargetMode="External"/><Relationship Id="rId26" Type="http://schemas.openxmlformats.org/officeDocument/2006/relationships/hyperlink" Target="https://docs.google.com/presentation/d/1yzPpKgK8aaD4V71kmeNjaD008p38Qn6OLbvl8-ipXW4/htmlpresent" TargetMode="External"/><Relationship Id="rId25" Type="http://schemas.openxmlformats.org/officeDocument/2006/relationships/hyperlink" Target="https://docs.google.com/presentation/d/1yzPpKgK8aaD4V71kmeNjaD008p38Qn6OLbvl8-ipXW4/view" TargetMode="External"/><Relationship Id="rId28" Type="http://schemas.openxmlformats.org/officeDocument/2006/relationships/hyperlink" Target="https://www.google.com/calendar/event?eid=YzZpNHBpbmpubnJibjI4MmRpMjUxZG5nODAgYjYwODZiNzA2OTRiMDRhZTM0MGFlYzI0YTdmNDk0YzJhOTg5NTJkNDgwMzhhZGYyNDhmMmQ3YWRhNWE5MWE3YUBncm91cC5jYWxlbmRhci5nb29nbGUuY29t" TargetMode="External"/><Relationship Id="rId27" Type="http://schemas.openxmlformats.org/officeDocument/2006/relationships/hyperlink" Target="https://calendar.google.com/calendar/embed?src=b6086b70694b04ae340aec24a7f494c2a98952d48038adf248f2d7ada5a91a7a@group.calendar.google.com" TargetMode="External"/><Relationship Id="rId29" Type="http://schemas.openxmlformats.org/officeDocument/2006/relationships/hyperlink" Target="https://www.google.com/calendar/event?eid=ZXNtdHJpcHBlYTlpcGhzYzRtbnE2ZmtobHMgYjYwODZiNzA2OTRiMDRhZTM0MGFlYzI0YTdmNDk0YzJhOTg5NTJkNDgwMzhhZGYyNDhmMmQ3YWRhNWE5MWE3YUBncm91cC5jYWxlbmRhci5nb29nbGUuY29t" TargetMode="External"/><Relationship Id="rId51" Type="http://schemas.openxmlformats.org/officeDocument/2006/relationships/hyperlink" Target="https://docs.google.com/spreadsheets/d/1IQfD4w3J0sT7L2bV7xBWZFVRUaOeHrgSbZ4smXgCBnk/edit" TargetMode="External"/><Relationship Id="rId50" Type="http://schemas.openxmlformats.org/officeDocument/2006/relationships/hyperlink" Target="https://docs.google.com/spreadsheets/d/1IQfD4w3J0sT7L2bV7xBWZFVRUaOeHrgSbZ4smXgCBnk/edit" TargetMode="External"/><Relationship Id="rId52" Type="http://schemas.openxmlformats.org/officeDocument/2006/relationships/drawing" Target="../drawings/drawing1.xml"/><Relationship Id="rId11" Type="http://schemas.openxmlformats.org/officeDocument/2006/relationships/hyperlink" Target="https://docs.google.com/spreadsheets/d/1IQfD4w3J0sT7L2bV7xBWZFVRUaOeHrgSbZ4smXgCBnk/edit?usp=sharing" TargetMode="External"/><Relationship Id="rId10" Type="http://schemas.openxmlformats.org/officeDocument/2006/relationships/hyperlink" Target="https://drive.google.com/file/d/1vsymvLfQnCgQQ_gNMhKqncQIrCelgJ37/view?usp=sharing" TargetMode="External"/><Relationship Id="rId13" Type="http://schemas.openxmlformats.org/officeDocument/2006/relationships/hyperlink" Target="https://docs.google.com/spreadsheets/d/1IQfD4w3J0sT7L2bV7xBWZFVRUaOeHrgSbZ4smXgCBnk/pubhtml" TargetMode="External"/><Relationship Id="rId12" Type="http://schemas.openxmlformats.org/officeDocument/2006/relationships/hyperlink" Target="https://docs.google.com/spreadsheet/pub?key=1IQfD4w3J0sT7L2bV7xBWZFVRUaOeHrgSbZ4smXgCBnk" TargetMode="External"/><Relationship Id="rId15" Type="http://schemas.openxmlformats.org/officeDocument/2006/relationships/hyperlink" Target="https://docs.google.com/spreadsheets/d/1IQfD4w3J0sT7L2bV7xBWZFVRUaOeHrgSbZ4smXgCBnk/view" TargetMode="External"/><Relationship Id="rId14" Type="http://schemas.openxmlformats.org/officeDocument/2006/relationships/hyperlink" Target="https://docs.google.com/spreadsheets/d/1IQfD4w3J0sT7L2bV7xBWZFVRUaOeHrgSbZ4smXgCBnk/pub" TargetMode="External"/><Relationship Id="rId17" Type="http://schemas.openxmlformats.org/officeDocument/2006/relationships/hyperlink" Target="https://docs.google.com/drawings/d/1ErxFtYOpAcFlKGExGiqS6k2gE8ixClLfAHJ4u0Aw7RQ/edit?usp=sharing" TargetMode="External"/><Relationship Id="rId16" Type="http://schemas.openxmlformats.org/officeDocument/2006/relationships/hyperlink" Target="https://docs.google.com/forms/d/1Hw5fPbjPq9BPcLkwI1E-_LMZ-zGpZOzsXcC1aoCykBg/edit?usp=sharing" TargetMode="External"/><Relationship Id="rId19" Type="http://schemas.openxmlformats.org/officeDocument/2006/relationships/hyperlink" Target="https://sites.google.com/view/lagunabeachphotoboothrentals/home" TargetMode="External"/><Relationship Id="rId18" Type="http://schemas.openxmlformats.org/officeDocument/2006/relationships/hyperlink" Target="https://drive.google.com/file/d/1Ub_baxN1yIKa7z6PHbWKiQ5Hv3QmkYdb/view?usp=drivesd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google.com/view/photo-booth-rental-chino/hom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calendar/event?eid=YzZpNHBpbmpubnJibjI4MmRpMjUxZG5nODAgYjYwODZiNzA2OTRiMDRhZTM0MGFlYzI0YTdmNDk0YzJhOTg5NTJkNDgwMzhhZGYyNDhmMmQ3YWRhNWE5MWE3YUBncm91cC5jYWxlbmRhci5nb29nbGUuY29t" TargetMode="External"/><Relationship Id="rId2" Type="http://schemas.openxmlformats.org/officeDocument/2006/relationships/hyperlink" Target="https://www.google.com/calendar/event?eid=ZXNtdHJpcHBlYTlpcGhzYzRtbnE2ZmtobHMgYjYwODZiNzA2OTRiMDRhZTM0MGFlYzI0YTdmNDk0YzJhOTg5NTJkNDgwMzhhZGYyNDhmMmQ3YWRhNWE5MWE3YUBncm91cC5jYWxlbmRhci5nb29nbGUuY29t" TargetMode="External"/><Relationship Id="rId3" Type="http://schemas.openxmlformats.org/officeDocument/2006/relationships/hyperlink" Target="https://www.google.com/calendar/event?eid=bGI0b2FyY2NmNGdzOWxnZWVoNmwwMXJpYTAgYjYwODZiNzA2OTRiMDRhZTM0MGFlYzI0YTdmNDk0YzJhOTg5NTJkNDgwMzhhZGYyNDhmMmQ3YWRhNWE5MWE3YUBncm91cC5jYWxlbmRhci5nb29nbGUuY29t" TargetMode="External"/><Relationship Id="rId4" Type="http://schemas.openxmlformats.org/officeDocument/2006/relationships/hyperlink" Target="https://www.google.com/calendar/event?eid=aWsybTZxYWNudmFuaGFoZXU1anZzZW1rbjggYjYwODZiNzA2OTRiMDRhZTM0MGFlYzI0YTdmNDk0YzJhOTg5NTJkNDgwMzhhZGYyNDhmMmQ3YWRhNWE5MWE3YUBncm91cC5jYWxlbmRhci5nb29nbGUuY29t" TargetMode="External"/><Relationship Id="rId9" Type="http://schemas.openxmlformats.org/officeDocument/2006/relationships/hyperlink" Target="https://www.google.com/calendar/event?eid=NHE0dDRvczJtbDlpZHM0anI5bzg5bWxkaWMgYjYwODZiNzA2OTRiMDRhZTM0MGFlYzI0YTdmNDk0YzJhOTg5NTJkNDgwMzhhZGYyNDhmMmQ3YWRhNWE5MWE3YUBncm91cC5jYWxlbmRhci5nb29nbGUuY29t" TargetMode="External"/><Relationship Id="rId5" Type="http://schemas.openxmlformats.org/officeDocument/2006/relationships/hyperlink" Target="https://www.google.com/calendar/event?eid=aTl2MDBmbnI5Njg2cGIxNTZiZnZkMzBrajAgYjYwODZiNzA2OTRiMDRhZTM0MGFlYzI0YTdmNDk0YzJhOTg5NTJkNDgwMzhhZGYyNDhmMmQ3YWRhNWE5MWE3YUBncm91cC5jYWxlbmRhci5nb29nbGUuY29t" TargetMode="External"/><Relationship Id="rId6" Type="http://schemas.openxmlformats.org/officeDocument/2006/relationships/hyperlink" Target="https://www.google.com/calendar/event?eid=dTc2MHNpbXZncG4wdHM2YWIwcW9pczdlamMgYjYwODZiNzA2OTRiMDRhZTM0MGFlYzI0YTdmNDk0YzJhOTg5NTJkNDgwMzhhZGYyNDhmMmQ3YWRhNWE5MWE3YUBncm91cC5jYWxlbmRhci5nb29nbGUuY29t" TargetMode="External"/><Relationship Id="rId7" Type="http://schemas.openxmlformats.org/officeDocument/2006/relationships/hyperlink" Target="https://www.google.com/calendar/event?eid=cTlrYW83MDYzcTVsa2VzdGM3bjFvMG9ydm8gYjYwODZiNzA2OTRiMDRhZTM0MGFlYzI0YTdmNDk0YzJhOTg5NTJkNDgwMzhhZGYyNDhmMmQ3YWRhNWE5MWE3YUBncm91cC5jYWxlbmRhci5nb29nbGUuY29t" TargetMode="External"/><Relationship Id="rId8" Type="http://schemas.openxmlformats.org/officeDocument/2006/relationships/hyperlink" Target="https://www.google.com/calendar/event?eid=NWU0c3B2bjY4dnR0OGFqNm1haTQzMDc3bzggYjYwODZiNzA2OTRiMDRhZTM0MGFlYzI0YTdmNDk0YzJhOTg5NTJkNDgwMzhhZGYyNDhmMmQ3YWRhNWE5MWE3YUBncm91cC5jYWxlbmRhci5nb29nbGUuY29t" TargetMode="External"/><Relationship Id="rId11" Type="http://schemas.openxmlformats.org/officeDocument/2006/relationships/hyperlink" Target="https://www.google.com/calendar/event?eid=YTBzNHZmZXJuOHZuMG42aDVmMTRtc2Q3azggYjYwODZiNzA2OTRiMDRhZTM0MGFlYzI0YTdmNDk0YzJhOTg5NTJkNDgwMzhhZGYyNDhmMmQ3YWRhNWE5MWE3YUBncm91cC5jYWxlbmRhci5nb29nbGUuY29t" TargetMode="External"/><Relationship Id="rId10" Type="http://schemas.openxmlformats.org/officeDocument/2006/relationships/hyperlink" Target="https://www.google.com/calendar/event?eid=a3BscWJqZDk3czZkZGRsdTJmbXVhNTNtcmsgYjYwODZiNzA2OTRiMDRhZTM0MGFlYzI0YTdmNDk0YzJhOTg5NTJkNDgwMzhhZGYyNDhmMmQ3YWRhNWE5MWE3YUBncm91cC5jYWxlbmRhci5nb29nbGUuY29t" TargetMode="External"/><Relationship Id="rId13" Type="http://schemas.openxmlformats.org/officeDocument/2006/relationships/hyperlink" Target="https://www.google.com/calendar/event?eid=ZHRraHY2Z25idXYwdG1qbnI2ZWQzZDZyc28gYjYwODZiNzA2OTRiMDRhZTM0MGFlYzI0YTdmNDk0YzJhOTg5NTJkNDgwMzhhZGYyNDhmMmQ3YWRhNWE5MWE3YUBncm91cC5jYWxlbmRhci5nb29nbGUuY29t" TargetMode="External"/><Relationship Id="rId12" Type="http://schemas.openxmlformats.org/officeDocument/2006/relationships/hyperlink" Target="https://www.google.com/calendar/event?eid=M3N1ZHZubWljdDdzN3FmNzlicWtnbHM3Z2cgYjYwODZiNzA2OTRiMDRhZTM0MGFlYzI0YTdmNDk0YzJhOTg5NTJkNDgwMzhhZGYyNDhmMmQ3YWRhNWE5MWE3YUBncm91cC5jYWxlbmRhci5nb29nbGUuY29t" TargetMode="External"/><Relationship Id="rId15" Type="http://schemas.openxmlformats.org/officeDocument/2006/relationships/drawing" Target="../drawings/drawing4.xml"/><Relationship Id="rId14" Type="http://schemas.openxmlformats.org/officeDocument/2006/relationships/hyperlink" Target="https://www.google.com/calendar/event?eid=MG0zMGE1amdsOGhrZHMwZDg2bGttOHZiZjggYjYwODZiNzA2OTRiMDRhZTM0MGFlYzI0YTdmNDk0YzJhOTg5NTJkNDgwMzhhZGYyNDhmMmQ3YWRhNWE5MWE3YUBncm91cC5jYWxlbmRhci5nb29nbGUuY29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ews.google.com/rss/search?q=photobooth" TargetMode="External"/><Relationship Id="rId2" Type="http://schemas.openxmlformats.org/officeDocument/2006/relationships/hyperlink" Target="https://news.google.com/rss/articles/CBMi1AFBVV95cUxNZ3ZPWmhsYU1lSUEyWnVZWmJ3bUtuYVF6VlUwQ1F2QUpPS09XSXpjcEtsUGxzWGNfekM2WVNuTXlRdS1kQzI0dnRJbmI4d2FQbXhuSV80QTNOdjZncko4M0xZQUZkaUJNRmNsTnJicGU3SXpZcTNERVNjWVU0R1lJUTBHQ2UwNExCSldPZURROVQ1TldCcWFRbENTVU5ma1czMjAycU5wdVBWdjQ5RWFnZFZ4RUh4ejZXelhsOWNjN1dLdWFMZDRqQlZyUDVfeGp5WlRpMw?oc=5" TargetMode="External"/><Relationship Id="rId3" Type="http://schemas.openxmlformats.org/officeDocument/2006/relationships/hyperlink" Target="https://news.google.com/rss/articles/CBMitAFBVV95cUxNUGdHbkRSdXZOSHdZNW9sOGlqaFVDM2xTeUN5dUp6bzNmdHN0Z2VjQ1NzcU5sSThfQjRxNEZnX2QyVUZvMEtVMnFsU1BQNjA5OGlhOGhBQ3A4WUZEM2U5QjhvM2tWdWFLdTVRNkg0dWZ2dVEzS3llN1hBcDdOd282anFLSVBEak1tR0pwQ0lpS2NKNWR6Z3VwZ2JGcGxIUm56ZElmaDR4TGI3bnVPZVExaEVOVjc?oc=5" TargetMode="External"/><Relationship Id="rId4" Type="http://schemas.openxmlformats.org/officeDocument/2006/relationships/hyperlink" Target="https://news.google.com/rss/articles/CBMixgFBVV95cUxNMXJDME1xaEJUUm00X245RFdkRVdXSWZBZW5GYTgyb0kzeTBuczgybkFOLXBxa2NUN1JIUjFMeDd4ZTI0ZzRsUWR2YWl0NmYzenNiVmIxd2ZadWhPWENKeUhFUlhyUGVkNE5nUDltc09HSktiTFFJdEQ5WU9MRWluS2VIWVlMMVVvUk9jbWxfaFNVeERxd2JlZ2VWZ25FNXFrVDMyUGFtSFM3U3V3bzBWZ2dBVG9yS0RncUJJRk5QTnF0UUhnWGc?oc=5" TargetMode="External"/><Relationship Id="rId9" Type="http://schemas.openxmlformats.org/officeDocument/2006/relationships/hyperlink" Target="https://news.google.com/rss/articles/CBMie0FVX3lxTE1qSEdHVDc0MjYyUm91VGpsbWhjVFBZQld5RzlmWndmVzY3V2tWTTd2WU5ZdUFhNWNFQzdWRkJIRGF0MmJZUFVIY3ZaS2k1V0hNaFlrc0k5cWc2ZmI1ZVVOS09GSW9nSTZiNzlQY1hLUDNWMDV4dFVaN3FtUQ?oc=5" TargetMode="External"/><Relationship Id="rId5" Type="http://schemas.openxmlformats.org/officeDocument/2006/relationships/hyperlink" Target="https://news.google.com/rss/articles/CBMiiwFBVV95cUxQeEpOSGN5aktidC1jU1lTeTRsdkduN3kxS1FCbmNKWnNMWXE0YS1EcTNwVWlfNjJNcHlTeDNfNzcxSS0xRDhUX19FQklnbWJ3amNpcjE1amtwUmtISVNKZWJXZXVSakFoT01EOVZTcWJaYXlwTHpKY01ELTFjZFRnZVlmY3oyYkx4Smx3?oc=5" TargetMode="External"/><Relationship Id="rId6" Type="http://schemas.openxmlformats.org/officeDocument/2006/relationships/hyperlink" Target="https://news.google.com/rss/articles/CBMisgFBVV95cUxQR3hzRktZUm9BVk1QNUJwV0k2aF9ZeEVtTjVGbDdCcU5fU3FWNzlFNnJQRE9JbjlXR210R0cxV1AtaXlpWkczRTZMU3VISExTNDliRWtGT1FXMkd6SnRkVFNrOS1PdXRoVUd1Zk5ZTFU4Q3liN0RrRi1IWHdSdWRDTExiTnBoM2pNdTRvUjdmQVBxZFlkQnRmQUsxZi1UTmpPdXJuUkkxUTR4WUxGd1gtdW9B0gG3AUFVX3lxTE1vX1NsRW9sY3VMUmtmMlJXTFJ6UkhvUzZOWWw2SURzUkEwR0RETXpsNXluQTc0T2pJNWwtQ0d0U2xQeGt0czRRNEdZVHNMNzZyTzRfSVdzdG50Ul9FTmMzVnFSYVVNOWtOVG10cl95SE9hQlVBek5LT1NSX1RRQjB5UHJUM2tCRWFkYVhCRXExYWZwLUozNnVsWDZNVV81aXBEYTRoY2l2cE5RMldhRkdxQnJlWEZLbw?oc=5" TargetMode="External"/><Relationship Id="rId7" Type="http://schemas.openxmlformats.org/officeDocument/2006/relationships/hyperlink" Target="https://news.google.com/rss/articles/CBMilwFBVV95cUxOZEpmSlEyZUJPTllvTzhJQnpoWXdid3AzbkVtUVE0MmVOWkZ5c3NTaXotOVJJVng4TVNLNjFfd1lTM25ybzNOQzBUcmllX3ppcUVHT0NtcGNUZXRvU29MMVdDLWptaU5aMHp5cDhvQzFYcTRIb1NOYnZOMkxtdnZ2ZkxZSi0yYmVJQUhGRmNKMzZsYVRleFNj?oc=5" TargetMode="External"/><Relationship Id="rId8" Type="http://schemas.openxmlformats.org/officeDocument/2006/relationships/hyperlink" Target="https://news.google.com/rss/articles/CBMigAFBVV95cUxOWV9QTzVWZmlBcElKdUJNVVJPbHNFMTltQUphWS1IOWczaDl4YzVvOVR3WGlqSmo5OVFKNTV6a2hScEhrYkdGSE4zZ2Q5VzNsV2lKejR0Q2NNMGdwb0I5Vm1POURTbU9nTEhaMFdVX3ZjTFFmZExIRGFWakpHQlAweQ?oc=5" TargetMode="External"/><Relationship Id="rId20" Type="http://schemas.openxmlformats.org/officeDocument/2006/relationships/hyperlink" Target="https://news.google.com/rss/articles/CBMiYEFVX3lxTFB4Nkg2ajQzRWlEVDUtNzRKTUxvN3prbVpCSzlGTWpJc09idHN4bngxOFFGSkwwTFBKc0FEVEh2SDVsSWZ1MWNaTjVvbW1FWVE4bEtWNnF2M2RvdGJwbl9VTA?oc=5" TargetMode="External"/><Relationship Id="rId21" Type="http://schemas.openxmlformats.org/officeDocument/2006/relationships/drawing" Target="../drawings/drawing5.xml"/><Relationship Id="rId11" Type="http://schemas.openxmlformats.org/officeDocument/2006/relationships/hyperlink" Target="https://news.google.com/rss/articles/CBMiyAFBVV95cUxOQWlxYkkxWlpaVTgwOHZuMVZDdmlBV2U2cVgxa2hEaTVabEZ2WXl3d0xDMTJIb20xSE0tYTBJWGI3YTVVaTNEU1k2OGFCODcwNmhXMFpoLU9oYnNXNFN1Sl9vTlY3X3htckRTZjF0NWxmVE40LVFIb1ViVF9HSkhjNnhTS09hRmVoSV9QU2NDVEgxTkdBYnBKNlJMc3d3ZWRiZk1Td1NlZm9zUlZ3NVBTQ3hvcmllVWNQODBaQnliUmtrb1VhLTB2UA?oc=5" TargetMode="External"/><Relationship Id="rId10" Type="http://schemas.openxmlformats.org/officeDocument/2006/relationships/hyperlink" Target="https://news.google.com/rss/articles/CBMiwwFBVV95cUxOV01sSGdneWRxTmhWV1VvSnY4eldqd2p6Qy14X2dZZk94N3VFMk5TcS1OUTQwbnJvYlBYZjhFbDRuelowVDU2ZWJkaV9VMHpkWHhvRTFOMDBjTmxhTXBrM0F4dEM5YUpfbUVyWnVVWVFpQzZucDR2ZUpaejczcm9kWXVXckdCSV9ySE9RNUxxUlg2a1pPcUZCWkozLTI5NnpmaFNoaG9GdFU1OG1MSHhMTXNvS2hDWEtGcnJFU3RvUzhyXzQ?oc=5" TargetMode="External"/><Relationship Id="rId13" Type="http://schemas.openxmlformats.org/officeDocument/2006/relationships/hyperlink" Target="https://news.google.com/rss/articles/CBMiaEFVX3lxTFBFemgxTG95czkwSDFwekJYX05xaTUwakU3cFVhNVlpSVpfWUJ2Q0N0cms1X0FuWV9abk5rTC1JdjJWM0U2M2JEVWpUZVdpQnhrZnVVd0VSSGxpNWlnUDdUX19uNkNkNF9s0gFuQVVfeXFMTkFrWWFCdVJSMVI0RmFwLThHWmtDT0E3aXJnMF8ybzB3QUxfVjNGSjlnTkxVS1pQSUdjZ29IMjY5akstcl9xRjc4WUtBMDQ5S2FWelItdkZqTU1pX21OblI4NVlyZllaY3BuUExxcnc?oc=5" TargetMode="External"/><Relationship Id="rId12" Type="http://schemas.openxmlformats.org/officeDocument/2006/relationships/hyperlink" Target="https://news.google.com/rss/articles/CBMigwJBVV95cUxPb2l1clMwRlgxaklSYlZueDg2ZUtUUGUyc1hxVXdNNXk2S3NBVV91NjYtc3YxbG9mR3pQNEo0RXlkSkZFQ0NZSDNsNENST1A1ZlMzT0JKZmh0dWN4TEJJUVpMbDVlTl9QVkpLOF8yb3kxdDFOdTgzLUo0cl9wdExlRnZXRXY1Ty1ub3VsZl94SmpvUUR2YlRvSnVLQ1cya2NocUlZOU1UVW1oZHJCcm9JQUswNGRzM3lab19qNGRYTEptSWJLWVBRVlgwLVpVcGJhWHZ6Q3ItXzVtVzQ3NXBQcGkzelo5QTR2SEdldUlkRzlCY2tRYU5ZYWJ6b1pqemxLaDgw?oc=5" TargetMode="External"/><Relationship Id="rId15" Type="http://schemas.openxmlformats.org/officeDocument/2006/relationships/hyperlink" Target="https://news.google.com/rss/articles/CBMikAFBVV95cUxNMU9IWWdzUGZ4TVVzZDZLemxJNWpkVzlpWDRiOTFWYlJYWWJxdjdKV2R5WmVnNDg0VHE4a05yQWM4U01wZFo0ZXBOMkF0N0g3TU0xZmVNbjBfTDBBejAwZ0Q0bnYxbDJ0X0pmamVKVGx3WXhqNi0zejZRTG1TRlFqeWc2dFNVYzE4TzlFeDkyRjPSAZABQVVfeXFMT2RRNWxJMTZJNFJvakYxdXFqM3B6ZUZaUUZpV1dRd2d0andKYmVMZ1h6QkNtODhzS2xnelhjb01tcnhfbTF3SmJ0T0V6TS12V1dLOHJ6R0NlT0lma2tlWHE3R2Z1d0xhTl9WUlRqM2JkNDhuTzIxX1pjSThUOVdPb0NESllGbXdHMFBFUERXR2M0?oc=5" TargetMode="External"/><Relationship Id="rId14" Type="http://schemas.openxmlformats.org/officeDocument/2006/relationships/hyperlink" Target="https://news.google.com/rss/articles/CBMiswFBVV95cUxOOFZPR0owN2xRRmNnQ1Y5VnpzYmxzRWdHVC1RSlZCSUlrOHFMM0lDaktZZFg2eG5oOU5VN1g4LXViVUFULTBiclpmYm1USUtOOTRvS09wMVdVYnYzZ21kZ1huMzJzV05ldmdqUkRoNUxOZDdMVDRPajNJclJzcjBMRFdsb00yMFIzX180VWJ6VlFQRUtGdTh0ZkkzYlNEcnRnYkRiU2ZkQ1hJYnFzTkNOd0ZhWdIBxwFBVV95cUxPc1lpSy01S1VmU01uTDhZYjRaYVhOc000YzhfUXUySlh6NjhhdFFZaVprdkE0dzY5TmVQV0dMcm9nWnRjRlhYNTFfb2xNaXRzMDNyYjlTd21IWnY3V2MxMFdMZmcxczkzWGtmV3Bzel9KbDF5ZFhwUDBVakJRNDZvR0dKMWV0ZUhhLWZTbzNYVHRWaHYtVTNSSlhVZ09FTXRIdzQyQ2x6bGVzd3dkVUIySnl2Ty1PX1pfLWpfWUU3TlYzU3lMNFpv?oc=5" TargetMode="External"/><Relationship Id="rId17" Type="http://schemas.openxmlformats.org/officeDocument/2006/relationships/hyperlink" Target="https://news.google.com/rss/articles/CBMiqgFBVV95cUxPOGQxeVdlZFNRRTZ4R295SVN3LTI4N3owWl90YWt0VEpLWnBpTGZMakpLWHBfZVBwV3Zsa29CVlpDRVNhOGthbnp2Z0NXcWRkbTFiT0dHNXUydGNadk5lMWdRZjhtUTVqeVFoT05seXVCOTFLM3RKdXBicV96WFBGdThMaTA0R2hZZ1ZlUUZNRGhBeHBNYy1zcWxKVlhJUktWOFMyd29SWUZYUQ?oc=5" TargetMode="External"/><Relationship Id="rId16" Type="http://schemas.openxmlformats.org/officeDocument/2006/relationships/hyperlink" Target="https://news.google.com/rss/articles/CBMiiwFBVV95cUxOcWZzMldFMzVkMnBXUUZNRl9uN3JkQWx5VUJjdjcyM2J3Y3doMElucFFnc3VjRktSTXJMNm55LXZ6a01mRmZrbUNwSTV4N21vdjRQOG1RWjRFUnFZQWxuRW5IZ2JxZllNRno4U0dvVGNFZDl5THRhc0cyUHVFTHFrUlJ5WmxBWGZISlIw0gGMAUFVX3lxTE1DS3ZMZG1wNTZHNko1TllBU05Wckc0T3NpYTFtQWd1c1dMaDVxZUhjckZJVnZ6SHQ4OVB4WVhXcnVER1I3a2NucVNtN3ZHTDNqZXg2UnpvUGhkbHY5WlgtRmRzXzZaNUk1Tk5BaTV1V3lMdnduWC1YTWdoemFPRk9TSVQzdTcwSzAzd3JJ?oc=5" TargetMode="External"/><Relationship Id="rId19" Type="http://schemas.openxmlformats.org/officeDocument/2006/relationships/hyperlink" Target="https://news.google.com/rss/articles/CBMibEFVX3lxTE91bHVvUXZxa3dJLUwyN3k2U0tiV0MyMXRnbG93ZEFZdG9nVm4yd2VqUkdYNEpyY09vdml1d21Pb1RWNHdTa2ZVZ0pZSzZSSWsxQW9KRnQ0UDByekFHcm43NXE4Y1EtMmV6SUczRQ?oc=5" TargetMode="External"/><Relationship Id="rId18" Type="http://schemas.openxmlformats.org/officeDocument/2006/relationships/hyperlink" Target="https://news.google.com/rss/articles/CBMiR0FVX3lxTE84Z0RDbjZHS0tMY2o0LXJzc1JhNFVnQWtmUTJDVXRNckRYY0VWbXc0QUx2OFBOMnJGMjJaVzdpbWtrUGV5N1Fn0gFPQVVfeXFMTWhnQS1oQUVUZ05xejU4TXpCMmszd2YwLXNxYXh4bkNFN0QtQ3dOZktKc0hBMjhKZDA4dFhlUEx4UmVZXy1oVDRyd00xQVp0WQ?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HYPERLINK("https://sites.google.com/view/lagunabeachphotoboothrentals/home", IMAGE("https://lh3.googleusercontent.com/d/1Ub_baxN1yIKa7z6PHbWKiQ5Hv3QmkYdb"))</f>
        <v/>
      </c>
    </row>
    <row r="2" ht="112.5" customHeight="1">
      <c r="A2" s="2" t="s">
        <v>0</v>
      </c>
      <c r="B2" s="2" t="s">
        <v>1</v>
      </c>
      <c r="C2" s="1" t="str">
        <f>HYPERLINK("https://sites.google.com/view/photo-booth-rental-chino/home", IMAGE("https://api.qrserver.com/v1/create-qr-code/?size=150x150&amp;data=https://sites.google.com/view/photo-booth-rental-chino/home",1))</f>
        <v/>
      </c>
      <c r="D2" s="3" t="s">
        <v>2</v>
      </c>
      <c r="E2" s="1" t="str">
        <f>HYPERLINK("https://sites.google.com/view/photo-booth-rental-chino/home","BEST Photo Booth Rentals in CHINO, CA")</f>
        <v>BEST Photo Booth Rentals in CHINO, CA</v>
      </c>
    </row>
    <row r="3" ht="112.5" customHeight="1">
      <c r="A3" s="2" t="s">
        <v>3</v>
      </c>
      <c r="B3" s="2" t="s">
        <v>1</v>
      </c>
      <c r="C3" s="1" t="str">
        <f>HYPERLINK("https://drive.google.com/drive/folders/1Ing0L4bxSZ8tyCce0jnDHBkmz-lsEOH6?usp=sharing", IMAGE("https://api.qrserver.com/v1/create-qr-code/?size=150x150&amp;data=https://drive.google.com/drive/folders/1Ing0L4bxSZ8tyCce0jnDHBkmz-lsEOH6?usp=sharing",1))</f>
        <v/>
      </c>
      <c r="D3" s="3" t="s">
        <v>4</v>
      </c>
      <c r="E3" s="1" t="str">
        <f>HYPERLINK("https://drive.google.com/drive/folders/1Ing0L4bxSZ8tyCce0jnDHBkmz-lsEOH6?usp=sharing","BEST Photo Booth Rentals in CHINO, CA")</f>
        <v>BEST Photo Booth Rentals in CHINO, CA</v>
      </c>
    </row>
    <row r="4" ht="112.5" customHeight="1">
      <c r="A4" s="2" t="s">
        <v>5</v>
      </c>
      <c r="B4" s="2" t="s">
        <v>1</v>
      </c>
      <c r="C4" s="1" t="str">
        <f>HYPERLINK("https://news.google.com/rss/search?q=photobooth", IMAGE("https://api.qrserver.com/v1/create-qr-code/?size=150x150&amp;data=https://news.google.com/rss/search?q=photobooth",1))</f>
        <v/>
      </c>
      <c r="D4" s="3" t="s">
        <v>6</v>
      </c>
      <c r="E4" s="1" t="str">
        <f>HYPERLINK("https://news.google.com/rss/search?q=photobooth","BEST Photo Booth Rentals in CHINO, CA")</f>
        <v>BEST Photo Booth Rentals in CHINO, CA</v>
      </c>
    </row>
    <row r="5" ht="112.5" customHeight="1">
      <c r="A5" s="2" t="s">
        <v>7</v>
      </c>
      <c r="B5" s="2" t="s">
        <v>8</v>
      </c>
      <c r="C5" s="1" t="str">
        <f>HYPERLINK("https://drive.google.com/drive/folders/1nbSYpbXSHbx_Wui2-4c4OSZepqmguECa?usp=sharing", IMAGE("https://api.qrserver.com/v1/create-qr-code/?size=150x150&amp;data=https://drive.google.com/drive/folders/1nbSYpbXSHbx_Wui2-4c4OSZepqmguECa?usp=sharing",1))</f>
        <v/>
      </c>
      <c r="D5" s="3" t="s">
        <v>9</v>
      </c>
      <c r="E5" s="1" t="str">
        <f>HYPERLINK("https://drive.google.com/drive/folders/1nbSYpbXSHbx_Wui2-4c4OSZepqmguECa?usp=sharing","BEST Photo Booth Rentals in CHINO, CA Articles")</f>
        <v>BEST Photo Booth Rentals in CHINO, CA Articles</v>
      </c>
    </row>
    <row r="6" ht="112.5" customHeight="1">
      <c r="A6" s="2" t="s">
        <v>10</v>
      </c>
      <c r="B6" s="2" t="s">
        <v>11</v>
      </c>
      <c r="C6" s="1" t="str">
        <f>HYPERLINK("https://drive.google.com/drive/folders/1BGxHw55aGzgBWa_E3suQb-PmhVBvFrP_?usp=sharing", IMAGE("https://api.qrserver.com/v1/create-qr-code/?size=150x150&amp;data=https://drive.google.com/drive/folders/1BGxHw55aGzgBWa_E3suQb-PmhVBvFrP_?usp=sharing",1))</f>
        <v/>
      </c>
      <c r="D6" s="3" t="s">
        <v>12</v>
      </c>
      <c r="E6" s="1" t="str">
        <f>HYPERLINK("https://drive.google.com/drive/folders/1BGxHw55aGzgBWa_E3suQb-PmhVBvFrP_?usp=sharing","BEST Photo Booth Rentals in CHINO, CA Photos")</f>
        <v>BEST Photo Booth Rentals in CHINO, CA Photos</v>
      </c>
    </row>
    <row r="7" ht="112.5" customHeight="1">
      <c r="A7" s="2" t="s">
        <v>13</v>
      </c>
      <c r="B7" s="2" t="s">
        <v>14</v>
      </c>
      <c r="C7" s="1" t="str">
        <f>HYPERLINK("https://drive.google.com/drive/folders/1rNeSW0dhfPBvNWyKkXBd3LUWtAA0x_Nz?usp=sharing", IMAGE("https://api.qrserver.com/v1/create-qr-code/?size=150x150&amp;data=https://drive.google.com/drive/folders/1rNeSW0dhfPBvNWyKkXBd3LUWtAA0x_Nz?usp=sharing",1))</f>
        <v/>
      </c>
      <c r="D7" s="3" t="s">
        <v>15</v>
      </c>
      <c r="E7" s="1" t="str">
        <f>HYPERLINK("https://drive.google.com/drive/folders/1rNeSW0dhfPBvNWyKkXBd3LUWtAA0x_Nz?usp=sharing","BEST Photo Booth Rentals in CHINO, CA PDFs")</f>
        <v>BEST Photo Booth Rentals in CHINO, CA PDFs</v>
      </c>
    </row>
    <row r="8" ht="112.5" customHeight="1">
      <c r="A8" s="2" t="s">
        <v>16</v>
      </c>
      <c r="B8" s="2" t="s">
        <v>17</v>
      </c>
      <c r="C8" s="1" t="str">
        <f>HYPERLINK("https://drive.google.com/drive/folders/1i59SRw_WNzrbYWOPG7gpA_6uQW3so1GD?usp=sharing", IMAGE("https://api.qrserver.com/v1/create-qr-code/?size=150x150&amp;data=https://drive.google.com/drive/folders/1i59SRw_WNzrbYWOPG7gpA_6uQW3so1GD?usp=sharing",1))</f>
        <v/>
      </c>
      <c r="D8" s="3" t="s">
        <v>18</v>
      </c>
      <c r="E8" s="1" t="str">
        <f>HYPERLINK("https://drive.google.com/drive/folders/1i59SRw_WNzrbYWOPG7gpA_6uQW3so1GD?usp=sharing","BEST Photo Booth Rentals in CHINO, CA Slides")</f>
        <v>BEST Photo Booth Rentals in CHINO, CA Slides</v>
      </c>
    </row>
    <row r="9" ht="112.5" customHeight="1">
      <c r="A9" s="2" t="s">
        <v>19</v>
      </c>
      <c r="B9" s="2" t="s">
        <v>1</v>
      </c>
      <c r="C9" s="1" t="str">
        <f>HYPERLINK("https://drive.google.com/file/d/1FTK2wVuoBZpxIhF6Tnc0GOkpX2gRFfJH/view?usp=sharing", IMAGE("https://api.qrserver.com/v1/create-qr-code/?size=150x150&amp;data=https://drive.google.com/file/d/1FTK2wVuoBZpxIhF6Tnc0GOkpX2gRFfJH/view?usp=sharing",1))</f>
        <v/>
      </c>
      <c r="D9" s="3" t="s">
        <v>20</v>
      </c>
      <c r="E9" s="1" t="str">
        <f>HYPERLINK("https://drive.google.com/file/d/1FTK2wVuoBZpxIhF6Tnc0GOkpX2gRFfJH/view?usp=sharing","BEST Photo Booth Rentals in CHINO, CA")</f>
        <v>BEST Photo Booth Rentals in CHINO, CA</v>
      </c>
    </row>
    <row r="10" ht="112.5" customHeight="1">
      <c r="A10" s="2" t="s">
        <v>19</v>
      </c>
      <c r="B10" s="2" t="s">
        <v>1</v>
      </c>
      <c r="C10" s="1" t="str">
        <f>HYPERLINK("https://drive.google.com/file/d/1qW42pLWftCmbmd4s9BZrGh00mDg5DzxT/view?usp=sharing", IMAGE("https://api.qrserver.com/v1/create-qr-code/?size=150x150&amp;data=https://drive.google.com/file/d/1qW42pLWftCmbmd4s9BZrGh00mDg5DzxT/view?usp=sharing",1))</f>
        <v/>
      </c>
      <c r="D10" s="3" t="s">
        <v>21</v>
      </c>
      <c r="E10" s="1" t="str">
        <f>HYPERLINK("https://drive.google.com/file/d/1qW42pLWftCmbmd4s9BZrGh00mDg5DzxT/view?usp=sharing","BEST Photo Booth Rentals in CHINO, CA")</f>
        <v>BEST Photo Booth Rentals in CHINO, CA</v>
      </c>
    </row>
    <row r="11" ht="112.5" customHeight="1">
      <c r="A11" s="2" t="s">
        <v>19</v>
      </c>
      <c r="B11" s="2" t="s">
        <v>1</v>
      </c>
      <c r="C11" s="1" t="str">
        <f>HYPERLINK("https://drive.google.com/file/d/1vsymvLfQnCgQQ_gNMhKqncQIrCelgJ37/view?usp=sharing", IMAGE("https://api.qrserver.com/v1/create-qr-code/?size=150x150&amp;data=https://drive.google.com/file/d/1vsymvLfQnCgQQ_gNMhKqncQIrCelgJ37/view?usp=sharing",1))</f>
        <v/>
      </c>
      <c r="D11" s="3" t="s">
        <v>22</v>
      </c>
      <c r="E11" s="1" t="str">
        <f>HYPERLINK("https://drive.google.com/file/d/1vsymvLfQnCgQQ_gNMhKqncQIrCelgJ37/view?usp=sharing","BEST Photo Booth Rentals in CHINO, CA")</f>
        <v>BEST Photo Booth Rentals in CHINO, CA</v>
      </c>
    </row>
    <row r="12" ht="112.5" customHeight="1">
      <c r="A12" s="2" t="s">
        <v>23</v>
      </c>
      <c r="B12" s="2" t="s">
        <v>1</v>
      </c>
      <c r="C12" s="1" t="str">
        <f>HYPERLINK("https://docs.google.com/spreadsheets/d/1IQfD4w3J0sT7L2bV7xBWZFVRUaOeHrgSbZ4smXgCBnk/edit?usp=sharing", IMAGE("https://api.qrserver.com/v1/create-qr-code/?size=150x150&amp;data=https://docs.google.com/spreadsheets/d/1IQfD4w3J0sT7L2bV7xBWZFVRUaOeHrgSbZ4smXgCBnk/edit?usp=sharing",1))</f>
        <v/>
      </c>
      <c r="D12" s="3" t="s">
        <v>24</v>
      </c>
      <c r="E12" s="1" t="str">
        <f t="shared" ref="E12:E16" si="1">HYPERLINK("https://docs.google.com/spreadsheets/d/1IQfD4w3J0sT7L2bV7xBWZFVRUaOeHrgSbZ4smXgCBnk/edit?usp=sharing","BEST Photo Booth Rentals in CHINO, CA")</f>
        <v>BEST Photo Booth Rentals in CHINO, CA</v>
      </c>
    </row>
    <row r="13" ht="112.5" customHeight="1">
      <c r="A13" s="2" t="s">
        <v>25</v>
      </c>
      <c r="B13" s="2" t="s">
        <v>26</v>
      </c>
      <c r="C13" s="1" t="str">
        <f>HYPERLINK("https://docs.google.com/spreadsheet/pub?key=1IQfD4w3J0sT7L2bV7xBWZFVRUaOeHrgSbZ4smXgCBnk", IMAGE("https://api.qrserver.com/v1/create-qr-code/?size=150x150&amp;data=https://docs.google.com/spreadsheet/pub?key=1IQfD4w3J0sT7L2bV7xBWZFVRUaOeHrgSbZ4smXgCBnk",1))</f>
        <v/>
      </c>
      <c r="D13" s="3" t="s">
        <v>27</v>
      </c>
      <c r="E13" s="1" t="str">
        <f t="shared" si="1"/>
        <v>BEST Photo Booth Rentals in CHINO, CA</v>
      </c>
    </row>
    <row r="14" ht="112.5" customHeight="1">
      <c r="A14" s="2" t="s">
        <v>28</v>
      </c>
      <c r="B14" s="2" t="s">
        <v>29</v>
      </c>
      <c r="C14" s="1" t="str">
        <f>HYPERLINK("https://docs.google.com/spreadsheets/d/1IQfD4w3J0sT7L2bV7xBWZFVRUaOeHrgSbZ4smXgCBnk/pubhtml", IMAGE("https://api.qrserver.com/v1/create-qr-code/?size=150x150&amp;data=https://docs.google.com/spreadsheets/d/1IQfD4w3J0sT7L2bV7xBWZFVRUaOeHrgSbZ4smXgCBnk/pubhtml",1))</f>
        <v/>
      </c>
      <c r="D14" s="3" t="s">
        <v>30</v>
      </c>
      <c r="E14" s="1" t="str">
        <f t="shared" si="1"/>
        <v>BEST Photo Booth Rentals in CHINO, CA</v>
      </c>
    </row>
    <row r="15" ht="112.5" customHeight="1">
      <c r="A15" s="2" t="s">
        <v>31</v>
      </c>
      <c r="B15" s="2" t="s">
        <v>32</v>
      </c>
      <c r="C15" s="1" t="str">
        <f>HYPERLINK("https://docs.google.com/spreadsheets/d/1IQfD4w3J0sT7L2bV7xBWZFVRUaOeHrgSbZ4smXgCBnk/pub", IMAGE("https://api.qrserver.com/v1/create-qr-code/?size=150x150&amp;data=https://docs.google.com/spreadsheets/d/1IQfD4w3J0sT7L2bV7xBWZFVRUaOeHrgSbZ4smXgCBnk/pub",1))</f>
        <v/>
      </c>
      <c r="D15" s="3" t="s">
        <v>33</v>
      </c>
      <c r="E15" s="1" t="str">
        <f t="shared" si="1"/>
        <v>BEST Photo Booth Rentals in CHINO, CA</v>
      </c>
    </row>
    <row r="16" ht="112.5" customHeight="1">
      <c r="A16" s="2" t="s">
        <v>34</v>
      </c>
      <c r="B16" s="2" t="s">
        <v>35</v>
      </c>
      <c r="C16" s="1" t="str">
        <f>HYPERLINK("https://docs.google.com/spreadsheets/d/1IQfD4w3J0sT7L2bV7xBWZFVRUaOeHrgSbZ4smXgCBnk/view", IMAGE("https://api.qrserver.com/v1/create-qr-code/?size=150x150&amp;data=https://docs.google.com/spreadsheets/d/1IQfD4w3J0sT7L2bV7xBWZFVRUaOeHrgSbZ4smXgCBnk/view",1))</f>
        <v/>
      </c>
      <c r="D16" s="3" t="s">
        <v>36</v>
      </c>
      <c r="E16" s="1" t="str">
        <f t="shared" si="1"/>
        <v>BEST Photo Booth Rentals in CHINO, CA</v>
      </c>
    </row>
    <row r="17" ht="112.5" customHeight="1">
      <c r="A17" s="2" t="s">
        <v>37</v>
      </c>
      <c r="B17" s="2" t="s">
        <v>1</v>
      </c>
      <c r="C17" s="1" t="str">
        <f>HYPERLINK("https://docs.google.com/forms/d/1Hw5fPbjPq9BPcLkwI1E-_LMZ-zGpZOzsXcC1aoCykBg/edit?usp=sharing", IMAGE("https://api.qrserver.com/v1/create-qr-code/?size=150x150&amp;data=https://docs.google.com/forms/d/1Hw5fPbjPq9BPcLkwI1E-_LMZ-zGpZOzsXcC1aoCykBg/edit?usp=sharing",1))</f>
        <v/>
      </c>
      <c r="D17" s="3" t="s">
        <v>38</v>
      </c>
      <c r="E17" s="1" t="str">
        <f>HYPERLINK("https://docs.google.com/forms/d/1Hw5fPbjPq9BPcLkwI1E-_LMZ-zGpZOzsXcC1aoCykBg/edit?usp=sharing","BEST Photo Booth Rentals in CHINO, CA")</f>
        <v>BEST Photo Booth Rentals in CHINO, CA</v>
      </c>
    </row>
    <row r="18" ht="112.5" customHeight="1">
      <c r="A18" s="2" t="s">
        <v>39</v>
      </c>
      <c r="B18" s="2" t="s">
        <v>1</v>
      </c>
      <c r="C18" s="1" t="str">
        <f>HYPERLINK("https://docs.google.com/drawings/d/1ErxFtYOpAcFlKGExGiqS6k2gE8ixClLfAHJ4u0Aw7RQ/edit?usp=sharing", IMAGE("https://api.qrserver.com/v1/create-qr-code/?size=150x150&amp;data=https://docs.google.com/drawings/d/1ErxFtYOpAcFlKGExGiqS6k2gE8ixClLfAHJ4u0Aw7RQ/edit?usp=sharing",1))</f>
        <v/>
      </c>
      <c r="D18" s="3" t="s">
        <v>40</v>
      </c>
      <c r="E18" s="1" t="str">
        <f>HYPERLINK("https://docs.google.com/drawings/d/1ErxFtYOpAcFlKGExGiqS6k2gE8ixClLfAHJ4u0Aw7RQ/edit?usp=sharing","BEST Photo Booth Rentals in CHINO, CA")</f>
        <v>BEST Photo Booth Rentals in CHINO, CA</v>
      </c>
    </row>
    <row r="19" ht="112.5" customHeight="1">
      <c r="A19" s="2" t="s">
        <v>41</v>
      </c>
      <c r="B19" s="2" t="s">
        <v>42</v>
      </c>
      <c r="C19" s="1" t="str">
        <f>HYPERLINK("https://drive.google.com/file/d/1Ub_baxN1yIKa7z6PHbWKiQ5Hv3QmkYdb/view?usp=drivesdk", IMAGE("https://api.qrserver.com/v1/create-qr-code/?size=150x150&amp;data=https://drive.google.com/file/d/1Ub_baxN1yIKa7z6PHbWKiQ5Hv3QmkYdb/view?usp=drivesdk",1))</f>
        <v/>
      </c>
      <c r="D19" s="3" t="s">
        <v>43</v>
      </c>
    </row>
    <row r="20" ht="112.5" customHeight="1">
      <c r="A20" s="2" t="s">
        <v>44</v>
      </c>
      <c r="B20" s="2" t="s">
        <v>45</v>
      </c>
      <c r="C20" s="1" t="str">
        <f>HYPERLINK("https://sites.google.com/view/lagunabeachphotoboothrentals/home", IMAGE("https://api.qrserver.com/v1/create-qr-code/?size=150x150&amp;data=https://sites.google.com/view/lagunabeachphotoboothrentals/home",1))</f>
        <v/>
      </c>
      <c r="D20" s="3" t="s">
        <v>46</v>
      </c>
    </row>
    <row r="21" ht="112.5" customHeight="1">
      <c r="A21" s="2" t="s">
        <v>47</v>
      </c>
      <c r="B21" s="2" t="s">
        <v>1</v>
      </c>
      <c r="C21" s="1" t="str">
        <f>HYPERLINK("https://docs.google.com/document/d/12IuOXgSa_wYwxIO5-WSyAkrK0yTsuTV91u71FckWhwc/edit?usp=sharing", IMAGE("https://api.qrserver.com/v1/create-qr-code/?size=150x150&amp;data=https://docs.google.com/document/d/12IuOXgSa_wYwxIO5-WSyAkrK0yTsuTV91u71FckWhwc/edit?usp=sharing",1))</f>
        <v/>
      </c>
      <c r="D21" s="3" t="s">
        <v>48</v>
      </c>
      <c r="E21" s="1" t="str">
        <f t="shared" ref="E21:E23" si="2">HYPERLINK("https://docs.google.com/document/d/12IuOXgSa_wYwxIO5-WSyAkrK0yTsuTV91u71FckWhwc/edit?usp=sharing","BEST Photo Booth Rentals in CHINO, CA")</f>
        <v>BEST Photo Booth Rentals in CHINO, CA</v>
      </c>
    </row>
    <row r="22" ht="112.5" customHeight="1">
      <c r="A22" s="2" t="s">
        <v>49</v>
      </c>
      <c r="B22" s="2" t="s">
        <v>32</v>
      </c>
      <c r="C22" s="1" t="str">
        <f>HYPERLINK("https://docs.google.com/document/d/12IuOXgSa_wYwxIO5-WSyAkrK0yTsuTV91u71FckWhwc/pub", IMAGE("https://api.qrserver.com/v1/create-qr-code/?size=150x150&amp;data=https://docs.google.com/document/d/12IuOXgSa_wYwxIO5-WSyAkrK0yTsuTV91u71FckWhwc/pub",1))</f>
        <v/>
      </c>
      <c r="D22" s="3" t="s">
        <v>50</v>
      </c>
      <c r="E22" s="1" t="str">
        <f t="shared" si="2"/>
        <v>BEST Photo Booth Rentals in CHINO, CA</v>
      </c>
    </row>
    <row r="23" ht="112.5" customHeight="1">
      <c r="A23" s="2" t="s">
        <v>51</v>
      </c>
      <c r="B23" s="2" t="s">
        <v>35</v>
      </c>
      <c r="C23" s="1" t="str">
        <f>HYPERLINK("https://docs.google.com/document/d/12IuOXgSa_wYwxIO5-WSyAkrK0yTsuTV91u71FckWhwc/view", IMAGE("https://api.qrserver.com/v1/create-qr-code/?size=150x150&amp;data=https://docs.google.com/document/d/12IuOXgSa_wYwxIO5-WSyAkrK0yTsuTV91u71FckWhwc/view",1))</f>
        <v/>
      </c>
      <c r="D23" s="3" t="s">
        <v>52</v>
      </c>
      <c r="E23" s="1" t="str">
        <f t="shared" si="2"/>
        <v>BEST Photo Booth Rentals in CHINO, CA</v>
      </c>
    </row>
    <row r="24" ht="112.5" customHeight="1">
      <c r="A24" s="2" t="s">
        <v>53</v>
      </c>
      <c r="B24" s="2" t="s">
        <v>1</v>
      </c>
      <c r="C24" s="1" t="str">
        <f>HYPERLINK("https://docs.google.com/presentation/d/1yzPpKgK8aaD4V71kmeNjaD008p38Qn6OLbvl8-ipXW4/edit?usp=sharing", IMAGE("https://api.qrserver.com/v1/create-qr-code/?size=150x150&amp;data=https://docs.google.com/presentation/d/1yzPpKgK8aaD4V71kmeNjaD008p38Qn6OLbvl8-ipXW4/edit?usp=sharing",1))</f>
        <v/>
      </c>
      <c r="D24" s="3" t="s">
        <v>54</v>
      </c>
      <c r="E24" s="1" t="str">
        <f t="shared" ref="E24:E27" si="3">HYPERLINK("https://docs.google.com/presentation/d/1yzPpKgK8aaD4V71kmeNjaD008p38Qn6OLbvl8-ipXW4/edit?usp=sharing","BEST Photo Booth Rentals in CHINO, CA")</f>
        <v>BEST Photo Booth Rentals in CHINO, CA</v>
      </c>
    </row>
    <row r="25" ht="112.5" customHeight="1">
      <c r="A25" s="2" t="s">
        <v>55</v>
      </c>
      <c r="B25" s="2" t="s">
        <v>32</v>
      </c>
      <c r="C25" s="1" t="str">
        <f>HYPERLINK("https://docs.google.com/presentation/d/1yzPpKgK8aaD4V71kmeNjaD008p38Qn6OLbvl8-ipXW4/pub?start=true&amp;loop=true&amp;delayms=3000", IMAGE("https://api.qrserver.com/v1/create-qr-code/?size=150x150&amp;data=https://docs.google.com/presentation/d/1yzPpKgK8aaD4V71kmeNjaD008p38Qn6OLbvl8-ipXW4/pub?start=true&amp;loop=true&amp;delayms=3000",1))</f>
        <v/>
      </c>
      <c r="D25" s="3" t="s">
        <v>56</v>
      </c>
      <c r="E25" s="1" t="str">
        <f t="shared" si="3"/>
        <v>BEST Photo Booth Rentals in CHINO, CA</v>
      </c>
    </row>
    <row r="26" ht="112.5" customHeight="1">
      <c r="A26" s="2" t="s">
        <v>57</v>
      </c>
      <c r="B26" s="2" t="s">
        <v>35</v>
      </c>
      <c r="C26" s="1" t="str">
        <f>HYPERLINK("https://docs.google.com/presentation/d/1yzPpKgK8aaD4V71kmeNjaD008p38Qn6OLbvl8-ipXW4/view", IMAGE("https://api.qrserver.com/v1/create-qr-code/?size=150x150&amp;data=https://docs.google.com/presentation/d/1yzPpKgK8aaD4V71kmeNjaD008p38Qn6OLbvl8-ipXW4/view",1))</f>
        <v/>
      </c>
      <c r="D26" s="3" t="s">
        <v>58</v>
      </c>
      <c r="E26" s="1" t="str">
        <f t="shared" si="3"/>
        <v>BEST Photo Booth Rentals in CHINO, CA</v>
      </c>
    </row>
    <row r="27" ht="112.5" customHeight="1">
      <c r="A27" s="2" t="s">
        <v>59</v>
      </c>
      <c r="B27" s="2" t="s">
        <v>60</v>
      </c>
      <c r="C27" s="1" t="str">
        <f>HYPERLINK("https://docs.google.com/presentation/d/1yzPpKgK8aaD4V71kmeNjaD008p38Qn6OLbvl8-ipXW4/htmlpresent", IMAGE("https://api.qrserver.com/v1/create-qr-code/?size=150x150&amp;data=https://docs.google.com/presentation/d/1yzPpKgK8aaD4V71kmeNjaD008p38Qn6OLbvl8-ipXW4/htmlpresent",1))</f>
        <v/>
      </c>
      <c r="D27" s="3" t="s">
        <v>61</v>
      </c>
      <c r="E27" s="1" t="str">
        <f t="shared" si="3"/>
        <v>BEST Photo Booth Rentals in CHINO, CA</v>
      </c>
    </row>
    <row r="28" ht="112.5" customHeight="1">
      <c r="A28" s="2" t="s">
        <v>62</v>
      </c>
      <c r="B28" s="2" t="s">
        <v>63</v>
      </c>
      <c r="C28" s="1" t="str">
        <f>HYPERLINK("https://calendar.google.com/calendar/embed?src=b6086b70694b04ae340aec24a7f494c2a98952d48038adf248f2d7ada5a91a7a@group.calendar.google.com", IMAGE("https://api.qrserver.com/v1/create-qr-code/?size=150x150&amp;data=https://calendar.google.com/calendar/embed?src=b6086b70694b04ae340aec24a7f494c2a98952d48038adf248f2d7ada5a91a7a@group.calendar.google.com",1))</f>
        <v/>
      </c>
      <c r="D28" s="3" t="s">
        <v>64</v>
      </c>
      <c r="E28" s="1" t="str">
        <f>HYPERLINK("https://calendar.google.com/calendar/embed?src=b6086b70694b04ae340aec24a7f494c2a98952d48038adf248f2d7ada5a91a7a@group.calendar.google.com","BEST Photo Booth Rentals in CHINO, CA")</f>
        <v>BEST Photo Booth Rentals in CHINO, CA</v>
      </c>
    </row>
    <row r="29" ht="112.5" customHeight="1">
      <c r="A29" s="2" t="s">
        <v>65</v>
      </c>
      <c r="B29" s="2" t="s">
        <v>66</v>
      </c>
      <c r="C29" s="1" t="str">
        <f>HYPERLINK("https://www.google.com/calendar/event?eid=YzZpNHBpbmpubnJibjI4MmRpMjUxZG5nODAgYjYwODZiNzA2OTRiMDRhZTM0MGFlYzI0YTdmNDk0YzJhOTg5NTJkNDgwMzhhZGYyNDhmMmQ3YWRhNWE5MWE3YUBncm91cC5jYWxlbmRhci5nb29nbGUuY29t", IMAGE("https://api.qrserver.com/v1/create-qr-code/?size=150x150&amp;data=https://www.google.com/calendar/event?eid=YzZpNHBpbmpubnJibjI4MmRpMjUxZG5nODAgYjYwODZiNzA2OTRiMDRhZTM0MGFlYzI0YTdmNDk0YzJhOTg5NTJkNDgwMzhhZGYyNDhmMmQ3YWRhNWE5MWE3YUBncm91cC5jYWxlbmRhci5nb29nbGU"&amp;"uY29t",1))</f>
        <v/>
      </c>
      <c r="D29" s="3" t="s">
        <v>67</v>
      </c>
      <c r="E29" s="1" t="str">
        <f>HYPERLINK("https://www.google.com/calendar/event?eid=YzZpNHBpbmpubnJibjI4MmRpMjUxZG5nODAgYjYwODZiNzA2OTRiMDRhZTM0MGFlYzI0YTdmNDk0YzJhOTg5NTJkNDgwMzhhZGYyNDhmMmQ3YWRhNWE5MWE3YUBncm91cC5jYWxlbmRhci5nb29nbGUuY29t","BEST Photo Booth Rentals in CHINO, CA")</f>
        <v>BEST Photo Booth Rentals in CHINO, CA</v>
      </c>
    </row>
    <row r="30" ht="112.5" customHeight="1">
      <c r="A30" s="2" t="s">
        <v>65</v>
      </c>
      <c r="B30" s="2" t="s">
        <v>66</v>
      </c>
      <c r="C30" s="1" t="str">
        <f>HYPERLINK("https://www.google.com/calendar/event?eid=ZXNtdHJpcHBlYTlpcGhzYzRtbnE2ZmtobHMgYjYwODZiNzA2OTRiMDRhZTM0MGFlYzI0YTdmNDk0YzJhOTg5NTJkNDgwMzhhZGYyNDhmMmQ3YWRhNWE5MWE3YUBncm91cC5jYWxlbmRhci5nb29nbGUuY29t", IMAGE("https://api.qrserver.com/v1/create-qr-code/?size=150x150&amp;data=https://www.google.com/calendar/event?eid=ZXNtdHJpcHBlYTlpcGhzYzRtbnE2ZmtobHMgYjYwODZiNzA2OTRiMDRhZTM0MGFlYzI0YTdmNDk0YzJhOTg5NTJkNDgwMzhhZGYyNDhmMmQ3YWRhNWE5MWE3YUBncm91cC5jYWxlbmRhci5nb29nbGU"&amp;"uY29t",1))</f>
        <v/>
      </c>
      <c r="D30" s="3" t="s">
        <v>68</v>
      </c>
      <c r="E30" s="1" t="str">
        <f>HYPERLINK("https://www.google.com/calendar/event?eid=ZXNtdHJpcHBlYTlpcGhzYzRtbnE2ZmtobHMgYjYwODZiNzA2OTRiMDRhZTM0MGFlYzI0YTdmNDk0YzJhOTg5NTJkNDgwMzhhZGYyNDhmMmQ3YWRhNWE5MWE3YUBncm91cC5jYWxlbmRhci5nb29nbGUuY29t","BEST Photo Booth Rentals in CHINO, CA")</f>
        <v>BEST Photo Booth Rentals in CHINO, CA</v>
      </c>
    </row>
    <row r="31" ht="112.5" customHeight="1">
      <c r="A31" s="2" t="s">
        <v>65</v>
      </c>
      <c r="B31" s="2" t="s">
        <v>66</v>
      </c>
      <c r="C31" s="1" t="str">
        <f>HYPERLINK("https://www.google.com/calendar/event?eid=bGI0b2FyY2NmNGdzOWxnZWVoNmwwMXJpYTAgYjYwODZiNzA2OTRiMDRhZTM0MGFlYzI0YTdmNDk0YzJhOTg5NTJkNDgwMzhhZGYyNDhmMmQ3YWRhNWE5MWE3YUBncm91cC5jYWxlbmRhci5nb29nbGUuY29t", IMAGE("https://api.qrserver.com/v1/create-qr-code/?size=150x150&amp;data=https://www.google.com/calendar/event?eid=bGI0b2FyY2NmNGdzOWxnZWVoNmwwMXJpYTAgYjYwODZiNzA2OTRiMDRhZTM0MGFlYzI0YTdmNDk0YzJhOTg5NTJkNDgwMzhhZGYyNDhmMmQ3YWRhNWE5MWE3YUBncm91cC5jYWxlbmRhci5nb29nbGU"&amp;"uY29t",1))</f>
        <v/>
      </c>
      <c r="D31" s="3" t="s">
        <v>69</v>
      </c>
      <c r="E31" s="1" t="str">
        <f>HYPERLINK("https://www.google.com/calendar/event?eid=bGI0b2FyY2NmNGdzOWxnZWVoNmwwMXJpYTAgYjYwODZiNzA2OTRiMDRhZTM0MGFlYzI0YTdmNDk0YzJhOTg5NTJkNDgwMzhhZGYyNDhmMmQ3YWRhNWE5MWE3YUBncm91cC5jYWxlbmRhci5nb29nbGUuY29t","BEST Photo Booth Rentals in CHINO, CA")</f>
        <v>BEST Photo Booth Rentals in CHINO, CA</v>
      </c>
    </row>
    <row r="32" ht="112.5" customHeight="1">
      <c r="A32" s="2" t="s">
        <v>65</v>
      </c>
      <c r="B32" s="2" t="s">
        <v>66</v>
      </c>
      <c r="C32" s="1" t="str">
        <f>HYPERLINK("https://www.google.com/calendar/event?eid=aWsybTZxYWNudmFuaGFoZXU1anZzZW1rbjggYjYwODZiNzA2OTRiMDRhZTM0MGFlYzI0YTdmNDk0YzJhOTg5NTJkNDgwMzhhZGYyNDhmMmQ3YWRhNWE5MWE3YUBncm91cC5jYWxlbmRhci5nb29nbGUuY29t", IMAGE("https://api.qrserver.com/v1/create-qr-code/?size=150x150&amp;data=https://www.google.com/calendar/event?eid=aWsybTZxYWNudmFuaGFoZXU1anZzZW1rbjggYjYwODZiNzA2OTRiMDRhZTM0MGFlYzI0YTdmNDk0YzJhOTg5NTJkNDgwMzhhZGYyNDhmMmQ3YWRhNWE5MWE3YUBncm91cC5jYWxlbmRhci5nb29nbGU"&amp;"uY29t",1))</f>
        <v/>
      </c>
      <c r="D32" s="3" t="s">
        <v>70</v>
      </c>
      <c r="E32" s="1" t="str">
        <f>HYPERLINK("https://www.google.com/calendar/event?eid=aWsybTZxYWNudmFuaGFoZXU1anZzZW1rbjggYjYwODZiNzA2OTRiMDRhZTM0MGFlYzI0YTdmNDk0YzJhOTg5NTJkNDgwMzhhZGYyNDhmMmQ3YWRhNWE5MWE3YUBncm91cC5jYWxlbmRhci5nb29nbGUuY29t","BEST Photo Booth Rentals in CHINO, CA")</f>
        <v>BEST Photo Booth Rentals in CHINO, CA</v>
      </c>
    </row>
    <row r="33" ht="112.5" customHeight="1">
      <c r="A33" s="2" t="s">
        <v>65</v>
      </c>
      <c r="B33" s="2" t="s">
        <v>66</v>
      </c>
      <c r="C33" s="1" t="str">
        <f>HYPERLINK("https://www.google.com/calendar/event?eid=aTl2MDBmbnI5Njg2cGIxNTZiZnZkMzBrajAgYjYwODZiNzA2OTRiMDRhZTM0MGFlYzI0YTdmNDk0YzJhOTg5NTJkNDgwMzhhZGYyNDhmMmQ3YWRhNWE5MWE3YUBncm91cC5jYWxlbmRhci5nb29nbGUuY29t", IMAGE("https://api.qrserver.com/v1/create-qr-code/?size=150x150&amp;data=https://www.google.com/calendar/event?eid=aTl2MDBmbnI5Njg2cGIxNTZiZnZkMzBrajAgYjYwODZiNzA2OTRiMDRhZTM0MGFlYzI0YTdmNDk0YzJhOTg5NTJkNDgwMzhhZGYyNDhmMmQ3YWRhNWE5MWE3YUBncm91cC5jYWxlbmRhci5nb29nbGU"&amp;"uY29t",1))</f>
        <v/>
      </c>
      <c r="D33" s="3" t="s">
        <v>71</v>
      </c>
      <c r="E33" s="1" t="str">
        <f>HYPERLINK("https://www.google.com/calendar/event?eid=aTl2MDBmbnI5Njg2cGIxNTZiZnZkMzBrajAgYjYwODZiNzA2OTRiMDRhZTM0MGFlYzI0YTdmNDk0YzJhOTg5NTJkNDgwMzhhZGYyNDhmMmQ3YWRhNWE5MWE3YUBncm91cC5jYWxlbmRhci5nb29nbGUuY29t","BEST Photo Booth Rentals in CHINO, CA")</f>
        <v>BEST Photo Booth Rentals in CHINO, CA</v>
      </c>
    </row>
    <row r="34" ht="112.5" customHeight="1">
      <c r="A34" s="2" t="s">
        <v>65</v>
      </c>
      <c r="B34" s="2" t="s">
        <v>66</v>
      </c>
      <c r="C34" s="1" t="str">
        <f>HYPERLINK("https://www.google.com/calendar/event?eid=dTc2MHNpbXZncG4wdHM2YWIwcW9pczdlamMgYjYwODZiNzA2OTRiMDRhZTM0MGFlYzI0YTdmNDk0YzJhOTg5NTJkNDgwMzhhZGYyNDhmMmQ3YWRhNWE5MWE3YUBncm91cC5jYWxlbmRhci5nb29nbGUuY29t", IMAGE("https://api.qrserver.com/v1/create-qr-code/?size=150x150&amp;data=https://www.google.com/calendar/event?eid=dTc2MHNpbXZncG4wdHM2YWIwcW9pczdlamMgYjYwODZiNzA2OTRiMDRhZTM0MGFlYzI0YTdmNDk0YzJhOTg5NTJkNDgwMzhhZGYyNDhmMmQ3YWRhNWE5MWE3YUBncm91cC5jYWxlbmRhci5nb29nbGU"&amp;"uY29t",1))</f>
        <v/>
      </c>
      <c r="D34" s="3" t="s">
        <v>72</v>
      </c>
      <c r="E34" s="1" t="str">
        <f>HYPERLINK("https://www.google.com/calendar/event?eid=dTc2MHNpbXZncG4wdHM2YWIwcW9pczdlamMgYjYwODZiNzA2OTRiMDRhZTM0MGFlYzI0YTdmNDk0YzJhOTg5NTJkNDgwMzhhZGYyNDhmMmQ3YWRhNWE5MWE3YUBncm91cC5jYWxlbmRhci5nb29nbGUuY29t","BEST Photo Booth Rentals in CHINO, CA")</f>
        <v>BEST Photo Booth Rentals in CHINO, CA</v>
      </c>
    </row>
    <row r="35" ht="112.5" customHeight="1">
      <c r="A35" s="2" t="s">
        <v>65</v>
      </c>
      <c r="B35" s="2" t="s">
        <v>66</v>
      </c>
      <c r="C35" s="1" t="str">
        <f>HYPERLINK("https://www.google.com/calendar/event?eid=cTlrYW83MDYzcTVsa2VzdGM3bjFvMG9ydm8gYjYwODZiNzA2OTRiMDRhZTM0MGFlYzI0YTdmNDk0YzJhOTg5NTJkNDgwMzhhZGYyNDhmMmQ3YWRhNWE5MWE3YUBncm91cC5jYWxlbmRhci5nb29nbGUuY29t", IMAGE("https://api.qrserver.com/v1/create-qr-code/?size=150x150&amp;data=https://www.google.com/calendar/event?eid=cTlrYW83MDYzcTVsa2VzdGM3bjFvMG9ydm8gYjYwODZiNzA2OTRiMDRhZTM0MGFlYzI0YTdmNDk0YzJhOTg5NTJkNDgwMzhhZGYyNDhmMmQ3YWRhNWE5MWE3YUBncm91cC5jYWxlbmRhci5nb29nbGU"&amp;"uY29t",1))</f>
        <v/>
      </c>
      <c r="D35" s="3" t="s">
        <v>73</v>
      </c>
      <c r="E35" s="1" t="str">
        <f>HYPERLINK("https://www.google.com/calendar/event?eid=cTlrYW83MDYzcTVsa2VzdGM3bjFvMG9ydm8gYjYwODZiNzA2OTRiMDRhZTM0MGFlYzI0YTdmNDk0YzJhOTg5NTJkNDgwMzhhZGYyNDhmMmQ3YWRhNWE5MWE3YUBncm91cC5jYWxlbmRhci5nb29nbGUuY29t","BEST Photo Booth Rentals in CHINO, CA")</f>
        <v>BEST Photo Booth Rentals in CHINO, CA</v>
      </c>
    </row>
    <row r="36" ht="112.5" customHeight="1">
      <c r="A36" s="2" t="s">
        <v>65</v>
      </c>
      <c r="B36" s="2" t="s">
        <v>66</v>
      </c>
      <c r="C36" s="1" t="str">
        <f>HYPERLINK("https://www.google.com/calendar/event?eid=NWU0c3B2bjY4dnR0OGFqNm1haTQzMDc3bzggYjYwODZiNzA2OTRiMDRhZTM0MGFlYzI0YTdmNDk0YzJhOTg5NTJkNDgwMzhhZGYyNDhmMmQ3YWRhNWE5MWE3YUBncm91cC5jYWxlbmRhci5nb29nbGUuY29t", IMAGE("https://api.qrserver.com/v1/create-qr-code/?size=150x150&amp;data=https://www.google.com/calendar/event?eid=NWU0c3B2bjY4dnR0OGFqNm1haTQzMDc3bzggYjYwODZiNzA2OTRiMDRhZTM0MGFlYzI0YTdmNDk0YzJhOTg5NTJkNDgwMzhhZGYyNDhmMmQ3YWRhNWE5MWE3YUBncm91cC5jYWxlbmRhci5nb29nbGU"&amp;"uY29t",1))</f>
        <v/>
      </c>
      <c r="D36" s="3" t="s">
        <v>74</v>
      </c>
      <c r="E36" s="1" t="str">
        <f>HYPERLINK("https://www.google.com/calendar/event?eid=NWU0c3B2bjY4dnR0OGFqNm1haTQzMDc3bzggYjYwODZiNzA2OTRiMDRhZTM0MGFlYzI0YTdmNDk0YzJhOTg5NTJkNDgwMzhhZGYyNDhmMmQ3YWRhNWE5MWE3YUBncm91cC5jYWxlbmRhci5nb29nbGUuY29t","BEST Photo Booth Rentals in CHINO, CA")</f>
        <v>BEST Photo Booth Rentals in CHINO, CA</v>
      </c>
    </row>
    <row r="37" ht="112.5" customHeight="1">
      <c r="A37" s="2" t="s">
        <v>65</v>
      </c>
      <c r="B37" s="2" t="s">
        <v>66</v>
      </c>
      <c r="C37" s="1" t="str">
        <f>HYPERLINK("https://www.google.com/calendar/event?eid=NHE0dDRvczJtbDlpZHM0anI5bzg5bWxkaWMgYjYwODZiNzA2OTRiMDRhZTM0MGFlYzI0YTdmNDk0YzJhOTg5NTJkNDgwMzhhZGYyNDhmMmQ3YWRhNWE5MWE3YUBncm91cC5jYWxlbmRhci5nb29nbGUuY29t", IMAGE("https://api.qrserver.com/v1/create-qr-code/?size=150x150&amp;data=https://www.google.com/calendar/event?eid=NHE0dDRvczJtbDlpZHM0anI5bzg5bWxkaWMgYjYwODZiNzA2OTRiMDRhZTM0MGFlYzI0YTdmNDk0YzJhOTg5NTJkNDgwMzhhZGYyNDhmMmQ3YWRhNWE5MWE3YUBncm91cC5jYWxlbmRhci5nb29nbGU"&amp;"uY29t",1))</f>
        <v/>
      </c>
      <c r="D37" s="3" t="s">
        <v>75</v>
      </c>
      <c r="E37" s="1" t="str">
        <f>HYPERLINK("https://www.google.com/calendar/event?eid=NHE0dDRvczJtbDlpZHM0anI5bzg5bWxkaWMgYjYwODZiNzA2OTRiMDRhZTM0MGFlYzI0YTdmNDk0YzJhOTg5NTJkNDgwMzhhZGYyNDhmMmQ3YWRhNWE5MWE3YUBncm91cC5jYWxlbmRhci5nb29nbGUuY29t","BEST Photo Booth Rentals in CHINO, CA")</f>
        <v>BEST Photo Booth Rentals in CHINO, CA</v>
      </c>
    </row>
    <row r="38" ht="112.5" customHeight="1">
      <c r="A38" s="2" t="s">
        <v>65</v>
      </c>
      <c r="B38" s="2" t="s">
        <v>66</v>
      </c>
      <c r="C38" s="1" t="str">
        <f>HYPERLINK("https://www.google.com/calendar/event?eid=a3BscWJqZDk3czZkZGRsdTJmbXVhNTNtcmsgYjYwODZiNzA2OTRiMDRhZTM0MGFlYzI0YTdmNDk0YzJhOTg5NTJkNDgwMzhhZGYyNDhmMmQ3YWRhNWE5MWE3YUBncm91cC5jYWxlbmRhci5nb29nbGUuY29t", IMAGE("https://api.qrserver.com/v1/create-qr-code/?size=150x150&amp;data=https://www.google.com/calendar/event?eid=a3BscWJqZDk3czZkZGRsdTJmbXVhNTNtcmsgYjYwODZiNzA2OTRiMDRhZTM0MGFlYzI0YTdmNDk0YzJhOTg5NTJkNDgwMzhhZGYyNDhmMmQ3YWRhNWE5MWE3YUBncm91cC5jYWxlbmRhci5nb29nbGU"&amp;"uY29t",1))</f>
        <v/>
      </c>
      <c r="D38" s="3" t="s">
        <v>76</v>
      </c>
      <c r="E38" s="1" t="str">
        <f>HYPERLINK("https://www.google.com/calendar/event?eid=a3BscWJqZDk3czZkZGRsdTJmbXVhNTNtcmsgYjYwODZiNzA2OTRiMDRhZTM0MGFlYzI0YTdmNDk0YzJhOTg5NTJkNDgwMzhhZGYyNDhmMmQ3YWRhNWE5MWE3YUBncm91cC5jYWxlbmRhci5nb29nbGUuY29t","BEST Photo Booth Rentals in CHINO, CA")</f>
        <v>BEST Photo Booth Rentals in CHINO, CA</v>
      </c>
    </row>
    <row r="39" ht="112.5" customHeight="1">
      <c r="A39" s="2" t="s">
        <v>65</v>
      </c>
      <c r="B39" s="2" t="s">
        <v>66</v>
      </c>
      <c r="C39" s="1" t="str">
        <f>HYPERLINK("https://www.google.com/calendar/event?eid=YTBzNHZmZXJuOHZuMG42aDVmMTRtc2Q3azggYjYwODZiNzA2OTRiMDRhZTM0MGFlYzI0YTdmNDk0YzJhOTg5NTJkNDgwMzhhZGYyNDhmMmQ3YWRhNWE5MWE3YUBncm91cC5jYWxlbmRhci5nb29nbGUuY29t", IMAGE("https://api.qrserver.com/v1/create-qr-code/?size=150x150&amp;data=https://www.google.com/calendar/event?eid=YTBzNHZmZXJuOHZuMG42aDVmMTRtc2Q3azggYjYwODZiNzA2OTRiMDRhZTM0MGFlYzI0YTdmNDk0YzJhOTg5NTJkNDgwMzhhZGYyNDhmMmQ3YWRhNWE5MWE3YUBncm91cC5jYWxlbmRhci5nb29nbGU"&amp;"uY29t",1))</f>
        <v/>
      </c>
      <c r="D39" s="3" t="s">
        <v>77</v>
      </c>
      <c r="E39" s="1" t="str">
        <f>HYPERLINK("https://www.google.com/calendar/event?eid=YTBzNHZmZXJuOHZuMG42aDVmMTRtc2Q3azggYjYwODZiNzA2OTRiMDRhZTM0MGFlYzI0YTdmNDk0YzJhOTg5NTJkNDgwMzhhZGYyNDhmMmQ3YWRhNWE5MWE3YUBncm91cC5jYWxlbmRhci5nb29nbGUuY29t","BEST Photo Booth Rentals in CHINO, CA")</f>
        <v>BEST Photo Booth Rentals in CHINO, CA</v>
      </c>
    </row>
    <row r="40" ht="112.5" customHeight="1">
      <c r="A40" s="2" t="s">
        <v>65</v>
      </c>
      <c r="B40" s="2" t="s">
        <v>66</v>
      </c>
      <c r="C40" s="1" t="str">
        <f>HYPERLINK("https://www.google.com/calendar/event?eid=M3N1ZHZubWljdDdzN3FmNzlicWtnbHM3Z2cgYjYwODZiNzA2OTRiMDRhZTM0MGFlYzI0YTdmNDk0YzJhOTg5NTJkNDgwMzhhZGYyNDhmMmQ3YWRhNWE5MWE3YUBncm91cC5jYWxlbmRhci5nb29nbGUuY29t", IMAGE("https://api.qrserver.com/v1/create-qr-code/?size=150x150&amp;data=https://www.google.com/calendar/event?eid=M3N1ZHZubWljdDdzN3FmNzlicWtnbHM3Z2cgYjYwODZiNzA2OTRiMDRhZTM0MGFlYzI0YTdmNDk0YzJhOTg5NTJkNDgwMzhhZGYyNDhmMmQ3YWRhNWE5MWE3YUBncm91cC5jYWxlbmRhci5nb29nbGU"&amp;"uY29t",1))</f>
        <v/>
      </c>
      <c r="D40" s="3" t="s">
        <v>78</v>
      </c>
      <c r="E40" s="1" t="str">
        <f>HYPERLINK("https://www.google.com/calendar/event?eid=M3N1ZHZubWljdDdzN3FmNzlicWtnbHM3Z2cgYjYwODZiNzA2OTRiMDRhZTM0MGFlYzI0YTdmNDk0YzJhOTg5NTJkNDgwMzhhZGYyNDhmMmQ3YWRhNWE5MWE3YUBncm91cC5jYWxlbmRhci5nb29nbGUuY29t","BEST Photo Booth Rentals in CHINO, CA")</f>
        <v>BEST Photo Booth Rentals in CHINO, CA</v>
      </c>
    </row>
    <row r="41" ht="112.5" customHeight="1">
      <c r="A41" s="2" t="s">
        <v>65</v>
      </c>
      <c r="B41" s="2" t="s">
        <v>66</v>
      </c>
      <c r="C41" s="1" t="str">
        <f>HYPERLINK("https://www.google.com/calendar/event?eid=ZHRraHY2Z25idXYwdG1qbnI2ZWQzZDZyc28gYjYwODZiNzA2OTRiMDRhZTM0MGFlYzI0YTdmNDk0YzJhOTg5NTJkNDgwMzhhZGYyNDhmMmQ3YWRhNWE5MWE3YUBncm91cC5jYWxlbmRhci5nb29nbGUuY29t", IMAGE("https://api.qrserver.com/v1/create-qr-code/?size=150x150&amp;data=https://www.google.com/calendar/event?eid=ZHRraHY2Z25idXYwdG1qbnI2ZWQzZDZyc28gYjYwODZiNzA2OTRiMDRhZTM0MGFlYzI0YTdmNDk0YzJhOTg5NTJkNDgwMzhhZGYyNDhmMmQ3YWRhNWE5MWE3YUBncm91cC5jYWxlbmRhci5nb29nbGU"&amp;"uY29t",1))</f>
        <v/>
      </c>
      <c r="D41" s="3" t="s">
        <v>79</v>
      </c>
      <c r="E41" s="1" t="str">
        <f>HYPERLINK("https://www.google.com/calendar/event?eid=ZHRraHY2Z25idXYwdG1qbnI2ZWQzZDZyc28gYjYwODZiNzA2OTRiMDRhZTM0MGFlYzI0YTdmNDk0YzJhOTg5NTJkNDgwMzhhZGYyNDhmMmQ3YWRhNWE5MWE3YUBncm91cC5jYWxlbmRhci5nb29nbGUuY29t","BEST Photo Booth Rentals in CHINO, CA")</f>
        <v>BEST Photo Booth Rentals in CHINO, CA</v>
      </c>
    </row>
    <row r="42" ht="112.5" customHeight="1">
      <c r="A42" s="2" t="s">
        <v>65</v>
      </c>
      <c r="B42" s="2" t="s">
        <v>66</v>
      </c>
      <c r="C42" s="1" t="str">
        <f>HYPERLINK("https://www.google.com/calendar/event?eid=MG0zMGE1amdsOGhrZHMwZDg2bGttOHZiZjggYjYwODZiNzA2OTRiMDRhZTM0MGFlYzI0YTdmNDk0YzJhOTg5NTJkNDgwMzhhZGYyNDhmMmQ3YWRhNWE5MWE3YUBncm91cC5jYWxlbmRhci5nb29nbGUuY29t", IMAGE("https://api.qrserver.com/v1/create-qr-code/?size=150x150&amp;data=https://www.google.com/calendar/event?eid=MG0zMGE1amdsOGhrZHMwZDg2bGttOHZiZjggYjYwODZiNzA2OTRiMDRhZTM0MGFlYzI0YTdmNDk0YzJhOTg5NTJkNDgwMzhhZGYyNDhmMmQ3YWRhNWE5MWE3YUBncm91cC5jYWxlbmRhci5nb29nbGU"&amp;"uY29t",1))</f>
        <v/>
      </c>
      <c r="D42" s="3" t="s">
        <v>80</v>
      </c>
      <c r="E42" s="1" t="str">
        <f>HYPERLINK("https://www.google.com/calendar/event?eid=MG0zMGE1amdsOGhrZHMwZDg2bGttOHZiZjggYjYwODZiNzA2OTRiMDRhZTM0MGFlYzI0YTdmNDk0YzJhOTg5NTJkNDgwMzhhZGYyNDhmMmQ3YWRhNWE5MWE3YUBncm91cC5jYWxlbmRhci5nb29nbGUuY29t","BEST Photo Booth Rentals in CHINO, CA")</f>
        <v>BEST Photo Booth Rentals in CHINO, CA</v>
      </c>
    </row>
    <row r="43" ht="112.5" customHeight="1">
      <c r="A43" s="2" t="s">
        <v>81</v>
      </c>
      <c r="B43" s="2" t="s">
        <v>1</v>
      </c>
      <c r="C43" s="1" t="str">
        <f>HYPERLINK("https://youtu.be/Lh5H9rbGLk0", IMAGE("https://api.qrserver.com/v1/create-qr-code/?size=150x150&amp;data=https://youtu.be/Lh5H9rbGLk0",1))</f>
        <v/>
      </c>
      <c r="D43" s="3" t="s">
        <v>82</v>
      </c>
      <c r="E43" s="1" t="str">
        <f>HYPERLINK("https://youtu.be/Lh5H9rbGLk0","BEST Photo Booth Rentals in CHINO, CA")</f>
        <v>BEST Photo Booth Rentals in CHINO, CA</v>
      </c>
    </row>
    <row r="44" ht="112.5" customHeight="1">
      <c r="A44" s="2" t="s">
        <v>81</v>
      </c>
      <c r="B44" s="2" t="s">
        <v>1</v>
      </c>
      <c r="C44" s="1" t="str">
        <f>HYPERLINK("https://youtu.be/01n3BnHtbqE", IMAGE("https://api.qrserver.com/v1/create-qr-code/?size=150x150&amp;data=https://youtu.be/01n3BnHtbqE",1))</f>
        <v/>
      </c>
      <c r="D44" s="3" t="s">
        <v>83</v>
      </c>
      <c r="E44" s="1" t="str">
        <f>HYPERLINK("https://youtu.be/01n3BnHtbqE","BEST Photo Booth Rentals in CHINO, CA")</f>
        <v>BEST Photo Booth Rentals in CHINO, CA</v>
      </c>
    </row>
    <row r="45" ht="112.5" customHeight="1">
      <c r="A45" s="2" t="s">
        <v>81</v>
      </c>
      <c r="B45" s="2" t="s">
        <v>1</v>
      </c>
      <c r="C45" s="1" t="str">
        <f>HYPERLINK("https://youtu.be/ExzllhsskFY", IMAGE("https://api.qrserver.com/v1/create-qr-code/?size=150x150&amp;data=https://youtu.be/ExzllhsskFY",1))</f>
        <v/>
      </c>
      <c r="D45" s="3" t="s">
        <v>84</v>
      </c>
      <c r="E45" s="1" t="str">
        <f>HYPERLINK("https://youtu.be/ExzllhsskFY","BEST Photo Booth Rentals in CHINO, CA")</f>
        <v>BEST Photo Booth Rentals in CHINO, CA</v>
      </c>
    </row>
    <row r="46" ht="112.5" customHeight="1">
      <c r="A46" s="2" t="s">
        <v>81</v>
      </c>
      <c r="B46" s="2" t="s">
        <v>1</v>
      </c>
      <c r="C46" s="1" t="str">
        <f>HYPERLINK("https://youtu.be/MBF4KXejsSQ", IMAGE("https://api.qrserver.com/v1/create-qr-code/?size=150x150&amp;data=https://youtu.be/MBF4KXejsSQ",1))</f>
        <v/>
      </c>
      <c r="D46" s="3" t="s">
        <v>85</v>
      </c>
      <c r="E46" s="1" t="str">
        <f>HYPERLINK("https://youtu.be/MBF4KXejsSQ","BEST Photo Booth Rentals in CHINO, CA")</f>
        <v>BEST Photo Booth Rentals in CHINO, CA</v>
      </c>
    </row>
    <row r="47" ht="112.5" customHeight="1">
      <c r="A47" s="2" t="s">
        <v>81</v>
      </c>
      <c r="B47" s="2" t="s">
        <v>1</v>
      </c>
      <c r="C47" s="1" t="str">
        <f>HYPERLINK("https://youtu.be/StoUDKqo4Mg", IMAGE("https://api.qrserver.com/v1/create-qr-code/?size=150x150&amp;data=https://youtu.be/StoUDKqo4Mg",1))</f>
        <v/>
      </c>
      <c r="D47" s="3" t="s">
        <v>86</v>
      </c>
      <c r="E47" s="1" t="str">
        <f>HYPERLINK("https://youtu.be/StoUDKqo4Mg","BEST Photo Booth Rentals in CHINO, CA")</f>
        <v>BEST Photo Booth Rentals in CHINO, CA</v>
      </c>
    </row>
    <row r="48" ht="112.5" customHeight="1">
      <c r="A48" s="2" t="s">
        <v>87</v>
      </c>
      <c r="B48" s="2" t="s">
        <v>88</v>
      </c>
      <c r="C48" s="1" t="str">
        <f>HYPERLINK("https://docs.google.com/spreadsheets/d/1IQfD4w3J0sT7L2bV7xBWZFVRUaOeHrgSbZ4smXgCBnk/edit#gid=0", IMAGE("https://api.qrserver.com/v1/create-qr-code/?size=150x150&amp;data=https://docs.google.com/spreadsheets/d/1IQfD4w3J0sT7L2bV7xBWZFVRUaOeHrgSbZ4smXgCBnk/edit#gid=0",1))</f>
        <v/>
      </c>
      <c r="D48" s="3" t="s">
        <v>89</v>
      </c>
      <c r="E48" s="1" t="str">
        <f>HYPERLINK("https://docs.google.com/spreadsheets/d/1IQfD4w3J0sT7L2bV7xBWZFVRUaOeHrgSbZ4smXgCBnk/edit#gid=0","BEST Photo Booth Rentals in CHINO, CA Sheet1")</f>
        <v>BEST Photo Booth Rentals in CHINO, CA Sheet1</v>
      </c>
    </row>
    <row r="49" ht="112.5" customHeight="1">
      <c r="A49" s="2" t="s">
        <v>87</v>
      </c>
      <c r="B49" s="2" t="s">
        <v>90</v>
      </c>
      <c r="C49" s="1" t="str">
        <f>HYPERLINK("https://docs.google.com/spreadsheets/d/1IQfD4w3J0sT7L2bV7xBWZFVRUaOeHrgSbZ4smXgCBnk/edit#gid=1462559823", IMAGE("https://api.qrserver.com/v1/create-qr-code/?size=150x150&amp;data=https://docs.google.com/spreadsheets/d/1IQfD4w3J0sT7L2bV7xBWZFVRUaOeHrgSbZ4smXgCBnk/edit#gid=1462559823",1))</f>
        <v/>
      </c>
      <c r="D49" s="3" t="s">
        <v>91</v>
      </c>
      <c r="E49" s="1" t="str">
        <f>HYPERLINK("https://docs.google.com/spreadsheets/d/1IQfD4w3J0sT7L2bV7xBWZFVRUaOeHrgSbZ4smXgCBnk/edit#gid=1462559823","BEST Photo Booth Rentals in CHINO, CA Keywords")</f>
        <v>BEST Photo Booth Rentals in CHINO, CA Keywords</v>
      </c>
    </row>
    <row r="50" ht="112.5" customHeight="1">
      <c r="A50" s="2" t="s">
        <v>87</v>
      </c>
      <c r="B50" s="2" t="s">
        <v>92</v>
      </c>
      <c r="C50" s="1" t="str">
        <f>HYPERLINK("https://docs.google.com/spreadsheets/d/1IQfD4w3J0sT7L2bV7xBWZFVRUaOeHrgSbZ4smXgCBnk/edit#gid=364611592", IMAGE("https://api.qrserver.com/v1/create-qr-code/?size=150x150&amp;data=https://docs.google.com/spreadsheets/d/1IQfD4w3J0sT7L2bV7xBWZFVRUaOeHrgSbZ4smXgCBnk/edit#gid=364611592",1))</f>
        <v/>
      </c>
      <c r="D50" s="3" t="s">
        <v>93</v>
      </c>
      <c r="E50" s="1" t="str">
        <f>HYPERLINK("https://docs.google.com/spreadsheets/d/1IQfD4w3J0sT7L2bV7xBWZFVRUaOeHrgSbZ4smXgCBnk/edit#gid=364611592","BEST Photo Booth Rentals in CHINO, CA Content")</f>
        <v>BEST Photo Booth Rentals in CHINO, CA Content</v>
      </c>
    </row>
    <row r="51" ht="112.5" customHeight="1">
      <c r="A51" s="2" t="s">
        <v>87</v>
      </c>
      <c r="B51" s="2" t="s">
        <v>94</v>
      </c>
      <c r="C51" s="1" t="str">
        <f>HYPERLINK("https://docs.google.com/spreadsheets/d/1IQfD4w3J0sT7L2bV7xBWZFVRUaOeHrgSbZ4smXgCBnk/edit#gid=1984304615", IMAGE("https://api.qrserver.com/v1/create-qr-code/?size=150x150&amp;data=https://docs.google.com/spreadsheets/d/1IQfD4w3J0sT7L2bV7xBWZFVRUaOeHrgSbZ4smXgCBnk/edit#gid=1984304615",1))</f>
        <v/>
      </c>
      <c r="D51" s="3" t="s">
        <v>95</v>
      </c>
      <c r="E51" s="1" t="str">
        <f>HYPERLINK("https://docs.google.com/spreadsheets/d/1IQfD4w3J0sT7L2bV7xBWZFVRUaOeHrgSbZ4smXgCBnk/edit#gid=1984304615","BEST Photo Booth Rentals in CHINO, CA Calendar Events")</f>
        <v>BEST Photo Booth Rentals in CHINO, CA Calendar Events</v>
      </c>
    </row>
    <row r="52" ht="112.5" customHeight="1">
      <c r="A52" s="2" t="s">
        <v>87</v>
      </c>
      <c r="B52" s="2" t="s">
        <v>96</v>
      </c>
      <c r="C52" s="1" t="str">
        <f>HYPERLINK("https://docs.google.com/spreadsheets/d/1IQfD4w3J0sT7L2bV7xBWZFVRUaOeHrgSbZ4smXgCBnk/edit#gid=247302933", IMAGE("https://api.qrserver.com/v1/create-qr-code/?size=150x150&amp;data=https://docs.google.com/spreadsheets/d/1IQfD4w3J0sT7L2bV7xBWZFVRUaOeHrgSbZ4smXgCBnk/edit#gid=247302933",1))</f>
        <v/>
      </c>
      <c r="D52" s="3" t="s">
        <v>97</v>
      </c>
      <c r="E52" s="1" t="str">
        <f>HYPERLINK("https://docs.google.com/spreadsheets/d/1IQfD4w3J0sT7L2bV7xBWZFVRUaOeHrgSbZ4smXgCBnk/edit#gid=247302933","BEST Photo Booth Rentals in CHINO, CA RSS Feeds")</f>
        <v>BEST Photo Booth Rentals in CHINO, CA RSS Feeds</v>
      </c>
    </row>
  </sheetData>
  <mergeCells count="1">
    <mergeCell ref="A1:Z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location="gid=0" ref="D48"/>
    <hyperlink r:id="rId48" location="gid=1462559823" ref="D49"/>
    <hyperlink r:id="rId49" location="gid=364611592" ref="D50"/>
    <hyperlink r:id="rId50" location="gid=1984304615" ref="D51"/>
    <hyperlink r:id="rId51" location="gid=247302933" ref="D52"/>
  </hyperlinks>
  <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98</v>
      </c>
      <c r="B1" s="2" t="s">
        <v>1</v>
      </c>
      <c r="C1" s="1" t="str">
        <f>HYPERLINK("https://sites.google.com/view/photo-booth-rental-chino/home","BEST Photo Booth Rentals in CHINO, CA")</f>
        <v>BEST Photo Booth Rentals in CHINO, CA</v>
      </c>
      <c r="D1" s="3" t="s">
        <v>2</v>
      </c>
    </row>
  </sheetData>
  <hyperlinks>
    <hyperlink r:id="rId1" ref="D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99</v>
      </c>
      <c r="B1" s="2" t="s">
        <v>100</v>
      </c>
      <c r="C1" s="2" t="s">
        <v>101</v>
      </c>
    </row>
    <row r="2">
      <c r="A2" s="2" t="s">
        <v>1</v>
      </c>
      <c r="B2" s="2" t="s">
        <v>1</v>
      </c>
      <c r="C2" s="2" t="s">
        <v>102</v>
      </c>
      <c r="D2" s="2" t="s">
        <v>101</v>
      </c>
    </row>
    <row r="3">
      <c r="A3" s="2" t="s">
        <v>103</v>
      </c>
      <c r="B3" s="2" t="s">
        <v>104</v>
      </c>
    </row>
    <row r="4">
      <c r="A4" s="2" t="s">
        <v>105</v>
      </c>
      <c r="B4" s="2" t="s">
        <v>106</v>
      </c>
    </row>
    <row r="5">
      <c r="A5" s="2" t="s">
        <v>107</v>
      </c>
      <c r="B5" s="4" t="s">
        <v>108</v>
      </c>
    </row>
    <row r="6">
      <c r="A6" s="2" t="s">
        <v>109</v>
      </c>
      <c r="B6" s="2">
        <v>33.8952834938624</v>
      </c>
    </row>
    <row r="7">
      <c r="A7" s="2" t="s">
        <v>110</v>
      </c>
      <c r="B7" s="2">
        <v>-118.072252032517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111</v>
      </c>
      <c r="B1" s="3" t="s">
        <v>67</v>
      </c>
    </row>
    <row r="2">
      <c r="A2" s="2" t="s">
        <v>111</v>
      </c>
      <c r="B2" s="3" t="s">
        <v>68</v>
      </c>
    </row>
    <row r="3">
      <c r="A3" s="2" t="s">
        <v>111</v>
      </c>
      <c r="B3" s="3" t="s">
        <v>69</v>
      </c>
    </row>
    <row r="4">
      <c r="A4" s="2" t="s">
        <v>111</v>
      </c>
      <c r="B4" s="3" t="s">
        <v>70</v>
      </c>
    </row>
    <row r="5">
      <c r="A5" s="2" t="s">
        <v>111</v>
      </c>
      <c r="B5" s="3" t="s">
        <v>71</v>
      </c>
    </row>
    <row r="6">
      <c r="A6" s="2" t="s">
        <v>111</v>
      </c>
      <c r="B6" s="3" t="s">
        <v>72</v>
      </c>
    </row>
    <row r="7">
      <c r="A7" s="2" t="s">
        <v>111</v>
      </c>
      <c r="B7" s="3" t="s">
        <v>73</v>
      </c>
    </row>
    <row r="8">
      <c r="A8" s="2" t="s">
        <v>111</v>
      </c>
      <c r="B8" s="3" t="s">
        <v>74</v>
      </c>
    </row>
    <row r="9">
      <c r="A9" s="2" t="s">
        <v>111</v>
      </c>
      <c r="B9" s="3" t="s">
        <v>75</v>
      </c>
    </row>
    <row r="10">
      <c r="A10" s="2" t="s">
        <v>111</v>
      </c>
      <c r="B10" s="3" t="s">
        <v>76</v>
      </c>
    </row>
    <row r="11">
      <c r="A11" s="2" t="s">
        <v>111</v>
      </c>
      <c r="B11" s="3" t="s">
        <v>77</v>
      </c>
    </row>
    <row r="12">
      <c r="A12" s="2" t="s">
        <v>111</v>
      </c>
      <c r="B12" s="3" t="s">
        <v>78</v>
      </c>
    </row>
    <row r="13">
      <c r="A13" s="2" t="s">
        <v>111</v>
      </c>
      <c r="B13" s="3" t="s">
        <v>79</v>
      </c>
    </row>
    <row r="14">
      <c r="A14" s="2" t="s">
        <v>111</v>
      </c>
      <c r="B14" s="3" t="s">
        <v>80</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IFERROR(__xludf.DUMMYFUNCTION("IMPORTFEED(""https://news.google.com/rss/search?q=photobooth"",""items created"", false)"),"Mon, 29 Jul 2024 14:38:58 GMT")</f>
        <v>Mon, 29 Jul 2024 14:38:58 GMT</v>
      </c>
      <c r="B2" s="5" t="str">
        <f>IFERROR(__xludf.DUMMYFUNCTION("IMPORTFEED(""https://news.google.com/rss/search?q=photobooth"",""items title"", false)"),"Photobooth - CoastTV")</f>
        <v>Photobooth - CoastTV</v>
      </c>
      <c r="D2" s="1" t="str">
        <f>IFERROR(__xludf.DUMMYFUNCTION("IMPORTFEED(""https://news.google.com/rss/search?q=photobooth"",""items url"", false)"),"https://news.google.com/rss/articles/CBMiV0FVX3lxTE5RRW01amVFLTVMdzdzWGp3QVZPWExNdG9HV09Ockw0dFFBRUowNkVrYUg0RFhObHJzR05iajhRalowSkRRZjFVamdMOUZnWHRNeWl4Vl92cw?oc=5")</f>
        <v>https://news.google.com/rss/articles/CBMiV0FVX3lxTE5RRW01amVFLTVMdzdzWGp3QVZPWExNdG9HV09Ockw0dFFBRUowNkVrYUg0RFhObHJzR05iajhRalowSkRRZjFVamdMOUZnWHRNeWl4Vl92cw?oc=5</v>
      </c>
      <c r="E2" s="5" t="str">
        <f>IFERROR(__xludf.DUMMYFUNCTION("IMPORTFEED(""https://news.google.com/rss/search?q=photobooth"",""items summary"", false)"),"Photobooth  CoastTV")</f>
        <v>Photobooth  CoastTV</v>
      </c>
    </row>
    <row r="3">
      <c r="A3" s="5" t="str">
        <f>IFERROR(__xludf.DUMMYFUNCTION("""COMPUTED_VALUE"""),"Fri, 26 Jul 2024 19:11:00 GMT")</f>
        <v>Fri, 26 Jul 2024 19:11:00 GMT</v>
      </c>
      <c r="B3" s="5" t="str">
        <f>IFERROR(__xludf.DUMMYFUNCTION("""COMPUTED_VALUE"""),"Singapore's Event Scene Gets a Dazzling Upgrade with Furps Interactive's Feature-Rich Photobooth Rentals - WICZ")</f>
        <v>Singapore's Event Scene Gets a Dazzling Upgrade with Furps Interactive's Feature-Rich Photobooth Rentals - WICZ</v>
      </c>
      <c r="D3" s="1" t="str">
        <f>IFERROR(__xludf.DUMMYFUNCTION("""COMPUTED_VALUE"""),"https://news.google.com/rss/articles/CBMi1AFBVV95cUxNZ3ZPWmhsYU1lSUEyWnVZWmJ3bUtuYVF6VlUwQ1F2QUpPS09XSXpjcEtsUGxzWGNfekM2WVNuTXlRdS1kQzI0dnRJbmI4d2FQbXhuSV80QTNOdjZncko4M0xZQUZkaUJNRmNsTnJicGU3SXpZcTNERVNjWVU0R1lJUTBHQ2UwNExCSldPZURROVQ1TldCcWFRbENTVU5ma1"&amp;"czMjAycU5wdVBWdjQ5RWFnZFZ4RUh4ejZXelhsOWNjN1dLdWFMZDRqQlZyUDVfeGp5WlRpMw?oc=5")</f>
        <v>https://news.google.com/rss/articles/CBMi1AFBVV95cUxNZ3ZPWmhsYU1lSUEyWnVZWmJ3bUtuYVF6VlUwQ1F2QUpPS09XSXpjcEtsUGxzWGNfekM2WVNuTXlRdS1kQzI0dnRJbmI4d2FQbXhuSV80QTNOdjZncko4M0xZQUZkaUJNRmNsTnJicGU3SXpZcTNERVNjWVU0R1lJUTBHQ2UwNExCSldPZURROVQ1TldCcWFRbENTVU5ma1czMjAycU5wdVBWdjQ5RWFnZFZ4RUh4ejZXelhsOWNjN1dLdWFMZDRqQlZyUDVfeGp5WlRpMw?oc=5</v>
      </c>
      <c r="E3" s="5" t="str">
        <f>IFERROR(__xludf.DUMMYFUNCTION("""COMPUTED_VALUE"""),"Singapore's Event Scene Gets a Dazzling Upgrade with Furps Interactive's 
Feature-Rich Photobooth Rentals  WICZ")</f>
        <v>Singapore's Event Scene Gets a Dazzling Upgrade with Furps Interactive's 
Feature-Rich Photobooth Rentals  WICZ</v>
      </c>
    </row>
    <row r="4">
      <c r="A4" s="5" t="str">
        <f>IFERROR(__xludf.DUMMYFUNCTION("""COMPUTED_VALUE"""),"Sat, 06 Apr 2024 07:00:00 GMT")</f>
        <v>Sat, 06 Apr 2024 07:00:00 GMT</v>
      </c>
      <c r="B4" s="5" t="str">
        <f>IFERROR(__xludf.DUMMYFUNCTION("""COMPUTED_VALUE"""),"How The Legendary Photobooth Picture Of TXT's Yeonjun, ATEEZ's Wooyoung And Stray Kids' Changbin Came To Be - Koreaboo")</f>
        <v>How The Legendary Photobooth Picture Of TXT's Yeonjun, ATEEZ's Wooyoung And Stray Kids' Changbin Came To Be - Koreaboo</v>
      </c>
      <c r="D4" s="1" t="str">
        <f>IFERROR(__xludf.DUMMYFUNCTION("""COMPUTED_VALUE"""),"https://news.google.com/rss/articles/CBMitAFBVV95cUxNUGdHbkRSdXZOSHdZNW9sOGlqaFVDM2xTeUN5dUp6bzNmdHN0Z2VjQ1NzcU5sSThfQjRxNEZnX2QyVUZvMEtVMnFsU1BQNjA5OGlhOGhBQ3A4WUZEM2U5QjhvM2tWdWFLdTVRNkg0dWZ2dVEzS3llN1hBcDdOd282anFLSVBEak1tR0pwQ0lpS2NKNWR6Z3VwZ2JGcGxIUm"&amp;"56ZElmaDR4TGI3bnVPZVExaEVOVjc?oc=5")</f>
        <v>https://news.google.com/rss/articles/CBMitAFBVV95cUxNUGdHbkRSdXZOSHdZNW9sOGlqaFVDM2xTeUN5dUp6bzNmdHN0Z2VjQ1NzcU5sSThfQjRxNEZnX2QyVUZvMEtVMnFsU1BQNjA5OGlhOGhBQ3A4WUZEM2U5QjhvM2tWdWFLdTVRNkg0dWZ2dVEzS3llN1hBcDdOd282anFLSVBEak1tR0pwQ0lpS2NKNWR6Z3VwZ2JGcGxIUm56ZElmaDR4TGI3bnVPZVExaEVOVjc?oc=5</v>
      </c>
      <c r="E4" s="5" t="str">
        <f>IFERROR(__xludf.DUMMYFUNCTION("""COMPUTED_VALUE"""),"How The Legendary Photobooth Picture Of TXT's Yeonjun, ATEEZ's Wooyoung And 
Stray Kids' Changbin Came To Be  Koreaboo")</f>
        <v>How The Legendary Photobooth Picture Of TXT's Yeonjun, ATEEZ's Wooyoung And 
Stray Kids' Changbin Came To Be  Koreaboo</v>
      </c>
    </row>
    <row r="5">
      <c r="A5" s="5" t="str">
        <f>IFERROR(__xludf.DUMMYFUNCTION("""COMPUTED_VALUE"""),"Thu, 13 Jun 2024 07:00:00 GMT")</f>
        <v>Thu, 13 Jun 2024 07:00:00 GMT</v>
      </c>
      <c r="B5" s="5" t="str">
        <f>IFERROR(__xludf.DUMMYFUNCTION("""COMPUTED_VALUE"""),"TWICE's Nayeon holds a special photo booth event with fans at her solo comeback showcase - allkpop")</f>
        <v>TWICE's Nayeon holds a special photo booth event with fans at her solo comeback showcase - allkpop</v>
      </c>
      <c r="D5" s="1" t="str">
        <f>IFERROR(__xludf.DUMMYFUNCTION("""COMPUTED_VALUE"""),"https://news.google.com/rss/articles/CBMixgFBVV95cUxNMXJDME1xaEJUUm00X245RFdkRVdXSWZBZW5GYTgyb0kzeTBuczgybkFOLXBxa2NUN1JIUjFMeDd4ZTI0ZzRsUWR2YWl0NmYzenNiVmIxd2ZadWhPWENKeUhFUlhyUGVkNE5nUDltc09HSktiTFFJdEQ5WU9MRWluS2VIWVlMMVVvUk9jbWxfaFNVeERxd2JlZ2VWZ25FNX"&amp;"FrVDMyUGFtSFM3U3V3bzBWZ2dBVG9yS0RncUJJRk5QTnF0UUhnWGc?oc=5")</f>
        <v>https://news.google.com/rss/articles/CBMixgFBVV95cUxNMXJDME1xaEJUUm00X245RFdkRVdXSWZBZW5GYTgyb0kzeTBuczgybkFOLXBxa2NUN1JIUjFMeDd4ZTI0ZzRsUWR2YWl0NmYzenNiVmIxd2ZadWhPWENKeUhFUlhyUGVkNE5nUDltc09HSktiTFFJdEQ5WU9MRWluS2VIWVlMMVVvUk9jbWxfaFNVeERxd2JlZ2VWZ25FNXFrVDMyUGFtSFM3U3V3bzBWZ2dBVG9yS0RncUJJRk5QTnF0UUhnWGc?oc=5</v>
      </c>
      <c r="E5" s="5" t="str">
        <f>IFERROR(__xludf.DUMMYFUNCTION("""COMPUTED_VALUE"""),"TWICE's Nayeon holds a special photo booth event with fans at her solo 
comeback showcase  allkpop")</f>
        <v>TWICE's Nayeon holds a special photo booth event with fans at her solo 
comeback showcase  allkpop</v>
      </c>
    </row>
    <row r="6">
      <c r="A6" s="5" t="str">
        <f>IFERROR(__xludf.DUMMYFUNCTION("""COMPUTED_VALUE"""),"Wed, 04 Oct 2023 07:00:00 GMT")</f>
        <v>Wed, 04 Oct 2023 07:00:00 GMT</v>
      </c>
      <c r="B6" s="5" t="str">
        <f>IFERROR(__xludf.DUMMYFUNCTION("""COMPUTED_VALUE"""),"B&amp;C Awards 2023: The MFS Photobooth - Bridging &amp; Commerical")</f>
        <v>B&amp;C Awards 2023: The MFS Photobooth - Bridging &amp; Commerical</v>
      </c>
      <c r="D6" s="1" t="str">
        <f>IFERROR(__xludf.DUMMYFUNCTION("""COMPUTED_VALUE"""),"https://news.google.com/rss/articles/CBMiiwFBVV95cUxQeEpOSGN5aktidC1jU1lTeTRsdkduN3kxS1FCbmNKWnNMWXE0YS1EcTNwVWlfNjJNcHlTeDNfNzcxSS0xRDhUX19FQklnbWJ3amNpcjE1amtwUmtISVNKZWJXZXVSakFoT01EOVZTcWJaYXlwTHpKY01ELTFjZFRnZVlmY3oyYkx4Smx3?oc=5")</f>
        <v>https://news.google.com/rss/articles/CBMiiwFBVV95cUxQeEpOSGN5aktidC1jU1lTeTRsdkduN3kxS1FCbmNKWnNMWXE0YS1EcTNwVWlfNjJNcHlTeDNfNzcxSS0xRDhUX19FQklnbWJ3amNpcjE1amtwUmtISVNKZWJXZXVSakFoT01EOVZTcWJaYXlwTHpKY01ELTFjZFRnZVlmY3oyYkx4Smx3?oc=5</v>
      </c>
      <c r="E6" s="5" t="str">
        <f>IFERROR(__xludf.DUMMYFUNCTION("""COMPUTED_VALUE"""),"B&amp;C Awards 2023: The MFS Photobooth  Bridging &amp; Commerical")</f>
        <v>B&amp;C Awards 2023: The MFS Photobooth  Bridging &amp; Commerical</v>
      </c>
    </row>
    <row r="7">
      <c r="A7" s="5" t="str">
        <f>IFERROR(__xludf.DUMMYFUNCTION("""COMPUTED_VALUE"""),"Tue, 21 May 2024 07:00:00 GMT")</f>
        <v>Tue, 21 May 2024 07:00:00 GMT</v>
      </c>
      <c r="B7" s="5" t="str">
        <f>IFERROR(__xludf.DUMMYFUNCTION("""COMPUTED_VALUE"""),"John Legend &amp; Chrissy Teigen Photo Booth Video Controversy Explored - ComingSoon.net")</f>
        <v>John Legend &amp; Chrissy Teigen Photo Booth Video Controversy Explored - ComingSoon.net</v>
      </c>
      <c r="D7" s="1" t="str">
        <f>IFERROR(__xludf.DUMMYFUNCTION("""COMPUTED_VALUE"""),"https://news.google.com/rss/articles/CBMisgFBVV95cUxQR3hzRktZUm9BVk1QNUJwV0k2aF9ZeEVtTjVGbDdCcU5fU3FWNzlFNnJQRE9JbjlXR210R0cxV1AtaXlpWkczRTZMU3VISExTNDliRWtGT1FXMkd6SnRkVFNrOS1PdXRoVUd1Zk5ZTFU4Q3liN0RrRi1IWHdSdWRDTExiTnBoM2pNdTRvUjdmQVBxZFlkQnRmQUsxZi1UTm"&amp;"pPdXJuUkkxUTR4WUxGd1gtdW9B0gG3AUFVX3lxTE1vX1NsRW9sY3VMUmtmMlJXTFJ6UkhvUzZOWWw2SURzUkEwR0RETXpsNXluQTc0T2pJNWwtQ0d0U2xQeGt0czRRNEdZVHNMNzZyTzRfSVdzdG50Ul9FTmMzVnFSYVVNOWtOVG10cl95SE9hQlVBek5LT1NSX1RRQjB5UHJUM2tCRWFkYVhCRXExYWZwLUozNnVsWDZNVV81aXBEYTRoY2l2c"&amp;"E5RMldhRkdxQnJlWEZLbw?oc=5")</f>
        <v>https://news.google.com/rss/articles/CBMisgFBVV95cUxQR3hzRktZUm9BVk1QNUJwV0k2aF9ZeEVtTjVGbDdCcU5fU3FWNzlFNnJQRE9JbjlXR210R0cxV1AtaXlpWkczRTZMU3VISExTNDliRWtGT1FXMkd6SnRkVFNrOS1PdXRoVUd1Zk5ZTFU4Q3liN0RrRi1IWHdSdWRDTExiTnBoM2pNdTRvUjdmQVBxZFlkQnRmQUsxZi1UTmpPdXJuUkkxUTR4WUxGd1gtdW9B0gG3AUFVX3lxTE1vX1NsRW9sY3VMUmtmMlJXTFJ6UkhvUzZOWWw2SURzUkEwR0RETXpsNXluQTc0T2pJNWwtQ0d0U2xQeGt0czRRNEdZVHNMNzZyTzRfSVdzdG50Ul9FTmMzVnFSYVVNOWtOVG10cl95SE9hQlVBek5LT1NSX1RRQjB5UHJUM2tCRWFkYVhCRXExYWZwLUozNnVsWDZNVV81aXBEYTRoY2l2cE5RMldhRkdxQnJlWEZLbw?oc=5</v>
      </c>
      <c r="E7" s="5" t="str">
        <f>IFERROR(__xludf.DUMMYFUNCTION("""COMPUTED_VALUE"""),"John Legend &amp; Chrissy Teigen Photo Booth Video Controversy Explored  
ComingSoon.net")</f>
        <v>John Legend &amp; Chrissy Teigen Photo Booth Video Controversy Explored  
ComingSoon.net</v>
      </c>
    </row>
    <row r="8">
      <c r="A8" s="5" t="str">
        <f>IFERROR(__xludf.DUMMYFUNCTION("""COMPUTED_VALUE"""),"Thu, 28 Sep 2023 07:00:00 GMT")</f>
        <v>Thu, 28 Sep 2023 07:00:00 GMT</v>
      </c>
      <c r="B8" s="5" t="str">
        <f>IFERROR(__xludf.DUMMYFUNCTION("""COMPUTED_VALUE"""),"Restoring vintage photo booths is a labor of love for Las Vegas couple - Las Vegas Weekly")</f>
        <v>Restoring vintage photo booths is a labor of love for Las Vegas couple - Las Vegas Weekly</v>
      </c>
      <c r="D8" s="1" t="str">
        <f>IFERROR(__xludf.DUMMYFUNCTION("""COMPUTED_VALUE"""),"https://news.google.com/rss/articles/CBMilwFBVV95cUxOZEpmSlEyZUJPTllvTzhJQnpoWXdid3AzbkVtUVE0MmVOWkZ5c3NTaXotOVJJVng4TVNLNjFfd1lTM25ybzNOQzBUcmllX3ppcUVHT0NtcGNUZXRvU29MMVdDLWptaU5aMHp5cDhvQzFYcTRIb1NOYnZOMkxtdnZ2ZkxZSi0yYmVJQUhGRmNKMzZsYVRleFNj?oc=5")</f>
        <v>https://news.google.com/rss/articles/CBMilwFBVV95cUxOZEpmSlEyZUJPTllvTzhJQnpoWXdid3AzbkVtUVE0MmVOWkZ5c3NTaXotOVJJVng4TVNLNjFfd1lTM25ybzNOQzBUcmllX3ppcUVHT0NtcGNUZXRvU29MMVdDLWptaU5aMHp5cDhvQzFYcTRIb1NOYnZOMkxtdnZ2ZkxZSi0yYmVJQUhGRmNKMzZsYVRleFNj?oc=5</v>
      </c>
      <c r="E8" s="5" t="str">
        <f>IFERROR(__xludf.DUMMYFUNCTION("""COMPUTED_VALUE"""),"Restoring vintage photo booths is a labor of love for Las Vegas couple  Las 
Vegas Weekly")</f>
        <v>Restoring vintage photo booths is a labor of love for Las Vegas couple  Las 
Vegas Weekly</v>
      </c>
    </row>
    <row r="9">
      <c r="A9" s="5" t="str">
        <f>IFERROR(__xludf.DUMMYFUNCTION("""COMPUTED_VALUE"""),"Mon, 20 Nov 2023 08:00:00 GMT")</f>
        <v>Mon, 20 Nov 2023 08:00:00 GMT</v>
      </c>
      <c r="B9" s="5" t="str">
        <f>IFERROR(__xludf.DUMMYFUNCTION("""COMPUTED_VALUE"""),"Tatler Ball 2023: Snapshots from the photobooth - Tatler Philippines")</f>
        <v>Tatler Ball 2023: Snapshots from the photobooth - Tatler Philippines</v>
      </c>
      <c r="D9" s="1" t="str">
        <f>IFERROR(__xludf.DUMMYFUNCTION("""COMPUTED_VALUE"""),"https://news.google.com/rss/articles/CBMigAFBVV95cUxOWV9QTzVWZmlBcElKdUJNVVJPbHNFMTltQUphWS1IOWczaDl4YzVvOVR3WGlqSmo5OVFKNTV6a2hScEhrYkdGSE4zZ2Q5VzNsV2lKejR0Q2NNMGdwb0I5Vm1POURTbU9nTEhaMFdVX3ZjTFFmZExIRGFWakpHQlAweQ?oc=5")</f>
        <v>https://news.google.com/rss/articles/CBMigAFBVV95cUxOWV9QTzVWZmlBcElKdUJNVVJPbHNFMTltQUphWS1IOWczaDl4YzVvOVR3WGlqSmo5OVFKNTV6a2hScEhrYkdGSE4zZ2Q5VzNsV2lKejR0Q2NNMGdwb0I5Vm1POURTbU9nTEhaMFdVX3ZjTFFmZExIRGFWakpHQlAweQ?oc=5</v>
      </c>
      <c r="E9" s="5" t="str">
        <f>IFERROR(__xludf.DUMMYFUNCTION("""COMPUTED_VALUE"""),"Tatler Ball 2023: Snapshots from the photobooth  Tatler Philippines")</f>
        <v>Tatler Ball 2023: Snapshots from the photobooth  Tatler Philippines</v>
      </c>
    </row>
    <row r="10">
      <c r="A10" s="5" t="str">
        <f>IFERROR(__xludf.DUMMYFUNCTION("""COMPUTED_VALUE"""),"Mon, 26 Jun 2023 07:00:00 GMT")</f>
        <v>Mon, 26 Jun 2023 07:00:00 GMT</v>
      </c>
      <c r="B10" s="5" t="str">
        <f>IFERROR(__xludf.DUMMYFUNCTION("""COMPUTED_VALUE"""),"5 of the best photo booth apps for a picture-perfect party - Cool Mom Tech")</f>
        <v>5 of the best photo booth apps for a picture-perfect party - Cool Mom Tech</v>
      </c>
      <c r="D10" s="1" t="str">
        <f>IFERROR(__xludf.DUMMYFUNCTION("""COMPUTED_VALUE"""),"https://news.google.com/rss/articles/CBMie0FVX3lxTE1qSEdHVDc0MjYyUm91VGpsbWhjVFBZQld5RzlmWndmVzY3V2tWTTd2WU5ZdUFhNWNFQzdWRkJIRGF0MmJZUFVIY3ZaS2k1V0hNaFlrc0k5cWc2ZmI1ZVVOS09GSW9nSTZiNzlQY1hLUDNWMDV4dFVaN3FtUQ?oc=5")</f>
        <v>https://news.google.com/rss/articles/CBMie0FVX3lxTE1qSEdHVDc0MjYyUm91VGpsbWhjVFBZQld5RzlmWndmVzY3V2tWTTd2WU5ZdUFhNWNFQzdWRkJIRGF0MmJZUFVIY3ZaS2k1V0hNaFlrc0k5cWc2ZmI1ZVVOS09GSW9nSTZiNzlQY1hLUDNWMDV4dFVaN3FtUQ?oc=5</v>
      </c>
      <c r="E10" s="5" t="str">
        <f>IFERROR(__xludf.DUMMYFUNCTION("""COMPUTED_VALUE"""),"5 of the best photo booth apps for a picture-perfect party  Cool Mom Tech")</f>
        <v>5 of the best photo booth apps for a picture-perfect party  Cool Mom Tech</v>
      </c>
    </row>
    <row r="11">
      <c r="A11" s="5" t="str">
        <f>IFERROR(__xludf.DUMMYFUNCTION("""COMPUTED_VALUE"""),"Tue, 14 May 2024 07:00:00 GMT")</f>
        <v>Tue, 14 May 2024 07:00:00 GMT</v>
      </c>
      <c r="B11" s="5" t="str">
        <f>IFERROR(__xludf.DUMMYFUNCTION("""COMPUTED_VALUE"""),"FENTY BEAUTY POP-UP AT MARINA BAY SANDS WITH FREE PHOTOBOOTH &amp; CUSTOM MAKEUP SAMPLES, NO SPENDING REQUIRED! - Shout.sg")</f>
        <v>FENTY BEAUTY POP-UP AT MARINA BAY SANDS WITH FREE PHOTOBOOTH &amp; CUSTOM MAKEUP SAMPLES, NO SPENDING REQUIRED! - Shout.sg</v>
      </c>
      <c r="D11" s="1" t="str">
        <f>IFERROR(__xludf.DUMMYFUNCTION("""COMPUTED_VALUE"""),"https://news.google.com/rss/articles/CBMiwwFBVV95cUxOV01sSGdneWRxTmhWV1VvSnY4eldqd2p6Qy14X2dZZk94N3VFMk5TcS1OUTQwbnJvYlBYZjhFbDRuelowVDU2ZWJkaV9VMHpkWHhvRTFOMDBjTmxhTXBrM0F4dEM5YUpfbUVyWnVVWVFpQzZucDR2ZUpaejczcm9kWXVXckdCSV9ySE9RNUxxUlg2a1pPcUZCWkozLTI5Nn"&amp;"pmaFNoaG9GdFU1OG1MSHhMTXNvS2hDWEtGcnJFU3RvUzhyXzQ?oc=5")</f>
        <v>https://news.google.com/rss/articles/CBMiwwFBVV95cUxOV01sSGdneWRxTmhWV1VvSnY4eldqd2p6Qy14X2dZZk94N3VFMk5TcS1OUTQwbnJvYlBYZjhFbDRuelowVDU2ZWJkaV9VMHpkWHhvRTFOMDBjTmxhTXBrM0F4dEM5YUpfbUVyWnVVWVFpQzZucDR2ZUpaejczcm9kWXVXckdCSV9ySE9RNUxxUlg2a1pPcUZCWkozLTI5NnpmaFNoaG9GdFU1OG1MSHhMTXNvS2hDWEtGcnJFU3RvUzhyXzQ?oc=5</v>
      </c>
      <c r="E11" s="5" t="str">
        <f>IFERROR(__xludf.DUMMYFUNCTION("""COMPUTED_VALUE"""),"FENTY BEAUTY POP-UP AT MARINA BAY SANDS WITH FREE PHOTOBOOTH &amp; CUSTOM 
MAKEUP SAMPLES, NO SPENDING REQUIRED!  Shout.sg")</f>
        <v>FENTY BEAUTY POP-UP AT MARINA BAY SANDS WITH FREE PHOTOBOOTH &amp; CUSTOM 
MAKEUP SAMPLES, NO SPENDING REQUIRED!  Shout.sg</v>
      </c>
    </row>
    <row r="12">
      <c r="A12" s="5" t="str">
        <f>IFERROR(__xludf.DUMMYFUNCTION("""COMPUTED_VALUE"""),"Mon, 29 Jul 2024 16:45:30 GMT")</f>
        <v>Mon, 29 Jul 2024 16:45:30 GMT</v>
      </c>
      <c r="B12" s="5" t="str">
        <f>IFERROR(__xludf.DUMMYFUNCTION("""COMPUTED_VALUE"""),"K-netizens react to ZEROBASEONE Zhang Hao's photobooth pics with BTS's V (Kim Taehyung) - allkpop")</f>
        <v>K-netizens react to ZEROBASEONE Zhang Hao's photobooth pics with BTS's V (Kim Taehyung) - allkpop</v>
      </c>
      <c r="D12" s="1" t="str">
        <f>IFERROR(__xludf.DUMMYFUNCTION("""COMPUTED_VALUE"""),"https://news.google.com/rss/articles/CBMiyAFBVV95cUxOQWlxYkkxWlpaVTgwOHZuMVZDdmlBV2U2cVgxa2hEaTVabEZ2WXl3d0xDMTJIb20xSE0tYTBJWGI3YTVVaTNEU1k2OGFCODcwNmhXMFpoLU9oYnNXNFN1Sl9vTlY3X3htckRTZjF0NWxmVE40LVFIb1ViVF9HSkhjNnhTS09hRmVoSV9QU2NDVEgxTkdBYnBKNlJMc3d3ZW"&amp;"RiZk1Td1NlZm9zUlZ3NVBTQ3hvcmllVWNQODBaQnliUmtrb1VhLTB2UA?oc=5")</f>
        <v>https://news.google.com/rss/articles/CBMiyAFBVV95cUxOQWlxYkkxWlpaVTgwOHZuMVZDdmlBV2U2cVgxa2hEaTVabEZ2WXl3d0xDMTJIb20xSE0tYTBJWGI3YTVVaTNEU1k2OGFCODcwNmhXMFpoLU9oYnNXNFN1Sl9vTlY3X3htckRTZjF0NWxmVE40LVFIb1ViVF9HSkhjNnhTS09hRmVoSV9QU2NDVEgxTkdBYnBKNlJMc3d3ZWRiZk1Td1NlZm9zUlZ3NVBTQ3hvcmllVWNQODBaQnliUmtrb1VhLTB2UA?oc=5</v>
      </c>
      <c r="E12" s="5" t="str">
        <f>IFERROR(__xludf.DUMMYFUNCTION("""COMPUTED_VALUE"""),"K-netizens react to ZEROBASEONE Zhang Hao's photobooth pics with BTS's V 
(Kim Taehyung)  allkpop")</f>
        <v>K-netizens react to ZEROBASEONE Zhang Hao's photobooth pics with BTS's V 
(Kim Taehyung)  allkpop</v>
      </c>
    </row>
    <row r="13">
      <c r="A13" s="5" t="str">
        <f>IFERROR(__xludf.DUMMYFUNCTION("""COMPUTED_VALUE"""),"Sat, 27 Jul 2024 23:29:00 GMT")</f>
        <v>Sat, 27 Jul 2024 23:29:00 GMT</v>
      </c>
      <c r="B13" s="5" t="str">
        <f>IFERROR(__xludf.DUMMYFUNCTION("""COMPUTED_VALUE"""),"Need2Know: Angry Crab Shack opens in Prescott; Vintage Photo cuts ribbon on photo booth trailer; New Simply Cruising offers e-bikes - Prescott Daily Courier")</f>
        <v>Need2Know: Angry Crab Shack opens in Prescott; Vintage Photo cuts ribbon on photo booth trailer; New Simply Cruising offers e-bikes - Prescott Daily Courier</v>
      </c>
      <c r="D13" s="1" t="str">
        <f>IFERROR(__xludf.DUMMYFUNCTION("""COMPUTED_VALUE"""),"https://news.google.com/rss/articles/CBMigwJBVV95cUxPb2l1clMwRlgxaklSYlZueDg2ZUtUUGUyc1hxVXdNNXk2S3NBVV91NjYtc3YxbG9mR3pQNEo0RXlkSkZFQ0NZSDNsNENST1A1ZlMzT0JKZmh0dWN4TEJJUVpMbDVlTl9QVkpLOF8yb3kxdDFOdTgzLUo0cl9wdExlRnZXRXY1Ty1ub3VsZl94SmpvUUR2YlRvSnVLQ1cya2"&amp;"NocUlZOU1UVW1oZHJCcm9JQUswNGRzM3lab19qNGRYTEptSWJLWVBRVlgwLVpVcGJhWHZ6Q3ItXzVtVzQ3NXBQcGkzelo5QTR2SEdldUlkRzlCY2tRYU5ZYWJ6b1pqemxLaDgw?oc=5")</f>
        <v>https://news.google.com/rss/articles/CBMigwJBVV95cUxPb2l1clMwRlgxaklSYlZueDg2ZUtUUGUyc1hxVXdNNXk2S3NBVV91NjYtc3YxbG9mR3pQNEo0RXlkSkZFQ0NZSDNsNENST1A1ZlMzT0JKZmh0dWN4TEJJUVpMbDVlTl9QVkpLOF8yb3kxdDFOdTgzLUo0cl9wdExlRnZXRXY1Ty1ub3VsZl94SmpvUUR2YlRvSnVLQ1cya2NocUlZOU1UVW1oZHJCcm9JQUswNGRzM3lab19qNGRYTEptSWJLWVBRVlgwLVpVcGJhWHZ6Q3ItXzVtVzQ3NXBQcGkzelo5QTR2SEdldUlkRzlCY2tRYU5ZYWJ6b1pqemxLaDgw?oc=5</v>
      </c>
      <c r="E13" s="5" t="str">
        <f>IFERROR(__xludf.DUMMYFUNCTION("""COMPUTED_VALUE"""),"Need2Know: Angry Crab Shack opens in Prescott; Vintage Photo cuts ribbon on 
photo booth trailer; New Simply Cruising offers e-bikes  Prescott Daily 
Courier")</f>
        <v>Need2Know: Angry Crab Shack opens in Prescott; Vintage Photo cuts ribbon on 
photo booth trailer; New Simply Cruising offers e-bikes  Prescott Daily 
Courier</v>
      </c>
    </row>
    <row r="14">
      <c r="A14" s="5" t="str">
        <f>IFERROR(__xludf.DUMMYFUNCTION("""COMPUTED_VALUE"""),"Mon, 08 Jan 2024 08:00:00 GMT")</f>
        <v>Mon, 08 Jan 2024 08:00:00 GMT</v>
      </c>
      <c r="B14" s="5" t="str">
        <f>IFERROR(__xludf.DUMMYFUNCTION("""COMPUTED_VALUE"""),"Portable Photobooth Printers - Trend Hunter")</f>
        <v>Portable Photobooth Printers - Trend Hunter</v>
      </c>
      <c r="D14" s="1" t="str">
        <f>IFERROR(__xludf.DUMMYFUNCTION("""COMPUTED_VALUE"""),"https://news.google.com/rss/articles/CBMiaEFVX3lxTFBFemgxTG95czkwSDFwekJYX05xaTUwakU3cFVhNVlpSVpfWUJ2Q0N0cms1X0FuWV9abk5rTC1JdjJWM0U2M2JEVWpUZVdpQnhrZnVVd0VSSGxpNWlnUDdUX19uNkNkNF9s0gFuQVVfeXFMTkFrWWFCdVJSMVI0RmFwLThHWmtDT0E3aXJnMF8ybzB3QUxfVjNGSjlnTkxVS1"&amp;"pQSUdjZ29IMjY5akstcl9xRjc4WUtBMDQ5S2FWelItdkZqTU1pX21OblI4NVlyZllaY3BuUExxcnc?oc=5")</f>
        <v>https://news.google.com/rss/articles/CBMiaEFVX3lxTFBFemgxTG95czkwSDFwekJYX05xaTUwakU3cFVhNVlpSVpfWUJ2Q0N0cms1X0FuWV9abk5rTC1JdjJWM0U2M2JEVWpUZVdpQnhrZnVVd0VSSGxpNWlnUDdUX19uNkNkNF9s0gFuQVVfeXFMTkFrWWFCdVJSMVI0RmFwLThHWmtDT0E3aXJnMF8ybzB3QUxfVjNGSjlnTkxVS1pQSUdjZ29IMjY5akstcl9xRjc4WUtBMDQ5S2FWelItdkZqTU1pX21OblI4NVlyZllaY3BuUExxcnc?oc=5</v>
      </c>
      <c r="E14" s="5" t="str">
        <f>IFERROR(__xludf.DUMMYFUNCTION("""COMPUTED_VALUE"""),"Portable Photobooth Printers  Trend Hunter")</f>
        <v>Portable Photobooth Printers  Trend Hunter</v>
      </c>
    </row>
    <row r="15">
      <c r="A15" s="5" t="str">
        <f>IFERROR(__xludf.DUMMYFUNCTION("""COMPUTED_VALUE"""),"Mon, 23 Oct 2023 07:00:00 GMT")</f>
        <v>Mon, 23 Oct 2023 07:00:00 GMT</v>
      </c>
      <c r="B15" s="5" t="str">
        <f>IFERROR(__xludf.DUMMYFUNCTION("""COMPUTED_VALUE"""),"Working Iowa: Univ. of Iowa headshot photo booth helps students put best face forward - KCRG")</f>
        <v>Working Iowa: Univ. of Iowa headshot photo booth helps students put best face forward - KCRG</v>
      </c>
      <c r="D15" s="1" t="str">
        <f>IFERROR(__xludf.DUMMYFUNCTION("""COMPUTED_VALUE"""),"https://news.google.com/rss/articles/CBMiswFBVV95cUxOOFZPR0owN2xRRmNnQ1Y5VnpzYmxzRWdHVC1RSlZCSUlrOHFMM0lDaktZZFg2eG5oOU5VN1g4LXViVUFULTBiclpmYm1USUtOOTRvS09wMVdVYnYzZ21kZ1huMzJzV05ldmdqUkRoNUxOZDdMVDRPajNJclJzcjBMRFdsb00yMFIzX180VWJ6VlFQRUtGdTh0ZkkzYlNEcn"&amp;"RnYkRiU2ZkQ1hJYnFzTkNOd0ZhWdIBxwFBVV95cUxPc1lpSy01S1VmU01uTDhZYjRaYVhOc000YzhfUXUySlh6NjhhdFFZaVprdkE0dzY5TmVQV0dMcm9nWnRjRlhYNTFfb2xNaXRzMDNyYjlTd21IWnY3V2MxMFdMZmcxczkzWGtmV3Bzel9KbDF5ZFhwUDBVakJRNDZvR0dKMWV0ZUhhLWZTbzNYVHRWaHYtVTNSSlhVZ09FTXRIdzQyQ2x6b"&amp;"GVzd3dkVUIySnl2Ty1PX1pfLWpfWUU3TlYzU3lMNFpv?oc=5")</f>
        <v>https://news.google.com/rss/articles/CBMiswFBVV95cUxOOFZPR0owN2xRRmNnQ1Y5VnpzYmxzRWdHVC1RSlZCSUlrOHFMM0lDaktZZFg2eG5oOU5VN1g4LXViVUFULTBiclpmYm1USUtOOTRvS09wMVdVYnYzZ21kZ1huMzJzV05ldmdqUkRoNUxOZDdMVDRPajNJclJzcjBMRFdsb00yMFIzX180VWJ6VlFQRUtGdTh0ZkkzYlNEcnRnYkRiU2ZkQ1hJYnFzTkNOd0ZhWdIBxwFBVV95cUxPc1lpSy01S1VmU01uTDhZYjRaYVhOc000YzhfUXUySlh6NjhhdFFZaVprdkE0dzY5TmVQV0dMcm9nWnRjRlhYNTFfb2xNaXRzMDNyYjlTd21IWnY3V2MxMFdMZmcxczkzWGtmV3Bzel9KbDF5ZFhwUDBVakJRNDZvR0dKMWV0ZUhhLWZTbzNYVHRWaHYtVTNSSlhVZ09FTXRIdzQyQ2x6bGVzd3dkVUIySnl2Ty1PX1pfLWpfWUU3TlYzU3lMNFpv?oc=5</v>
      </c>
      <c r="E15" s="5" t="str">
        <f>IFERROR(__xludf.DUMMYFUNCTION("""COMPUTED_VALUE"""),"Working Iowa: Univ. of Iowa headshot photo booth helps students put best 
face forward  KCRG")</f>
        <v>Working Iowa: Univ. of Iowa headshot photo booth helps students put best 
face forward  KCRG</v>
      </c>
    </row>
    <row r="16">
      <c r="A16" s="5" t="str">
        <f>IFERROR(__xludf.DUMMYFUNCTION("""COMPUTED_VALUE"""),"Sat, 18 May 2024 07:00:00 GMT")</f>
        <v>Sat, 18 May 2024 07:00:00 GMT</v>
      </c>
      <c r="B16" s="5" t="str">
        <f>IFERROR(__xludf.DUMMYFUNCTION("""COMPUTED_VALUE"""),"Did Chrissy Teigen and John Legend kick a person out of a photobooth to take a picture themselves? Here's what happened - Marca.com")</f>
        <v>Did Chrissy Teigen and John Legend kick a person out of a photobooth to take a picture themselves? Here's what happened - Marca.com</v>
      </c>
      <c r="D16" s="1" t="str">
        <f>IFERROR(__xludf.DUMMYFUNCTION("""COMPUTED_VALUE"""),"https://news.google.com/rss/articles/CBMikAFBVV95cUxNMU9IWWdzUGZ4TVVzZDZLemxJNWpkVzlpWDRiOTFWYlJYWWJxdjdKV2R5WmVnNDg0VHE4a05yQWM4U01wZFo0ZXBOMkF0N0g3TU0xZmVNbjBfTDBBejAwZ0Q0bnYxbDJ0X0pmamVKVGx3WXhqNi0zejZRTG1TRlFqeWc2dFNVYzE4TzlFeDkyRjPSAZABQVVfeXFMT2RRNW"&amp;"xJMTZJNFJvakYxdXFqM3B6ZUZaUUZpV1dRd2d0andKYmVMZ1h6QkNtODhzS2xnelhjb01tcnhfbTF3SmJ0T0V6TS12V1dLOHJ6R0NlT0lma2tlWHE3R2Z1d0xhTl9WUlRqM2JkNDhuTzIxX1pjSThUOVdPb0NESllGbXdHMFBFUERXR2M0?oc=5")</f>
        <v>https://news.google.com/rss/articles/CBMikAFBVV95cUxNMU9IWWdzUGZ4TVVzZDZLemxJNWpkVzlpWDRiOTFWYlJYWWJxdjdKV2R5WmVnNDg0VHE4a05yQWM4U01wZFo0ZXBOMkF0N0g3TU0xZmVNbjBfTDBBejAwZ0Q0bnYxbDJ0X0pmamVKVGx3WXhqNi0zejZRTG1TRlFqeWc2dFNVYzE4TzlFeDkyRjPSAZABQVVfeXFMT2RRNWxJMTZJNFJvakYxdXFqM3B6ZUZaUUZpV1dRd2d0andKYmVMZ1h6QkNtODhzS2xnelhjb01tcnhfbTF3SmJ0T0V6TS12V1dLOHJ6R0NlT0lma2tlWHE3R2Z1d0xhTl9WUlRqM2JkNDhuTzIxX1pjSThUOVdPb0NESllGbXdHMFBFUERXR2M0?oc=5</v>
      </c>
      <c r="E16" s="5" t="str">
        <f>IFERROR(__xludf.DUMMYFUNCTION("""COMPUTED_VALUE"""),"Did Chrissy Teigen and John Legend kick a person out of a photobooth to 
take a picture themselves? Here's what happened  Marca.com")</f>
        <v>Did Chrissy Teigen and John Legend kick a person out of a photobooth to 
take a picture themselves? Here's what happened  Marca.com</v>
      </c>
    </row>
    <row r="17">
      <c r="A17" s="5" t="str">
        <f>IFERROR(__xludf.DUMMYFUNCTION("""COMPUTED_VALUE"""),"Fri, 17 May 2024 07:00:00 GMT")</f>
        <v>Fri, 17 May 2024 07:00:00 GMT</v>
      </c>
      <c r="B17" s="5" t="str">
        <f>IFERROR(__xludf.DUMMYFUNCTION("""COMPUTED_VALUE"""),"TikToker Claims Chrissy Teigen &amp; John Legend Kicked Group Out of Photo Booth - TMZ")</f>
        <v>TikToker Claims Chrissy Teigen &amp; John Legend Kicked Group Out of Photo Booth - TMZ</v>
      </c>
      <c r="D17" s="1" t="str">
        <f>IFERROR(__xludf.DUMMYFUNCTION("""COMPUTED_VALUE"""),"https://news.google.com/rss/articles/CBMiiwFBVV95cUxOcWZzMldFMzVkMnBXUUZNRl9uN3JkQWx5VUJjdjcyM2J3Y3doMElucFFnc3VjRktSTXJMNm55LXZ6a01mRmZrbUNwSTV4N21vdjRQOG1RWjRFUnFZQWxuRW5IZ2JxZllNRno4U0dvVGNFZDl5THRhc0cyUHVFTHFrUlJ5WmxBWGZISlIw0gGMAUFVX3lxTE1DS3ZMZG1wNT"&amp;"ZHNko1TllBU05Wckc0T3NpYTFtQWd1c1dMaDVxZUhjckZJVnZ6SHQ4OVB4WVhXcnVER1I3a2NucVNtN3ZHTDNqZXg2UnpvUGhkbHY5WlgtRmRzXzZaNUk1Tk5BaTV1V3lMdnduWC1YTWdoemFPRk9TSVQzdTcwSzAzd3JJ?oc=5")</f>
        <v>https://news.google.com/rss/articles/CBMiiwFBVV95cUxOcWZzMldFMzVkMnBXUUZNRl9uN3JkQWx5VUJjdjcyM2J3Y3doMElucFFnc3VjRktSTXJMNm55LXZ6a01mRmZrbUNwSTV4N21vdjRQOG1RWjRFUnFZQWxuRW5IZ2JxZllNRno4U0dvVGNFZDl5THRhc0cyUHVFTHFrUlJ5WmxBWGZISlIw0gGMAUFVX3lxTE1DS3ZMZG1wNTZHNko1TllBU05Wckc0T3NpYTFtQWd1c1dMaDVxZUhjckZJVnZ6SHQ4OVB4WVhXcnVER1I3a2NucVNtN3ZHTDNqZXg2UnpvUGhkbHY5WlgtRmRzXzZaNUk1Tk5BaTV1V3lMdnduWC1YTWdoemFPRk9TSVQzdTcwSzAzd3JJ?oc=5</v>
      </c>
      <c r="E17" s="5" t="str">
        <f>IFERROR(__xludf.DUMMYFUNCTION("""COMPUTED_VALUE"""),"TikToker Claims Chrissy Teigen &amp; John Legend Kicked Group Out of Photo Booth
  TMZ")</f>
        <v>TikToker Claims Chrissy Teigen &amp; John Legend Kicked Group Out of Photo Booth
  TMZ</v>
      </c>
    </row>
    <row r="18">
      <c r="A18" s="5" t="str">
        <f>IFERROR(__xludf.DUMMYFUNCTION("""COMPUTED_VALUE"""),"Mon, 05 Feb 2024 08:00:00 GMT")</f>
        <v>Mon, 05 Feb 2024 08:00:00 GMT</v>
      </c>
      <c r="B18" s="5" t="str">
        <f>IFERROR(__xludf.DUMMYFUNCTION("""COMPUTED_VALUE"""),"Third-Generation Idol Gives Fans A ""Delulu"" Photobooth Opportunity — The Results Are Truly Unexpected - Koreaboo")</f>
        <v>Third-Generation Idol Gives Fans A "Delulu" Photobooth Opportunity — The Results Are Truly Unexpected - Koreaboo</v>
      </c>
      <c r="D18" s="1" t="str">
        <f>IFERROR(__xludf.DUMMYFUNCTION("""COMPUTED_VALUE"""),"https://news.google.com/rss/articles/CBMiqgFBVV95cUxPOGQxeVdlZFNRRTZ4R295SVN3LTI4N3owWl90YWt0VEpLWnBpTGZMakpLWHBfZVBwV3Zsa29CVlpDRVNhOGthbnp2Z0NXcWRkbTFiT0dHNXUydGNadk5lMWdRZjhtUTVqeVFoT05seXVCOTFLM3RKdXBicV96WFBGdThMaTA0R2hZZ1ZlUUZNRGhBeHBNYy1zcWxKVlhJUk"&amp;"tWOFMyd29SWUZYUQ?oc=5")</f>
        <v>https://news.google.com/rss/articles/CBMiqgFBVV95cUxPOGQxeVdlZFNRRTZ4R295SVN3LTI4N3owWl90YWt0VEpLWnBpTGZMakpLWHBfZVBwV3Zsa29CVlpDRVNhOGthbnp2Z0NXcWRkbTFiT0dHNXUydGNadk5lMWdRZjhtUTVqeVFoT05seXVCOTFLM3RKdXBicV96WFBGdThMaTA0R2hZZ1ZlUUZNRGhBeHBNYy1zcWxKVlhJUktWOFMyd29SWUZYUQ?oc=5</v>
      </c>
      <c r="E18" s="5" t="str">
        <f>IFERROR(__xludf.DUMMYFUNCTION("""COMPUTED_VALUE"""),"Third-Generation Idol Gives Fans A ""Delulu"" Photobooth Opportunity — The 
Results Are Truly Unexpected  Koreaboo")</f>
        <v>Third-Generation Idol Gives Fans A "Delulu" Photobooth Opportunity — The 
Results Are Truly Unexpected  Koreaboo</v>
      </c>
    </row>
    <row r="19">
      <c r="A19" s="5" t="str">
        <f>IFERROR(__xludf.DUMMYFUNCTION("""COMPUTED_VALUE"""),"Thu, 11 Jan 2024 08:00:00 GMT")</f>
        <v>Thu, 11 Jan 2024 08:00:00 GMT</v>
      </c>
      <c r="B19" s="5" t="str">
        <f>IFERROR(__xludf.DUMMYFUNCTION("""COMPUTED_VALUE"""),"CES 2024: HP unveils new photobooth printer - Gadget")</f>
        <v>CES 2024: HP unveils new photobooth printer - Gadget</v>
      </c>
      <c r="D19" s="1" t="str">
        <f>IFERROR(__xludf.DUMMYFUNCTION("""COMPUTED_VALUE"""),"https://news.google.com/rss/articles/CBMiR0FVX3lxTE84Z0RDbjZHS0tMY2o0LXJzc1JhNFVnQWtmUTJDVXRNckRYY0VWbXc0QUx2OFBOMnJGMjJaVzdpbWtrUGV5N1Fn0gFPQVVfeXFMTWhnQS1oQUVUZ05xejU4TXpCMmszd2YwLXNxYXh4bkNFN0QtQ3dOZktKc0hBMjhKZDA4dFhlUEx4UmVZXy1oVDRyd00xQVp0WQ?oc=5")</f>
        <v>https://news.google.com/rss/articles/CBMiR0FVX3lxTE84Z0RDbjZHS0tMY2o0LXJzc1JhNFVnQWtmUTJDVXRNckRYY0VWbXc0QUx2OFBOMnJGMjJaVzdpbWtrUGV5N1Fn0gFPQVVfeXFMTWhnQS1oQUVUZ05xejU4TXpCMmszd2YwLXNxYXh4bkNFN0QtQ3dOZktKc0hBMjhKZDA4dFhlUEx4UmVZXy1oVDRyd00xQVp0WQ?oc=5</v>
      </c>
      <c r="E19" s="5" t="str">
        <f>IFERROR(__xludf.DUMMYFUNCTION("""COMPUTED_VALUE"""),"CES 2024: HP unveils new photobooth printer  Gadget")</f>
        <v>CES 2024: HP unveils new photobooth printer  Gadget</v>
      </c>
    </row>
    <row r="20">
      <c r="A20" s="5" t="str">
        <f>IFERROR(__xludf.DUMMYFUNCTION("""COMPUTED_VALUE"""),"Wed, 27 Sep 2023 07:00:00 GMT")</f>
        <v>Wed, 27 Sep 2023 07:00:00 GMT</v>
      </c>
      <c r="B20" s="5" t="str">
        <f>IFERROR(__xludf.DUMMYFUNCTION("""COMPUTED_VALUE"""),"Photobytes has a darkroom photobooth with photo strips from S$5 - Confirm Good")</f>
        <v>Photobytes has a darkroom photobooth with photo strips from S$5 - Confirm Good</v>
      </c>
      <c r="D20" s="1" t="str">
        <f>IFERROR(__xludf.DUMMYFUNCTION("""COMPUTED_VALUE"""),"https://news.google.com/rss/articles/CBMibEFVX3lxTE91bHVvUXZxa3dJLUwyN3k2U0tiV0MyMXRnbG93ZEFZdG9nVm4yd2VqUkdYNEpyY09vdml1d21Pb1RWNHdTa2ZVZ0pZSzZSSWsxQW9KRnQ0UDByekFHcm43NXE4Y1EtMmV6SUczRQ?oc=5")</f>
        <v>https://news.google.com/rss/articles/CBMibEFVX3lxTE91bHVvUXZxa3dJLUwyN3k2U0tiV0MyMXRnbG93ZEFZdG9nVm4yd2VqUkdYNEpyY09vdml1d21Pb1RWNHdTa2ZVZ0pZSzZSSWsxQW9KRnQ0UDByekFHcm43NXE4Y1EtMmV6SUczRQ?oc=5</v>
      </c>
      <c r="E20" s="5" t="str">
        <f>IFERROR(__xludf.DUMMYFUNCTION("""COMPUTED_VALUE"""),"Photobytes has a darkroom photobooth with photo strips from S$5  Confirm 
Good")</f>
        <v>Photobytes has a darkroom photobooth with photo strips from S$5  Confirm 
Good</v>
      </c>
    </row>
    <row r="21">
      <c r="A21" s="5" t="str">
        <f>IFERROR(__xludf.DUMMYFUNCTION("""COMPUTED_VALUE"""),"Wed, 27 Mar 2024 07:00:00 GMT")</f>
        <v>Wed, 27 Mar 2024 07:00:00 GMT</v>
      </c>
      <c r="B21" s="5" t="str">
        <f>IFERROR(__xludf.DUMMYFUNCTION("""COMPUTED_VALUE"""),"Strike a pose at these 14 photobooths in Singapore - Confirm Good")</f>
        <v>Strike a pose at these 14 photobooths in Singapore - Confirm Good</v>
      </c>
      <c r="D21" s="1" t="str">
        <f>IFERROR(__xludf.DUMMYFUNCTION("""COMPUTED_VALUE"""),"https://news.google.com/rss/articles/CBMiYEFVX3lxTFB4Nkg2ajQzRWlEVDUtNzRKTUxvN3prbVpCSzlGTWpJc09idHN4bngxOFFGSkwwTFBKc0FEVEh2SDVsSWZ1MWNaTjVvbW1FWVE4bEtWNnF2M2RvdGJwbl9VTA?oc=5")</f>
        <v>https://news.google.com/rss/articles/CBMiYEFVX3lxTFB4Nkg2ajQzRWlEVDUtNzRKTUxvN3prbVpCSzlGTWpJc09idHN4bngxOFFGSkwwTFBKc0FEVEh2SDVsSWZ1MWNaTjVvbW1FWVE4bEtWNnF2M2RvdGJwbl9VTA?oc=5</v>
      </c>
      <c r="E21" s="5" t="str">
        <f>IFERROR(__xludf.DUMMYFUNCTION("""COMPUTED_VALUE"""),"Strike a pose at these 14 photobooths in Singapore  Confirm Good")</f>
        <v>Strike a pose at these 14 photobooths in Singapore  Confirm Good</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