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y Snaps Photo Booth OC | Ph" sheetId="1" r:id="rId4"/>
    <sheet state="visible" name="Points of Interest" sheetId="2" r:id="rId5"/>
    <sheet state="visible" name="POI Images" sheetId="3" r:id="rId6"/>
    <sheet state="visible" name="FROM Directions" sheetId="4" r:id="rId7"/>
    <sheet state="visible" name="TO Directions" sheetId="5" r:id="rId8"/>
    <sheet state="visible" name="Iframe Embeds" sheetId="6" r:id="rId9"/>
  </sheets>
  <definedNames/>
  <calcPr/>
</workbook>
</file>

<file path=xl/sharedStrings.xml><?xml version="1.0" encoding="utf-8"?>
<sst xmlns="http://schemas.openxmlformats.org/spreadsheetml/2006/main" count="2522" uniqueCount="1790">
  <si>
    <t>Business Name</t>
  </si>
  <si>
    <t>Party Snaps Photo Booth OC | Photo Booth Rental Orange County</t>
  </si>
  <si>
    <t>Business Adress</t>
  </si>
  <si>
    <t>12911 Dungan Ln, Garden Grove, CA 92840, USA</t>
  </si>
  <si>
    <t>Business Phone</t>
  </si>
  <si>
    <t>+1 562-303-9926</t>
  </si>
  <si>
    <t>Business Website</t>
  </si>
  <si>
    <t>https://www.luckyfrogphotos.com/360photoboothrentallosangeles.html</t>
  </si>
  <si>
    <t>Business Status</t>
  </si>
  <si>
    <t>OPERATIONAL</t>
  </si>
  <si>
    <t>Business Rating</t>
  </si>
  <si>
    <t>Business Total Ratings</t>
  </si>
  <si>
    <t>Place ID</t>
  </si>
  <si>
    <t>ChIJS6qcHXvZ3IARO_aW9uFeY8M</t>
  </si>
  <si>
    <t>Knowledge Graph</t>
  </si>
  <si>
    <t>Suggest Edit</t>
  </si>
  <si>
    <t>Questions Ask</t>
  </si>
  <si>
    <t>Questions List</t>
  </si>
  <si>
    <t>Posts</t>
  </si>
  <si>
    <t>Products</t>
  </si>
  <si>
    <t>Lat &amp; Long</t>
  </si>
  <si>
    <t>https://www.google.com/maps?ll=@33.7753974,-117.921582&amp;z=17&amp;cid=14079201184688043579</t>
  </si>
  <si>
    <t>Maps URL</t>
  </si>
  <si>
    <t>https://www.google.com/maps/place/Party+Snaps+Photo+Booth+OC+%7C+Photo+Booth+Rental+Orange+County/@33.7753974,-117.9237707,17z/data=!3m1!4b1!4m5!3m4!1s0x0:0xc3635ee1f696f63b!8m2!3d33.7753974!4d-117.921582?shorturl=1</t>
  </si>
  <si>
    <t>Map</t>
  </si>
  <si>
    <t>https://www.google.com/maps/@33.7753974,-117.921582,17?ucbcb=1&amp;cid=14079201184688043579&amp;entry=ttu</t>
  </si>
  <si>
    <t>CID</t>
  </si>
  <si>
    <t>https://www.google.com/maps?cid=14079201184688043579</t>
  </si>
  <si>
    <t>directions FROM location</t>
  </si>
  <si>
    <t>https://www.google.com/maps/dir//33.7753974,-117.921582/@33.7753974,-117.921582,17?ucbcb=1&amp;entry=ttu</t>
  </si>
  <si>
    <t>directions TO location</t>
  </si>
  <si>
    <t>https://www.google.com/maps/dir/33.7753974,-117.921582/@33.7753974,-117.921582,17?ucbcb=1&amp;entry=ttu</t>
  </si>
  <si>
    <t>Street View Panorama</t>
  </si>
  <si>
    <t>https://www.google.com/maps/@?api=1&amp;map_action=pano&amp;viewpoint=33.7753974%2C-117.921582</t>
  </si>
  <si>
    <t>Satellite View</t>
  </si>
  <si>
    <t>https://www.google.com/maps/@?api=1&amp;map_action=map&amp;center=33.7753974%2C-117.921582&amp;zoom=17&amp;basemap=satellite</t>
  </si>
  <si>
    <t>Satellite Traffic View</t>
  </si>
  <si>
    <t>https://www.google.com/maps/@?api=1&amp;map_action=map&amp;center=33.7753974%2C-117.921582&amp;zoom=17&amp;basemap=satellite&amp;layer=traffic</t>
  </si>
  <si>
    <t>Transit View</t>
  </si>
  <si>
    <t>https://www.google.com/maps/dir///@33.7753974,-117.921582,17z?entry=ttu</t>
  </si>
  <si>
    <t>Layers View</t>
  </si>
  <si>
    <t>https://www.google.com/maps/place/Party+Snaps+Photo+Booth+OC+%7C+Photo+Booth+Rental+Orange+County/@33.7753974,-117.9237707,17z/data=!3m1!1e3!3m1!4b1!4m5!3m4!1s0x0:0xc3635ee1f696f63b!8m2!3d33.7753974!4d-117.921582?shorturl=1</t>
  </si>
  <si>
    <t>Layer Transit</t>
  </si>
  <si>
    <t>https://www.google.com/maps/place/Party+Snaps+Photo+Booth+OC+%7C+Photo+Booth+Rental+Orange+County/@33.7753974,-117.9237707,17z/data=!3m1!4b1!4m5!3m4!1s0x0:0xc3635ee1f696f63b!8m2!3d33.7753974!4d-117.921582!5m1!1e1?shorturl=1</t>
  </si>
  <si>
    <t>Layer Public Transportation</t>
  </si>
  <si>
    <t>https://www.google.com/maps/place/Party+Snaps+Photo+Booth+OC+%7C+Photo+Booth+Rental+Orange+County/@33.7753974,-117.9237707,17z/data=!3m1!4b1!4m5!3m4!1s0x0:0xc3635ee1f696f63b!8m2!3d33.7753974!4d-117.921582!5m1!1e2?shorturl=1</t>
  </si>
  <si>
    <t>Layer Bycicle</t>
  </si>
  <si>
    <t>https://www.google.com/maps/place/Party+Snaps+Photo+Booth+OC+%7C+Photo+Booth+Rental+Orange+County/@33.7753974,-117.9237707,17z/data=!3m1!4b1!4m5!3m4!1s0x0:0xc3635ee1f696f63b!8m2!3d33.7753974!4d-117.921582!5m1!1e3?shorturl=1</t>
  </si>
  <si>
    <t>Layer Terrain</t>
  </si>
  <si>
    <t>https://www.google.com/maps/place/Party+Snaps+Photo+Booth+OC+%7C+Photo+Booth+Rental+Orange+County/@33.7753974,-117.9237707,17z/data=!3m1!4b1!4m5!3m4!1s0x0:0xc3635ee1f696f63b!8m2!3d33.7753974!4d-117.921582!5m1!1e4?shorturl=1</t>
  </si>
  <si>
    <t>Layer Street View</t>
  </si>
  <si>
    <t>https://www.google.com/maps/place/Party+Snaps+Photo+Booth+OC+%7C+Photo+Booth+Rental+Orange+County/@33.7753974,-117.9237707,17z/data=!3m1!4b1!4m5!3m4!1s0x0:0xc3635ee1f696f63b!8m2!3d33.7753974!4d-117.921582!5m1!1e5?shorturl=1</t>
  </si>
  <si>
    <t>Layer Wildfires</t>
  </si>
  <si>
    <t>https://www.google.com/maps/place/Party+Snaps+Photo+Booth+OC+%7C+Photo+Booth+Rental+Orange+County/@33.7753974,-117.9237707,17z/data=!3m1!4b1!4m5!3m4!1s0x0:0xc3635ee1f696f63b!8m2!3d33.7753974!4d-117.921582!5m1!1e8?shorturl=1</t>
  </si>
  <si>
    <t>Layer Air Quality</t>
  </si>
  <si>
    <t>https://www.google.com/maps/place/Party+Snaps+Photo+Booth+OC+%7C+Photo+Booth+Rental+Orange+County/@33.7753974,-117.9237707,17z/data=!3m1!4b1!4m5!3m4!1s0x0:0xc3635ee1f696f63b!8m2!3d33.7753974!4d-117.921582!5m1!1e9?shorturl=1</t>
  </si>
  <si>
    <t>Layer Public Transportation &amp; Terrain</t>
  </si>
  <si>
    <t>https://www.google.com/maps/place/Party+Snaps+Photo+Booth+OC+%7C+Photo+Booth+Rental+Orange+County/@33.7753974,-117.9237707,17z/data=!3m1!4b1!4m5!3m4!1s0x0:0xc3635ee1f696f63b!8m2!3d33.7753974!4d-117.921582!5m2!1e2!1e4?shorturl=1</t>
  </si>
  <si>
    <t>Layer Transit &amp; Terrain</t>
  </si>
  <si>
    <t>https://www.google.com/maps/place/Party+Snaps+Photo+Booth+OC+%7C+Photo+Booth+Rental+Orange+County/@33.7753974,-117.9237707,17z/data=!3m1!4b1!4m5!3m4!1s0x0:0xc3635ee1f696f63b!8m2!3d33.7753974!4d-117.921582!5m2!1e1!1e4?shorturl=1</t>
  </si>
  <si>
    <t>Layer Public Transportation &amp; Terrain &amp; Street View</t>
  </si>
  <si>
    <t>https://www.google.com/maps/place/Party+Snaps+Photo+Booth+OC+%7C+Photo+Booth+Rental+Orange+County/@33.7753974,-117.9237707,17z/data=!3m1!4b1!4m5!3m4!1s0x0:0xc3635ee1f696f63b!8m2!3d33.7753974!4d-117.921582!5m3!1e2!1e4!1e5?shorturl=1</t>
  </si>
  <si>
    <t>Layer Transit &amp; Terrain &amp; Street View</t>
  </si>
  <si>
    <t>https://www.google.com/maps/place/Party+Snaps+Photo+Booth+OC+%7C+Photo+Booth+Rental+Orange+County/@33.7753974,-117.9237707,17z/data=!3m1!4b1!4m5!3m4!1s0x0:0xc3635ee1f696f63b!8m2!3d33.7753974!4d-117.921582!5m3!1e1!1e4!1e5?shorturl=1</t>
  </si>
  <si>
    <t>Photo 1</t>
  </si>
  <si>
    <t>https://drive.google.com/uc?export=view&amp;id=1G9E2a511cR2exD48J1lSRAGlNuCA6jdM</t>
  </si>
  <si>
    <t>Photo 2</t>
  </si>
  <si>
    <t>https://drive.google.com/uc?export=view&amp;id=1mJrjNLeRocLlYWhjWaOQBLYY0oSi3Ofe</t>
  </si>
  <si>
    <t>Photo 3</t>
  </si>
  <si>
    <t>https://drive.google.com/uc?export=view&amp;id=1gLQOhhazwwCWHjMAgdVIu0TkWopVclsj</t>
  </si>
  <si>
    <t>Photo 4</t>
  </si>
  <si>
    <t>https://drive.google.com/uc?export=view&amp;id=1e2LQVdZpJmXDlZjvwxvY30CNN3vpS3SY</t>
  </si>
  <si>
    <t>Photo 5</t>
  </si>
  <si>
    <t>https://drive.google.com/uc?export=view&amp;id=1BGb9YBaoetgA3Wr4K9mG5vGCw_uG7ilo</t>
  </si>
  <si>
    <t>Photo 6</t>
  </si>
  <si>
    <t>https://drive.google.com/uc?export=view&amp;id=17IqOz-M351Lj_q06UeXqwpSH5ke6UCr7</t>
  </si>
  <si>
    <t>Photo 7</t>
  </si>
  <si>
    <t>https://drive.google.com/uc?export=view&amp;id=1yUZcI1t8Xpbjiqe85_D77UsgQYUOuQP7</t>
  </si>
  <si>
    <t>Photo 8</t>
  </si>
  <si>
    <t>https://drive.google.com/uc?export=view&amp;id=1_mdtrUFbygROTUrdarUUoJqkF65uDFhL</t>
  </si>
  <si>
    <t>Photo 9</t>
  </si>
  <si>
    <t>https://drive.google.com/uc?export=view&amp;id=1a6XnDgHWbEjeTzCcf-hsTvHYG0Karclo</t>
  </si>
  <si>
    <t>Photo 10</t>
  </si>
  <si>
    <t>https://drive.google.com/uc?export=view&amp;id=1Hi68JHnEn97rI_ckodHuxZvGdMTK3JOf</t>
  </si>
  <si>
    <t>folder</t>
  </si>
  <si>
    <t>https://drive.google.com/drive/folders/1YHqvs7YPZetTfPjXjgYJJvybPoU6YRhe</t>
  </si>
  <si>
    <t>file</t>
  </si>
  <si>
    <t>https://docs.google.com/spreadsheet/pub?key=18HlgObrPm0lWKZxhuKmjrzUtMaHurlx0-HuxFMoMV3c</t>
  </si>
  <si>
    <t>pubhtml</t>
  </si>
  <si>
    <t>https://docs.google.com/spreadsheets/d/18HlgObrPm0lWKZxhuKmjrzUtMaHurlx0-HuxFMoMV3c/pubhtml</t>
  </si>
  <si>
    <t>pub</t>
  </si>
  <si>
    <t>https://docs.google.com/spreadsheets/d/18HlgObrPm0lWKZxhuKmjrzUtMaHurlx0-HuxFMoMV3c/pub</t>
  </si>
  <si>
    <t>view</t>
  </si>
  <si>
    <t>https://docs.google.com/spreadsheets/d/18HlgObrPm0lWKZxhuKmjrzUtMaHurlx0-HuxFMoMV3c/view</t>
  </si>
  <si>
    <t>https://www.google.com/maps/place/Party+Snaps+Photo+Booth+OC+%7C+Photo+Booth+Rental+Orange+County/@33.7753974,-117.921582,14z/data=!3m1!4b1!4m5!3m4!1s0x0:0xc3635ee1f696f63b!8m2!3d33.7753974!4d-117.921582?shorturl=1</t>
  </si>
  <si>
    <t>https://www.google.com/search?q=open+air+booth+rental++South+Gate&amp;kgmid=</t>
  </si>
  <si>
    <t>https://www.google.com/maps/place/Party+Snaps+Photo+Booth+OC+%7C+Photo+Booth+Rental+Orange+County/@33.7774274,-117.921582,16z/data=!3m1!4b1!4m5!3m4!1s0x0:0xc3635ee1f696f63b!8m2!3d33.7753974!4d-117.921582?shorturl=1</t>
  </si>
  <si>
    <t>https://www.google.com/search?q=open+air+booth+rental++South+Pasadena&amp;kgmid=</t>
  </si>
  <si>
    <t>https://www.google.com/maps/place/Party+Snaps+Photo+Booth+OC+%7C+Photo+Booth+Rental+Orange+County/@33.7794774,-117.921582,14z/data=!3m1!4b1!4m5!3m4!1s0x0:0xc3635ee1f696f63b!8m2!3d33.7753974!4d-117.921582?shorturl=1</t>
  </si>
  <si>
    <t>https://www.google.com/search?q=open+air+booth+rental++Temple+City&amp;kgmid=</t>
  </si>
  <si>
    <t>https://www.google.com/maps/place/Party+Snaps+Photo+Booth+OC+%7C+Photo+Booth+Rental+Orange+County/@33.7812474,-117.921582,15z/data=!3m1!4b1!4m5!3m4!1s0x0:0xc3635ee1f696f63b!8m2!3d33.7753974!4d-117.921582?shorturl=1</t>
  </si>
  <si>
    <t>https://www.google.com/search?q=open+air+booth+rental++Torrance&amp;kgmid=</t>
  </si>
  <si>
    <t>https://www.google.com/maps/place/Party+Snaps+Photo+Booth+OC+%7C+Photo+Booth+Rental+Orange+County/@33.7827874,-117.921582,14z/data=!3m1!4b1!4m5!3m4!1s0x0:0xc3635ee1f696f63b!8m2!3d33.7753974!4d-117.921582?shorturl=1</t>
  </si>
  <si>
    <t>https://www.google.com/search?q=open+air+booth+rental++Vernon&amp;kgmid=</t>
  </si>
  <si>
    <t>https://www.google.com/maps/place/Party+Snaps+Photo+Booth+OC+%7C+Photo+Booth+Rental+Orange+County/@33.7851574,-117.921582,14z/data=!3m1!4b1!4m5!3m4!1s0x0:0xc3635ee1f696f63b!8m2!3d33.7753974!4d-117.921582?shorturl=1</t>
  </si>
  <si>
    <t>https://www.google.com/search?q=open+air+booth+rental++Walnut&amp;kgmid=</t>
  </si>
  <si>
    <t>https://www.google.com/maps/place/Party+Snaps+Photo+Booth+OC+%7C+Photo+Booth+Rental+Orange+County/@33.7882174,-117.921582,15z/data=!3m1!4b1!4m5!3m4!1s0x0:0xc3635ee1f696f63b!8m2!3d33.7753974!4d-117.921582?shorturl=1</t>
  </si>
  <si>
    <t>https://www.google.com/search?q=open+air+booth+rental++West+Covina&amp;kgmid=</t>
  </si>
  <si>
    <t>https://www.google.com/maps/place/Party+Snaps+Photo+Booth+OC+%7C+Photo+Booth+Rental+Orange+County/@33.7915674,-117.921582,17z/data=!3m1!4b1!4m5!3m4!1s0x0:0xc3635ee1f696f63b!8m2!3d33.7753974!4d-117.921582?shorturl=1</t>
  </si>
  <si>
    <t>https://www.google.com/search?q=open+air+booth+rental++West+Hollywood&amp;kgmid=</t>
  </si>
  <si>
    <t>https://www.google.com/maps/place/Party+Snaps+Photo+Booth+OC+%7C+Photo+Booth+Rental+Orange+County/@33.7942774,-117.921582,14z/data=!3m1!4b1!4m5!3m4!1s0x0:0xc3635ee1f696f63b!8m2!3d33.7753974!4d-117.921582?shorturl=1</t>
  </si>
  <si>
    <t>https://www.google.com/search?q=open+air+booth+rental++Whittier&amp;kgmid=</t>
  </si>
  <si>
    <t>https://www.google.com/maps/place/Party+Snaps+Photo+Booth+OC+%7C+Photo+Booth+Rental+Orange+County/@33.7959474,-117.921582,17z/data=!3m1!4b1!4m5!3m4!1s0x0:0xc3635ee1f696f63b!8m2!3d33.7753974!4d-117.921582?shorturl=1</t>
  </si>
  <si>
    <t>https://www.google.com/search?q=open+air+photo+booth+rental+Aliso+Viejo&amp;kgmid=</t>
  </si>
  <si>
    <t>https://www.google.com/maps/place/Party+Snaps+Photo+Booth+OC+%7C+Photo+Booth+Rental+Orange+County/@33.7976774,-117.921582,14z/data=!3m1!4b1!4m5!3m4!1s0x0:0xc3635ee1f696f63b!8m2!3d33.7753974!4d-117.921582?shorturl=1</t>
  </si>
  <si>
    <t>https://www.google.com/search?q=open+air+photo+booth+rental+La+Palma&amp;kgmid=</t>
  </si>
  <si>
    <t>https://www.google.com/maps/place/Party+Snaps+Photo+Booth+OC+%7C+Photo+Booth+Rental+Orange+County/@33.8003574,-117.921582,18z/data=!3m1!4b1!4m5!3m4!1s0x0:0xc3635ee1f696f63b!8m2!3d33.7753974!4d-117.921582?shorturl=1</t>
  </si>
  <si>
    <t>https://www.google.com/search?q=open+air+photo+booth+rental+Anaheim&amp;kgmid=</t>
  </si>
  <si>
    <t>https://www.google.com/maps/place/Party+Snaps+Photo+Booth+OC+%7C+Photo+Booth+Rental+Orange+County/@33.8032074,-117.921582,14z/data=!3m1!4b1!4m5!3m4!1s0x0:0xc3635ee1f696f63b!8m2!3d33.7753974!4d-117.921582?shorturl=1</t>
  </si>
  <si>
    <t>https://www.google.com/search?q=open+air+photo+booth+rental+Lake+Forest&amp;kgmid=</t>
  </si>
  <si>
    <t>https://www.google.com/maps/place/Party+Snaps+Photo+Booth+OC+%7C+Photo+Booth+Rental+Orange+County/@33.8063374,-117.921582,14z/data=!3m1!4b1!4m5!3m4!1s0x0:0xc3635ee1f696f63b!8m2!3d33.7753974!4d-117.921582?shorturl=1</t>
  </si>
  <si>
    <t>https://www.google.com/search?q=open+air+photo+booth+rental+Balboa&amp;kgmid=</t>
  </si>
  <si>
    <t>https://www.google.com/maps/place/Party+Snaps+Photo+Booth+OC+%7C+Photo+Booth+Rental+Orange+County/@33.8093174,-117.921582,14z/data=!3m1!4b1!4m5!3m4!1s0x0:0xc3635ee1f696f63b!8m2!3d33.7753974!4d-117.921582?shorturl=1</t>
  </si>
  <si>
    <t>https://www.google.com/search?q=open+air+photo+booth+rental+Los+Alamitos&amp;kgmid=</t>
  </si>
  <si>
    <t>https://www.google.com/maps/place/Party+Snaps+Photo+Booth+OC+%7C+Photo+Booth+Rental+Orange+County/@33.8124774,-117.921582,17z/data=!3m1!4b1!4m5!3m4!1s0x0:0xc3635ee1f696f63b!8m2!3d33.7753974!4d-117.921582?shorturl=1</t>
  </si>
  <si>
    <t>https://www.google.com/search?q=open+air+photo+booth+rental+Brea&amp;kgmid=</t>
  </si>
  <si>
    <t>https://www.google.com/maps/place/Party+Snaps+Photo+Booth+OC+%7C+Photo+Booth+Rental+Orange+County/@33.8146874,-117.921582,17z/data=!3m1!4b1!4m5!3m4!1s0x0:0xc3635ee1f696f63b!8m2!3d33.7753974!4d-117.921582?shorturl=1</t>
  </si>
  <si>
    <t>https://www.google.com/search?q=open+air+photo+booth+rental+Mission+Viejo&amp;kgmid=</t>
  </si>
  <si>
    <t>https://www.google.com/maps/place/Party+Snaps+Photo+Booth+OC+%7C+Photo+Booth+Rental+Orange+County/@33.8175874,-117.921582,16z/data=!3m1!4b1!4m5!3m4!1s0x0:0xc3635ee1f696f63b!8m2!3d33.7753974!4d-117.921582?shorturl=1</t>
  </si>
  <si>
    <t>https://www.google.com/search?q=open+air+photo+booth+rental+Buena+Park&amp;kgmid=</t>
  </si>
  <si>
    <t>https://www.google.com/maps/place/Party+Snaps+Photo+Booth+OC+%7C+Photo+Booth+Rental+Orange+County/@33.8193374,-117.921582,17z/data=!3m1!4b1!4m5!3m4!1s0x0:0xc3635ee1f696f63b!8m2!3d33.7753974!4d-117.921582?shorturl=1</t>
  </si>
  <si>
    <t>https://www.google.com/search?q=open+air+photo+booth+rental+Monarch+Beach&amp;kgmid=</t>
  </si>
  <si>
    <t>https://www.google.com/maps/place/Party+Snaps+Photo+Booth+OC+%7C+Photo+Booth+Rental+Orange+County/@33.8220274,-117.921582,14z/data=!3m1!4b1!4m5!3m4!1s0x0:0xc3635ee1f696f63b!8m2!3d33.7753974!4d-117.921582?shorturl=1</t>
  </si>
  <si>
    <t>https://www.google.com/search?q=open+air+photo+booth+rental+Costa+Mesa	&amp;kgmid=</t>
  </si>
  <si>
    <t>https://docs.google.com/spreadsheets/d/18HlgObrPm0lWKZxhuKmjrzUtMaHurlx0-HuxFMoMV3c/edit#gid=0</t>
  </si>
  <si>
    <t>Points of Interest</t>
  </si>
  <si>
    <t>https://docs.google.com/spreadsheets/d/18HlgObrPm0lWKZxhuKmjrzUtMaHurlx0-HuxFMoMV3c/edit#gid=1514444272</t>
  </si>
  <si>
    <t>POI Images</t>
  </si>
  <si>
    <t>https://docs.google.com/spreadsheets/d/18HlgObrPm0lWKZxhuKmjrzUtMaHurlx0-HuxFMoMV3c/edit#gid=538414489</t>
  </si>
  <si>
    <t>FROM Directions</t>
  </si>
  <si>
    <t>https://docs.google.com/spreadsheets/d/18HlgObrPm0lWKZxhuKmjrzUtMaHurlx0-HuxFMoMV3c/edit#gid=1451928881</t>
  </si>
  <si>
    <t>TO Directions</t>
  </si>
  <si>
    <t>https://docs.google.com/spreadsheets/d/18HlgObrPm0lWKZxhuKmjrzUtMaHurlx0-HuxFMoMV3c/edit#gid=1781931872</t>
  </si>
  <si>
    <t>Iframe Embeds</t>
  </si>
  <si>
    <t>https://docs.google.com/spreadsheets/d/18HlgObrPm0lWKZxhuKmjrzUtMaHurlx0-HuxFMoMV3c/edit#gid=1613215874</t>
  </si>
  <si>
    <t>Name</t>
  </si>
  <si>
    <t>Panorama</t>
  </si>
  <si>
    <t>Latitude</t>
  </si>
  <si>
    <t>Longitude</t>
  </si>
  <si>
    <t>Rating</t>
  </si>
  <si>
    <t>User Ratings</t>
  </si>
  <si>
    <t>Type</t>
  </si>
  <si>
    <t>ChIJrVNUNiHf3IARLWomTz62L98</t>
  </si>
  <si>
    <t>tourist_attraction, park, point_of_interest, establishment</t>
  </si>
  <si>
    <t>ChIJ52nPcIvX3IARgO-kdVB93w8</t>
  </si>
  <si>
    <t>tourist_attraction, point_of_interest, establishment</t>
  </si>
  <si>
    <t>ChIJKx3EAdrX3IARl1SHBK4rtfg</t>
  </si>
  <si>
    <t>ChIJY-AbChTX3IAR7T4QCJvflZs</t>
  </si>
  <si>
    <t>ChIJPQhS4djX3IARI9WzlAUOcV0</t>
  </si>
  <si>
    <t>ChIJj2CtSd4p3YARR99GWRPtVxA</t>
  </si>
  <si>
    <t>ChIJs4wYDvDX3IARN3wIvWkH-Ho</t>
  </si>
  <si>
    <t>ChIJ4y1OupfY3IARM-WCXfaxuUI</t>
  </si>
  <si>
    <t>tourist_attraction, museum, point_of_interest, establishment</t>
  </si>
  <si>
    <t>ChIJH1HOFOfZ3IARSBIIYJPMa0Y</t>
  </si>
  <si>
    <t>park, tourist_attraction, point_of_interest, establishment</t>
  </si>
  <si>
    <t>ChIJNWhHcwsn3YAR66eV_VxLTEY</t>
  </si>
  <si>
    <t>ChIJOeeS9dPX3IARnoCxvQs1n94</t>
  </si>
  <si>
    <t>ChIJRR0WM9HX3IARK9Sc4AyhmpE</t>
  </si>
  <si>
    <t>tourist_attraction, amusement_park, point_of_interest, establishment</t>
  </si>
  <si>
    <t>ChIJtQw0jtfX3IARiwjloLOkQs0</t>
  </si>
  <si>
    <t>shopping_mall, tourist_attraction, point_of_interest, establishment</t>
  </si>
  <si>
    <t>ChIJ6YwrhQfZ3IARN8e7_TZkM84</t>
  </si>
  <si>
    <t>ChIJ_ZeHNnLX3IARmPvmqXfyxf0</t>
  </si>
  <si>
    <t>ChIJIY4PC6Im3YAR-Z0zqKLkq5E</t>
  </si>
  <si>
    <t>ChIJg_8WsdDX3IARe9H6iI-roWY</t>
  </si>
  <si>
    <t>ChIJia1mxyUm3YARbnBBJTHf6e8</t>
  </si>
  <si>
    <t>ChIJo3h_9V8p3YARRU45Q8H7_70</t>
  </si>
  <si>
    <t>ChIJa2eOBtnX3IARc1NEdOGJ5oc</t>
  </si>
  <si>
    <t>amusement_park, park, point_of_interest, establishment</t>
  </si>
  <si>
    <t>ChIJF_AXUZgm3YAR7WGJ_0Y_QYk</t>
  </si>
  <si>
    <t>ChIJo3h_9V8p3YARVTAekE45jq4</t>
  </si>
  <si>
    <t>ChIJa147K9HX3IAR-lwiGIQv9i4</t>
  </si>
  <si>
    <t>ChIJG4UFOBwk3YAReimtUAk67Rw</t>
  </si>
  <si>
    <t>ChIJba686R3Y3IARgPs2mxMAI98</t>
  </si>
  <si>
    <t>ChIJ92UvqVjW3IAROz3j6rKSO-M</t>
  </si>
  <si>
    <t>ChIJx29__NbX3IARe_a8KuLeoGE</t>
  </si>
  <si>
    <t>ChIJA0KBju_Z3IARAwCx_z8aAXY</t>
  </si>
  <si>
    <t>ChIJgd3UC9nX3IARpqMxlG1bXXw</t>
  </si>
  <si>
    <t>tourist_attraction, movie_theater, point_of_interest, establishment</t>
  </si>
  <si>
    <t>ChIJgfz___DX3IARb3yFVfINKoA</t>
  </si>
  <si>
    <t>ChIJO0oQEezX3IARrOL6pDM9dXY</t>
  </si>
  <si>
    <t>ChIJsUdAI1Iv3YAR9itmGKL-56w</t>
  </si>
  <si>
    <t>ChIJOyd2c10m3YARmIH5cw8OorQ</t>
  </si>
  <si>
    <t>park, point_of_interest, establishment</t>
  </si>
  <si>
    <t>ChIJ9TWHTdHX3IARsElE7ASk9NU</t>
  </si>
  <si>
    <t>ChIJwUoLaeUm3YARNPwAPZIAA3U</t>
  </si>
  <si>
    <t>ChIJ1YyR3-bX3IAR39PwlqTFCZQ</t>
  </si>
  <si>
    <t>ChIJ2f-Sje_b3IAREd7hru5FfqU</t>
  </si>
  <si>
    <t>ChIJ0ytGJ9HX3IAR1FJWOr-ShV0</t>
  </si>
  <si>
    <t>ChIJCX3L_7gm3YARLJanQGrVtwQ</t>
  </si>
  <si>
    <t>ChIJd9vpo-vb3IARs6hjPtk7Cdo</t>
  </si>
  <si>
    <t>ChIJoTqfTt4p3YAR1iwu6J6A3rM</t>
  </si>
  <si>
    <t>ChIJp9qly8zX3IAR9BaSSJbG6KI</t>
  </si>
  <si>
    <t>ChIJNVjXqOwp3YARIaclZ9IAqvE</t>
  </si>
  <si>
    <t>ChIJqfD7t_XX3IARfVDSp45qkt8</t>
  </si>
  <si>
    <t>ChIJH8fXWXYn3YARNa59UbymS2c</t>
  </si>
  <si>
    <t>ChIJN54cQM7b3IARLqudRpCU_6o</t>
  </si>
  <si>
    <t>ChIJ8eS3DWbZ3IARMwvc1NMZ3fo</t>
  </si>
  <si>
    <t>ChIJC4tPjBHX3IARhEqioRHqpCw</t>
  </si>
  <si>
    <t>ChIJaSeGWgTb3IARkjejCWvnv-s</t>
  </si>
  <si>
    <t>ChIJkwlhPgDX3IAR5Pnz1MR8ntA</t>
  </si>
  <si>
    <t>ChIJDVV8G9rX3IARUv_21OLz19Y</t>
  </si>
  <si>
    <t>ChIJQ7r8awAn3YARYa8msXTkU4o</t>
  </si>
  <si>
    <t>ChIJBQqctNDX3IARTwdYaZTMpqU</t>
  </si>
  <si>
    <t>ChIJ92ltIAAp3YARasnlVqoXt0E</t>
  </si>
  <si>
    <t>ChIJXU3PKyXW3IARhRwrRyqLhpM</t>
  </si>
  <si>
    <t>museum, tourist_attraction, point_of_interest, establishment</t>
  </si>
  <si>
    <t>ChIJdweFab8p3YAR0BzxUFF9mjc</t>
  </si>
  <si>
    <t>ChIJi8yxxVMn3YARDSLczG1slsA</t>
  </si>
  <si>
    <t>point_of_interest, establishment</t>
  </si>
  <si>
    <t>ChIJJVmW3w7b3IARKQcfrUrI3-U</t>
  </si>
  <si>
    <t>ChIJ762N8pzX3IAR_Htkkr7Oy9U</t>
  </si>
  <si>
    <t>ChIJSUanSifc3IAR_Kiuu6vAKXo</t>
  </si>
  <si>
    <t>tourist_attraction, place_of_worship, point_of_interest, establishment</t>
  </si>
  <si>
    <t>ChIJXzC2OsjZ3IAR_H-q2B1k3fI</t>
  </si>
  <si>
    <t>tourist_attraction, book_store, cafe, museum, food, point_of_interest, store, establishment</t>
  </si>
  <si>
    <t>ChIJ_W0FucjZ3IARYjl7Yk0Q57M</t>
  </si>
  <si>
    <t>book_store, cafe, food, point_of_interest, store, establishment</t>
  </si>
  <si>
    <t>ChIJl0znByfY3IARuFkbyEuyldc</t>
  </si>
  <si>
    <t>bakery, cafe, restaurant, food, point_of_interest, store, establishment</t>
  </si>
  <si>
    <t>ChIJAdgbZH7Y3IARFZbqM5W4iwg</t>
  </si>
  <si>
    <t>cafe, food, point_of_interest, establishment</t>
  </si>
  <si>
    <t>ChIJIQj6XdLX3IARPq3lwJ7DpvA</t>
  </si>
  <si>
    <t>cafe, restaurant, food, point_of_interest, store, establishment</t>
  </si>
  <si>
    <t>ChIJzc3_stHX3IARSJhx24CYHVk</t>
  </si>
  <si>
    <t>bakery, bar, cafe, restaurant, food, point_of_interest, store, establishment</t>
  </si>
  <si>
    <t>ChIJY3h6irTd3IARMydHjjVMQn0</t>
  </si>
  <si>
    <t>cafe, food, point_of_interest, store, establishment</t>
  </si>
  <si>
    <t>ChIJT1SyqJnX3IAR9dK1C1xn5RM</t>
  </si>
  <si>
    <t>ChIJxfw1i37Z3IARrdqSD1CeVso</t>
  </si>
  <si>
    <t>ChIJAfm7NsAp3YARc-xOVfEREKw</t>
  </si>
  <si>
    <t>bar, night_club, cafe, restaurant, food, point_of_interest, establishment</t>
  </si>
  <si>
    <t>ChIJQZuhI2gm3YAR7c1JCv3cwJU</t>
  </si>
  <si>
    <t>ChIJIa9qyhYo3YARcTlIcaaNCRA</t>
  </si>
  <si>
    <t>ChIJr0ZUkr4n3YARni4y06zaWfs</t>
  </si>
  <si>
    <t>bakery, cafe, food, point_of_interest, store, establishment</t>
  </si>
  <si>
    <t>ChIJZcNDxJnX3IARM0k-_xojzUA</t>
  </si>
  <si>
    <t>ChIJr0MSwZjZ3IARj5VK-Q6qtrE</t>
  </si>
  <si>
    <t>ChIJ26FAxira3IARGEk3dXawOnc</t>
  </si>
  <si>
    <t>ChIJu0qN18In3YARpX7C1F3yB3A</t>
  </si>
  <si>
    <t>ChIJOYLLAXPX3IARFGwZ5DYDL28</t>
  </si>
  <si>
    <t>cafe, restaurant, food, point_of_interest, establishment</t>
  </si>
  <si>
    <t>ChIJGcXo-QbZ3IARdf0EDWH2UOo</t>
  </si>
  <si>
    <t>bar, cafe, restaurant, food, point_of_interest, store, establishment</t>
  </si>
  <si>
    <t>ChIJfSEPRMzX3IARdnHOx3KFMdI</t>
  </si>
  <si>
    <t>ChIJwXNOWOfX3IARQ2fH6X9w-Bc</t>
  </si>
  <si>
    <t>cafe, store, food, point_of_interest, establishment</t>
  </si>
  <si>
    <t>ChIJu5OOMl0m3YARM7U-cViV3E4</t>
  </si>
  <si>
    <t>cafe, book_store, church, place_of_worship, store, food, point_of_interest, establishment</t>
  </si>
  <si>
    <t>ChIJtQ4PZ8_Z3IARtU9mS-s_0mg</t>
  </si>
  <si>
    <t>cafe, restaurant, store, food, point_of_interest, establishment</t>
  </si>
  <si>
    <t>ChIJl4l6RgfZ3IARIOzwboYoRVI</t>
  </si>
  <si>
    <t>cafe, bar, restaurant, store, food, point_of_interest, establishment</t>
  </si>
  <si>
    <t>ChIJsfm0LDEn3YAR6dCdiyhVfiY</t>
  </si>
  <si>
    <t>cafe, bakery, bar, restaurant, store, food, point_of_interest, establishment</t>
  </si>
  <si>
    <t>ChIJ6WPEQdHX3IARgAWI2NxSqDs</t>
  </si>
  <si>
    <t>ChIJMzeWuSTW3IARyPKoPdiTgGc</t>
  </si>
  <si>
    <t>ChIJSxlwb4Ao3YARtW-G4f0OxQk</t>
  </si>
  <si>
    <t>ChIJvSQINufZ3IARvDI-F9W9cv0</t>
  </si>
  <si>
    <t>cafe, liquor_store, bar, restaurant, store, food, point_of_interest, establishment</t>
  </si>
  <si>
    <t>ChIJ7e3TbufZ3IARaIFU8nJ2eNc</t>
  </si>
  <si>
    <t>ChIJuXZlA37Y3IARe66ZcQOOFyU</t>
  </si>
  <si>
    <t>ChIJFWNZawbZ3IAR9nneXrwRELQ</t>
  </si>
  <si>
    <t>ChIJFToXROgo3YAReseXfsk0UJA</t>
  </si>
  <si>
    <t>ChIJU0GSYJAp3YARD2pnj-CLmeE</t>
  </si>
  <si>
    <t>ChIJQyFct3PX3IARgbnqrAu_jlc</t>
  </si>
  <si>
    <t>ChIJIcD20t4p3YARAFzQeh-bNG8</t>
  </si>
  <si>
    <t>ChIJYfNIKInX3IARBe6JJ-u2NbQ</t>
  </si>
  <si>
    <t>ChIJG26SZhjY3IARvyWylqA3DwY</t>
  </si>
  <si>
    <t>ChIJgz8POdDZ3IARGEkkJW4yEu8</t>
  </si>
  <si>
    <t>ChIJL_jYjb4n3YAR70qjNZuOQfU</t>
  </si>
  <si>
    <t>ChIJ6xsQsaAn3YARLSsrcen_flk</t>
  </si>
  <si>
    <t>ChIJn3wRw8_Z3IARB9-OXeIMldA</t>
  </si>
  <si>
    <t>ChIJ-X338P_V3IAR1B6HgrJDWz8</t>
  </si>
  <si>
    <t>ChIJG_oS7Czf3IARIpSGd5_CIfs</t>
  </si>
  <si>
    <t>atm, cafe, meal_takeaway, restaurant, food, point_of_interest, finance, store, establishment</t>
  </si>
  <si>
    <t>ChIJBQZTdefZ3IAR6P8em46dzHo</t>
  </si>
  <si>
    <t>restaurant, cafe, bakery, food, point_of_interest, store, establishment</t>
  </si>
  <si>
    <t>ChIJEWzf-n8o3YARo3cVrE5DY4Q</t>
  </si>
  <si>
    <t>ChIJwXNOWOfX3IARbXs61Girmwk</t>
  </si>
  <si>
    <t>ChIJ99_fbNfZ3IARMrW8EBZqCW4</t>
  </si>
  <si>
    <t>ChIJObOlBu4m3YAR-0rVhzIBaVc</t>
  </si>
  <si>
    <t>cafe, bakery, restaurant, food, point_of_interest, store, establishment</t>
  </si>
  <si>
    <t>ChIJU50EAzoo3YARtz6Edrob5No</t>
  </si>
  <si>
    <t>ChIJAyLGq8Al3YARuS-aQ3-gU5E</t>
  </si>
  <si>
    <t>ChIJVcikUy_f3IARKAJqPvB0kTM</t>
  </si>
  <si>
    <t>cafe, bakery, meal_takeaway, restaurant, food, point_of_interest, store, establishment</t>
  </si>
  <si>
    <t>ChIJZ61ecgfZ3IARBTayD-VA1zI</t>
  </si>
  <si>
    <t>ChIJ9-W2wNon3YARvz4tSIZg5ow</t>
  </si>
  <si>
    <t>cafe, meal_takeaway, restaurant, food, point_of_interest, store, establishment</t>
  </si>
  <si>
    <t>ChIJ5yR3QPjX3IARN9ufVpYwymM</t>
  </si>
  <si>
    <t>ChIJAd3H9DfR3IARTYNVBDanc78</t>
  </si>
  <si>
    <t>ChIJ6UwWcv0m3YARFyqxOakpPqE</t>
  </si>
  <si>
    <t>ChIJkU58SYDZ3IARF3XyBxgqMQU</t>
  </si>
  <si>
    <t>ChIJsW-OuKco3YARGihHWdKKrSg</t>
  </si>
  <si>
    <t>ChIJH1vbr4HZ3IARdA75Uhbu8pc</t>
  </si>
  <si>
    <t>ChIJk1PQ1dQp3YARcdjLLNFD7no</t>
  </si>
  <si>
    <t>gas_station, atm, finance, convenience_store, food, point_of_interest, store, establishment</t>
  </si>
  <si>
    <t>ChIJTxNwZ9LX3IARGfF10CWOHXw</t>
  </si>
  <si>
    <t>gas_station, point_of_interest, establishment</t>
  </si>
  <si>
    <t>ChIJZ7i6PZko3YARiOuoONkRGvc</t>
  </si>
  <si>
    <t>convenience_store, gas_station, atm, meal_takeaway, finance, restaurant, food, point_of_interest, store, establishment</t>
  </si>
  <si>
    <t>ChIJRSkZedfZ3IARql_YeaqSxNs</t>
  </si>
  <si>
    <t>car_wash, gas_station, convenience_store, food, point_of_interest, store, establishment</t>
  </si>
  <si>
    <t>ChIJzSOpZZYn3YARD1y_4iGBVoc</t>
  </si>
  <si>
    <t>gas_station, convenience_store, food, point_of_interest, store, establishment</t>
  </si>
  <si>
    <t>ChIJqRHAR4Yo3YARU7rm_0pULCo</t>
  </si>
  <si>
    <t>ChIJtSb55ygm3YARHh2D_deP4EI</t>
  </si>
  <si>
    <t>ChIJ2Z7956_X3IARNGU6tZMvz7k</t>
  </si>
  <si>
    <t>gas_station, atm, finance, point_of_interest, establishment</t>
  </si>
  <si>
    <t>ChIJax-Cxyom3YARf3RohSgW5Uk</t>
  </si>
  <si>
    <t>gas_station, convenience_store, food, car_repair, point_of_interest, store, establishment</t>
  </si>
  <si>
    <t>ChIJPSOgZ-Mn3YARJbYnkUsMaCM</t>
  </si>
  <si>
    <t>ChIJeyGz6LHZ3IARKOzM8qHcVXs</t>
  </si>
  <si>
    <t>ChIJace-QAbY3IARIsBmFlGeUmo</t>
  </si>
  <si>
    <t>convenience_store, supermarket, gas_station, atm, cafe, grocery_or_supermarket, finance, restaurant, food, point_of_interest, store, establishment</t>
  </si>
  <si>
    <t>ChIJsZTreozX3IARadPluG8iq_Q</t>
  </si>
  <si>
    <t>ChIJa-5QFH7Y3IAROVSrZeTltOY</t>
  </si>
  <si>
    <t>ChIJNy_DmIgn3YARIDR-j5g58kE</t>
  </si>
  <si>
    <t>ChIJK98K16_X3IARZ_m5iCpPU6c</t>
  </si>
  <si>
    <t>ChIJOyA_2q_X3IARlXVME_Oq-6I</t>
  </si>
  <si>
    <t>ChIJVVhOQwbY3IAR7BiqftuLDLI</t>
  </si>
  <si>
    <t>ChIJfznCkwjY3IARgt1i7L_GLG4</t>
  </si>
  <si>
    <t>ChIJ37u9-vXX3IAR4rKbvR-KRNc</t>
  </si>
  <si>
    <t>ChIJEbu9ggvY3IAR_DaVKq7gKRg</t>
  </si>
  <si>
    <t>ChIJZVDsbeIn3YARiTsZB2pa4zg</t>
  </si>
  <si>
    <t>ChIJo6N5uPPX3IARAsjPgftX9hQ</t>
  </si>
  <si>
    <t>gas_station, atm, convenience_store, finance, store, food, point_of_interest, establishment</t>
  </si>
  <si>
    <t>ChIJUcsLc3Yo3YARE4N1nG4rWVU</t>
  </si>
  <si>
    <t>ChIJex8YGjoo3YARQPoYPp2rhiU</t>
  </si>
  <si>
    <t>gas_station, convenience_store, car_repair, store, food, point_of_interest, establishment</t>
  </si>
  <si>
    <t>ChIJI4c6JpAn3YARBKqNkYqbOMo</t>
  </si>
  <si>
    <t>ChIJnYNUUtXZ3IAR4j1QigWKbsQ</t>
  </si>
  <si>
    <t>gas_station, convenience_store, meal_takeaway, restaurant, store, food, point_of_interest, establishment</t>
  </si>
  <si>
    <t>ChIJ4c3uQ1HY3IARIGMQe67Kyns</t>
  </si>
  <si>
    <t>ChIJ6fJNEYzY3IARzm5iaZ9jIQw</t>
  </si>
  <si>
    <t>ChIJLWXS3dHZ3IAROXIhE9NCxxQ</t>
  </si>
  <si>
    <t>ChIJhzVe-9LX3IARAzrXMRXU50k</t>
  </si>
  <si>
    <t>ChIJXcEhnPEp3YAR2L3UwejwxlI</t>
  </si>
  <si>
    <t>ChIJ3TO4ln4n3YARxkEjIbsHV0c</t>
  </si>
  <si>
    <t>ChIJh3G1Kq7Z3IAR3xWE0eAjDbw</t>
  </si>
  <si>
    <t>gas_station, car_repair, point_of_interest, establishment</t>
  </si>
  <si>
    <t>ChIJcccg1XDX3IARGK2_ILA806k</t>
  </si>
  <si>
    <t>ChIJgeigveIo3YARwPO_isik0bs</t>
  </si>
  <si>
    <t>ChIJHd1ar1rW3IARkvcLnXJBNrk</t>
  </si>
  <si>
    <t>gas_station, atm, convenience_store, liquor_store, finance, store, food, point_of_interest, establishment</t>
  </si>
  <si>
    <t>ChIJn_cUoKTZ3IARS5zGIs0O5yM</t>
  </si>
  <si>
    <t>gas_station, car_wash, point_of_interest, establishment</t>
  </si>
  <si>
    <t>ChIJ3ZvBS-nY3IAReVXiXTH3GoY</t>
  </si>
  <si>
    <t>ChIJCwCiA6TZ3IARqF7gtPMDTF8</t>
  </si>
  <si>
    <t>ChIJYb_H1afX3IARdUKobxzaJms</t>
  </si>
  <si>
    <t>convenience_store, atm, gas_station, supermarket, grocery_or_supermarket, cafe, finance, restaurant, point_of_interest, store, food, establishment</t>
  </si>
  <si>
    <t>ChIJv_weXSLZ3IAR1arJmkll3q4</t>
  </si>
  <si>
    <t>gas_station, car_repair, point_of_interest, convenience_store, store, food, establishment</t>
  </si>
  <si>
    <t>ChIJAeZGaurZ3IAR5tunEiuybzI</t>
  </si>
  <si>
    <t>gas_station, atm, liquor_store, finance, point_of_interest, store, food, establishment</t>
  </si>
  <si>
    <t>ChIJ437HQJXZ3IARt1GbEzRJ7ks</t>
  </si>
  <si>
    <t>gas_station, car_wash, point_of_interest, convenience_store, store, food, establishment</t>
  </si>
  <si>
    <t>ChIJo6LmMiXW3IAR5CjWNIvAtXY</t>
  </si>
  <si>
    <t>ChIJYy-NcZ4o3YARF_dWKX_kPp0</t>
  </si>
  <si>
    <t>ChIJ8_7i_5Yo3YAR02wh-m279zY</t>
  </si>
  <si>
    <t>ChIJI367qOIo3YARjGICYdPxTvE</t>
  </si>
  <si>
    <t>gas_station, atm, liquor_store, finance, point_of_interest, convenience_store, store, food, establishment</t>
  </si>
  <si>
    <t>ChIJ0VPfF70p3YARBe_cXCQVPEQ</t>
  </si>
  <si>
    <t>ChIJ387usqwn3YARaaW-_PA8L48</t>
  </si>
  <si>
    <t>ChIJRXR8Or0p3YARZh8Odvk0KvQ</t>
  </si>
  <si>
    <t>gas_station, point_of_interest, convenience_store, store, food, establishment</t>
  </si>
  <si>
    <t>ChIJ8RQk93LZ3IARfcN1imSNA2Q</t>
  </si>
  <si>
    <t>ChIJvxtLuB8p3YAR_Ph2vzrqcj8</t>
  </si>
  <si>
    <t>ChIJV8BPBzwm3YAR18NZz2_KsTg</t>
  </si>
  <si>
    <t>ChIJASkleHPZ3IARajn_EUwGUqU</t>
  </si>
  <si>
    <t>ChIJtbbLtjjW3IARwEfzAmehdLM</t>
  </si>
  <si>
    <t>ChIJyRuhmBEn3YARfT8jDQXOiq8</t>
  </si>
  <si>
    <t>ChIJ_Z5RMUEm3YARuN1Oz5AH8Xk</t>
  </si>
  <si>
    <t>ChIJj9Z1x3HZ3IARolpnNSR4knM</t>
  </si>
  <si>
    <t>ChIJcXygNxra3IARoQ9dFB3GYSw</t>
  </si>
  <si>
    <t>Image URL</t>
  </si>
  <si>
    <t>Embed Code</t>
  </si>
  <si>
    <t>https://drive.google.com/uc?export=view&amp;id=1w2WtHtpNjSzmi-naaCnAJo6D8fCMX-2M</t>
  </si>
  <si>
    <t>&lt;iframe src="https://drive.google.com/uc?export=view&amp;id=1w2WtHtpNjSzmi-naaCnAJo6D8fCMX-2M" width="600" height="600" frameborder="0" style="border:0" loading="lazy" allowfullscreen&gt;&lt;/iframe&gt;</t>
  </si>
  <si>
    <t>https://drive.google.com/uc?export=view&amp;id=13-_TjDEeiwvx1otFw3_6eWsmwwxYhEet</t>
  </si>
  <si>
    <t>&lt;iframe src="https://drive.google.com/uc?export=view&amp;id=13-_TjDEeiwvx1otFw3_6eWsmwwxYhEet" width="600" height="600" frameborder="0" style="border:0" loading="lazy" allowfullscreen&gt;&lt;/iframe&gt;</t>
  </si>
  <si>
    <t>https://drive.google.com/uc?export=view&amp;id=1hnIOa5LJbczmOiwspZfdzmOjunGmf2Ad</t>
  </si>
  <si>
    <t>&lt;iframe src="https://drive.google.com/uc?export=view&amp;id=1hnIOa5LJbczmOiwspZfdzmOjunGmf2Ad" width="600" height="600" frameborder="0" style="border:0" loading="lazy" allowfullscreen&gt;&lt;/iframe&gt;</t>
  </si>
  <si>
    <t>https://drive.google.com/uc?export=view&amp;id=1a0-m_lhw2k_80RchiXXYEik-e6mjlNVN</t>
  </si>
  <si>
    <t>&lt;iframe src="https://drive.google.com/uc?export=view&amp;id=1a0-m_lhw2k_80RchiXXYEik-e6mjlNVN" width="600" height="600" frameborder="0" style="border:0" loading="lazy" allowfullscreen&gt;&lt;/iframe&gt;</t>
  </si>
  <si>
    <t>https://drive.google.com/uc?export=view&amp;id=1SLdGiss9zxkfJISfi19AHbve3hWVgK6a</t>
  </si>
  <si>
    <t>&lt;iframe src="https://drive.google.com/uc?export=view&amp;id=1SLdGiss9zxkfJISfi19AHbve3hWVgK6a" width="600" height="600" frameborder="0" style="border:0" loading="lazy" allowfullscreen&gt;&lt;/iframe&gt;</t>
  </si>
  <si>
    <t>Origin</t>
  </si>
  <si>
    <t>Destination</t>
  </si>
  <si>
    <t>best</t>
  </si>
  <si>
    <t>address</t>
  </si>
  <si>
    <t>direction</t>
  </si>
  <si>
    <t>iframe</t>
  </si>
  <si>
    <t>Noguchi Garden</t>
  </si>
  <si>
    <t>https://www.google.com/maps/dir/?api=1&amp;origin=Party+Snaps+Photo+Booth+OC+|+Photo+Booth+Rental+Orange+County&amp;origin_place_id=ChIJS6qcHXvZ3IARO_aW9uFeY8M&amp;destination=Noguchi+Garden&amp;destination_place_id=ChIJrVNUNiHf3IARLWomTz62L98&amp;travelmode=best</t>
  </si>
  <si>
    <t>https://maps.google.com?saddr=33.7753974,-117.921582&amp;daddr=33.6890595,-117.8822393</t>
  </si>
  <si>
    <t>https://www.google.com/maps/dir/33.7753974,-117.921582/33.6890595,-117.8822393</t>
  </si>
  <si>
    <t>&lt;iframe src="https://www.google.com/maps/embed?pb=!1m26!1m12!1m3!1d6449.198386797689!2d-117.8822393!3d33.6890595!2m3!1f0!2f0!3f0!3m2!1i1024!2i708!4f10.1!4m11!3e0!4m3!2sParty+Snaps+Photo+Booth+OC+|+Photo+Booth+Rental+Orange+County!1d33.7753974!2d-117.921582!4m5!5s0x0:0xc3635ee1f696f63b!2sNoguchi+Garden!3m2!1d33.6890595!2d-117.8822393!5e0!3m2!1sen!2slt!4v1682029416597!5m2!1sen!2slt" width="800" height="800" style="border:0;" allowfullscreen="" loading="lazy" referrerpolicy="no-referrer-when-downgrade"&gt;&lt;/iframe&gt;</t>
  </si>
  <si>
    <t>The Sword in the Stone</t>
  </si>
  <si>
    <t>https://www.google.com/maps/dir/?api=1&amp;origin=Party+Snaps+Photo+Booth+OC+|+Photo+Booth+Rental+Orange+County&amp;origin_place_id=ChIJS6qcHXvZ3IARO_aW9uFeY8M&amp;destination=The+Sword+in+the+Stone&amp;destination_place_id=ChIJ52nPcIvX3IARgO-kdVB93w8&amp;travelmode=best</t>
  </si>
  <si>
    <t>https://maps.google.com?saddr=33.7753974,-117.921582&amp;daddr=33.8132588,-117.9189825</t>
  </si>
  <si>
    <t>https://www.google.com/maps/dir/33.7753974,-117.921582/33.8132588,-117.9189825</t>
  </si>
  <si>
    <t>&lt;iframe src="https://www.google.com/maps/embed?pb=!1m26!1m12!1m3!1d6449.198386797689!2d-117.9189825!3d33.8132588!2m3!1f0!2f0!3f0!3m2!1i1024!2i708!4f10.1!4m11!3e0!4m3!2sParty+Snaps+Photo+Booth+OC+|+Photo+Booth+Rental+Orange+County!1d33.7753974!2d-117.921582!4m5!5s0x0:0xc3635ee1f696f63b!2sThe+Sword+in+the+Stone!3m2!1d33.8132588!2d-117.9189825!5e0!3m2!1sen!2slt!4v1682029416597!5m2!1sen!2slt" width="800" height="800" style="border:0;" allowfullscreen="" loading="lazy" referrerpolicy="no-referrer-when-downgrade"&gt;&lt;/iframe&gt;</t>
  </si>
  <si>
    <t>Disneyland Esplanade</t>
  </si>
  <si>
    <t>https://www.google.com/maps/dir/?api=1&amp;origin=Party+Snaps+Photo+Booth+OC+|+Photo+Booth+Rental+Orange+County&amp;origin_place_id=ChIJS6qcHXvZ3IARO_aW9uFeY8M&amp;destination=Disneyland+Esplanade&amp;destination_place_id=ChIJKx3EAdrX3IARl1SHBK4rtfg&amp;travelmode=best</t>
  </si>
  <si>
    <t>https://maps.google.com?saddr=33.7753974,-117.921582&amp;daddr=33.8090944,-117.9189738</t>
  </si>
  <si>
    <t>https://www.google.com/maps/dir/33.7753974,-117.921582/33.8090944,-117.9189738</t>
  </si>
  <si>
    <t>&lt;iframe src="https://www.google.com/maps/embed?pb=!1m26!1m12!1m3!1d6449.198386797689!2d-117.9189738!3d33.8090944!2m3!1f0!2f0!3f0!3m2!1i1024!2i708!4f10.1!4m11!3e0!4m3!2sParty+Snaps+Photo+Booth+OC+|+Photo+Booth+Rental+Orange+County!1d33.7753974!2d-117.921582!4m5!5s0x0:0xc3635ee1f696f63b!2sDisneyland+Esplanade!3m2!1d33.8090944!2d-117.9189738!5e0!3m2!1sen!2slt!4v1682029416597!5m2!1sen!2slt" width="800" height="800" style="border:0;" allowfullscreen="" loading="lazy" referrerpolicy="no-referrer-when-downgrade"&gt;&lt;/iframe&gt;</t>
  </si>
  <si>
    <t>Temple of the Forbidden Eye</t>
  </si>
  <si>
    <t>https://www.google.com/maps/dir/?api=1&amp;origin=Party+Snaps+Photo+Booth+OC+|+Photo+Booth+Rental+Orange+County&amp;origin_place_id=ChIJS6qcHXvZ3IARO_aW9uFeY8M&amp;destination=Temple+of+the+Forbidden+Eye&amp;destination_place_id=ChIJY-AbChTX3IAR7T4QCJvflZs&amp;travelmode=best</t>
  </si>
  <si>
    <t>https://maps.google.com?saddr=33.7753974,-117.921582&amp;daddr=33.8110413,-117.9205341</t>
  </si>
  <si>
    <t>https://www.google.com/maps/dir/33.7753974,-117.921582/33.8110413,-117.9205341</t>
  </si>
  <si>
    <t>&lt;iframe src="https://www.google.com/maps/embed?pb=!1m26!1m12!1m3!1d6449.198386797689!2d-117.9205341!3d33.8110413!2m3!1f0!2f0!3f0!3m2!1i1024!2i708!4f10.1!4m11!3e0!4m3!2sParty+Snaps+Photo+Booth+OC+|+Photo+Booth+Rental+Orange+County!1d33.7753974!2d-117.921582!4m5!5s0x0:0xc3635ee1f696f63b!2sTemple+of+the+Forbidden+Eye!3m2!1d33.8110413!2d-117.9205341!5e0!3m2!1sen!2slt!4v1682029416597!5m2!1sen!2slt" width="800" height="800" style="border:0;" allowfullscreen="" loading="lazy" referrerpolicy="no-referrer-when-downgrade"&gt;&lt;/iframe&gt;</t>
  </si>
  <si>
    <t>Pixar Pier</t>
  </si>
  <si>
    <t>https://www.google.com/maps/dir/?api=1&amp;origin=Party+Snaps+Photo+Booth+OC+|+Photo+Booth+Rental+Orange+County&amp;origin_place_id=ChIJS6qcHXvZ3IARO_aW9uFeY8M&amp;destination=Pixar+Pier&amp;destination_place_id=ChIJPQhS4djX3IARI9WzlAUOcV0&amp;travelmode=best</t>
  </si>
  <si>
    <t>https://maps.google.com?saddr=33.7753974,-117.921582&amp;daddr=33.8054175,-117.9208423</t>
  </si>
  <si>
    <t>https://www.google.com/maps/dir/33.7753974,-117.921582/33.8054175,-117.9208423</t>
  </si>
  <si>
    <t>&lt;iframe src="https://www.google.com/maps/embed?pb=!1m26!1m12!1m3!1d6449.198386797689!2d-117.9208423!3d33.8054175!2m3!1f0!2f0!3f0!3m2!1i1024!2i708!4f10.1!4m11!3e0!4m3!2sParty+Snaps+Photo+Booth+OC+|+Photo+Booth+Rental+Orange+County!1d33.7753974!2d-117.921582!4m5!5s0x0:0xc3635ee1f696f63b!2sPixar+Pier!3m2!1d33.8054175!2d-117.9208423!5e0!3m2!1sen!2slt!4v1682029416597!5m2!1sen!2slt" width="800" height="800" style="border:0;" allowfullscreen="" loading="lazy" referrerpolicy="no-referrer-when-downgrade"&gt;&lt;/iframe&gt;</t>
  </si>
  <si>
    <t>Anaheim Founders' Park</t>
  </si>
  <si>
    <t>https://www.google.com/maps/dir/?api=1&amp;origin=Party+Snaps+Photo+Booth+OC+|+Photo+Booth+Rental+Orange+County&amp;origin_place_id=ChIJS6qcHXvZ3IARO_aW9uFeY8M&amp;destination=Anaheim+Founders'+Park&amp;destination_place_id=ChIJj2CtSd4p3YARR99GWRPtVxA&amp;travelmode=best</t>
  </si>
  <si>
    <t>https://maps.google.com?saddr=33.7753974,-117.921582&amp;daddr=33.836249,-117.9281007</t>
  </si>
  <si>
    <t>https://www.google.com/maps/dir/33.7753974,-117.921582/33.836249,-117.9281007</t>
  </si>
  <si>
    <t>&lt;iframe src="https://www.google.com/maps/embed?pb=!1m26!1m12!1m3!1d6449.198386797689!2d-117.9281007!3d33.836249!2m3!1f0!2f0!3f0!3m2!1i1024!2i708!4f10.1!4m11!3e0!4m3!2sParty+Snaps+Photo+Booth+OC+|+Photo+Booth+Rental+Orange+County!1d33.7753974!2d-117.921582!4m5!5s0x0:0xc3635ee1f696f63b!2sAnaheim+Founders'+Park!3m2!1d33.836249!2d-117.9281007!5e0!3m2!1sen!2slt!4v1682029416597!5m2!1sen!2slt" width="800" height="800" style="border:0;" allowfullscreen="" loading="lazy" referrerpolicy="no-referrer-when-downgrade"&gt;&lt;/iframe&gt;</t>
  </si>
  <si>
    <t>San Fransokyo Square</t>
  </si>
  <si>
    <t>https://www.google.com/maps/dir/?api=1&amp;origin=Party+Snaps+Photo+Booth+OC+|+Photo+Booth+Rental+Orange+County&amp;origin_place_id=ChIJS6qcHXvZ3IARO_aW9uFeY8M&amp;destination=San+Fransokyo+Square&amp;destination_place_id=ChIJs4wYDvDX3IARN3wIvWkH-Ho&amp;travelmode=best</t>
  </si>
  <si>
    <t>https://maps.google.com?saddr=33.7753974,-117.921582&amp;daddr=33.8056901,-117.9199596</t>
  </si>
  <si>
    <t>https://www.google.com/maps/dir/33.7753974,-117.921582/33.8056901,-117.9199596</t>
  </si>
  <si>
    <t>&lt;iframe src="https://www.google.com/maps/embed?pb=!1m26!1m12!1m3!1d6449.198386797689!2d-117.9199596!3d33.8056901!2m3!1f0!2f0!3f0!3m2!1i1024!2i708!4f10.1!4m11!3e0!4m3!2sParty+Snaps+Photo+Booth+OC+|+Photo+Booth+Rental+Orange+County!1d33.7753974!2d-117.921582!4m5!5s0x0:0xc3635ee1f696f63b!2sSan+Fransokyo+Square!3m2!1d33.8056901!2d-117.9199596!5e0!3m2!1sen!2slt!4v1682029416597!5m2!1sen!2slt" width="800" height="800" style="border:0;" allowfullscreen="" loading="lazy" referrerpolicy="no-referrer-when-downgrade"&gt;&lt;/iframe&gt;</t>
  </si>
  <si>
    <t>Heritage Museum of Orange County</t>
  </si>
  <si>
    <t>https://www.google.com/maps/dir/?api=1&amp;origin=Party+Snaps+Photo+Booth+OC+|+Photo+Booth+Rental+Orange+County&amp;origin_place_id=ChIJS6qcHXvZ3IARO_aW9uFeY8M&amp;destination=Heritage+Museum+of+Orange+County&amp;destination_place_id=ChIJ4y1OupfY3IARM-WCXfaxuUI&amp;travelmode=best</t>
  </si>
  <si>
    <t>https://maps.google.com?saddr=33.7753974,-117.921582&amp;daddr=33.7207429,-117.9106923</t>
  </si>
  <si>
    <t>https://www.google.com/maps/dir/33.7753974,-117.921582/33.7207429,-117.9106923</t>
  </si>
  <si>
    <t>&lt;iframe src="https://www.google.com/maps/embed?pb=!1m26!1m12!1m3!1d6449.198386797689!2d-117.9106923!3d33.7207429!2m3!1f0!2f0!3f0!3m2!1i1024!2i708!4f10.1!4m11!3e0!4m3!2sParty+Snaps+Photo+Booth+OC+|+Photo+Booth+Rental+Orange+County!1d33.7753974!2d-117.921582!4m5!5s0x0:0xc3635ee1f696f63b!2sHeritage+Museum+of+Orange+County!3m2!1d33.7207429!2d-117.9106923!5e0!3m2!1sen!2slt!4v1682029416597!5m2!1sen!2slt" width="800" height="800" style="border:0;" allowfullscreen="" loading="lazy" referrerpolicy="no-referrer-when-downgrade"&gt;&lt;/iframe&gt;</t>
  </si>
  <si>
    <t>Plaza Park</t>
  </si>
  <si>
    <t>https://www.google.com/maps/dir/?api=1&amp;origin=Party+Snaps+Photo+Booth+OC+|+Photo+Booth+Rental+Orange+County&amp;origin_place_id=ChIJS6qcHXvZ3IARO_aW9uFeY8M&amp;destination=Plaza+Park&amp;destination_place_id=ChIJH1HOFOfZ3IARSBIIYJPMa0Y&amp;travelmode=best</t>
  </si>
  <si>
    <t>https://maps.google.com?saddr=33.7753974,-117.921582&amp;daddr=33.7878618,-117.853114</t>
  </si>
  <si>
    <t>https://www.google.com/maps/dir/33.7753974,-117.921582/33.7878618,-117.853114</t>
  </si>
  <si>
    <t>&lt;iframe src="https://www.google.com/maps/embed?pb=!1m26!1m12!1m3!1d6449.198386797689!2d-117.853114!3d33.7878618!2m3!1f0!2f0!3f0!3m2!1i1024!2i708!4f10.1!4m11!3e0!4m3!2sParty+Snaps+Photo+Booth+OC+|+Photo+Booth+Rental+Orange+County!1d33.7753974!2d-117.921582!4m5!5s0x0:0xc3635ee1f696f63b!2sPlaza+Park!3m2!1d33.7878618!2d-117.853114!5e0!3m2!1sen!2slt!4v1682029416597!5m2!1sen!2slt" width="800" height="800" style="border:0;" allowfullscreen="" loading="lazy" referrerpolicy="no-referrer-when-downgrade"&gt;&lt;/iframe&gt;</t>
  </si>
  <si>
    <t>Mile Square Regional Park</t>
  </si>
  <si>
    <t>https://www.google.com/maps/dir/?api=1&amp;origin=Party+Snaps+Photo+Booth+OC+|+Photo+Booth+Rental+Orange+County&amp;origin_place_id=ChIJS6qcHXvZ3IARO_aW9uFeY8M&amp;destination=Mile+Square+Regional+Park&amp;destination_place_id=ChIJNWhHcwsn3YAR66eV_VxLTEY&amp;travelmode=best</t>
  </si>
  <si>
    <t>https://maps.google.com?saddr=33.7753974,-117.921582&amp;daddr=33.7190281,-117.9382728</t>
  </si>
  <si>
    <t>https://www.google.com/maps/dir/33.7753974,-117.921582/33.7190281,-117.9382728</t>
  </si>
  <si>
    <t>&lt;iframe src="https://www.google.com/maps/embed?pb=!1m26!1m12!1m3!1d6449.198386797689!2d-117.9382728!3d33.7190281!2m3!1f0!2f0!3f0!3m2!1i1024!2i708!4f10.1!4m11!3e0!4m3!2sParty+Snaps+Photo+Booth+OC+|+Photo+Booth+Rental+Orange+County!1d33.7753974!2d-117.921582!4m5!5s0x0:0xc3635ee1f696f63b!2sMile+Square+Regional+Park!3m2!1d33.7190281!2d-117.9382728!5e0!3m2!1sen!2slt!4v1682029416597!5m2!1sen!2slt" width="800" height="800" style="border:0;" allowfullscreen="" loading="lazy" referrerpolicy="no-referrer-when-downgrade"&gt;&lt;/iframe&gt;</t>
  </si>
  <si>
    <t>Minnie's House</t>
  </si>
  <si>
    <t>https://www.google.com/maps/dir/?api=1&amp;origin=Party+Snaps+Photo+Booth+OC+|+Photo+Booth+Rental+Orange+County&amp;origin_place_id=ChIJS6qcHXvZ3IARO_aW9uFeY8M&amp;destination=Minnie's+House&amp;destination_place_id=ChIJOeeS9dPX3IARnoCxvQs1n94&amp;travelmode=best</t>
  </si>
  <si>
    <t>https://maps.google.com?saddr=33.7753974,-117.921582&amp;daddr=33.8155864,-117.9190319</t>
  </si>
  <si>
    <t>https://www.google.com/maps/dir/33.7753974,-117.921582/33.8155864,-117.9190319</t>
  </si>
  <si>
    <t>&lt;iframe src="https://www.google.com/maps/embed?pb=!1m26!1m12!1m3!1d6449.198386797689!2d-117.9190319!3d33.8155864!2m3!1f0!2f0!3f0!3m2!1i1024!2i708!4f10.1!4m11!3e0!4m3!2sParty+Snaps+Photo+Booth+OC+|+Photo+Booth+Rental+Orange+County!1d33.7753974!2d-117.921582!4m5!5s0x0:0xc3635ee1f696f63b!2sMinnie's+House!3m2!1d33.8155864!2d-117.9190319!5e0!3m2!1sen!2slt!4v1682029416597!5m2!1sen!2slt" width="800" height="800" style="border:0;" allowfullscreen="" loading="lazy" referrerpolicy="no-referrer-when-downgrade"&gt;&lt;/iframe&gt;</t>
  </si>
  <si>
    <t>Sleeping Beauty Castle Walkthrough</t>
  </si>
  <si>
    <t>https://www.google.com/maps/dir/?api=1&amp;origin=Party+Snaps+Photo+Booth+OC+|+Photo+Booth+Rental+Orange+County&amp;origin_place_id=ChIJS6qcHXvZ3IARO_aW9uFeY8M&amp;destination=Sleeping+Beauty+Castle+Walkthrough&amp;destination_place_id=ChIJRR0WM9HX3IARK9Sc4AyhmpE&amp;travelmode=best</t>
  </si>
  <si>
    <t>https://maps.google.com?saddr=33.7753974,-117.921582&amp;daddr=33.8127953,-117.9189693</t>
  </si>
  <si>
    <t>https://www.google.com/maps/dir/33.7753974,-117.921582/33.8127953,-117.9189693</t>
  </si>
  <si>
    <t>&lt;iframe src="https://www.google.com/maps/embed?pb=!1m26!1m12!1m3!1d6449.198386797689!2d-117.9189693!3d33.8127953!2m3!1f0!2f0!3f0!3m2!1i1024!2i708!4f10.1!4m11!3e0!4m3!2sParty+Snaps+Photo+Booth+OC+|+Photo+Booth+Rental+Orange+County!1d33.7753974!2d-117.921582!4m5!5s0x0:0xc3635ee1f696f63b!2sSleeping+Beauty+Castle+Walkthrough!3m2!1d33.8127953!2d-117.9189693!5e0!3m2!1sen!2slt!4v1682029416597!5m2!1sen!2slt" width="800" height="800" style="border:0;" allowfullscreen="" loading="lazy" referrerpolicy="no-referrer-when-downgrade"&gt;&lt;/iframe&gt;</t>
  </si>
  <si>
    <t>Downtown Disney District</t>
  </si>
  <si>
    <t>https://www.google.com/maps/dir/?api=1&amp;origin=Party+Snaps+Photo+Booth+OC+|+Photo+Booth+Rental+Orange+County&amp;origin_place_id=ChIJS6qcHXvZ3IARO_aW9uFeY8M&amp;destination=Downtown+Disney+District&amp;destination_place_id=ChIJtQw0jtfX3IARiwjloLOkQs0&amp;travelmode=best</t>
  </si>
  <si>
    <t>https://maps.google.com?saddr=33.7753974,-117.921582&amp;daddr=33.8097925,-117.9237869</t>
  </si>
  <si>
    <t>https://www.google.com/maps/dir/33.7753974,-117.921582/33.8097925,-117.9237869</t>
  </si>
  <si>
    <t>&lt;iframe src="https://www.google.com/maps/embed?pb=!1m26!1m12!1m3!1d6449.198386797689!2d-117.9237869!3d33.8097925!2m3!1f0!2f0!3f0!3m2!1i1024!2i708!4f10.1!4m11!3e0!4m3!2sParty+Snaps+Photo+Booth+OC+|+Photo+Booth+Rental+Orange+County!1d33.7753974!2d-117.921582!4m5!5s0x0:0xc3635ee1f696f63b!2sDowntown+Disney+District!3m2!1d33.8097925!2d-117.9237869!5e0!3m2!1sen!2slt!4v1682029416597!5m2!1sen!2slt" width="800" height="800" style="border:0;" allowfullscreen="" loading="lazy" referrerpolicy="no-referrer-when-downgrade"&gt;&lt;/iframe&gt;</t>
  </si>
  <si>
    <t>Downtown Santa Ana Historic District</t>
  </si>
  <si>
    <t>https://www.google.com/maps/dir/?api=1&amp;origin=Party+Snaps+Photo+Booth+OC+|+Photo+Booth+Rental+Orange+County&amp;origin_place_id=ChIJS6qcHXvZ3IARO_aW9uFeY8M&amp;destination=Downtown+Santa+Ana+Historic+District&amp;destination_place_id=ChIJ6YwrhQfZ3IARN8e7_TZkM84&amp;travelmode=best</t>
  </si>
  <si>
    <t>https://maps.google.com?saddr=33.7753974,-117.921582&amp;daddr=33.747677,-117.8667056</t>
  </si>
  <si>
    <t>https://www.google.com/maps/dir/33.7753974,-117.921582/33.747677,-117.8667056</t>
  </si>
  <si>
    <t>&lt;iframe src="https://www.google.com/maps/embed?pb=!1m26!1m12!1m3!1d6449.198386797689!2d-117.8667056!3d33.747677!2m3!1f0!2f0!3f0!3m2!1i1024!2i708!4f10.1!4m11!3e0!4m3!2sParty+Snaps+Photo+Booth+OC+|+Photo+Booth+Rental+Orange+County!1d33.7753974!2d-117.921582!4m5!5s0x0:0xc3635ee1f696f63b!2sDowntown+Santa+Ana+Historic+District!3m2!1d33.747677!2d-117.8667056!5e0!3m2!1sen!2slt!4v1682029416597!5m2!1sen!2slt" width="800" height="800" style="border:0;" allowfullscreen="" loading="lazy" referrerpolicy="no-referrer-when-downgrade"&gt;&lt;/iframe&gt;</t>
  </si>
  <si>
    <t>Frontierland Shootin’ Exposition</t>
  </si>
  <si>
    <t>https://www.google.com/maps/dir/?api=1&amp;origin=Party+Snaps+Photo+Booth+OC+|+Photo+Booth+Rental+Orange+County&amp;origin_place_id=ChIJS6qcHXvZ3IARO_aW9uFeY8M&amp;destination=Frontierland+Shootin’+Exposition&amp;destination_place_id=ChIJ_ZeHNnLX3IARmPvmqXfyxf0&amp;travelmode=best</t>
  </si>
  <si>
    <t>https://maps.google.com?saddr=33.7753974,-117.921582&amp;daddr=33.8122999,-117.9198595</t>
  </si>
  <si>
    <t>https://www.google.com/maps/dir/33.7753974,-117.921582/33.8122999,-117.9198595</t>
  </si>
  <si>
    <t>&lt;iframe src="https://www.google.com/maps/embed?pb=!1m26!1m12!1m3!1d6449.198386797689!2d-117.9198595!3d33.8122999!2m3!1f0!2f0!3f0!3m2!1i1024!2i708!4f10.1!4m11!3e0!4m3!2sParty+Snaps+Photo+Booth+OC+|+Photo+Booth+Rental+Orange+County!1d33.7753974!2d-117.921582!4m5!5s0x0:0xc3635ee1f696f63b!2sFrontierland+Shootin’+Exposition!3m2!1d33.8122999!2d-117.9198595!5e0!3m2!1sen!2slt!4v1682029416597!5m2!1sen!2slt" width="800" height="800" style="border:0;" allowfullscreen="" loading="lazy" referrerpolicy="no-referrer-when-downgrade"&gt;&lt;/iframe&gt;</t>
  </si>
  <si>
    <t>Urban Forest</t>
  </si>
  <si>
    <t>https://www.google.com/maps/dir/?api=1&amp;origin=Party+Snaps+Photo+Booth+OC+|+Photo+Booth+Rental+Orange+County&amp;origin_place_id=ChIJS6qcHXvZ3IARO_aW9uFeY8M&amp;destination=Urban+Forest&amp;destination_place_id=ChIJIY4PC6Im3YAR-Z0zqKLkq5E&amp;travelmode=best</t>
  </si>
  <si>
    <t>https://maps.google.com?saddr=33.7753974,-117.921582&amp;daddr=33.6937729,-118.0115339</t>
  </si>
  <si>
    <t>https://www.google.com/maps/dir/33.7753974,-117.921582/33.6937729,-118.0115339</t>
  </si>
  <si>
    <t>&lt;iframe src="https://www.google.com/maps/embed?pb=!1m26!1m12!1m3!1d6449.198386797689!2d-118.0115339!3d33.6937729!2m3!1f0!2f0!3f0!3m2!1i1024!2i708!4f10.1!4m11!3e0!4m3!2sParty+Snaps+Photo+Booth+OC+|+Photo+Booth+Rental+Orange+County!1d33.7753974!2d-117.921582!4m5!5s0x0:0xc3635ee1f696f63b!2sUrban+Forest!3m2!1d33.6937729!2d-118.0115339!5e0!3m2!1sen!2slt!4v1682029416597!5m2!1sen!2slt" width="800" height="800" style="border:0;" allowfullscreen="" loading="lazy" referrerpolicy="no-referrer-when-downgrade"&gt;&lt;/iframe&gt;</t>
  </si>
  <si>
    <t>The Disneyland Story presenting Great Moments with Mr. Lincoln</t>
  </si>
  <si>
    <t>https://www.google.com/maps/dir/?api=1&amp;origin=Party+Snaps+Photo+Booth+OC+|+Photo+Booth+Rental+Orange+County&amp;origin_place_id=ChIJS6qcHXvZ3IARO_aW9uFeY8M&amp;destination=The+Disneyland+Story+presenting+Great+Moments+with+Mr.+Lincoln&amp;destination_place_id=ChIJg_8WsdDX3IARe9H6iI-roWY&amp;travelmode=best</t>
  </si>
  <si>
    <t>https://maps.google.com?saddr=33.7753974,-117.921582&amp;daddr=33.8102333,-117.9184917</t>
  </si>
  <si>
    <t>https://www.google.com/maps/dir/33.7753974,-117.921582/33.8102333,-117.9184917</t>
  </si>
  <si>
    <t>&lt;iframe src="https://www.google.com/maps/embed?pb=!1m26!1m12!1m3!1d6449.198386797689!2d-117.9184917!3d33.8102333!2m3!1f0!2f0!3f0!3m2!1i1024!2i708!4f10.1!4m11!3e0!4m3!2sParty+Snaps+Photo+Booth+OC+|+Photo+Booth+Rental+Orange+County!1d33.7753974!2d-117.921582!4m5!5s0x0:0xc3635ee1f696f63b!2sThe+Disneyland+Story+presenting+Great+Moments+with+Mr.+Lincoln!3m2!1d33.8102333!2d-117.9184917!5e0!3m2!1sen!2slt!4v1682029416597!5m2!1sen!2slt" width="800" height="800" style="border:0;" allowfullscreen="" loading="lazy" referrerpolicy="no-referrer-when-downgrade"&gt;&lt;/iframe&gt;</t>
  </si>
  <si>
    <t>Vietnam War Memorial</t>
  </si>
  <si>
    <t>https://www.google.com/maps/dir/?api=1&amp;origin=Party+Snaps+Photo+Booth+OC+|+Photo+Booth+Rental+Orange+County&amp;origin_place_id=ChIJS6qcHXvZ3IARO_aW9uFeY8M&amp;destination=Vietnam+War+Memorial&amp;destination_place_id=ChIJia1mxyUm3YARbnBBJTHf6e8&amp;travelmode=best</t>
  </si>
  <si>
    <t>https://maps.google.com?saddr=33.7753974,-117.921582&amp;daddr=33.7560346,-117.9848717</t>
  </si>
  <si>
    <t>https://www.google.com/maps/dir/33.7753974,-117.921582/33.7560346,-117.9848717</t>
  </si>
  <si>
    <t>&lt;iframe src="https://www.google.com/maps/embed?pb=!1m26!1m12!1m3!1d6449.198386797689!2d-117.9848717!3d33.7560346!2m3!1f0!2f0!3f0!3m2!1i1024!2i708!4f10.1!4m11!3e0!4m3!2sParty+Snaps+Photo+Booth+OC+|+Photo+Booth+Rental+Orange+County!1d33.7753974!2d-117.921582!4m5!5s0x0:0xc3635ee1f696f63b!2sVietnam+War+Memorial!3m2!1d33.7560346!2d-117.9848717!5e0!3m2!1sen!2slt!4v1682029416597!5m2!1sen!2slt" width="800" height="800" style="border:0;" allowfullscreen="" loading="lazy" referrerpolicy="no-referrer-when-downgrade"&gt;&lt;/iframe&gt;</t>
  </si>
  <si>
    <t>Knott's Soak City</t>
  </si>
  <si>
    <t>https://www.google.com/maps/dir/?api=1&amp;origin=Party+Snaps+Photo+Booth+OC+|+Photo+Booth+Rental+Orange+County&amp;origin_place_id=ChIJS6qcHXvZ3IARO_aW9uFeY8M&amp;destination=Knott's+Soak+City&amp;destination_place_id=ChIJo3h_9V8p3YARRU45Q8H7_70&amp;travelmode=best</t>
  </si>
  <si>
    <t>https://maps.google.com?saddr=33.7753974,-117.921582&amp;daddr=33.8410301,-117.9949727</t>
  </si>
  <si>
    <t>https://www.google.com/maps/dir/33.7753974,-117.921582/33.8410301,-117.9949727</t>
  </si>
  <si>
    <t>&lt;iframe src="https://www.google.com/maps/embed?pb=!1m26!1m12!1m3!1d6449.198386797689!2d-117.9949727!3d33.8410301!2m3!1f0!2f0!3f0!3m2!1i1024!2i708!4f10.1!4m11!3e0!4m3!2sParty+Snaps+Photo+Booth+OC+|+Photo+Booth+Rental+Orange+County!1d33.7753974!2d-117.921582!4m5!5s0x0:0xc3635ee1f696f63b!2sKnott's+Soak+City!3m2!1d33.8410301!2d-117.9949727!5e0!3m2!1sen!2slt!4v1682029416597!5m2!1sen!2slt" width="800" height="800" style="border:0;" allowfullscreen="" loading="lazy" referrerpolicy="no-referrer-when-downgrade"&gt;&lt;/iframe&gt;</t>
  </si>
  <si>
    <t>Paradise Gardens Park</t>
  </si>
  <si>
    <t>https://www.google.com/maps/dir/?api=1&amp;origin=Party+Snaps+Photo+Booth+OC+|+Photo+Booth+Rental+Orange+County&amp;origin_place_id=ChIJS6qcHXvZ3IARO_aW9uFeY8M&amp;destination=Paradise+Gardens+Park&amp;destination_place_id=ChIJa2eOBtnX3IARc1NEdOGJ5oc&amp;travelmode=best</t>
  </si>
  <si>
    <t>https://maps.google.com?saddr=33.7753974,-117.921582&amp;daddr=33.805822,-117.9214318</t>
  </si>
  <si>
    <t>https://www.google.com/maps/dir/33.7753974,-117.921582/33.805822,-117.9214318</t>
  </si>
  <si>
    <t>&lt;iframe src="https://www.google.com/maps/embed?pb=!1m26!1m12!1m3!1d6449.198386797689!2d-117.9214318!3d33.805822!2m3!1f0!2f0!3f0!3m2!1i1024!2i708!4f10.1!4m11!3e0!4m3!2sParty+Snaps+Photo+Booth+OC+|+Photo+Booth+Rental+Orange+County!1d33.7753974!2d-117.921582!4m5!5s0x0:0xc3635ee1f696f63b!2sParadise+Gardens+Park!3m2!1d33.805822!2d-117.9214318!5e0!3m2!1sen!2slt!4v1682029416597!5m2!1sen!2slt" width="800" height="800" style="border:0;" allowfullscreen="" loading="lazy" referrerpolicy="no-referrer-when-downgrade"&gt;&lt;/iframe&gt;</t>
  </si>
  <si>
    <t>Huntington Beach Central Park West</t>
  </si>
  <si>
    <t>https://www.google.com/maps/dir/?api=1&amp;origin=Party+Snaps+Photo+Booth+OC+|+Photo+Booth+Rental+Orange+County&amp;origin_place_id=ChIJS6qcHXvZ3IARO_aW9uFeY8M&amp;destination=Huntington+Beach+Central+Park+West&amp;destination_place_id=ChIJF_AXUZgm3YAR7WGJ_0Y_QYk&amp;travelmode=best</t>
  </si>
  <si>
    <t>https://maps.google.com?saddr=33.7753974,-117.921582&amp;daddr=33.6999197,-118.009088</t>
  </si>
  <si>
    <t>https://www.google.com/maps/dir/33.7753974,-117.921582/33.6999197,-118.009088</t>
  </si>
  <si>
    <t>&lt;iframe src="https://www.google.com/maps/embed?pb=!1m26!1m12!1m3!1d6449.198386797689!2d-118.009088!3d33.6999197!2m3!1f0!2f0!3f0!3m2!1i1024!2i708!4f10.1!4m11!3e0!4m3!2sParty+Snaps+Photo+Booth+OC+|+Photo+Booth+Rental+Orange+County!1d33.7753974!2d-117.921582!4m5!5s0x0:0xc3635ee1f696f63b!2sHuntington+Beach+Central+Park+West!3m2!1d33.6999197!2d-118.009088!5e0!3m2!1sen!2slt!4v1682029416597!5m2!1sen!2slt" width="800" height="800" style="border:0;" allowfullscreen="" loading="lazy" referrerpolicy="no-referrer-when-downgrade"&gt;&lt;/iframe&gt;</t>
  </si>
  <si>
    <t>Knott's Berry Farm</t>
  </si>
  <si>
    <t>https://www.google.com/maps/dir/?api=1&amp;origin=Party+Snaps+Photo+Booth+OC+|+Photo+Booth+Rental+Orange+County&amp;origin_place_id=ChIJS6qcHXvZ3IARO_aW9uFeY8M&amp;destination=Knott's+Berry+Farm&amp;destination_place_id=ChIJo3h_9V8p3YARVTAekE45jq4&amp;travelmode=best</t>
  </si>
  <si>
    <t>https://maps.google.com?saddr=33.7753974,-117.921582&amp;daddr=33.8443038,-118.0002265</t>
  </si>
  <si>
    <t>https://www.google.com/maps/dir/33.7753974,-117.921582/33.8443038,-118.0002265</t>
  </si>
  <si>
    <t>&lt;iframe src="https://www.google.com/maps/embed?pb=!1m26!1m12!1m3!1d6449.198386797689!2d-118.0002265!3d33.8443038!2m3!1f0!2f0!3f0!3m2!1i1024!2i708!4f10.1!4m11!3e0!4m3!2sParty+Snaps+Photo+Booth+OC+|+Photo+Booth+Rental+Orange+County!1d33.7753974!2d-117.921582!4m5!5s0x0:0xc3635ee1f696f63b!2sKnott's+Berry+Farm!3m2!1d33.8443038!2d-118.0002265!5e0!3m2!1sen!2slt!4v1682029416597!5m2!1sen!2slt" width="800" height="800" style="border:0;" allowfullscreen="" loading="lazy" referrerpolicy="no-referrer-when-downgrade"&gt;&lt;/iframe&gt;</t>
  </si>
  <si>
    <t>Disneyland Park</t>
  </si>
  <si>
    <t>https://www.google.com/maps/dir/?api=1&amp;origin=Party+Snaps+Photo+Booth+OC+|+Photo+Booth+Rental+Orange+County&amp;origin_place_id=ChIJS6qcHXvZ3IARO_aW9uFeY8M&amp;destination=Disneyland+Park&amp;destination_place_id=ChIJa147K9HX3IAR-lwiGIQv9i4&amp;travelmode=best</t>
  </si>
  <si>
    <t>https://maps.google.com?saddr=33.7753974,-117.921582&amp;daddr=33.8120918,-117.9189742</t>
  </si>
  <si>
    <t>https://www.google.com/maps/dir/33.7753974,-117.921582/33.8120918,-117.9189742</t>
  </si>
  <si>
    <t>&lt;iframe src="https://www.google.com/maps/embed?pb=!1m26!1m12!1m3!1d6449.198386797689!2d-117.9189742!3d33.8120918!2m3!1f0!2f0!3f0!3m2!1i1024!2i708!4f10.1!4m11!3e0!4m3!2sParty+Snaps+Photo+Booth+OC+|+Photo+Booth+Rental+Orange+County!1d33.7753974!2d-117.921582!4m5!5s0x0:0xc3635ee1f696f63b!2sDisneyland+Park!3m2!1d33.8120918!2d-117.9189742!5e0!3m2!1sen!2slt!4v1682029416597!5m2!1sen!2slt" width="800" height="800" style="border:0;" allowfullscreen="" loading="lazy" referrerpolicy="no-referrer-when-downgrade"&gt;&lt;/iframe&gt;</t>
  </si>
  <si>
    <t>Harriett M. Wieder Regional Park</t>
  </si>
  <si>
    <t>https://www.google.com/maps/dir/?api=1&amp;origin=Party+Snaps+Photo+Booth+OC+|+Photo+Booth+Rental+Orange+County&amp;origin_place_id=ChIJS6qcHXvZ3IARO_aW9uFeY8M&amp;destination=Harriett+M.+Wieder+Regional+Park&amp;destination_place_id=ChIJG4UFOBwk3YAReimtUAk67Rw&amp;travelmode=best</t>
  </si>
  <si>
    <t>https://maps.google.com?saddr=33.7753974,-117.921582&amp;daddr=33.6849886,-118.0224512</t>
  </si>
  <si>
    <t>https://www.google.com/maps/dir/33.7753974,-117.921582/33.6849886,-118.0224512</t>
  </si>
  <si>
    <t>&lt;iframe src="https://www.google.com/maps/embed?pb=!1m26!1m12!1m3!1d6449.198386797689!2d-118.0224512!3d33.6849886!2m3!1f0!2f0!3f0!3m2!1i1024!2i708!4f10.1!4m11!3e0!4m3!2sParty+Snaps+Photo+Booth+OC+|+Photo+Booth+Rental+Orange+County!1d33.7753974!2d-117.921582!4m5!5s0x0:0xc3635ee1f696f63b!2sHarriett+M.+Wieder+Regional+Park!3m2!1d33.6849886!2d-118.0224512!5e0!3m2!1sen!2slt!4v1682029416597!5m2!1sen!2slt" width="800" height="800" style="border:0;" allowfullscreen="" loading="lazy" referrerpolicy="no-referrer-when-downgrade"&gt;&lt;/iframe&gt;</t>
  </si>
  <si>
    <t>Haster Basin Recreational Park</t>
  </si>
  <si>
    <t>https://www.google.com/maps/dir/?api=1&amp;origin=Party+Snaps+Photo+Booth+OC+|+Photo+Booth+Rental+Orange+County&amp;origin_place_id=ChIJS6qcHXvZ3IARO_aW9uFeY8M&amp;destination=Haster+Basin+Recreational+Park&amp;destination_place_id=ChIJba686R3Y3IARgPs2mxMAI98&amp;travelmode=best</t>
  </si>
  <si>
    <t>https://maps.google.com?saddr=33.7753974,-117.921582&amp;daddr=33.781178,-117.906741</t>
  </si>
  <si>
    <t>https://www.google.com/maps/dir/33.7753974,-117.921582/33.781178,-117.906741</t>
  </si>
  <si>
    <t>&lt;iframe src="https://www.google.com/maps/embed?pb=!1m26!1m12!1m3!1d6449.198386797689!2d-117.906741!3d33.781178!2m3!1f0!2f0!3f0!3m2!1i1024!2i708!4f10.1!4m11!3e0!4m3!2sParty+Snaps+Photo+Booth+OC+|+Photo+Booth+Rental+Orange+County!1d33.7753974!2d-117.921582!4m5!5s0x0:0xc3635ee1f696f63b!2sHaster+Basin+Recreational+Park!3m2!1d33.781178!2d-117.906741!5e0!3m2!1sen!2slt!4v1682029416597!5m2!1sen!2slt" width="800" height="800" style="border:0;" allowfullscreen="" loading="lazy" referrerpolicy="no-referrer-when-downgrade"&gt;&lt;/iframe&gt;</t>
  </si>
  <si>
    <t>Pioneer Park</t>
  </si>
  <si>
    <t>https://www.google.com/maps/dir/?api=1&amp;origin=Party+Snaps+Photo+Booth+OC+|+Photo+Booth+Rental+Orange+County&amp;origin_place_id=ChIJS6qcHXvZ3IARO_aW9uFeY8M&amp;destination=Pioneer+Park&amp;destination_place_id=ChIJ92UvqVjW3IAROz3j6rKSO-M&amp;travelmode=best</t>
  </si>
  <si>
    <t>https://maps.google.com?saddr=33.7753974,-117.921582&amp;daddr=33.844477,-117.8780963</t>
  </si>
  <si>
    <t>https://www.google.com/maps/dir/33.7753974,-117.921582/33.844477,-117.8780963</t>
  </si>
  <si>
    <t>&lt;iframe src="https://www.google.com/maps/embed?pb=!1m26!1m12!1m3!1d6449.198386797689!2d-117.8780963!3d33.844477!2m3!1f0!2f0!3f0!3m2!1i1024!2i708!4f10.1!4m11!3e0!4m3!2sParty+Snaps+Photo+Booth+OC+|+Photo+Booth+Rental+Orange+County!1d33.7753974!2d-117.921582!4m5!5s0x0:0xc3635ee1f696f63b!2sPioneer+Park!3m2!1d33.844477!2d-117.8780963!5e0!3m2!1sen!2slt!4v1682029416597!5m2!1sen!2slt" width="800" height="800" style="border:0;" allowfullscreen="" loading="lazy" referrerpolicy="no-referrer-when-downgrade"&gt;&lt;/iframe&gt;</t>
  </si>
  <si>
    <t>Pirate's Lair on Tom Sawyer Island</t>
  </si>
  <si>
    <t>https://www.google.com/maps/dir/?api=1&amp;origin=Party+Snaps+Photo+Booth+OC+|+Photo+Booth+Rental+Orange+County&amp;origin_place_id=ChIJS6qcHXvZ3IARO_aW9uFeY8M&amp;destination=Pirate's+Lair+on+Tom+Sawyer+Island&amp;destination_place_id=ChIJx29__NbX3IARe_a8KuLeoGE&amp;travelmode=best</t>
  </si>
  <si>
    <t>https://maps.google.com?saddr=33.7753974,-117.921582&amp;daddr=33.8121436,-117.9210796</t>
  </si>
  <si>
    <t>https://www.google.com/maps/dir/33.7753974,-117.921582/33.8121436,-117.9210796</t>
  </si>
  <si>
    <t>&lt;iframe src="https://www.google.com/maps/embed?pb=!1m26!1m12!1m3!1d6449.198386797689!2d-117.9210796!3d33.8121436!2m3!1f0!2f0!3f0!3m2!1i1024!2i708!4f10.1!4m11!3e0!4m3!2sParty+Snaps+Photo+Booth+OC+|+Photo+Booth+Rental+Orange+County!1d33.7753974!2d-117.921582!4m5!5s0x0:0xc3635ee1f696f63b!2sPirate's+Lair+on+Tom+Sawyer+Island!3m2!1d33.8121436!2d-117.9210796!5e0!3m2!1sen!2slt!4v1682029416597!5m2!1sen!2slt" width="800" height="800" style="border:0;" allowfullscreen="" loading="lazy" referrerpolicy="no-referrer-when-downgrade"&gt;&lt;/iframe&gt;</t>
  </si>
  <si>
    <t>Pitcher Park</t>
  </si>
  <si>
    <t>https://www.google.com/maps/dir/?api=1&amp;origin=Party+Snaps+Photo+Booth+OC+|+Photo+Booth+Rental+Orange+County&amp;origin_place_id=ChIJS6qcHXvZ3IARO_aW9uFeY8M&amp;destination=Pitcher+Park&amp;destination_place_id=ChIJA0KBju_Z3IARAwCx_z8aAXY&amp;travelmode=best</t>
  </si>
  <si>
    <t>https://maps.google.com?saddr=33.7753974,-117.921582&amp;daddr=33.7858162,-117.8448715</t>
  </si>
  <si>
    <t>https://www.google.com/maps/dir/33.7753974,-117.921582/33.7858162,-117.8448715</t>
  </si>
  <si>
    <t>&lt;iframe src="https://www.google.com/maps/embed?pb=!1m26!1m12!1m3!1d6449.198386797689!2d-117.8448715!3d33.7858162!2m3!1f0!2f0!3f0!3m2!1i1024!2i708!4f10.1!4m11!3e0!4m3!2sParty+Snaps+Photo+Booth+OC+|+Photo+Booth+Rental+Orange+County!1d33.7753974!2d-117.921582!4m5!5s0x0:0xc3635ee1f696f63b!2sPitcher+Park!3m2!1d33.7858162!2d-117.8448715!5e0!3m2!1sen!2slt!4v1682029416597!5m2!1sen!2slt" width="800" height="800" style="border:0;" allowfullscreen="" loading="lazy" referrerpolicy="no-referrer-when-downgrade"&gt;&lt;/iframe&gt;</t>
  </si>
  <si>
    <t>World of Color - ONE</t>
  </si>
  <si>
    <t>https://www.google.com/maps/dir/?api=1&amp;origin=Party+Snaps+Photo+Booth+OC+|+Photo+Booth+Rental+Orange+County&amp;origin_place_id=ChIJS6qcHXvZ3IARO_aW9uFeY8M&amp;destination=World+of+Color+-+ONE&amp;destination_place_id=ChIJgd3UC9nX3IARpqMxlG1bXXw&amp;travelmode=best</t>
  </si>
  <si>
    <t>https://maps.google.com?saddr=33.7753974,-117.921582&amp;daddr=33.8054575,-117.9216412</t>
  </si>
  <si>
    <t>https://www.google.com/maps/dir/33.7753974,-117.921582/33.8054575,-117.9216412</t>
  </si>
  <si>
    <t>&lt;iframe src="https://www.google.com/maps/embed?pb=!1m26!1m12!1m3!1d6449.198386797689!2d-117.9216412!3d33.8054575!2m3!1f0!2f0!3f0!3m2!1i1024!2i708!4f10.1!4m11!3e0!4m3!2sParty+Snaps+Photo+Booth+OC+|+Photo+Booth+Rental+Orange+County!1d33.7753974!2d-117.921582!4m5!5s0x0:0xc3635ee1f696f63b!2sWorld+of+Color+-+ONE!3m2!1d33.8054575!2d-117.9216412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</si>
  <si>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https://www.google.com/maps/dir/?api=1&amp;origin=Party+Snaps+Photo+Booth+OC+|+Photo+Booth+Rental+Orange+County&amp;origin_place_id=ChIJS6qcHXvZ3IARO_aW9uFeY8M&amp;destination=Pioneer+Park&amp;destination_place_id=ChIJgfz___DX3IARb3yFVfINKoA&amp;travelmode=best</t>
  </si>
  <si>
    <t>https://maps.google.com?saddr=33.7753974,-117.921582&amp;daddr=33.788456,-117.9106586</t>
  </si>
  <si>
    <t>https://www.google.com/maps/dir/33.7753974,-117.921582/33.788456,-117.9106586</t>
  </si>
  <si>
    <t>&lt;iframe src="https://www.google.com/maps/embed?pb=!1m26!1m12!1m3!1d6449.198386797689!2d-117.9106586!3d33.788456!2m3!1f0!2f0!3f0!3m2!1i1024!2i708!4f10.1!4m11!3e0!4m3!2sParty+Snaps+Photo+Booth+OC+|+Photo+Booth+Rental+Orange+County!1d33.7753974!2d-117.921582!4m5!5s0x0:0xc3635ee1f696f63b!2sPioneer+Park!3m2!1d33.788456!2d-117.9106586!5e0!3m2!1sen!2slt!4v1682029416597!5m2!1sen!2slt" width="800" height="800" style="border:0;" allowfullscreen="" loading="lazy" referrerpolicy="no-referrer-when-downgrade"&gt;&lt;/iframe&gt;</t>
  </si>
  <si>
    <t>Ponderosa Park</t>
  </si>
  <si>
    <t>https://www.google.com/maps/dir/?api=1&amp;origin=Party+Snaps+Photo+Booth+OC+|+Photo+Booth+Rental+Orange+County&amp;origin_place_id=ChIJS6qcHXvZ3IARO_aW9uFeY8M&amp;destination=Ponderosa+Park&amp;destination_place_id=ChIJO0oQEezX3IARrOL6pDM9dXY&amp;travelmode=best</t>
  </si>
  <si>
    <t>https://maps.google.com?saddr=33.7753974,-117.921582&amp;daddr=33.7954907,-117.9055973</t>
  </si>
  <si>
    <t>https://www.google.com/maps/dir/33.7753974,-117.921582/33.7954907,-117.9055973</t>
  </si>
  <si>
    <t>&lt;iframe src="https://www.google.com/maps/embed?pb=!1m26!1m12!1m3!1d6449.198386797689!2d-117.9055973!3d33.7954907!2m3!1f0!2f0!3f0!3m2!1i1024!2i708!4f10.1!4m11!3e0!4m3!2sParty+Snaps+Photo+Booth+OC+|+Photo+Booth+Rental+Orange+County!1d33.7753974!2d-117.921582!4m5!5s0x0:0xc3635ee1f696f63b!2sPonderosa+Park!3m2!1d33.7954907!2d-117.9055973!5e0!3m2!1sen!2slt!4v1682029416597!5m2!1sen!2slt" width="800" height="800" style="border:0;" allowfullscreen="" loading="lazy" referrerpolicy="no-referrer-when-downgrade"&gt;&lt;/iframe&gt;</t>
  </si>
  <si>
    <t>Margie L Rice Park</t>
  </si>
  <si>
    <t>https://www.google.com/maps/dir/?api=1&amp;origin=Party+Snaps+Photo+Booth+OC+|+Photo+Booth+Rental+Orange+County&amp;origin_place_id=ChIJS6qcHXvZ3IARO_aW9uFeY8M&amp;destination=Margie+L+Rice+Park&amp;destination_place_id=ChIJsUdAI1Iv3YAR9itmGKL-56w&amp;travelmode=best</t>
  </si>
  <si>
    <t>https://maps.google.com?saddr=33.7753974,-117.921582&amp;daddr=33.761292,-118.023549</t>
  </si>
  <si>
    <t>https://www.google.com/maps/dir/33.7753974,-117.921582/33.761292,-118.023549</t>
  </si>
  <si>
    <t>&lt;iframe src="https://www.google.com/maps/embed?pb=!1m26!1m12!1m3!1d6449.198386797689!2d-118.023549!3d33.761292!2m3!1f0!2f0!3f0!3m2!1i1024!2i708!4f10.1!4m11!3e0!4m3!2sParty+Snaps+Photo+Booth+OC+|+Photo+Booth+Rental+Orange+County!1d33.7753974!2d-117.921582!4m5!5s0x0:0xc3635ee1f696f63b!2sMargie+L+Rice+Park!3m2!1d33.761292!2d-118.023549!5e0!3m2!1sen!2slt!4v1682029416597!5m2!1sen!2slt" width="800" height="800" style="border:0;" allowfullscreen="" loading="lazy" referrerpolicy="no-referrer-when-downgrade"&gt;&lt;/iframe&gt;</t>
  </si>
  <si>
    <t>Sun View Park</t>
  </si>
  <si>
    <t>https://www.google.com/maps/dir/?api=1&amp;origin=Party+Snaps+Photo+Booth+OC+|+Photo+Booth+Rental+Orange+County&amp;origin_place_id=ChIJS6qcHXvZ3IARO_aW9uFeY8M&amp;destination=Sun+View+Park&amp;destination_place_id=ChIJOyd2c10m3YARmIH5cw8OorQ&amp;travelmode=best</t>
  </si>
  <si>
    <t>https://maps.google.com?saddr=33.7753974,-117.921582&amp;daddr=33.7270764,-117.9939052</t>
  </si>
  <si>
    <t>https://www.google.com/maps/dir/33.7753974,-117.921582/33.7270764,-117.9939052</t>
  </si>
  <si>
    <t>&lt;iframe src="https://www.google.com/maps/embed?pb=!1m26!1m12!1m3!1d6449.198386797689!2d-117.9939052!3d33.7270764!2m3!1f0!2f0!3f0!3m2!1i1024!2i708!4f10.1!4m11!3e0!4m3!2sParty+Snaps+Photo+Booth+OC+|+Photo+Booth+Rental+Orange+County!1d33.7753974!2d-117.921582!4m5!5s0x0:0xc3635ee1f696f63b!2sSun+View+Park!3m2!1d33.7270764!2d-117.9939052!5e0!3m2!1sen!2slt!4v1682029416597!5m2!1sen!2slt" width="800" height="800" style="border:0;" allowfullscreen="" loading="lazy" referrerpolicy="no-referrer-when-downgrade"&gt;&lt;/iframe&gt;</t>
  </si>
  <si>
    <t>Storybook Land Canal Boats</t>
  </si>
  <si>
    <t>https://www.google.com/maps/dir/?api=1&amp;origin=Party+Snaps+Photo+Booth+OC+|+Photo+Booth+Rental+Orange+County&amp;origin_place_id=ChIJS6qcHXvZ3IARO_aW9uFeY8M&amp;destination=Storybook+Land+Canal+Boats&amp;destination_place_id=ChIJ9TWHTdHX3IARsElE7ASk9NU&amp;travelmode=best</t>
  </si>
  <si>
    <t>https://maps.google.com?saddr=33.7753974,-117.921582&amp;daddr=33.8136285,-117.9182653</t>
  </si>
  <si>
    <t>https://www.google.com/maps/dir/33.7753974,-117.921582/33.8136285,-117.9182653</t>
  </si>
  <si>
    <t>&lt;iframe src="https://www.google.com/maps/embed?pb=!1m26!1m12!1m3!1d6449.198386797689!2d-117.9182653!3d33.8136285!2m3!1f0!2f0!3f0!3m2!1i1024!2i708!4f10.1!4m11!3e0!4m3!2sParty+Snaps+Photo+Booth+OC+|+Photo+Booth+Rental+Orange+County!1d33.7753974!2d-117.921582!4m5!5s0x0:0xc3635ee1f696f63b!2sStorybook+Land+Canal+Boats!3m2!1d33.8136285!2d-117.9182653!5e0!3m2!1sen!2slt!4v1682029416597!5m2!1sen!2slt" width="800" height="800" style="border:0;" allowfullscreen="" loading="lazy" referrerpolicy="no-referrer-when-downgrade"&gt;&lt;/iframe&gt;</t>
  </si>
  <si>
    <t>Lake View Park</t>
  </si>
  <si>
    <t>https://www.google.com/maps/dir/?api=1&amp;origin=Party+Snaps+Photo+Booth+OC+|+Photo+Booth+Rental+Orange+County&amp;origin_place_id=ChIJS6qcHXvZ3IARO_aW9uFeY8M&amp;destination=Lake+View+Park&amp;destination_place_id=ChIJwUoLaeUm3YARNPwAPZIAA3U&amp;travelmode=best</t>
  </si>
  <si>
    <t>https://maps.google.com?saddr=33.7753974,-117.921582&amp;daddr=33.7107614,-117.9818572</t>
  </si>
  <si>
    <t>https://www.google.com/maps/dir/33.7753974,-117.921582/33.7107614,-117.9818572</t>
  </si>
  <si>
    <t>&lt;iframe src="https://www.google.com/maps/embed?pb=!1m26!1m12!1m3!1d6449.198386797689!2d-117.9818572!3d33.7107614!2m3!1f0!2f0!3f0!3m2!1i1024!2i708!4f10.1!4m11!3e0!4m3!2sParty+Snaps+Photo+Booth+OC+|+Photo+Booth+Rental+Orange+County!1d33.7753974!2d-117.921582!4m5!5s0x0:0xc3635ee1f696f63b!2sLake+View+Park!3m2!1d33.7107614!2d-117.9818572!5e0!3m2!1sen!2slt!4v1682029416597!5m2!1sen!2slt" width="800" height="800" style="border:0;" allowfullscreen="" loading="lazy" referrerpolicy="no-referrer-when-downgrade"&gt;&lt;/iframe&gt;</t>
  </si>
  <si>
    <t>Pixie Hollow</t>
  </si>
  <si>
    <t>https://www.google.com/maps/dir/?api=1&amp;origin=Party+Snaps+Photo+Booth+OC+|+Photo+Booth+Rental+Orange+County&amp;origin_place_id=ChIJS6qcHXvZ3IARO_aW9uFeY8M&amp;destination=Pixie+Hollow&amp;destination_place_id=ChIJ1YyR3-bX3IAR39PwlqTFCZQ&amp;travelmode=best</t>
  </si>
  <si>
    <t>https://maps.google.com?saddr=33.7753974,-117.921582&amp;daddr=33.8125169,-117.9181913</t>
  </si>
  <si>
    <t>https://www.google.com/maps/dir/33.7753974,-117.921582/33.8125169,-117.9181913</t>
  </si>
  <si>
    <t>&lt;iframe src="https://www.google.com/maps/embed?pb=!1m26!1m12!1m3!1d6449.198386797689!2d-117.9181913!3d33.8125169!2m3!1f0!2f0!3f0!3m2!1i1024!2i708!4f10.1!4m11!3e0!4m3!2sParty+Snaps+Photo+Booth+OC+|+Photo+Booth+Rental+Orange+County!1d33.7753974!2d-117.921582!4m5!5s0x0:0xc3635ee1f696f63b!2sPixie+Hollow!3m2!1d33.8125169!2d-117.9181913!5e0!3m2!1sen!2slt!4v1682029416597!5m2!1sen!2slt" width="800" height="800" style="border:0;" allowfullscreen="" loading="lazy" referrerpolicy="no-referrer-when-downgrade"&gt;&lt;/iframe&gt;</t>
  </si>
  <si>
    <t>Frontier Park</t>
  </si>
  <si>
    <t>https://www.google.com/maps/dir/?api=1&amp;origin=Party+Snaps+Photo+Booth+OC+|+Photo+Booth+Rental+Orange+County&amp;origin_place_id=ChIJS6qcHXvZ3IARO_aW9uFeY8M&amp;destination=Frontier+Park&amp;destination_place_id=ChIJ2f-Sje_b3IAREd7hru5FfqU&amp;travelmode=best</t>
  </si>
  <si>
    <t>https://maps.google.com?saddr=33.7753974,-117.921582&amp;daddr=33.7323026,-117.8187265</t>
  </si>
  <si>
    <t>https://www.google.com/maps/dir/33.7753974,-117.921582/33.7323026,-117.8187265</t>
  </si>
  <si>
    <t>&lt;iframe src="https://www.google.com/maps/embed?pb=!1m26!1m12!1m3!1d6449.198386797689!2d-117.8187265!3d33.7323026!2m3!1f0!2f0!3f0!3m2!1i1024!2i708!4f10.1!4m11!3e0!4m3!2sParty+Snaps+Photo+Booth+OC+|+Photo+Booth+Rental+Orange+County!1d33.7753974!2d-117.921582!4m5!5s0x0:0xc3635ee1f696f63b!2sFrontier+Park!3m2!1d33.7323026!2d-117.8187265!5e0!3m2!1sen!2slt!4v1682029416597!5m2!1sen!2slt" width="800" height="800" style="border:0;" allowfullscreen="" loading="lazy" referrerpolicy="no-referrer-when-downgrade"&gt;&lt;/iframe&gt;</t>
  </si>
  <si>
    <t>Buzz Lightyear Astro Blasters</t>
  </si>
  <si>
    <t>https://www.google.com/maps/dir/?api=1&amp;origin=Party+Snaps+Photo+Booth+OC+|+Photo+Booth+Rental+Orange+County&amp;origin_place_id=ChIJS6qcHXvZ3IARO_aW9uFeY8M&amp;destination=Buzz+Lightyear+Astro+Blasters&amp;destination_place_id=ChIJ0ytGJ9HX3IAR1FJWOr-ShV0&amp;travelmode=best</t>
  </si>
  <si>
    <t>https://maps.google.com?saddr=33.7753974,-117.921582&amp;daddr=33.8122384,-117.9178289</t>
  </si>
  <si>
    <t>https://www.google.com/maps/dir/33.7753974,-117.921582/33.8122384,-117.9178289</t>
  </si>
  <si>
    <t>&lt;iframe src="https://www.google.com/maps/embed?pb=!1m26!1m12!1m3!1d6449.198386797689!2d-117.9178289!3d33.8122384!2m3!1f0!2f0!3f0!3m2!1i1024!2i708!4f10.1!4m11!3e0!4m3!2sParty+Snaps+Photo+Booth+OC+|+Photo+Booth+Rental+Orange+County!1d33.7753974!2d-117.921582!4m5!5s0x0:0xc3635ee1f696f63b!2sBuzz+Lightyear+Astro+Blasters!3m2!1d33.8122384!2d-117.9178289!5e0!3m2!1sen!2slt!4v1682029416597!5m2!1sen!2slt" width="800" height="800" style="border:0;" allowfullscreen="" loading="lazy" referrerpolicy="no-referrer-when-downgrade"&gt;&lt;/iframe&gt;</t>
  </si>
  <si>
    <t>Green Park</t>
  </si>
  <si>
    <t>https://www.google.com/maps/dir/?api=1&amp;origin=Party+Snaps+Photo+Booth+OC+|+Photo+Booth+Rental+Orange+County&amp;origin_place_id=ChIJS6qcHXvZ3IARO_aW9uFeY8M&amp;destination=Green+Park&amp;destination_place_id=ChIJCX3L_7gm3YARLJanQGrVtwQ&amp;travelmode=best</t>
  </si>
  <si>
    <t>https://maps.google.com?saddr=33.7753974,-117.921582&amp;daddr=33.6894365,-117.9992279</t>
  </si>
  <si>
    <t>https://www.google.com/maps/dir/33.7753974,-117.921582/33.6894365,-117.9992279</t>
  </si>
  <si>
    <t>&lt;iframe src="https://www.google.com/maps/embed?pb=!1m26!1m12!1m3!1d6449.198386797689!2d-117.9992279!3d33.6894365!2m3!1f0!2f0!3f0!3m2!1i1024!2i708!4f10.1!4m11!3e0!4m3!2sParty+Snaps+Photo+Booth+OC+|+Photo+Booth+Rental+Orange+County!1d33.7753974!2d-117.921582!4m5!5s0x0:0xc3635ee1f696f63b!2sGreen+Park!3m2!1d33.6894365!2d-117.9992279!5e0!3m2!1sen!2slt!4v1682029416597!5m2!1sen!2slt" width="800" height="800" style="border:0;" allowfullscreen="" loading="lazy" referrerpolicy="no-referrer-when-downgrade"&gt;&lt;/iframe&gt;</t>
  </si>
  <si>
    <t>Pine Tree Park</t>
  </si>
  <si>
    <t>https://www.google.com/maps/dir/?api=1&amp;origin=Party+Snaps+Photo+Booth+OC+|+Photo+Booth+Rental+Orange+County&amp;origin_place_id=ChIJS6qcHXvZ3IARO_aW9uFeY8M&amp;destination=Pine+Tree+Park&amp;destination_place_id=ChIJd9vpo-vb3IARs6hjPtk7Cdo&amp;travelmode=best</t>
  </si>
  <si>
    <t>https://maps.google.com?saddr=33.7753974,-117.921582&amp;daddr=33.7392473,-117.8111765</t>
  </si>
  <si>
    <t>https://www.google.com/maps/dir/33.7753974,-117.921582/33.7392473,-117.8111765</t>
  </si>
  <si>
    <t>&lt;iframe src="https://www.google.com/maps/embed?pb=!1m26!1m12!1m3!1d6449.198386797689!2d-117.8111765!3d33.7392473!2m3!1f0!2f0!3f0!3m2!1i1024!2i708!4f10.1!4m11!3e0!4m3!2sParty+Snaps+Photo+Booth+OC+|+Photo+Booth+Rental+Orange+County!1d33.7753974!2d-117.921582!4m5!5s0x0:0xc3635ee1f696f63b!2sPine+Tree+Park!3m2!1d33.7392473!2d-117.8111765!5e0!3m2!1sen!2slt!4v1682029416597!5m2!1sen!2slt" width="800" height="800" style="border:0;" allowfullscreen="" loading="lazy" referrerpolicy="no-referrer-when-downgrade"&gt;&lt;/iframe&gt;</t>
  </si>
  <si>
    <t>Mother Colony House</t>
  </si>
  <si>
    <t>https://www.google.com/maps/dir/?api=1&amp;origin=Party+Snaps+Photo+Booth+OC+|+Photo+Booth+Rental+Orange+County&amp;origin_place_id=ChIJS6qcHXvZ3IARO_aW9uFeY8M&amp;destination=Mother+Colony+House&amp;destination_place_id=ChIJoTqfTt4p3YAR1iwu6J6A3rM&amp;travelmode=best</t>
  </si>
  <si>
    <t>https://maps.google.com?saddr=33.7753974,-117.921582&amp;daddr=33.8362516,-117.9280875</t>
  </si>
  <si>
    <t>https://www.google.com/maps/dir/33.7753974,-117.921582/33.8362516,-117.9280875</t>
  </si>
  <si>
    <t>&lt;iframe src="https://www.google.com/maps/embed?pb=!1m26!1m12!1m3!1d6449.198386797689!2d-117.9280875!3d33.8362516!2m3!1f0!2f0!3f0!3m2!1i1024!2i708!4f10.1!4m11!3e0!4m3!2sParty+Snaps+Photo+Booth+OC+|+Photo+Booth+Rental+Orange+County!1d33.7753974!2d-117.921582!4m5!5s0x0:0xc3635ee1f696f63b!2sMother+Colony+House!3m2!1d33.8362516!2d-117.9280875!5e0!3m2!1sen!2slt!4v1682029416597!5m2!1sen!2slt" width="800" height="800" style="border:0;" allowfullscreen="" loading="lazy" referrerpolicy="no-referrer-when-downgrade"&gt;&lt;/iframe&gt;</t>
  </si>
  <si>
    <t>San Fransokyo Square Bridge</t>
  </si>
  <si>
    <t>https://www.google.com/maps/dir/?api=1&amp;origin=Party+Snaps+Photo+Booth+OC+|+Photo+Booth+Rental+Orange+County&amp;origin_place_id=ChIJS6qcHXvZ3IARO_aW9uFeY8M&amp;destination=San+Fransokyo+Square+Bridge&amp;destination_place_id=ChIJp9qly8zX3IAR9BaSSJbG6KI&amp;travelmode=best</t>
  </si>
  <si>
    <t>https://maps.google.com?saddr=33.7753974,-117.921582&amp;daddr=33.8058948,-117.9205295</t>
  </si>
  <si>
    <t>https://www.google.com/maps/dir/33.7753974,-117.921582/33.8058948,-117.9205295</t>
  </si>
  <si>
    <t>&lt;iframe src="https://www.google.com/maps/embed?pb=!1m26!1m12!1m3!1d6449.198386797689!2d-117.9205295!3d33.8058948!2m3!1f0!2f0!3f0!3m2!1i1024!2i708!4f10.1!4m11!3e0!4m3!2sParty+Snaps+Photo+Booth+OC+|+Photo+Booth+Rental+Orange+County!1d33.7753974!2d-117.921582!4m5!5s0x0:0xc3635ee1f696f63b!2sSan+Fransokyo+Square+Bridge!3m2!1d33.8058948!2d-117.9205295!5e0!3m2!1sen!2slt!4v1682029416597!5m2!1sen!2slt" width="800" height="800" style="border:0;" allowfullscreen="" loading="lazy" referrerpolicy="no-referrer-when-downgrade"&gt;&lt;/iframe&gt;</t>
  </si>
  <si>
    <t>Historical Main Street Archway</t>
  </si>
  <si>
    <t>https://www.google.com/maps/dir/?api=1&amp;origin=Party+Snaps+Photo+Booth+OC+|+Photo+Booth+Rental+Orange+County&amp;origin_place_id=ChIJS6qcHXvZ3IARO_aW9uFeY8M&amp;destination=Historical+Main+Street+Archway&amp;destination_place_id=ChIJNVjXqOwp3YARIaclZ9IAqvE&amp;travelmode=best</t>
  </si>
  <si>
    <t>https://maps.google.com?saddr=33.7753974,-117.921582&amp;daddr=33.7743356,-117.9409542</t>
  </si>
  <si>
    <t>https://www.google.com/maps/dir/33.7753974,-117.921582/33.7743356,-117.9409542</t>
  </si>
  <si>
    <t>&lt;iframe src="https://www.google.com/maps/embed?pb=!1m26!1m12!1m3!1d6449.198386797689!2d-117.9409542!3d33.7743356!2m3!1f0!2f0!3f0!3m2!1i1024!2i708!4f10.1!4m11!3e0!4m3!2sParty+Snaps+Photo+Booth+OC+|+Photo+Booth+Rental+Orange+County!1d33.7753974!2d-117.921582!4m5!5s0x0:0xc3635ee1f696f63b!2sHistorical+Main+Street+Archway!3m2!1d33.7743356!2d-117.9409542!5e0!3m2!1sen!2slt!4v1682029416597!5m2!1sen!2slt" width="800" height="800" style="border:0;" allowfullscreen="" loading="lazy" referrerpolicy="no-referrer-when-downgrade"&gt;&lt;/iframe&gt;</t>
  </si>
  <si>
    <t>Fountains</t>
  </si>
  <si>
    <t>https://www.google.com/maps/dir/?api=1&amp;origin=Party+Snaps+Photo+Booth+OC+|+Photo+Booth+Rental+Orange+County&amp;origin_place_id=ChIJS6qcHXvZ3IARO_aW9uFeY8M&amp;destination=Fountains&amp;destination_place_id=ChIJqfD7t_XX3IARfVDSp45qkt8&amp;travelmode=best</t>
  </si>
  <si>
    <t>https://maps.google.com?saddr=33.7753974,-117.921582&amp;daddr=33.7997683,-117.9197124</t>
  </si>
  <si>
    <t>https://www.google.com/maps/dir/33.7753974,-117.921582/33.7997683,-117.9197124</t>
  </si>
  <si>
    <t>&lt;iframe src="https://www.google.com/maps/embed?pb=!1m26!1m12!1m3!1d6449.198386797689!2d-117.9197124!3d33.7997683!2m3!1f0!2f0!3f0!3m2!1i1024!2i708!4f10.1!4m11!3e0!4m3!2sParty+Snaps+Photo+Booth+OC+|+Photo+Booth+Rental+Orange+County!1d33.7753974!2d-117.921582!4m5!5s0x0:0xc3635ee1f696f63b!2sFountains!3m2!1d33.7997683!2d-117.9197124!5e0!3m2!1sen!2slt!4v1682029416597!5m2!1sen!2slt" width="800" height="800" style="border:0;" allowfullscreen="" loading="lazy" referrerpolicy="no-referrer-when-downgrade"&gt;&lt;/iframe&gt;</t>
  </si>
  <si>
    <t>Palm Island | Mile Square Park</t>
  </si>
  <si>
    <t>https://www.google.com/maps/dir/?api=1&amp;origin=Party+Snaps+Photo+Booth+OC+|+Photo+Booth+Rental+Orange+County&amp;origin_place_id=ChIJS6qcHXvZ3IARO_aW9uFeY8M&amp;destination=Palm+Island+|+Mile+Square+Park&amp;destination_place_id=ChIJH8fXWXYn3YARNa59UbymS2c&amp;travelmode=best</t>
  </si>
  <si>
    <t>https://maps.google.com?saddr=33.7753974,-117.921582&amp;daddr=33.7296311,-117.940352</t>
  </si>
  <si>
    <t>https://www.google.com/maps/dir/33.7753974,-117.921582/33.7296311,-117.940352</t>
  </si>
  <si>
    <t>&lt;iframe src="https://www.google.com/maps/embed?pb=!1m26!1m12!1m3!1d6449.198386797689!2d-117.940352!3d33.7296311!2m3!1f0!2f0!3f0!3m2!1i1024!2i708!4f10.1!4m11!3e0!4m3!2sParty+Snaps+Photo+Booth+OC+|+Photo+Booth+Rental+Orange+County!1d33.7753974!2d-117.921582!4m5!5s0x0:0xc3635ee1f696f63b!2sPalm+Island+|+Mile+Square+Park!3m2!1d33.7296311!2d-117.940352!5e0!3m2!1sen!2slt!4v1682029416597!5m2!1sen!2slt" width="800" height="800" style="border:0;" allowfullscreen="" loading="lazy" referrerpolicy="no-referrer-when-downgrade"&gt;&lt;/iframe&gt;</t>
  </si>
  <si>
    <t>Oregon</t>
  </si>
  <si>
    <t>https://www.google.com/maps/dir/?api=1&amp;origin=Party+Snaps+Photo+Booth+OC+|+Photo+Booth+Rental+Orange+County&amp;origin_place_id=ChIJS6qcHXvZ3IARO_aW9uFeY8M&amp;destination=Oregon&amp;destination_place_id=ChIJN54cQM7b3IARLqudRpCU_6o&amp;travelmode=best</t>
  </si>
  <si>
    <t>https://maps.google.com?saddr=33.7753974,-117.921582&amp;daddr=33.7174708,-117.8311428</t>
  </si>
  <si>
    <t>https://www.google.com/maps/dir/33.7753974,-117.921582/33.7174708,-117.8311428</t>
  </si>
  <si>
    <t>&lt;iframe src="https://www.google.com/maps/embed?pb=!1m26!1m12!1m3!1d6449.198386797689!2d-117.8311428!3d33.7174708!2m3!1f0!2f0!3f0!3m2!1i1024!2i708!4f10.1!4m11!3e0!4m3!2sParty+Snaps+Photo+Booth+OC+|+Photo+Booth+Rental+Orange+County!1d33.7753974!2d-117.921582!4m5!5s0x0:0xc3635ee1f696f63b!2sOregon!3m2!1d33.7174708!2d-117.8311428!5e0!3m2!1sen!2slt!4v1682029416597!5m2!1sen!2slt" width="800" height="800" style="border:0;" allowfullscreen="" loading="lazy" referrerpolicy="no-referrer-when-downgrade"&gt;&lt;/iframe&gt;</t>
  </si>
  <si>
    <t>Fountain of Youth</t>
  </si>
  <si>
    <t>https://www.google.com/maps/dir/?api=1&amp;origin=Party+Snaps+Photo+Booth+OC+|+Photo+Booth+Rental+Orange+County&amp;origin_place_id=ChIJS6qcHXvZ3IARO_aW9uFeY8M&amp;destination=Fountain+of+Youth&amp;destination_place_id=ChIJ8eS3DWbZ3IARMwvc1NMZ3fo&amp;travelmode=best</t>
  </si>
  <si>
    <t>https://maps.google.com?saddr=33.7753974,-117.921582&amp;daddr=33.7080622,-117.8929641</t>
  </si>
  <si>
    <t>https://www.google.com/maps/dir/33.7753974,-117.921582/33.7080622,-117.8929641</t>
  </si>
  <si>
    <t>&lt;iframe src="https://www.google.com/maps/embed?pb=!1m26!1m12!1m3!1d6449.198386797689!2d-117.8929641!3d33.7080622!2m3!1f0!2f0!3f0!3m2!1i1024!2i708!4f10.1!4m11!3e0!4m3!2sParty+Snaps+Photo+Booth+OC+|+Photo+Booth+Rental+Orange+County!1d33.7753974!2d-117.921582!4m5!5s0x0:0xc3635ee1f696f63b!2sFountain+of+Youth!3m2!1d33.7080622!2d-117.8929641!5e0!3m2!1sen!2slt!4v1682029416597!5m2!1sen!2slt" width="800" height="800" style="border:0;" allowfullscreen="" loading="lazy" referrerpolicy="no-referrer-when-downgrade"&gt;&lt;/iframe&gt;</t>
  </si>
  <si>
    <t>Snow White's Enchanted Wish</t>
  </si>
  <si>
    <t>https://www.google.com/maps/dir/?api=1&amp;origin=Party+Snaps+Photo+Booth+OC+|+Photo+Booth+Rental+Orange+County&amp;origin_place_id=ChIJS6qcHXvZ3IARO_aW9uFeY8M&amp;destination=Snow+White's+Enchanted+Wish&amp;destination_place_id=ChIJC4tPjBHX3IARhEqioRHqpCw&amp;travelmode=best</t>
  </si>
  <si>
    <t>https://maps.google.com?saddr=33.7753974,-117.921582&amp;daddr=33.8127559,-117.918767</t>
  </si>
  <si>
    <t>https://www.google.com/maps/dir/33.7753974,-117.921582/33.8127559,-117.918767</t>
  </si>
  <si>
    <t>&lt;iframe src="https://www.google.com/maps/embed?pb=!1m26!1m12!1m3!1d6449.198386797689!2d-117.918767!3d33.8127559!2m3!1f0!2f0!3f0!3m2!1i1024!2i708!4f10.1!4m11!3e0!4m3!2sParty+Snaps+Photo+Booth+OC+|+Photo+Booth+Rental+Orange+County!1d33.7753974!2d-117.921582!4m5!5s0x0:0xc3635ee1f696f63b!2sSnow+White's+Enchanted+Wish!3m2!1d33.8127559!2d-117.918767!5e0!3m2!1sen!2slt!4v1682029416597!5m2!1sen!2slt" width="800" height="800" style="border:0;" allowfullscreen="" loading="lazy" referrerpolicy="no-referrer-when-downgrade"&gt;&lt;/iframe&gt;</t>
  </si>
  <si>
    <t>Agua salada</t>
  </si>
  <si>
    <t>https://www.google.com/maps/dir/?api=1&amp;origin=Party+Snaps+Photo+Booth+OC+|+Photo+Booth+Rental+Orange+County&amp;origin_place_id=ChIJS6qcHXvZ3IARO_aW9uFeY8M&amp;destination=Agua+salada&amp;destination_place_id=ChIJaSeGWgTb3IARkjejCWvnv-s&amp;travelmode=best</t>
  </si>
  <si>
    <t>https://maps.google.com?saddr=33.7753974,-117.921582&amp;daddr=33.730359,-117.828706</t>
  </si>
  <si>
    <t>https://www.google.com/maps/dir/33.7753974,-117.921582/33.730359,-117.828706</t>
  </si>
  <si>
    <t>&lt;iframe src="https://www.google.com/maps/embed?pb=!1m26!1m12!1m3!1d6449.198386797689!2d-117.828706!3d33.730359!2m3!1f0!2f0!3f0!3m2!1i1024!2i708!4f10.1!4m11!3e0!4m3!2sParty+Snaps+Photo+Booth+OC+|+Photo+Booth+Rental+Orange+County!1d33.7753974!2d-117.921582!4m5!5s0x0:0xc3635ee1f696f63b!2sAgua+salada!3m2!1d33.730359!2d-117.828706!5e0!3m2!1sen!2slt!4v1682029416597!5m2!1sen!2slt" width="800" height="800" style="border:0;" allowfullscreen="" loading="lazy" referrerpolicy="no-referrer-when-downgrade"&gt;&lt;/iframe&gt;</t>
  </si>
  <si>
    <t>Parking Disney</t>
  </si>
  <si>
    <t>https://www.google.com/maps/dir/?api=1&amp;origin=Party+Snaps+Photo+Booth+OC+|+Photo+Booth+Rental+Orange+County&amp;origin_place_id=ChIJS6qcHXvZ3IARO_aW9uFeY8M&amp;destination=Parking+Disney&amp;destination_place_id=ChIJkwlhPgDX3IAR5Pnz1MR8ntA&amp;travelmode=best</t>
  </si>
  <si>
    <t>https://maps.google.com?saddr=33.7753974,-117.921582&amp;daddr=33.8061424,-117.9144892</t>
  </si>
  <si>
    <t>https://www.google.com/maps/dir/33.7753974,-117.921582/33.8061424,-117.9144892</t>
  </si>
  <si>
    <t>&lt;iframe src="https://www.google.com/maps/embed?pb=!1m26!1m12!1m3!1d6449.198386797689!2d-117.9144892!3d33.8061424!2m3!1f0!2f0!3f0!3m2!1i1024!2i708!4f10.1!4m11!3e0!4m3!2sParty+Snaps+Photo+Booth+OC+|+Photo+Booth+Rental+Orange+County!1d33.7753974!2d-117.921582!4m5!5s0x0:0xc3635ee1f696f63b!2sParking+Disney!3m2!1d33.8061424!2d-117.9144892!5e0!3m2!1sen!2slt!4v1682029416597!5m2!1sen!2slt" width="800" height="800" style="border:0;" allowfullscreen="" loading="lazy" referrerpolicy="no-referrer-when-downgrade"&gt;&lt;/iframe&gt;</t>
  </si>
  <si>
    <t>Braille Map - Information</t>
  </si>
  <si>
    <t>https://www.google.com/maps/dir/?api=1&amp;origin=Party+Snaps+Photo+Booth+OC+|+Photo+Booth+Rental+Orange+County&amp;origin_place_id=ChIJS6qcHXvZ3IARO_aW9uFeY8M&amp;destination=Braille+Map+-+Information&amp;destination_place_id=ChIJDVV8G9rX3IARUv_21OLz19Y&amp;travelmode=best</t>
  </si>
  <si>
    <t>https://maps.google.com?saddr=33.7753974,-117.921582&amp;daddr=33.8086146,-117.9186636</t>
  </si>
  <si>
    <t>https://www.google.com/maps/dir/33.7753974,-117.921582/33.8086146,-117.9186636</t>
  </si>
  <si>
    <t>&lt;iframe src="https://www.google.com/maps/embed?pb=!1m26!1m12!1m3!1d6449.198386797689!2d-117.9186636!3d33.8086146!2m3!1f0!2f0!3f0!3m2!1i1024!2i708!4f10.1!4m11!3e0!4m3!2sParty+Snaps+Photo+Booth+OC+|+Photo+Booth+Rental+Orange+County!1d33.7753974!2d-117.921582!4m5!5s0x0:0xc3635ee1f696f63b!2sBraille+Map+-+Information!3m2!1d33.8086146!2d-117.9186636!5e0!3m2!1sen!2slt!4v1682029416597!5m2!1sen!2slt" width="800" height="800" style="border:0;" allowfullscreen="" loading="lazy" referrerpolicy="no-referrer-when-downgrade"&gt;&lt;/iframe&gt;</t>
  </si>
  <si>
    <t>Boardwalk Park</t>
  </si>
  <si>
    <t>https://www.google.com/maps/dir/?api=1&amp;origin=Party+Snaps+Photo+Booth+OC+|+Photo+Booth+Rental+Orange+County&amp;origin_place_id=ChIJS6qcHXvZ3IARO_aW9uFeY8M&amp;destination=Boardwalk+Park&amp;destination_place_id=ChIJQ7r8awAn3YARYa8msXTkU4o&amp;travelmode=best</t>
  </si>
  <si>
    <t>https://maps.google.com?saddr=33.7753974,-117.921582&amp;daddr=33.7318675,-117.9988004</t>
  </si>
  <si>
    <t>https://www.google.com/maps/dir/33.7753974,-117.921582/33.7318675,-117.9988004</t>
  </si>
  <si>
    <t>&lt;iframe src="https://www.google.com/maps/embed?pb=!1m26!1m12!1m3!1d6449.198386797689!2d-117.9988004!3d33.7318675!2m3!1f0!2f0!3f0!3m2!1i1024!2i708!4f10.1!4m11!3e0!4m3!2sParty+Snaps+Photo+Booth+OC+|+Photo+Booth+Rental+Orange+County!1d33.7753974!2d-117.921582!4m5!5s0x0:0xc3635ee1f696f63b!2sBoardwalk+Park!3m2!1d33.7318675!2d-117.9988004!5e0!3m2!1sen!2slt!4v1682029416597!5m2!1sen!2slt" width="800" height="800" style="border:0;" allowfullscreen="" loading="lazy" referrerpolicy="no-referrer-when-downgrade"&gt;&lt;/iframe&gt;</t>
  </si>
  <si>
    <t>Pluto Character Experience</t>
  </si>
  <si>
    <t>https://www.google.com/maps/dir/?api=1&amp;origin=Party+Snaps+Photo+Booth+OC+|+Photo+Booth+Rental+Orange+County&amp;origin_place_id=ChIJS6qcHXvZ3IARO_aW9uFeY8M&amp;destination=Pluto+Character+Experience&amp;destination_place_id=ChIJBQqctNDX3IARTwdYaZTMpqU&amp;travelmode=best</t>
  </si>
  <si>
    <t>https://maps.google.com?saddr=33.7753974,-117.921582&amp;daddr=33.8103104,-117.9189229</t>
  </si>
  <si>
    <t>https://www.google.com/maps/dir/33.7753974,-117.921582/33.8103104,-117.9189229</t>
  </si>
  <si>
    <t>&lt;iframe src="https://www.google.com/maps/embed?pb=!1m26!1m12!1m3!1d6449.198386797689!2d-117.9189229!3d33.8103104!2m3!1f0!2f0!3f0!3m2!1i1024!2i708!4f10.1!4m11!3e0!4m3!2sParty+Snaps+Photo+Booth+OC+|+Photo+Booth+Rental+Orange+County!1d33.7753974!2d-117.921582!4m5!5s0x0:0xc3635ee1f696f63b!2sPluto+Character+Experience!3m2!1d33.8103104!2d-117.9189229!5e0!3m2!1sen!2slt!4v1682029416597!5m2!1sen!2slt" width="800" height="800" style="border:0;" allowfullscreen="" loading="lazy" referrerpolicy="no-referrer-when-downgrade"&gt;&lt;/iframe&gt;</t>
  </si>
  <si>
    <t>California Adventures</t>
  </si>
  <si>
    <t>https://www.google.com/maps/dir/?api=1&amp;origin=Party+Snaps+Photo+Booth+OC+|+Photo+Booth+Rental+Orange+County&amp;origin_place_id=ChIJS6qcHXvZ3IARO_aW9uFeY8M&amp;destination=California+Adventures&amp;destination_place_id=ChIJ92ltIAAp3YARasnlVqoXt0E&amp;travelmode=best</t>
  </si>
  <si>
    <t>https://maps.google.com?saddr=33.7753974,-117.921582&amp;daddr=33.820946,-117.9929444</t>
  </si>
  <si>
    <t>https://www.google.com/maps/dir/33.7753974,-117.921582/33.820946,-117.9929444</t>
  </si>
  <si>
    <t>&lt;iframe src="https://www.google.com/maps/embed?pb=!1m26!1m12!1m3!1d6449.198386797689!2d-117.9929444!3d33.820946!2m3!1f0!2f0!3f0!3m2!1i1024!2i708!4f10.1!4m11!3e0!4m3!2sParty+Snaps+Photo+Booth+OC+|+Photo+Booth+Rental+Orange+County!1d33.7753974!2d-117.921582!4m5!5s0x0:0xc3635ee1f696f63b!2sCalifornia+Adventures!3m2!1d33.820946!2d-117.9929444!5e0!3m2!1sen!2slt!4v1682029416597!5m2!1sen!2slt" width="800" height="800" style="border:0;" allowfullscreen="" loading="lazy" referrerpolicy="no-referrer-when-downgrade"&gt;&lt;/iframe&gt;</t>
  </si>
  <si>
    <t>Muzeo Museum and Cultural Center</t>
  </si>
  <si>
    <t>https://www.google.com/maps/dir/?api=1&amp;origin=Party+Snaps+Photo+Booth+OC+|+Photo+Booth+Rental+Orange+County&amp;origin_place_id=ChIJS6qcHXvZ3IARO_aW9uFeY8M&amp;destination=Muzeo+Museum+and+Cultural+Center&amp;destination_place_id=ChIJXU3PKyXW3IARhRwrRyqLhpM&amp;travelmode=best</t>
  </si>
  <si>
    <t>https://maps.google.com?saddr=33.7753974,-117.921582&amp;daddr=33.83348050000001,-117.914103</t>
  </si>
  <si>
    <t>https://www.google.com/maps/dir/33.7753974,-117.921582/33.83348050000001,-117.914103</t>
  </si>
  <si>
    <t>&lt;iframe src="https://www.google.com/maps/embed?pb=!1m26!1m12!1m3!1d6449.198386797689!2d-117.914103!3d33.83348050000001!2m3!1f0!2f0!3f0!3m2!1i1024!2i708!4f10.1!4m11!3e0!4m3!2sParty+Snaps+Photo+Booth+OC+|+Photo+Booth+Rental+Orange+County!1d33.7753974!2d-117.921582!4m5!5s0x0:0xc3635ee1f696f63b!2sMuzeo+Museum+and+Cultural+Center!3m2!1d33.83348050000001!2d-117.914103!5e0!3m2!1sen!2slt!4v1682029416597!5m2!1sen!2slt" width="800" height="800" style="border:0;" allowfullscreen="" loading="lazy" referrerpolicy="no-referrer-when-downgrade"&gt;&lt;/iframe&gt;</t>
  </si>
  <si>
    <t>Grizzly Peak</t>
  </si>
  <si>
    <t>https://www.google.com/maps/dir/?api=1&amp;origin=Party+Snaps+Photo+Booth+OC+|+Photo+Booth+Rental+Orange+County&amp;origin_place_id=ChIJS6qcHXvZ3IARO_aW9uFeY8M&amp;destination=Grizzly+Peak&amp;destination_place_id=ChIJdweFab8p3YAR0BzxUFF9mjc&amp;travelmode=best</t>
  </si>
  <si>
    <t>https://maps.google.com?saddr=33.7753974,-117.921582&amp;daddr=33.8071827,-117.9199335</t>
  </si>
  <si>
    <t>https://www.google.com/maps/dir/33.7753974,-117.921582/33.8071827,-117.9199335</t>
  </si>
  <si>
    <t>&lt;iframe src="https://www.google.com/maps/embed?pb=!1m26!1m12!1m3!1d6449.198386797689!2d-117.9199335!3d33.8071827!2m3!1f0!2f0!3f0!3m2!1i1024!2i708!4f10.1!4m11!3e0!4m3!2sParty+Snaps+Photo+Booth+OC+|+Photo+Booth+Rental+Orange+County!1d33.7753974!2d-117.921582!4m5!5s0x0:0xc3635ee1f696f63b!2sGrizzly+Peak!3m2!1d33.8071827!2d-117.9199335!5e0!3m2!1sen!2slt!4v1682029416597!5m2!1sen!2slt" width="800" height="800" style="border:0;" allowfullscreen="" loading="lazy" referrerpolicy="no-referrer-when-downgrade"&gt;&lt;/iframe&gt;</t>
  </si>
  <si>
    <t>Public Art "Dolphin Fountain"</t>
  </si>
  <si>
    <t>https://www.google.com/maps/dir/?api=1&amp;origin=Party+Snaps+Photo+Booth+OC+|+Photo+Booth+Rental+Orange+County&amp;origin_place_id=ChIJS6qcHXvZ3IARO_aW9uFeY8M&amp;destination=Public+Art+"Dolphin+Fountain"&amp;destination_place_id=ChIJi8yxxVMn3YARDSLczG1slsA&amp;travelmode=best</t>
  </si>
  <si>
    <t>https://maps.google.com?saddr=33.7753974,-117.921582&amp;daddr=33.7442071,-117.9688773</t>
  </si>
  <si>
    <t>https://www.google.com/maps/dir/33.7753974,-117.921582/33.7442071,-117.9688773</t>
  </si>
  <si>
    <t>&lt;iframe src="https://www.google.com/maps/embed?pb=!1m26!1m12!1m3!1d6449.198386797689!2d-117.9688773!3d33.7442071!2m3!1f0!2f0!3f0!3m2!1i1024!2i708!4f10.1!4m11!3e0!4m3!2sParty+Snaps+Photo+Booth+OC+|+Photo+Booth+Rental+Orange+County!1d33.7753974!2d-117.921582!4m5!5s0x0:0xc3635ee1f696f63b!2sPublic+Art+"Dolphin+Fountain"!3m2!1d33.7442071!2d-117.9688773!5e0!3m2!1sen!2slt!4v1682029416597!5m2!1sen!2slt" width="800" height="800" style="border:0;" allowfullscreen="" loading="lazy" referrerpolicy="no-referrer-when-downgrade"&gt;&lt;/iframe&gt;</t>
  </si>
  <si>
    <t>Plaza square park Orange County</t>
  </si>
  <si>
    <t>https://www.google.com/maps/dir/?api=1&amp;origin=Party+Snaps+Photo+Booth+OC+|+Photo+Booth+Rental+Orange+County&amp;origin_place_id=ChIJS6qcHXvZ3IARO_aW9uFeY8M&amp;destination=Plaza+square+park+Orange+County&amp;destination_place_id=ChIJJVmW3w7b3IARKQcfrUrI3-U&amp;travelmode=best</t>
  </si>
  <si>
    <t>&lt;iframe src="https://www.google.com/maps/embed?pb=!1m26!1m12!1m3!1d6449.198386797689!2d-117.8311428!3d33.7174708!2m3!1f0!2f0!3f0!3m2!1i1024!2i708!4f10.1!4m11!3e0!4m3!2sParty+Snaps+Photo+Booth+OC+|+Photo+Booth+Rental+Orange+County!1d33.7753974!2d-117.921582!4m5!5s0x0:0xc3635ee1f696f63b!2sPlaza+square+park+Orange+County!3m2!1d33.7174708!2d-117.8311428!5e0!3m2!1sen!2slt!4v1682029416597!5m2!1sen!2slt" width="800" height="800" style="border:0;" allowfullscreen="" loading="lazy" referrerpolicy="no-referrer-when-downgrade"&gt;&lt;/iframe&gt;</t>
  </si>
  <si>
    <t>Eisenhower Park</t>
  </si>
  <si>
    <t>https://www.google.com/maps/dir/?api=1&amp;origin=Party+Snaps+Photo+Booth+OC+|+Photo+Booth+Rental+Orange+County&amp;origin_place_id=ChIJS6qcHXvZ3IARO_aW9uFeY8M&amp;destination=Eisenhower+Park&amp;destination_place_id=ChIJ762N8pzX3IAR_Htkkr7Oy9U&amp;travelmode=best</t>
  </si>
  <si>
    <t>https://maps.google.com?saddr=33.7753974,-117.921582&amp;daddr=33.8363707,-117.8390604</t>
  </si>
  <si>
    <t>https://www.google.com/maps/dir/33.7753974,-117.921582/33.8363707,-117.8390604</t>
  </si>
  <si>
    <t>&lt;iframe src="https://www.google.com/maps/embed?pb=!1m26!1m12!1m3!1d6449.198386797689!2d-117.8390604!3d33.8363707!2m3!1f0!2f0!3f0!3m2!1i1024!2i708!4f10.1!4m11!3e0!4m3!2sParty+Snaps+Photo+Booth+OC+|+Photo+Booth+Rental+Orange+County!1d33.7753974!2d-117.921582!4m5!5s0x0:0xc3635ee1f696f63b!2sEisenhower+Park!3m2!1d33.8363707!2d-117.8390604!5e0!3m2!1sen!2slt!4v1682029416597!5m2!1sen!2slt" width="800" height="800" style="border:0;" allowfullscreen="" loading="lazy" referrerpolicy="no-referrer-when-downgrade"&gt;&lt;/iframe&gt;</t>
  </si>
  <si>
    <t>Pao Fa Buddhist Temple</t>
  </si>
  <si>
    <t>https://www.google.com/maps/dir/?api=1&amp;origin=Party+Snaps+Photo+Booth+OC+|+Photo+Booth+Rental+Orange+County&amp;origin_place_id=ChIJS6qcHXvZ3IARO_aW9uFeY8M&amp;destination=Pao+Fa+Buddhist+Temple&amp;destination_place_id=ChIJSUanSifc3IAR_Kiuu6vAKXo&amp;travelmode=best</t>
  </si>
  <si>
    <t>https://maps.google.com?saddr=33.7753974,-117.921582&amp;daddr=33.6920078,-117.829694</t>
  </si>
  <si>
    <t>https://www.google.com/maps/dir/33.7753974,-117.921582/33.6920078,-117.829694</t>
  </si>
  <si>
    <t>&lt;iframe src="https://www.google.com/maps/embed?pb=!1m26!1m12!1m3!1d6449.198386797689!2d-117.829694!3d33.6920078!2m3!1f0!2f0!3f0!3m2!1i1024!2i708!4f10.1!4m11!3e0!4m3!2sParty+Snaps+Photo+Booth+OC+|+Photo+Booth+Rental+Orange+County!1d33.7753974!2d-117.921582!4m5!5s0x0:0xc3635ee1f696f63b!2sPao+Fa+Buddhist+Temple!3m2!1d33.6920078!2d-117.829694!5e0!3m2!1sen!2slt!4v1682029416597!5m2!1sen!2slt" width="800" height="800" style="border:0;" allowfullscreen="" loading="lazy" referrerpolicy="no-referrer-when-downgrade"&gt;&lt;/iframe&gt;</t>
  </si>
  <si>
    <t>Discovery Cube</t>
  </si>
  <si>
    <t>https://www.google.com/maps/dir/?api=1&amp;origin=Party+Snaps+Photo+Booth+OC+|+Photo+Booth+Rental+Orange+County&amp;origin_place_id=ChIJS6qcHXvZ3IARO_aW9uFeY8M&amp;destination=Discovery+Cube&amp;destination_place_id=ChIJXzC2OsjZ3IAR_H-q2B1k3fI&amp;travelmode=best</t>
  </si>
  <si>
    <t>https://maps.google.com?saddr=33.7753974,-117.921582&amp;daddr=33.7702538,-117.8678641</t>
  </si>
  <si>
    <t>https://www.google.com/maps/dir/33.7753974,-117.921582/33.7702538,-117.8678641</t>
  </si>
  <si>
    <t>&lt;iframe src="https://www.google.com/maps/embed?pb=!1m26!1m12!1m3!1d6449.198386797689!2d-117.8678641!3d33.7702538!2m3!1f0!2f0!3f0!3m2!1i1024!2i708!4f10.1!4m11!3e0!4m3!2sParty+Snaps+Photo+Booth+OC+|+Photo+Booth+Rental+Orange+County!1d33.7753974!2d-117.921582!4m5!5s0x0:0xc3635ee1f696f63b!2sDiscovery+Cube!3m2!1d33.7702538!2d-117.8678641!5e0!3m2!1sen!2slt!4v1682029416597!5m2!1sen!2slt" width="800" height="800" style="border:0;" allowfullscreen="" loading="lazy" referrerpolicy="no-referrer-when-downgrade"&gt;&lt;/iframe&gt;</t>
  </si>
  <si>
    <t>Barnes &amp; Noble</t>
  </si>
  <si>
    <t>https://www.google.com/maps/dir/?api=1&amp;origin=Party+Snaps+Photo+Booth+OC+|+Photo+Booth+Rental+Orange+County&amp;origin_place_id=ChIJS6qcHXvZ3IARO_aW9uFeY8M&amp;destination=Barnes+&amp;+Noble&amp;destination_place_id=ChIJ_W0FucjZ3IARYjl7Yk0Q57M&amp;travelmode=best</t>
  </si>
  <si>
    <t>https://maps.google.com?saddr=33.7753974,-117.921582&amp;daddr=33.775166,-117.8667593</t>
  </si>
  <si>
    <t>https://www.google.com/maps/dir/33.7753974,-117.921582/33.775166,-117.8667593</t>
  </si>
  <si>
    <t>&lt;iframe src="https://www.google.com/maps/embed?pb=!1m26!1m12!1m3!1d6449.198386797689!2d-117.8667593!3d33.775166!2m3!1f0!2f0!3f0!3m2!1i1024!2i708!4f10.1!4m11!3e0!4m3!2sParty+Snaps+Photo+Booth+OC+|+Photo+Booth+Rental+Orange+County!1d33.7753974!2d-117.921582!4m5!5s0x0:0xc3635ee1f696f63b!2sBarnes+&amp;+Noble!3m2!1d33.775166!2d-117.8667593!5e0!3m2!1sen!2slt!4v1682029416597!5m2!1sen!2slt" width="800" height="800" style="border:0;" allowfullscreen="" loading="lazy" referrerpolicy="no-referrer-when-downgrade"&gt;&lt;/iframe&gt;</t>
  </si>
  <si>
    <t>Krispy Kreme</t>
  </si>
  <si>
    <t>https://www.google.com/maps/dir/?api=1&amp;origin=Party+Snaps+Photo+Booth+OC+|+Photo+Booth+Rental+Orange+County&amp;origin_place_id=ChIJS6qcHXvZ3IARO_aW9uFeY8M&amp;destination=Krispy+Kreme&amp;destination_place_id=ChIJl0znByfY3IARuFkbyEuyldc&amp;travelmode=best</t>
  </si>
  <si>
    <t>https://maps.google.com?saddr=33.7753974,-117.921582&amp;daddr=33.783688,-117.8905022</t>
  </si>
  <si>
    <t>https://www.google.com/maps/dir/33.7753974,-117.921582/33.783688,-117.8905022</t>
  </si>
  <si>
    <t>&lt;iframe src="https://www.google.com/maps/embed?pb=!1m26!1m12!1m3!1d6449.198386797689!2d-117.8905022!3d33.783688!2m3!1f0!2f0!3f0!3m2!1i1024!2i708!4f10.1!4m11!3e0!4m3!2sParty+Snaps+Photo+Booth+OC+|+Photo+Booth+Rental+Orange+County!1d33.7753974!2d-117.921582!4m5!5s0x0:0xc3635ee1f696f63b!2sKrispy+Kreme!3m2!1d33.783688!2d-117.8905022!5e0!3m2!1sen!2slt!4v1682029416597!5m2!1sen!2slt" width="800" height="800" style="border:0;" allowfullscreen="" loading="lazy" referrerpolicy="no-referrer-when-downgrade"&gt;&lt;/iframe&gt;</t>
  </si>
  <si>
    <t>Cafe Lu</t>
  </si>
  <si>
    <t>https://www.google.com/maps/dir/?api=1&amp;origin=Party+Snaps+Photo+Booth+OC+|+Photo+Booth+Rental+Orange+County&amp;origin_place_id=ChIJS6qcHXvZ3IARO_aW9uFeY8M&amp;destination=Cafe+Lu&amp;destination_place_id=ChIJAdgbZH7Y3IARFZbqM5W4iwg&amp;travelmode=best</t>
  </si>
  <si>
    <t>https://maps.google.com?saddr=33.7753974,-117.921582&amp;daddr=33.7391052,-117.9209747</t>
  </si>
  <si>
    <t>https://www.google.com/maps/dir/33.7753974,-117.921582/33.7391052,-117.9209747</t>
  </si>
  <si>
    <t>&lt;iframe src="https://www.google.com/maps/embed?pb=!1m26!1m12!1m3!1d6449.198386797689!2d-117.9209747!3d33.7391052!2m3!1f0!2f0!3f0!3m2!1i1024!2i708!4f10.1!4m11!3e0!4m3!2sParty+Snaps+Photo+Booth+OC+|+Photo+Booth+Rental+Orange+County!1d33.7753974!2d-117.921582!4m5!5s0x0:0xc3635ee1f696f63b!2sCafe+Lu!3m2!1d33.7391052!2d-117.9209747!5e0!3m2!1sen!2slt!4v1682029416597!5m2!1sen!2slt" width="800" height="800" style="border:0;" allowfullscreen="" loading="lazy" referrerpolicy="no-referrer-when-downgrade"&gt;&lt;/iframe&gt;</t>
  </si>
  <si>
    <t>Starbucks</t>
  </si>
  <si>
    <t>https://www.google.com/maps/dir/?api=1&amp;origin=Party+Snaps+Photo+Booth+OC+|+Photo+Booth+Rental+Orange+County&amp;origin_place_id=ChIJS6qcHXvZ3IARO_aW9uFeY8M&amp;destination=Starbucks&amp;destination_place_id=ChIJIQj6XdLX3IARPq3lwJ7DpvA&amp;travelmode=best</t>
  </si>
  <si>
    <t>https://maps.google.com?saddr=33.7753974,-117.921582&amp;daddr=33.8175945,-117.9149544</t>
  </si>
  <si>
    <t>https://www.google.com/maps/dir/33.7753974,-117.921582/33.8175945,-117.9149544</t>
  </si>
  <si>
    <t>&lt;iframe src="https://www.google.com/maps/embed?pb=!1m26!1m12!1m3!1d6449.198386797689!2d-117.9149544!3d33.8175945!2m3!1f0!2f0!3f0!3m2!1i1024!2i708!4f10.1!4m11!3e0!4m3!2sParty+Snaps+Photo+Booth+OC+|+Photo+Booth+Rental+Orange+County!1d33.7753974!2d-117.921582!4m5!5s0x0:0xc3635ee1f696f63b!2sStarbucks!3m2!1d33.8175945!2d-117.9149544!5e0!3m2!1sen!2slt!4v1682029416597!5m2!1sen!2slt" width="800" height="800" style="border:0;" allowfullscreen="" loading="lazy" referrerpolicy="no-referrer-when-downgrade"&gt;&lt;/iframe&gt;</t>
  </si>
  <si>
    <t>Mimi's Cafe</t>
  </si>
  <si>
    <t>https://www.google.com/maps/dir/?api=1&amp;origin=Party+Snaps+Photo+Booth+OC+|+Photo+Booth+Rental+Orange+County&amp;origin_place_id=ChIJS6qcHXvZ3IARO_aW9uFeY8M&amp;destination=Mimi's+Cafe&amp;destination_place_id=ChIJzc3_stHX3IARSJhx24CYHVk&amp;travelmode=best</t>
  </si>
  <si>
    <t>https://maps.google.com?saddr=33.7753974,-117.921582&amp;daddr=33.812251,-117.914931</t>
  </si>
  <si>
    <t>https://www.google.com/maps/dir/33.7753974,-117.921582/33.812251,-117.914931</t>
  </si>
  <si>
    <t>&lt;iframe src="https://www.google.com/maps/embed?pb=!1m26!1m12!1m3!1d6449.198386797689!2d-117.914931!3d33.812251!2m3!1f0!2f0!3f0!3m2!1i1024!2i708!4f10.1!4m11!3e0!4m3!2sParty+Snaps+Photo+Booth+OC+|+Photo+Booth+Rental+Orange+County!1d33.7753974!2d-117.921582!4m5!5s0x0:0xc3635ee1f696f63b!2sMimi's+Cafe!3m2!1d33.812251!2d-117.914931!5e0!3m2!1sen!2slt!4v1682029416597!5m2!1sen!2slt" width="800" height="800" style="border:0;" allowfullscreen="" loading="lazy" referrerpolicy="no-referrer-when-downgrade"&gt;&lt;/iframe&gt;</t>
  </si>
  <si>
    <t>Portola Coffee Roasters</t>
  </si>
  <si>
    <t>https://www.google.com/maps/dir/?api=1&amp;origin=Party+Snaps+Photo+Booth+OC+|+Photo+Booth+Rental+Orange+County&amp;origin_place_id=ChIJS6qcHXvZ3IARO_aW9uFeY8M&amp;destination=Portola+Coffee+Roasters&amp;destination_place_id=ChIJY3h6irTd3IARMydHjjVMQn0&amp;travelmode=best</t>
  </si>
  <si>
    <t>https://maps.google.com?saddr=33.7753974,-117.921582&amp;daddr=33.69442470000001,-117.9257746</t>
  </si>
  <si>
    <t>https://www.google.com/maps/dir/33.7753974,-117.921582/33.69442470000001,-117.9257746</t>
  </si>
  <si>
    <t>&lt;iframe src="https://www.google.com/maps/embed?pb=!1m26!1m12!1m3!1d6449.198386797689!2d-117.9257746!3d33.69442470000001!2m3!1f0!2f0!3f0!3m2!1i1024!2i708!4f10.1!4m11!3e0!4m3!2sParty+Snaps+Photo+Booth+OC+|+Photo+Booth+Rental+Orange+County!1d33.7753974!2d-117.921582!4m5!5s0x0:0xc3635ee1f696f63b!2sPortola+Coffee+Roasters!3m2!1d33.69442470000001!2d-117.9257746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</si>
  <si>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https://www.google.com/maps/dir/?api=1&amp;origin=Party+Snaps+Photo+Booth+OC+|+Photo+Booth+Rental+Orange+County&amp;origin_place_id=ChIJS6qcHXvZ3IARO_aW9uFeY8M&amp;destination=Starbucks&amp;destination_place_id=ChIJT1SyqJnX3IAR9dK1C1xn5RM&amp;travelmode=best</t>
  </si>
  <si>
    <t>https://maps.google.com?saddr=33.7753974,-117.921582&amp;daddr=33.803772,-117.887344</t>
  </si>
  <si>
    <t>https://www.google.com/maps/dir/33.7753974,-117.921582/33.803772,-117.887344</t>
  </si>
  <si>
    <t>&lt;iframe src="https://www.google.com/maps/embed?pb=!1m26!1m12!1m3!1d6449.198386797689!2d-117.887344!3d33.803772!2m3!1f0!2f0!3f0!3m2!1i1024!2i708!4f10.1!4m11!3e0!4m3!2sParty+Snaps+Photo+Booth+OC+|+Photo+Booth+Rental+Orange+County!1d33.7753974!2d-117.921582!4m5!5s0x0:0xc3635ee1f696f63b!2sStarbucks!3m2!1d33.803772!2d-117.887344!5e0!3m2!1sen!2slt!4v1682029416597!5m2!1sen!2slt" width="800" height="800" style="border:0;" allowfullscreen="" loading="lazy" referrerpolicy="no-referrer-when-downgrade"&gt;&lt;/iframe&gt;</t>
  </si>
  <si>
    <t>Corner Books &amp; Coffee at Calvary Church</t>
  </si>
  <si>
    <t>https://www.google.com/maps/dir/?api=1&amp;origin=Party+Snaps+Photo+Booth+OC+|+Photo+Booth+Rental+Orange+County&amp;origin_place_id=ChIJS6qcHXvZ3IARO_aW9uFeY8M&amp;destination=Corner+Books+&amp;+Coffee+at+Calvary+Church&amp;destination_place_id=ChIJxfw1i37Z3IARrdqSD1CeVso&amp;travelmode=best</t>
  </si>
  <si>
    <t>https://maps.google.com?saddr=33.7753974,-117.921582&amp;daddr=33.75407260000001,-117.8357445</t>
  </si>
  <si>
    <t>https://www.google.com/maps/dir/33.7753974,-117.921582/33.75407260000001,-117.8357445</t>
  </si>
  <si>
    <t>&lt;iframe src="https://www.google.com/maps/embed?pb=!1m26!1m12!1m3!1d6449.198386797689!2d-117.8357445!3d33.75407260000001!2m3!1f0!2f0!3f0!3m2!1i1024!2i708!4f10.1!4m11!3e0!4m3!2sParty+Snaps+Photo+Booth+OC+|+Photo+Booth+Rental+Orange+County!1d33.7753974!2d-117.921582!4m5!5s0x0:0xc3635ee1f696f63b!2sCorner+Books+&amp;+Coffee+at+Calvary+Church!3m2!1d33.75407260000001!2d-117.8357445!5e0!3m2!1sen!2slt!4v1682029416597!5m2!1sen!2slt" width="800" height="800" style="border:0;" allowfullscreen="" loading="lazy" referrerpolicy="no-referrer-when-downgrade"&gt;&lt;/iframe&gt;</t>
  </si>
  <si>
    <t>Nubia Cafe</t>
  </si>
  <si>
    <t>https://www.google.com/maps/dir/?api=1&amp;origin=Party+Snaps+Photo+Booth+OC+|+Photo+Booth+Rental+Orange+County&amp;origin_place_id=ChIJS6qcHXvZ3IARO_aW9uFeY8M&amp;destination=Nubia+Cafe&amp;destination_place_id=ChIJAfm7NsAp3YARc-xOVfEREKw&amp;travelmode=best</t>
  </si>
  <si>
    <t>https://maps.google.com?saddr=33.7753974,-117.921582&amp;daddr=33.8329216,-117.945815</t>
  </si>
  <si>
    <t>https://www.google.com/maps/dir/33.7753974,-117.921582/33.8329216,-117.945815</t>
  </si>
  <si>
    <t>&lt;iframe src="https://www.google.com/maps/embed?pb=!1m26!1m12!1m3!1d6449.198386797689!2d-117.945815!3d33.8329216!2m3!1f0!2f0!3f0!3m2!1i1024!2i708!4f10.1!4m11!3e0!4m3!2sParty+Snaps+Photo+Booth+OC+|+Photo+Booth+Rental+Orange+County!1d33.7753974!2d-117.921582!4m5!5s0x0:0xc3635ee1f696f63b!2sNubia+Cafe!3m2!1d33.8329216!2d-117.945815!5e0!3m2!1sen!2slt!4v1682029416597!5m2!1sen!2slt" width="800" height="800" style="border:0;" allowfullscreen="" loading="lazy" referrerpolicy="no-referrer-when-downgrade"&gt;&lt;/iframe&gt;</t>
  </si>
  <si>
    <t>Corner Bakery</t>
  </si>
  <si>
    <t>https://www.google.com/maps/dir/?api=1&amp;origin=Party+Snaps+Photo+Booth+OC+|+Photo+Booth+Rental+Orange+County&amp;origin_place_id=ChIJS6qcHXvZ3IARO_aW9uFeY8M&amp;destination=Corner+Bakery&amp;destination_place_id=ChIJQZuhI2gm3YAR7c1JCv3cwJU&amp;travelmode=best</t>
  </si>
  <si>
    <t>https://maps.google.com?saddr=33.7753974,-117.921582&amp;daddr=33.7304725,-117.995964</t>
  </si>
  <si>
    <t>https://www.google.com/maps/dir/33.7753974,-117.921582/33.7304725,-117.995964</t>
  </si>
  <si>
    <t>&lt;iframe src="https://www.google.com/maps/embed?pb=!1m26!1m12!1m3!1d6449.198386797689!2d-117.995964!3d33.7304725!2m3!1f0!2f0!3f0!3m2!1i1024!2i708!4f10.1!4m11!3e0!4m3!2sParty+Snaps+Photo+Booth+OC+|+Photo+Booth+Rental+Orange+County!1d33.7753974!2d-117.921582!4m5!5s0x0:0xc3635ee1f696f63b!2sCorner+Bakery!3m2!1d33.7304725!2d-117.995964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</si>
  <si>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https://www.google.com/maps/dir/?api=1&amp;origin=Party+Snaps+Photo+Booth+OC+|+Photo+Booth+Rental+Orange+County&amp;origin_place_id=ChIJS6qcHXvZ3IARO_aW9uFeY8M&amp;destination=Starbucks&amp;destination_place_id=ChIJIa9qyhYo3YARcTlIcaaNCRA&amp;travelmode=best</t>
  </si>
  <si>
    <t>https://maps.google.com?saddr=33.7753974,-117.921582&amp;daddr=33.788893,-117.940805</t>
  </si>
  <si>
    <t>https://www.google.com/maps/dir/33.7753974,-117.921582/33.788893,-117.940805</t>
  </si>
  <si>
    <t>&lt;iframe src="https://www.google.com/maps/embed?pb=!1m26!1m12!1m3!1d6449.198386797689!2d-117.940805!3d33.788893!2m3!1f0!2f0!3f0!3m2!1i1024!2i708!4f10.1!4m11!3e0!4m3!2sParty+Snaps+Photo+Booth+OC+|+Photo+Booth+Rental+Orange+County!1d33.7753974!2d-117.921582!4m5!5s0x0:0xc3635ee1f696f63b!2sStarbucks!3m2!1d33.788893!2d-117.940805!5e0!3m2!1sen!2slt!4v1682029416597!5m2!1sen!2slt" width="800" height="800" style="border:0;" allowfullscreen="" loading="lazy" referrerpolicy="no-referrer-when-downgrade"&gt;&lt;/iframe&gt;</t>
  </si>
  <si>
    <t>Lily's Bakery</t>
  </si>
  <si>
    <t>https://www.google.com/maps/dir/?api=1&amp;origin=Party+Snaps+Photo+Booth+OC+|+Photo+Booth+Rental+Orange+County&amp;origin_place_id=ChIJS6qcHXvZ3IARO_aW9uFeY8M&amp;destination=Lily's+Bakery&amp;destination_place_id=ChIJr0ZUkr4n3YARni4y06zaWfs&amp;travelmode=best</t>
  </si>
  <si>
    <t>https://maps.google.com?saddr=33.7753974,-117.921582&amp;daddr=33.7454272,-117.9519667</t>
  </si>
  <si>
    <t>https://www.google.com/maps/dir/33.7753974,-117.921582/33.7454272,-117.9519667</t>
  </si>
  <si>
    <t>&lt;iframe src="https://www.google.com/maps/embed?pb=!1m26!1m12!1m3!1d6449.198386797689!2d-117.9519667!3d33.7454272!2m3!1f0!2f0!3f0!3m2!1i1024!2i708!4f10.1!4m11!3e0!4m3!2sParty+Snaps+Photo+Booth+OC+|+Photo+Booth+Rental+Orange+County!1d33.7753974!2d-117.921582!4m5!5s0x0:0xc3635ee1f696f63b!2sLily's+Bakery!3m2!1d33.7454272!2d-117.9519667!5e0!3m2!1sen!2slt!4v1682029416597!5m2!1sen!2slt" width="800" height="800" style="border:0;" allowfullscreen="" loading="lazy" referrerpolicy="no-referrer-when-downgrade"&gt;&lt;/iframe&gt;</t>
  </si>
  <si>
    <t>McDonald's</t>
  </si>
  <si>
    <t>https://www.google.com/maps/dir/?api=1&amp;origin=Party+Snaps+Photo+Booth+OC+|+Photo+Booth+Rental+Orange+County&amp;origin_place_id=ChIJS6qcHXvZ3IARO_aW9uFeY8M&amp;destination=McDonald's&amp;destination_place_id=ChIJZcNDxJnX3IARM0k-_xojzUA&amp;travelmode=best</t>
  </si>
  <si>
    <t>https://maps.google.com?saddr=33.7753974,-117.921582&amp;daddr=33.8028911,-117.8886277</t>
  </si>
  <si>
    <t>https://www.google.com/maps/dir/33.7753974,-117.921582/33.8028911,-117.8886277</t>
  </si>
  <si>
    <t>&lt;iframe src="https://www.google.com/maps/embed?pb=!1m26!1m12!1m3!1d6449.198386797689!2d-117.8886277!3d33.8028911!2m3!1f0!2f0!3f0!3m2!1i1024!2i708!4f10.1!4m11!3e0!4m3!2sParty+Snaps+Photo+Booth+OC+|+Photo+Booth+Rental+Orange+County!1d33.7753974!2d-117.921582!4m5!5s0x0:0xc3635ee1f696f63b!2sMcDonald's!3m2!1d33.8028911!2d-117.8886277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</si>
  <si>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https://www.google.com/maps/dir/?api=1&amp;origin=Party+Snaps+Photo+Booth+OC+|+Photo+Booth+Rental+Orange+County&amp;origin_place_id=ChIJS6qcHXvZ3IARO_aW9uFeY8M&amp;destination=Starbucks&amp;destination_place_id=ChIJr0MSwZjZ3IARj5VK-Q6qtrE&amp;travelmode=best</t>
  </si>
  <si>
    <t>https://maps.google.com?saddr=33.7753974,-117.921582&amp;daddr=33.7596221,-117.8528691</t>
  </si>
  <si>
    <t>https://www.google.com/maps/dir/33.7753974,-117.921582/33.7596221,-117.8528691</t>
  </si>
  <si>
    <t>&lt;iframe src="https://www.google.com/maps/embed?pb=!1m26!1m12!1m3!1d6449.198386797689!2d-117.8528691!3d33.7596221!2m3!1f0!2f0!3f0!3m2!1i1024!2i708!4f10.1!4m11!3e0!4m3!2sParty+Snaps+Photo+Booth+OC+|+Photo+Booth+Rental+Orange+County!1d33.7753974!2d-117.921582!4m5!5s0x0:0xc3635ee1f696f63b!2sStarbucks!3m2!1d33.7596221!2d-117.8528691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</si>
  <si>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https://www.google.com/maps/dir/?api=1&amp;origin=Party+Snaps+Photo+Booth+OC+|+Photo+Booth+Rental+Orange+County&amp;origin_place_id=ChIJS6qcHXvZ3IARO_aW9uFeY8M&amp;destination=Mimi's+Cafe&amp;destination_place_id=ChIJ26FAxira3IARGEk3dXawOnc&amp;travelmode=best</t>
  </si>
  <si>
    <t>https://maps.google.com?saddr=33.7753974,-117.921582&amp;daddr=33.760243,-117.830241</t>
  </si>
  <si>
    <t>https://www.google.com/maps/dir/33.7753974,-117.921582/33.760243,-117.830241</t>
  </si>
  <si>
    <t>&lt;iframe src="https://www.google.com/maps/embed?pb=!1m26!1m12!1m3!1d6449.198386797689!2d-117.830241!3d33.760243!2m3!1f0!2f0!3f0!3m2!1i1024!2i708!4f10.1!4m11!3e0!4m3!2sParty+Snaps+Photo+Booth+OC+|+Photo+Booth+Rental+Orange+County!1d33.7753974!2d-117.921582!4m5!5s0x0:0xc3635ee1f696f63b!2sMimi's+Cafe!3m2!1d33.760243!2d-117.830241!5e0!3m2!1sen!2slt!4v1682029416597!5m2!1sen!2slt" width="800" height="800" style="border:0;" allowfullscreen="" loading="lazy" referrerpolicy="no-referrer-when-downgrade"&gt;&lt;/iframe&gt;</t>
  </si>
  <si>
    <t>Tastea Garden Grove (Westminster)</t>
  </si>
  <si>
    <t>https://www.google.com/maps/dir/?api=1&amp;origin=Party+Snaps+Photo+Booth+OC+|+Photo+Booth+Rental+Orange+County&amp;origin_place_id=ChIJS6qcHXvZ3IARO_aW9uFeY8M&amp;destination=Tastea+Garden+Grove+(Westminster)&amp;destination_place_id=ChIJu0qN18In3YARpX7C1F3yB3A&amp;travelmode=best</t>
  </si>
  <si>
    <t>https://maps.google.com?saddr=33.7753974,-117.921582&amp;daddr=33.7603212,-117.9512255</t>
  </si>
  <si>
    <t>https://www.google.com/maps/dir/33.7753974,-117.921582/33.7603212,-117.9512255</t>
  </si>
  <si>
    <t>&lt;iframe src="https://www.google.com/maps/embed?pb=!1m26!1m12!1m3!1d6449.198386797689!2d-117.9512255!3d33.7603212!2m3!1f0!2f0!3f0!3m2!1i1024!2i708!4f10.1!4m11!3e0!4m3!2sParty+Snaps+Photo+Booth+OC+|+Photo+Booth+Rental+Orange+County!1d33.7753974!2d-117.921582!4m5!5s0x0:0xc3635ee1f696f63b!2sTastea+Garden+Grove+(Westminster)!3m2!1d33.7603212!2d-117.9512255!5e0!3m2!1sen!2slt!4v1682029416597!5m2!1sen!2slt" width="800" height="800" style="border:0;" allowfullscreen="" loading="lazy" referrerpolicy="no-referrer-when-downgrade"&gt;&lt;/iframe&gt;</t>
  </si>
  <si>
    <t>Prime Cut Café</t>
  </si>
  <si>
    <t>https://www.google.com/maps/dir/?api=1&amp;origin=Party+Snaps+Photo+Booth+OC+|+Photo+Booth+Rental+Orange+County&amp;origin_place_id=ChIJS6qcHXvZ3IARO_aW9uFeY8M&amp;destination=Prime+Cut+Café&amp;destination_place_id=ChIJOYLLAXPX3IARFGwZ5DYDL28&amp;travelmode=best</t>
  </si>
  <si>
    <t>https://maps.google.com?saddr=33.7753974,-117.921582&amp;daddr=33.8088389,-117.869725</t>
  </si>
  <si>
    <t>https://www.google.com/maps/dir/33.7753974,-117.921582/33.8088389,-117.869725</t>
  </si>
  <si>
    <t>&lt;iframe src="https://www.google.com/maps/embed?pb=!1m26!1m12!1m3!1d6449.198386797689!2d-117.869725!3d33.8088389!2m3!1f0!2f0!3f0!3m2!1i1024!2i708!4f10.1!4m11!3e0!4m3!2sParty+Snaps+Photo+Booth+OC+|+Photo+Booth+Rental+Orange+County!1d33.7753974!2d-117.921582!4m5!5s0x0:0xc3635ee1f696f63b!2sPrime+Cut+Café!3m2!1d33.8088389!2d-117.869725!5e0!3m2!1sen!2slt!4v1682029416597!5m2!1sen!2slt" width="800" height="800" style="border:0;" allowfullscreen="" loading="lazy" referrerpolicy="no-referrer-when-downgrade"&gt;&lt;/iframe&gt;</t>
  </si>
  <si>
    <t>Den Cafe</t>
  </si>
  <si>
    <t>https://www.google.com/maps/dir/?api=1&amp;origin=Party+Snaps+Photo+Booth+OC+|+Photo+Booth+Rental+Orange+County&amp;origin_place_id=ChIJS6qcHXvZ3IARO_aW9uFeY8M&amp;destination=Den+Cafe&amp;destination_place_id=ChIJGcXo-QbZ3IARdf0EDWH2UOo&amp;travelmode=best</t>
  </si>
  <si>
    <t>https://maps.google.com?saddr=33.7753974,-117.921582&amp;daddr=33.7461705,-117.8694912</t>
  </si>
  <si>
    <t>https://www.google.com/maps/dir/33.7753974,-117.921582/33.7461705,-117.8694912</t>
  </si>
  <si>
    <t>&lt;iframe src="https://www.google.com/maps/embed?pb=!1m26!1m12!1m3!1d6449.198386797689!2d-117.8694912!3d33.7461705!2m3!1f0!2f0!3f0!3m2!1i1024!2i708!4f10.1!4m11!3e0!4m3!2sParty+Snaps+Photo+Booth+OC+|+Photo+Booth+Rental+Orange+County!1d33.7753974!2d-117.921582!4m5!5s0x0:0xc3635ee1f696f63b!2sDen+Cafe!3m2!1d33.7461705!2d-117.8694912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</si>
  <si>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https://www.google.com/maps/dir/?api=1&amp;origin=Party+Snaps+Photo+Booth+OC+|+Photo+Booth+Rental+Orange+County&amp;origin_place_id=ChIJS6qcHXvZ3IARO_aW9uFeY8M&amp;destination=McDonald's&amp;destination_place_id=ChIJfSEPRMzX3IARdnHOx3KFMdI&amp;travelmode=best</t>
  </si>
  <si>
    <t>https://maps.google.com?saddr=33.7753974,-117.921582&amp;daddr=33.81846799999999,-117.90917</t>
  </si>
  <si>
    <t>https://www.google.com/maps/dir/33.7753974,-117.921582/33.81846799999999,-117.90917</t>
  </si>
  <si>
    <t>&lt;iframe src="https://www.google.com/maps/embed?pb=!1m26!1m12!1m3!1d6449.198386797689!2d-117.90917!3d33.81846799999999!2m3!1f0!2f0!3f0!3m2!1i1024!2i708!4f10.1!4m11!3e0!4m3!2sParty+Snaps+Photo+Booth+OC+|+Photo+Booth+Rental+Orange+County!1d33.7753974!2d-117.921582!4m5!5s0x0:0xc3635ee1f696f63b!2sMcDonald's!3m2!1d33.81846799999999!2d-117.90917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</si>
  <si>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https://www.google.com/maps/dir/?api=1&amp;origin=Party+Snaps+Photo+Booth+OC+|+Photo+Booth+Rental+Orange+County&amp;origin_place_id=ChIJS6qcHXvZ3IARO_aW9uFeY8M&amp;destination=Starbucks&amp;destination_place_id=ChIJwXNOWOfX3IARQ2fH6X9w-Bc&amp;travelmode=best</t>
  </si>
  <si>
    <t>https://maps.google.com?saddr=33.7753974,-117.921582&amp;daddr=33.8001353,-117.9187849</t>
  </si>
  <si>
    <t>https://www.google.com/maps/dir/33.7753974,-117.921582/33.8001353,-117.9187849</t>
  </si>
  <si>
    <t>&lt;iframe src="https://www.google.com/maps/embed?pb=!1m26!1m12!1m3!1d6449.198386797689!2d-117.9187849!3d33.8001353!2m3!1f0!2f0!3f0!3m2!1i1024!2i708!4f10.1!4m11!3e0!4m3!2sParty+Snaps+Photo+Booth+OC+|+Photo+Booth+Rental+Orange+County!1d33.7753974!2d-117.921582!4m5!5s0x0:0xc3635ee1f696f63b!2sStarbucks!3m2!1d33.8001353!2d-117.9187849!5e0!3m2!1sen!2slt!4v1682029416597!5m2!1sen!2slt" width="800" height="800" style="border:0;" allowfullscreen="" loading="lazy" referrerpolicy="no-referrer-when-downgrade"&gt;&lt;/iframe&gt;</t>
  </si>
  <si>
    <t>Refuge Calvary Chapel Huntington Beach</t>
  </si>
  <si>
    <t>https://www.google.com/maps/dir/?api=1&amp;origin=Party+Snaps+Photo+Booth+OC+|+Photo+Booth+Rental+Orange+County&amp;origin_place_id=ChIJS6qcHXvZ3IARO_aW9uFeY8M&amp;destination=Refuge+Calvary+Chapel+Huntington+Beach&amp;destination_place_id=ChIJu5OOMl0m3YARM7U-cViV3E4&amp;travelmode=best</t>
  </si>
  <si>
    <t>https://maps.google.com?saddr=33.7753974,-117.921582&amp;daddr=33.7294545,-117.9930938</t>
  </si>
  <si>
    <t>https://www.google.com/maps/dir/33.7753974,-117.921582/33.7294545,-117.9930938</t>
  </si>
  <si>
    <t>&lt;iframe src="https://www.google.com/maps/embed?pb=!1m26!1m12!1m3!1d6449.198386797689!2d-117.9930938!3d33.7294545!2m3!1f0!2f0!3f0!3m2!1i1024!2i708!4f10.1!4m11!3e0!4m3!2sParty+Snaps+Photo+Booth+OC+|+Photo+Booth+Rental+Orange+County!1d33.7753974!2d-117.921582!4m5!5s0x0:0xc3635ee1f696f63b!2sRefuge+Calvary+Chapel+Huntington+Beach!3m2!1d33.7294545!2d-117.9930938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</si>
  <si>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https://www.google.com/maps/dir/?api=1&amp;origin=Party+Snaps+Photo+Booth+OC+|+Photo+Booth+Rental+Orange+County&amp;origin_place_id=ChIJS6qcHXvZ3IARO_aW9uFeY8M&amp;destination=Starbucks&amp;destination_place_id=ChIJtQ4PZ8_Z3IARtU9mS-s_0mg&amp;travelmode=best</t>
  </si>
  <si>
    <t>https://maps.google.com?saddr=33.7753974,-117.921582&amp;daddr=33.7770841,-117.8668172</t>
  </si>
  <si>
    <t>https://www.google.com/maps/dir/33.7753974,-117.921582/33.7770841,-117.8668172</t>
  </si>
  <si>
    <t>&lt;iframe src="https://www.google.com/maps/embed?pb=!1m26!1m12!1m3!1d6449.198386797689!2d-117.8668172!3d33.7770841!2m3!1f0!2f0!3f0!3m2!1i1024!2i708!4f10.1!4m11!3e0!4m3!2sParty+Snaps+Photo+Booth+OC+|+Photo+Booth+Rental+Orange+County!1d33.7753974!2d-117.921582!4m5!5s0x0:0xc3635ee1f696f63b!2sStarbucks!3m2!1d33.7770841!2d-117.8668172!5e0!3m2!1sen!2slt!4v1682029416597!5m2!1sen!2slt" width="800" height="800" style="border:0;" allowfullscreen="" loading="lazy" referrerpolicy="no-referrer-when-downgrade"&gt;&lt;/iframe&gt;</t>
  </si>
  <si>
    <t>Crave Restaurant Downtown Santa Ana</t>
  </si>
  <si>
    <t>https://www.google.com/maps/dir/?api=1&amp;origin=Party+Snaps+Photo+Booth+OC+|+Photo+Booth+Rental+Orange+County&amp;origin_place_id=ChIJS6qcHXvZ3IARO_aW9uFeY8M&amp;destination=Crave+Restaurant+Downtown+Santa+Ana&amp;destination_place_id=ChIJl4l6RgfZ3IARIOzwboYoRVI&amp;travelmode=best</t>
  </si>
  <si>
    <t>https://maps.google.com?saddr=33.7753974,-117.921582&amp;daddr=33.7477834,-117.8713034</t>
  </si>
  <si>
    <t>https://www.google.com/maps/dir/33.7753974,-117.921582/33.7477834,-117.8713034</t>
  </si>
  <si>
    <t>&lt;iframe src="https://www.google.com/maps/embed?pb=!1m26!1m12!1m3!1d6449.198386797689!2d-117.8713034!3d33.7477834!2m3!1f0!2f0!3f0!3m2!1i1024!2i708!4f10.1!4m11!3e0!4m3!2sParty+Snaps+Photo+Booth+OC+|+Photo+Booth+Rental+Orange+County!1d33.7753974!2d-117.921582!4m5!5s0x0:0xc3635ee1f696f63b!2sCrave+Restaurant+Downtown+Santa+Ana!3m2!1d33.7477834!2d-117.8713034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</si>
  <si>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https://www.google.com/maps/dir/?api=1&amp;origin=Party+Snaps+Photo+Booth+OC+|+Photo+Booth+Rental+Orange+County&amp;origin_place_id=ChIJS6qcHXvZ3IARO_aW9uFeY8M&amp;destination=Mimi's+Cafe&amp;destination_place_id=ChIJsfm0LDEn3YAR6dCdiyhVfiY&amp;travelmode=best</t>
  </si>
  <si>
    <t>https://maps.google.com?saddr=33.7753974,-117.921582&amp;daddr=33.694822,-117.954561</t>
  </si>
  <si>
    <t>https://www.google.com/maps/dir/33.7753974,-117.921582/33.694822,-117.954561</t>
  </si>
  <si>
    <t>&lt;iframe src="https://www.google.com/maps/embed?pb=!1m26!1m12!1m3!1d6449.198386797689!2d-117.954561!3d33.694822!2m3!1f0!2f0!3f0!3m2!1i1024!2i708!4f10.1!4m11!3e0!4m3!2sParty+Snaps+Photo+Booth+OC+|+Photo+Booth+Rental+Orange+County!1d33.7753974!2d-117.921582!4m5!5s0x0:0xc3635ee1f696f63b!2sMimi's+Cafe!3m2!1d33.694822!2d-117.954561!5e0!3m2!1sen!2slt!4v1682029416597!5m2!1sen!2slt" width="800" height="800" style="border:0;" allowfullscreen="" loading="lazy" referrerpolicy="no-referrer-when-downgrade"&gt;&lt;/iframe&gt;</t>
  </si>
  <si>
    <t>Fairytale Art</t>
  </si>
  <si>
    <t>https://www.google.com/maps/dir/?api=1&amp;origin=Party+Snaps+Photo+Booth+OC+|+Photo+Booth+Rental+Orange+County&amp;origin_place_id=ChIJS6qcHXvZ3IARO_aW9uFeY8M&amp;destination=Fairytale+Art&amp;destination_place_id=ChIJ6WPEQdHX3IARgAWI2NxSqDs&amp;travelmode=best</t>
  </si>
  <si>
    <t>https://maps.google.com?saddr=33.7753974,-117.921582&amp;daddr=33.8137303,-117.9177127</t>
  </si>
  <si>
    <t>https://www.google.com/maps/dir/33.7753974,-117.921582/33.8137303,-117.9177127</t>
  </si>
  <si>
    <t>&lt;iframe src="https://www.google.com/maps/embed?pb=!1m26!1m12!1m3!1d6449.198386797689!2d-117.9177127!3d33.8137303!2m3!1f0!2f0!3f0!3m2!1i1024!2i708!4f10.1!4m11!3e0!4m3!2sParty+Snaps+Photo+Booth+OC+|+Photo+Booth+Rental+Orange+County!1d33.7753974!2d-117.921582!4m5!5s0x0:0xc3635ee1f696f63b!2sFairytale+Art!3m2!1d33.8137303!2d-117.9177127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</si>
  <si>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https://www.google.com/maps/dir/?api=1&amp;origin=Party+Snaps+Photo+Booth+OC+|+Photo+Booth+Rental+Orange+County&amp;origin_place_id=ChIJS6qcHXvZ3IARO_aW9uFeY8M&amp;destination=Starbucks&amp;destination_place_id=ChIJMzeWuSTW3IARyPKoPdiTgGc&amp;travelmode=best</t>
  </si>
  <si>
    <t>https://maps.google.com?saddr=33.7753974,-117.921582&amp;daddr=33.835364,-117.914059</t>
  </si>
  <si>
    <t>https://www.google.com/maps/dir/33.7753974,-117.921582/33.835364,-117.914059</t>
  </si>
  <si>
    <t>&lt;iframe src="https://www.google.com/maps/embed?pb=!1m26!1m12!1m3!1d6449.198386797689!2d-117.914059!3d33.835364!2m3!1f0!2f0!3f0!3m2!1i1024!2i708!4f10.1!4m11!3e0!4m3!2sParty+Snaps+Photo+Booth+OC+|+Photo+Booth+Rental+Orange+County!1d33.7753974!2d-117.921582!4m5!5s0x0:0xc3635ee1f696f63b!2sStarbucks!3m2!1d33.835364!2d-117.914059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</si>
  <si>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https://www.google.com/maps/dir/?api=1&amp;origin=Party+Snaps+Photo+Booth+OC+|+Photo+Booth+Rental+Orange+County&amp;origin_place_id=ChIJS6qcHXvZ3IARO_aW9uFeY8M&amp;destination=Starbucks&amp;destination_place_id=ChIJSxlwb4Ao3YARtW-G4f0OxQk&amp;travelmode=best</t>
  </si>
  <si>
    <t>https://maps.google.com?saddr=33.7753974,-117.921582&amp;daddr=33.7672821,-117.972813</t>
  </si>
  <si>
    <t>https://www.google.com/maps/dir/33.7753974,-117.921582/33.7672821,-117.972813</t>
  </si>
  <si>
    <t>&lt;iframe src="https://www.google.com/maps/embed?pb=!1m26!1m12!1m3!1d6449.198386797689!2d-117.972813!3d33.7672821!2m3!1f0!2f0!3f0!3m2!1i1024!2i708!4f10.1!4m11!3e0!4m3!2sParty+Snaps+Photo+Booth+OC+|+Photo+Booth+Rental+Orange+County!1d33.7753974!2d-117.921582!4m5!5s0x0:0xc3635ee1f696f63b!2sStarbucks!3m2!1d33.7672821!2d-117.972813!5e0!3m2!1sen!2slt!4v1682029416597!5m2!1sen!2slt" width="800" height="800" style="border:0;" allowfullscreen="" loading="lazy" referrerpolicy="no-referrer-when-downgrade"&gt;&lt;/iframe&gt;</t>
  </si>
  <si>
    <t>PROVISIONS cafe-coffee-beer-wine-shop</t>
  </si>
  <si>
    <t>https://www.google.com/maps/dir/?api=1&amp;origin=Party+Snaps+Photo+Booth+OC+|+Photo+Booth+Rental+Orange+County&amp;origin_place_id=ChIJS6qcHXvZ3IARO_aW9uFeY8M&amp;destination=PROVISIONS+cafe-coffee-beer-wine-shop&amp;destination_place_id=ChIJvSQINufZ3IARvDI-F9W9cv0&amp;travelmode=best</t>
  </si>
  <si>
    <t>https://maps.google.com?saddr=33.7753974,-117.921582&amp;daddr=33.7890624,-117.8529885</t>
  </si>
  <si>
    <t>https://www.google.com/maps/dir/33.7753974,-117.921582/33.7890624,-117.8529885</t>
  </si>
  <si>
    <t>&lt;iframe src="https://www.google.com/maps/embed?pb=!1m26!1m12!1m3!1d6449.198386797689!2d-117.8529885!3d33.7890624!2m3!1f0!2f0!3f0!3m2!1i1024!2i708!4f10.1!4m11!3e0!4m3!2sParty+Snaps+Photo+Booth+OC+|+Photo+Booth+Rental+Orange+County!1d33.7753974!2d-117.921582!4m5!5s0x0:0xc3635ee1f696f63b!2sPROVISIONS+cafe-coffee-beer-wine-shop!3m2!1d33.7890624!2d-117.8529885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</si>
  <si>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https://www.google.com/maps/dir/?api=1&amp;origin=Party+Snaps+Photo+Booth+OC+|+Photo+Booth+Rental+Orange+County&amp;origin_place_id=ChIJS6qcHXvZ3IARO_aW9uFeY8M&amp;destination=Starbucks&amp;destination_place_id=ChIJ7e3TbufZ3IARaIFU8nJ2eNc&amp;travelmode=best</t>
  </si>
  <si>
    <t>https://maps.google.com?saddr=33.7753974,-117.921582&amp;daddr=33.7875113,-117.853758</t>
  </si>
  <si>
    <t>https://www.google.com/maps/dir/33.7753974,-117.921582/33.7875113,-117.853758</t>
  </si>
  <si>
    <t>&lt;iframe src="https://www.google.com/maps/embed?pb=!1m26!1m12!1m3!1d6449.198386797689!2d-117.853758!3d33.7875113!2m3!1f0!2f0!3f0!3m2!1i1024!2i708!4f10.1!4m11!3e0!4m3!2sParty+Snaps+Photo+Booth+OC+|+Photo+Booth+Rental+Orange+County!1d33.7753974!2d-117.921582!4m5!5s0x0:0xc3635ee1f696f63b!2sStarbucks!3m2!1d33.7875113!2d-117.853758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</si>
  <si>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https://www.google.com/maps/dir/?api=1&amp;origin=Party+Snaps+Photo+Booth+OC+|+Photo+Booth+Rental+Orange+County&amp;origin_place_id=ChIJS6qcHXvZ3IARO_aW9uFeY8M&amp;destination=Starbucks&amp;destination_place_id=ChIJuXZlA37Y3IARe66ZcQOOFyU&amp;travelmode=best</t>
  </si>
  <si>
    <t>https://maps.google.com?saddr=33.7753974,-117.921582&amp;daddr=33.73729179999999,-117.9196523</t>
  </si>
  <si>
    <t>https://www.google.com/maps/dir/33.7753974,-117.921582/33.73729179999999,-117.9196523</t>
  </si>
  <si>
    <t>&lt;iframe src="https://www.google.com/maps/embed?pb=!1m26!1m12!1m3!1d6449.198386797689!2d-117.9196523!3d33.73729179999999!2m3!1f0!2f0!3f0!3m2!1i1024!2i708!4f10.1!4m11!3e0!4m3!2sParty+Snaps+Photo+Booth+OC+|+Photo+Booth+Rental+Orange+County!1d33.7753974!2d-117.921582!4m5!5s0x0:0xc3635ee1f696f63b!2sStarbucks!3m2!1d33.73729179999999!2d-117.9196523!5e0!3m2!1sen!2slt!4v1682029416597!5m2!1sen!2slt" width="800" height="800" style="border:0;" allowfullscreen="" loading="lazy" referrerpolicy="no-referrer-when-downgrade"&gt;&lt;/iframe&gt;</t>
  </si>
  <si>
    <t>The Coffee Bean &amp; Tea Leaf</t>
  </si>
  <si>
    <t>https://www.google.com/maps/dir/?api=1&amp;origin=Party+Snaps+Photo+Booth+OC+|+Photo+Booth+Rental+Orange+County&amp;origin_place_id=ChIJS6qcHXvZ3IARO_aW9uFeY8M&amp;destination=The+Coffee+Bean+&amp;+Tea+Leaf&amp;destination_place_id=ChIJFWNZawbZ3IAR9nneXrwRELQ&amp;travelmode=best</t>
  </si>
  <si>
    <t>https://maps.google.com?saddr=33.7753974,-117.921582&amp;daddr=33.77382950000001,-117.8669448</t>
  </si>
  <si>
    <t>https://www.google.com/maps/dir/33.7753974,-117.921582/33.77382950000001,-117.8669448</t>
  </si>
  <si>
    <t>&lt;iframe src="https://www.google.com/maps/embed?pb=!1m26!1m12!1m3!1d6449.198386797689!2d-117.8669448!3d33.77382950000001!2m3!1f0!2f0!3f0!3m2!1i1024!2i708!4f10.1!4m11!3e0!4m3!2sParty+Snaps+Photo+Booth+OC+|+Photo+Booth+Rental+Orange+County!1d33.7753974!2d-117.921582!4m5!5s0x0:0xc3635ee1f696f63b!2sThe+Coffee+Bean+&amp;+Tea+Leaf!3m2!1d33.77382950000001!2d-117.8669448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</si>
  <si>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https://www.google.com/maps/dir/?api=1&amp;origin=Party+Snaps+Photo+Booth+OC+|+Photo+Booth+Rental+Orange+County&amp;origin_place_id=ChIJS6qcHXvZ3IARO_aW9uFeY8M&amp;destination=Starbucks&amp;destination_place_id=ChIJFToXROgo3YAReseXfsk0UJA&amp;travelmode=best</t>
  </si>
  <si>
    <t>https://maps.google.com?saddr=33.7753974,-117.921582&amp;daddr=33.7892356,-117.9935159</t>
  </si>
  <si>
    <t>https://www.google.com/maps/dir/33.7753974,-117.921582/33.7892356,-117.9935159</t>
  </si>
  <si>
    <t>&lt;iframe src="https://www.google.com/maps/embed?pb=!1m26!1m12!1m3!1d6449.198386797689!2d-117.9935159!3d33.7892356!2m3!1f0!2f0!3f0!3m2!1i1024!2i708!4f10.1!4m11!3e0!4m3!2sParty+Snaps+Photo+Booth+OC+|+Photo+Booth+Rental+Orange+County!1d33.7753974!2d-117.921582!4m5!5s0x0:0xc3635ee1f696f63b!2sStarbucks!3m2!1d33.7892356!2d-117.9935159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</si>
  <si>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https://www.google.com/maps/dir/?api=1&amp;origin=Party+Snaps+Photo+Booth+OC+|+Photo+Booth+Rental+Orange+County&amp;origin_place_id=ChIJS6qcHXvZ3IARO_aW9uFeY8M&amp;destination=Starbucks&amp;destination_place_id=ChIJU0GSYJAp3YARD2pnj-CLmeE&amp;travelmode=best</t>
  </si>
  <si>
    <t>https://maps.google.com?saddr=33.7753974,-117.921582&amp;daddr=33.8381286,-117.9583008</t>
  </si>
  <si>
    <t>https://www.google.com/maps/dir/33.7753974,-117.921582/33.8381286,-117.9583008</t>
  </si>
  <si>
    <t>&lt;iframe src="https://www.google.com/maps/embed?pb=!1m26!1m12!1m3!1d6449.198386797689!2d-117.9583008!3d33.8381286!2m3!1f0!2f0!3f0!3m2!1i1024!2i708!4f10.1!4m11!3e0!4m3!2sParty+Snaps+Photo+Booth+OC+|+Photo+Booth+Rental+Orange+County!1d33.7753974!2d-117.921582!4m5!5s0x0:0xc3635ee1f696f63b!2sStarbucks!3m2!1d33.8381286!2d-117.9583008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</si>
  <si>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https://www.google.com/maps/dir/?api=1&amp;origin=Party+Snaps+Photo+Booth+OC+|+Photo+Booth+Rental+Orange+County&amp;origin_place_id=ChIJS6qcHXvZ3IARO_aW9uFeY8M&amp;destination=Starbucks&amp;destination_place_id=ChIJQyFct3PX3IARgbnqrAu_jlc&amp;travelmode=best</t>
  </si>
  <si>
    <t>https://maps.google.com?saddr=33.7753974,-117.921582&amp;daddr=33.807442,-117.870072</t>
  </si>
  <si>
    <t>https://www.google.com/maps/dir/33.7753974,-117.921582/33.807442,-117.870072</t>
  </si>
  <si>
    <t>&lt;iframe src="https://www.google.com/maps/embed?pb=!1m26!1m12!1m3!1d6449.198386797689!2d-117.870072!3d33.807442!2m3!1f0!2f0!3f0!3m2!1i1024!2i708!4f10.1!4m11!3e0!4m3!2sParty+Snaps+Photo+Booth+OC+|+Photo+Booth+Rental+Orange+County!1d33.7753974!2d-117.921582!4m5!5s0x0:0xc3635ee1f696f63b!2sStarbucks!3m2!1d33.807442!2d-117.870072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</si>
  <si>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https://www.google.com/maps/dir/?api=1&amp;origin=Party+Snaps+Photo+Booth+OC+|+Photo+Booth+Rental+Orange+County&amp;origin_place_id=ChIJS6qcHXvZ3IARO_aW9uFeY8M&amp;destination=Starbucks&amp;destination_place_id=ChIJIcD20t4p3YARAFzQeh-bNG8&amp;travelmode=best</t>
  </si>
  <si>
    <t>https://maps.google.com?saddr=33.7753974,-117.921582&amp;daddr=33.8329007,-117.9284472</t>
  </si>
  <si>
    <t>https://www.google.com/maps/dir/33.7753974,-117.921582/33.8329007,-117.9284472</t>
  </si>
  <si>
    <t>&lt;iframe src="https://www.google.com/maps/embed?pb=!1m26!1m12!1m3!1d6449.198386797689!2d-117.9284472!3d33.8329007!2m3!1f0!2f0!3f0!3m2!1i1024!2i708!4f10.1!4m11!3e0!4m3!2sParty+Snaps+Photo+Booth+OC+|+Photo+Booth+Rental+Orange+County!1d33.7753974!2d-117.921582!4m5!5s0x0:0xc3635ee1f696f63b!2sStarbucks!3m2!1d33.8329007!2d-117.9284472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</si>
  <si>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https://www.google.com/maps/dir/?api=1&amp;origin=Party+Snaps+Photo+Booth+OC+|+Photo+Booth+Rental+Orange+County&amp;origin_place_id=ChIJS6qcHXvZ3IARO_aW9uFeY8M&amp;destination=Starbucks&amp;destination_place_id=ChIJYfNIKInX3IARBe6JJ-u2NbQ&amp;travelmode=best</t>
  </si>
  <si>
    <t>https://maps.google.com?saddr=33.7753974,-117.921582&amp;daddr=33.789224,-117.892805</t>
  </si>
  <si>
    <t>https://www.google.com/maps/dir/33.7753974,-117.921582/33.789224,-117.892805</t>
  </si>
  <si>
    <t>&lt;iframe src="https://www.google.com/maps/embed?pb=!1m26!1m12!1m3!1d6449.198386797689!2d-117.892805!3d33.789224!2m3!1f0!2f0!3f0!3m2!1i1024!2i708!4f10.1!4m11!3e0!4m3!2sParty+Snaps+Photo+Booth+OC+|+Photo+Booth+Rental+Orange+County!1d33.7753974!2d-117.921582!4m5!5s0x0:0xc3635ee1f696f63b!2sStarbucks!3m2!1d33.789224!2d-117.892805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</si>
  <si>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https://www.google.com/maps/dir/?api=1&amp;origin=Party+Snaps+Photo+Booth+OC+|+Photo+Booth+Rental+Orange+County&amp;origin_place_id=ChIJS6qcHXvZ3IARO_aW9uFeY8M&amp;destination=Starbucks&amp;destination_place_id=ChIJG26SZhjY3IARvyWylqA3DwY&amp;travelmode=best</t>
  </si>
  <si>
    <t>https://maps.google.com?saddr=33.7753974,-117.921582&amp;daddr=33.7741167,-117.9025832</t>
  </si>
  <si>
    <t>https://www.google.com/maps/dir/33.7753974,-117.921582/33.7741167,-117.9025832</t>
  </si>
  <si>
    <t>&lt;iframe src="https://www.google.com/maps/embed?pb=!1m26!1m12!1m3!1d6449.198386797689!2d-117.9025832!3d33.7741167!2m3!1f0!2f0!3f0!3m2!1i1024!2i708!4f10.1!4m11!3e0!4m3!2sParty+Snaps+Photo+Booth+OC+|+Photo+Booth+Rental+Orange+County!1d33.7753974!2d-117.921582!4m5!5s0x0:0xc3635ee1f696f63b!2sStarbucks!3m2!1d33.7741167!2d-117.9025832!5e0!3m2!1sen!2slt!4v1682029416597!5m2!1sen!2slt" width="800" height="800" style="border:0;" allowfullscreen="" loading="lazy" referrerpolicy="no-referrer-when-downgrade"&gt;&lt;/iframe&gt;</t>
  </si>
  <si>
    <t>Kaffa Inc</t>
  </si>
  <si>
    <t>https://www.google.com/maps/dir/?api=1&amp;origin=Party+Snaps+Photo+Booth+OC+|+Photo+Booth+Rental+Orange+County&amp;origin_place_id=ChIJS6qcHXvZ3IARO_aW9uFeY8M&amp;destination=Kaffa+Inc&amp;destination_place_id=ChIJgz8POdDZ3IARGEkkJW4yEu8&amp;travelmode=best</t>
  </si>
  <si>
    <t>https://maps.google.com?saddr=33.7753974,-117.921582&amp;daddr=33.7814151,-117.8682625</t>
  </si>
  <si>
    <t>https://www.google.com/maps/dir/33.7753974,-117.921582/33.7814151,-117.8682625</t>
  </si>
  <si>
    <t>&lt;iframe src="https://www.google.com/maps/embed?pb=!1m26!1m12!1m3!1d6449.198386797689!2d-117.8682625!3d33.7814151!2m3!1f0!2f0!3f0!3m2!1i1024!2i708!4f10.1!4m11!3e0!4m3!2sParty+Snaps+Photo+Booth+OC+|+Photo+Booth+Rental+Orange+County!1d33.7753974!2d-117.921582!4m5!5s0x0:0xc3635ee1f696f63b!2sKaffa+Inc!3m2!1d33.7814151!2d-117.8682625!5e0!3m2!1sen!2slt!4v1682029416597!5m2!1sen!2slt" width="800" height="800" style="border:0;" allowfullscreen="" loading="lazy" referrerpolicy="no-referrer-when-downgrade"&gt;&lt;/iframe&gt;</t>
  </si>
  <si>
    <t>BAMBŪ Desserts &amp; Drinks</t>
  </si>
  <si>
    <t>https://www.google.com/maps/dir/?api=1&amp;origin=Party+Snaps+Photo+Booth+OC+|+Photo+Booth+Rental+Orange+County&amp;origin_place_id=ChIJS6qcHXvZ3IARO_aW9uFeY8M&amp;destination=BAMBŪ+Desserts+&amp;+Drinks&amp;destination_place_id=ChIJL_jYjb4n3YAR70qjNZuOQfU&amp;travelmode=best</t>
  </si>
  <si>
    <t>https://maps.google.com?saddr=33.7753974,-117.921582&amp;daddr=33.7453304,-117.9524011</t>
  </si>
  <si>
    <t>https://www.google.com/maps/dir/33.7753974,-117.921582/33.7453304,-117.9524011</t>
  </si>
  <si>
    <t>&lt;iframe src="https://www.google.com/maps/embed?pb=!1m26!1m12!1m3!1d6449.198386797689!2d-117.9524011!3d33.7453304!2m3!1f0!2f0!3f0!3m2!1i1024!2i708!4f10.1!4m11!3e0!4m3!2sParty+Snaps+Photo+Booth+OC+|+Photo+Booth+Rental+Orange+County!1d33.7753974!2d-117.921582!4m5!5s0x0:0xc3635ee1f696f63b!2sBAMBŪ+Desserts+&amp;+Drinks!3m2!1d33.7453304!2d-117.9524011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</si>
  <si>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https://www.google.com/maps/dir/?api=1&amp;origin=Party+Snaps+Photo+Booth+OC+|+Photo+Booth+Rental+Orange+County&amp;origin_place_id=ChIJS6qcHXvZ3IARO_aW9uFeY8M&amp;destination=Starbucks&amp;destination_place_id=ChIJ6xsQsaAn3YARLSsrcen_flk&amp;travelmode=best</t>
  </si>
  <si>
    <t>https://maps.google.com?saddr=33.7753974,-117.921582&amp;daddr=33.729642,-117.9550171</t>
  </si>
  <si>
    <t>https://www.google.com/maps/dir/33.7753974,-117.921582/33.729642,-117.9550171</t>
  </si>
  <si>
    <t>&lt;iframe src="https://www.google.com/maps/embed?pb=!1m26!1m12!1m3!1d6449.198386797689!2d-117.9550171!3d33.729642!2m3!1f0!2f0!3f0!3m2!1i1024!2i708!4f10.1!4m11!3e0!4m3!2sParty+Snaps+Photo+Booth+OC+|+Photo+Booth+Rental+Orange+County!1d33.7753974!2d-117.921582!4m5!5s0x0:0xc3635ee1f696f63b!2sStarbucks!3m2!1d33.729642!2d-117.9550171!5e0!3m2!1sen!2slt!4v1682029416597!5m2!1sen!2slt" width="800" height="800" style="border:0;" allowfullscreen="" loading="lazy" referrerpolicy="no-referrer-when-downgrade"&gt;&lt;/iframe&gt;</t>
  </si>
  <si>
    <t>Amarith Cafe</t>
  </si>
  <si>
    <t>https://www.google.com/maps/dir/?api=1&amp;origin=Party+Snaps+Photo+Booth+OC+|+Photo+Booth+Rental+Orange+County&amp;origin_place_id=ChIJS6qcHXvZ3IARO_aW9uFeY8M&amp;destination=Amarith+Cafe&amp;destination_place_id=ChIJn3wRw8_Z3IARB9-OXeIMldA&amp;travelmode=best</t>
  </si>
  <si>
    <t>https://maps.google.com?saddr=33.7753974,-117.921582&amp;daddr=33.78005179999999,-117.8679207</t>
  </si>
  <si>
    <t>https://www.google.com/maps/dir/33.7753974,-117.921582/33.78005179999999,-117.8679207</t>
  </si>
  <si>
    <t>&lt;iframe src="https://www.google.com/maps/embed?pb=!1m26!1m12!1m3!1d6449.198386797689!2d-117.8679207!3d33.78005179999999!2m3!1f0!2f0!3f0!3m2!1i1024!2i708!4f10.1!4m11!3e0!4m3!2sParty+Snaps+Photo+Booth+OC+|+Photo+Booth+Rental+Orange+County!1d33.7753974!2d-117.921582!4m5!5s0x0:0xc3635ee1f696f63b!2sAmarith+Cafe!3m2!1d33.78005179999999!2d-117.8679207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</si>
  <si>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https://www.google.com/maps/dir/?api=1&amp;origin=Party+Snaps+Photo+Booth+OC+|+Photo+Booth+Rental+Orange+County&amp;origin_place_id=ChIJS6qcHXvZ3IARO_aW9uFeY8M&amp;destination=Starbucks&amp;destination_place_id=ChIJ-X338P_V3IAR1B6HgrJDWz8&amp;travelmode=best</t>
  </si>
  <si>
    <t>https://maps.google.com?saddr=33.7753974,-117.921582&amp;daddr=33.8608401,-117.9245916</t>
  </si>
  <si>
    <t>https://www.google.com/maps/dir/33.7753974,-117.921582/33.8608401,-117.9245916</t>
  </si>
  <si>
    <t>&lt;iframe src="https://www.google.com/maps/embed?pb=!1m26!1m12!1m3!1d6449.198386797689!2d-117.9245916!3d33.8608401!2m3!1f0!2f0!3f0!3m2!1i1024!2i708!4f10.1!4m11!3e0!4m3!2sParty+Snaps+Photo+Booth+OC+|+Photo+Booth+Rental+Orange+County!1d33.7753974!2d-117.921582!4m5!5s0x0:0xc3635ee1f696f63b!2sStarbucks!3m2!1d33.8608401!2d-117.9245916!5e0!3m2!1sen!2slt!4v1682029416597!5m2!1sen!2slt" width="800" height="800" style="border:0;" allowfullscreen="" loading="lazy" referrerpolicy="no-referrer-when-downgrade"&gt;&lt;/iframe&gt;</t>
  </si>
  <si>
    <t>Lee's Sandwiches</t>
  </si>
  <si>
    <t>https://www.google.com/maps/dir/?api=1&amp;origin=Party+Snaps+Photo+Booth+OC+|+Photo+Booth+Rental+Orange+County&amp;origin_place_id=ChIJS6qcHXvZ3IARO_aW9uFeY8M&amp;destination=Lee's+Sandwiches&amp;destination_place_id=ChIJG_oS7Czf3IARIpSGd5_CIfs&amp;travelmode=best</t>
  </si>
  <si>
    <t>https://maps.google.com?saddr=33.7753974,-117.921582&amp;daddr=33.7026477,-117.8858847</t>
  </si>
  <si>
    <t>https://www.google.com/maps/dir/33.7753974,-117.921582/33.7026477,-117.8858847</t>
  </si>
  <si>
    <t>&lt;iframe src="https://www.google.com/maps/embed?pb=!1m26!1m12!1m3!1d6449.198386797689!2d-117.8858847!3d33.7026477!2m3!1f0!2f0!3f0!3m2!1i1024!2i708!4f10.1!4m11!3e0!4m3!2sParty+Snaps+Photo+Booth+OC+|+Photo+Booth+Rental+Orange+County!1d33.7753974!2d-117.921582!4m5!5s0x0:0xc3635ee1f696f63b!2sLee's+Sandwiches!3m2!1d33.7026477!2d-117.8858847!5e0!3m2!1sen!2slt!4v1682029416597!5m2!1sen!2slt" width="800" height="800" style="border:0;" allowfullscreen="" loading="lazy" referrerpolicy="no-referrer-when-downgrade"&gt;&lt;/iframe&gt;</t>
  </si>
  <si>
    <t>Cafe Zocalo</t>
  </si>
  <si>
    <t>https://www.google.com/maps/dir/?api=1&amp;origin=Party+Snaps+Photo+Booth+OC+|+Photo+Booth+Rental+Orange+County&amp;origin_place_id=ChIJS6qcHXvZ3IARO_aW9uFeY8M&amp;destination=Cafe+Zocalo&amp;destination_place_id=ChIJBQZTdefZ3IAR6P8em46dzHo&amp;travelmode=best</t>
  </si>
  <si>
    <t>https://maps.google.com?saddr=33.7753974,-117.921582&amp;daddr=33.7868653,-117.8532981</t>
  </si>
  <si>
    <t>https://www.google.com/maps/dir/33.7753974,-117.921582/33.7868653,-117.8532981</t>
  </si>
  <si>
    <t>&lt;iframe src="https://www.google.com/maps/embed?pb=!1m26!1m12!1m3!1d6449.198386797689!2d-117.8532981!3d33.7868653!2m3!1f0!2f0!3f0!3m2!1i1024!2i708!4f10.1!4m11!3e0!4m3!2sParty+Snaps+Photo+Booth+OC+|+Photo+Booth+Rental+Orange+County!1d33.7753974!2d-117.921582!4m5!5s0x0:0xc3635ee1f696f63b!2sCafe+Zocalo!3m2!1d33.7868653!2d-117.8532981!5e0!3m2!1sen!2slt!4v1682029416597!5m2!1sen!2slt" width="800" height="800" style="border:0;" allowfullscreen="" loading="lazy" referrerpolicy="no-referrer-when-downgrade"&gt;&lt;/iframe&gt;</t>
  </si>
  <si>
    <t>Mae's Cafe</t>
  </si>
  <si>
    <t>https://www.google.com/maps/dir/?api=1&amp;origin=Party+Snaps+Photo+Booth+OC+|+Photo+Booth+Rental+Orange+County&amp;origin_place_id=ChIJS6qcHXvZ3IARO_aW9uFeY8M&amp;destination=Mae's+Cafe&amp;destination_place_id=ChIJEWzf-n8o3YARo3cVrE5DY4Q&amp;travelmode=best</t>
  </si>
  <si>
    <t>https://maps.google.com?saddr=33.7753974,-117.921582&amp;daddr=33.7664005,-117.9714416</t>
  </si>
  <si>
    <t>https://www.google.com/maps/dir/33.7753974,-117.921582/33.7664005,-117.9714416</t>
  </si>
  <si>
    <t>&lt;iframe src="https://www.google.com/maps/embed?pb=!1m26!1m12!1m3!1d6449.198386797689!2d-117.9714416!3d33.7664005!2m3!1f0!2f0!3f0!3m2!1i1024!2i708!4f10.1!4m11!3e0!4m3!2sParty+Snaps+Photo+Booth+OC+|+Photo+Booth+Rental+Orange+County!1d33.7753974!2d-117.921582!4m5!5s0x0:0xc3635ee1f696f63b!2sMae's+Cafe!3m2!1d33.7664005!2d-117.9714416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</si>
  <si>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https://www.google.com/maps/dir/?api=1&amp;origin=Party+Snaps+Photo+Booth+OC+|+Photo+Booth+Rental+Orange+County&amp;origin_place_id=ChIJS6qcHXvZ3IARO_aW9uFeY8M&amp;destination=Starbucks&amp;destination_place_id=ChIJwXNOWOfX3IARbXs61Girmwk&amp;travelmode=best</t>
  </si>
  <si>
    <t>https://maps.google.com?saddr=33.7753974,-117.921582&amp;daddr=33.7989539,-117.9187031</t>
  </si>
  <si>
    <t>https://www.google.com/maps/dir/33.7753974,-117.921582/33.7989539,-117.9187031</t>
  </si>
  <si>
    <t>&lt;iframe src="https://www.google.com/maps/embed?pb=!1m26!1m12!1m3!1d6449.198386797689!2d-117.9187031!3d33.7989539!2m3!1f0!2f0!3f0!3m2!1i1024!2i708!4f10.1!4m11!3e0!4m3!2sParty+Snaps+Photo+Booth+OC+|+Photo+Booth+Rental+Orange+County!1d33.7753974!2d-117.921582!4m5!5s0x0:0xc3635ee1f696f63b!2sStarbucks!3m2!1d33.7989539!2d-117.9187031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</si>
  <si>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https://www.google.com/maps/dir/?api=1&amp;origin=Party+Snaps+Photo+Booth+OC+|+Photo+Booth+Rental+Orange+County&amp;origin_place_id=ChIJS6qcHXvZ3IARO_aW9uFeY8M&amp;destination=Starbucks&amp;destination_place_id=ChIJ99_fbNfZ3IARMrW8EBZqCW4&amp;travelmode=best</t>
  </si>
  <si>
    <t>https://maps.google.com?saddr=33.7753974,-117.921582&amp;daddr=33.78758000000001,-117.86772</t>
  </si>
  <si>
    <t>https://www.google.com/maps/dir/33.7753974,-117.921582/33.78758000000001,-117.86772</t>
  </si>
  <si>
    <t>&lt;iframe src="https://www.google.com/maps/embed?pb=!1m26!1m12!1m3!1d6449.198386797689!2d-117.86772!3d33.78758000000001!2m3!1f0!2f0!3f0!3m2!1i1024!2i708!4f10.1!4m11!3e0!4m3!2sParty+Snaps+Photo+Booth+OC+|+Photo+Booth+Rental+Orange+County!1d33.7753974!2d-117.921582!4m5!5s0x0:0xc3635ee1f696f63b!2sStarbucks!3m2!1d33.78758000000001!2d-117.86772!5e0!3m2!1sen!2slt!4v1682029416597!5m2!1sen!2slt" width="800" height="800" style="border:0;" allowfullscreen="" loading="lazy" referrerpolicy="no-referrer-when-downgrade"&gt;&lt;/iframe&gt;</t>
  </si>
  <si>
    <t>The Donuttery</t>
  </si>
  <si>
    <t>https://www.google.com/maps/dir/?api=1&amp;origin=Party+Snaps+Photo+Booth+OC+|+Photo+Booth+Rental+Orange+County&amp;origin_place_id=ChIJS6qcHXvZ3IARO_aW9uFeY8M&amp;destination=The+Donuttery&amp;destination_place_id=ChIJObOlBu4m3YAR-0rVhzIBaVc&amp;travelmode=best</t>
  </si>
  <si>
    <t>https://maps.google.com?saddr=33.7753974,-117.921582&amp;daddr=33.7094376,-117.9886883</t>
  </si>
  <si>
    <t>https://www.google.com/maps/dir/33.7753974,-117.921582/33.7094376,-117.9886883</t>
  </si>
  <si>
    <t>&lt;iframe src="https://www.google.com/maps/embed?pb=!1m26!1m12!1m3!1d6449.198386797689!2d-117.9886883!3d33.7094376!2m3!1f0!2f0!3f0!3m2!1i1024!2i708!4f10.1!4m11!3e0!4m3!2sParty+Snaps+Photo+Booth+OC+|+Photo+Booth+Rental+Orange+County!1d33.7753974!2d-117.921582!4m5!5s0x0:0xc3635ee1f696f63b!2sThe+Donuttery!3m2!1d33.7094376!2d-117.9886883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</si>
  <si>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https://www.google.com/maps/dir/?api=1&amp;origin=Party+Snaps+Photo+Booth+OC+|+Photo+Booth+Rental+Orange+County&amp;origin_place_id=ChIJS6qcHXvZ3IARO_aW9uFeY8M&amp;destination=McDonald's&amp;destination_place_id=ChIJU50EAzoo3YARtz6Edrob5No&amp;travelmode=best</t>
  </si>
  <si>
    <t>https://maps.google.com?saddr=33.7753974,-117.921582&amp;daddr=33.8027915,-117.942422</t>
  </si>
  <si>
    <t>https://www.google.com/maps/dir/33.7753974,-117.921582/33.8027915,-117.942422</t>
  </si>
  <si>
    <t>&lt;iframe src="https://www.google.com/maps/embed?pb=!1m26!1m12!1m3!1d6449.198386797689!2d-117.942422!3d33.8027915!2m3!1f0!2f0!3f0!3m2!1i1024!2i708!4f10.1!4m11!3e0!4m3!2sParty+Snaps+Photo+Booth+OC+|+Photo+Booth+Rental+Orange+County!1d33.7753974!2d-117.921582!4m5!5s0x0:0xc3635ee1f696f63b!2sMcDonald's!3m2!1d33.8027915!2d-117.942422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</si>
  <si>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https://www.google.com/maps/dir/?api=1&amp;origin=Party+Snaps+Photo+Booth+OC+|+Photo+Booth+Rental+Orange+County&amp;origin_place_id=ChIJS6qcHXvZ3IARO_aW9uFeY8M&amp;destination=Starbucks&amp;destination_place_id=ChIJAyLGq8Al3YARuS-aQ3-gU5E&amp;travelmode=best</t>
  </si>
  <si>
    <t>https://maps.google.com?saddr=33.7753974,-117.921582&amp;daddr=33.7586157,-117.990195</t>
  </si>
  <si>
    <t>https://www.google.com/maps/dir/33.7753974,-117.921582/33.7586157,-117.990195</t>
  </si>
  <si>
    <t>&lt;iframe src="https://www.google.com/maps/embed?pb=!1m26!1m12!1m3!1d6449.198386797689!2d-117.990195!3d33.7586157!2m3!1f0!2f0!3f0!3m2!1i1024!2i708!4f10.1!4m11!3e0!4m3!2sParty+Snaps+Photo+Booth+OC+|+Photo+Booth+Rental+Orange+County!1d33.7753974!2d-117.921582!4m5!5s0x0:0xc3635ee1f696f63b!2sStarbucks!3m2!1d33.7586157!2d-117.990195!5e0!3m2!1sen!2slt!4v1682029416597!5m2!1sen!2slt" width="800" height="800" style="border:0;" allowfullscreen="" loading="lazy" referrerpolicy="no-referrer-when-downgrade"&gt;&lt;/iframe&gt;</t>
  </si>
  <si>
    <t>Panera Bread</t>
  </si>
  <si>
    <t>https://www.google.com/maps/dir/?api=1&amp;origin=Party+Snaps+Photo+Booth+OC+|+Photo+Booth+Rental+Orange+County&amp;origin_place_id=ChIJS6qcHXvZ3IARO_aW9uFeY8M&amp;destination=Panera+Bread&amp;destination_place_id=ChIJVcikUy_f3IARKAJqPvB0kTM&amp;travelmode=best</t>
  </si>
  <si>
    <t>https://maps.google.com?saddr=33.7753974,-117.921582&amp;daddr=33.6944499,-117.8837986</t>
  </si>
  <si>
    <t>https://www.google.com/maps/dir/33.7753974,-117.921582/33.6944499,-117.8837986</t>
  </si>
  <si>
    <t>&lt;iframe src="https://www.google.com/maps/embed?pb=!1m26!1m12!1m3!1d6449.198386797689!2d-117.8837986!3d33.6944499!2m3!1f0!2f0!3f0!3m2!1i1024!2i708!4f10.1!4m11!3e0!4m3!2sParty+Snaps+Photo+Booth+OC+|+Photo+Booth+Rental+Orange+County!1d33.7753974!2d-117.921582!4m5!5s0x0:0xc3635ee1f696f63b!2sPanera+Bread!3m2!1d33.6944499!2d-117.8837986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</si>
  <si>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https://www.google.com/maps/dir/?api=1&amp;origin=Party+Snaps+Photo+Booth+OC+|+Photo+Booth+Rental+Orange+County&amp;origin_place_id=ChIJS6qcHXvZ3IARO_aW9uFeY8M&amp;destination=Starbucks&amp;destination_place_id=ChIJZ61ecgfZ3IARBTayD-VA1zI&amp;travelmode=best</t>
  </si>
  <si>
    <t>https://maps.google.com?saddr=33.7753974,-117.921582&amp;daddr=33.7482331,-117.8701193</t>
  </si>
  <si>
    <t>https://www.google.com/maps/dir/33.7753974,-117.921582/33.7482331,-117.8701193</t>
  </si>
  <si>
    <t>&lt;iframe src="https://www.google.com/maps/embed?pb=!1m26!1m12!1m3!1d6449.198386797689!2d-117.8701193!3d33.7482331!2m3!1f0!2f0!3f0!3m2!1i1024!2i708!4f10.1!4m11!3e0!4m3!2sParty+Snaps+Photo+Booth+OC+|+Photo+Booth+Rental+Orange+County!1d33.7753974!2d-117.921582!4m5!5s0x0:0xc3635ee1f696f63b!2sStarbucks!3m2!1d33.7482331!2d-117.8701193!5e0!3m2!1sen!2slt!4v1682029416597!5m2!1sen!2slt" width="800" height="800" style="border:0;" allowfullscreen="" loading="lazy" referrerpolicy="no-referrer-when-downgrade"&gt;&lt;/iframe&gt;</t>
  </si>
  <si>
    <t>7 Leaves Cafe Garden Grove (Westminster)</t>
  </si>
  <si>
    <t>https://www.google.com/maps/dir/?api=1&amp;origin=Party+Snaps+Photo+Booth+OC+|+Photo+Booth+Rental+Orange+County&amp;origin_place_id=ChIJS6qcHXvZ3IARO_aW9uFeY8M&amp;destination=7+Leaves+Cafe+Garden+Grove+(Westminster)&amp;destination_place_id=ChIJ9-W2wNon3YARvz4tSIZg5ow&amp;travelmode=best</t>
  </si>
  <si>
    <t>https://maps.google.com?saddr=33.7753974,-117.921582&amp;daddr=33.75909499999999,-117.958497</t>
  </si>
  <si>
    <t>https://www.google.com/maps/dir/33.7753974,-117.921582/33.75909499999999,-117.958497</t>
  </si>
  <si>
    <t>&lt;iframe src="https://www.google.com/maps/embed?pb=!1m26!1m12!1m3!1d6449.198386797689!2d-117.958497!3d33.75909499999999!2m3!1f0!2f0!3f0!3m2!1i1024!2i708!4f10.1!4m11!3e0!4m3!2sParty+Snaps+Photo+Booth+OC+|+Photo+Booth+Rental+Orange+County!1d33.7753974!2d-117.921582!4m5!5s0x0:0xc3635ee1f696f63b!2s7+Leaves+Cafe+Garden+Grove+(Westminster)!3m2!1d33.75909499999999!2d-117.958497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</si>
  <si>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https://www.google.com/maps/dir/?api=1&amp;origin=Party+Snaps+Photo+Booth+OC+|+Photo+Booth+Rental+Orange+County&amp;origin_place_id=ChIJS6qcHXvZ3IARO_aW9uFeY8M&amp;destination=McDonald's&amp;destination_place_id=ChIJ5yR3QPjX3IARN9ufVpYwymM&amp;travelmode=best</t>
  </si>
  <si>
    <t>https://maps.google.com?saddr=33.7753974,-117.921582&amp;daddr=33.780929,-117.914419</t>
  </si>
  <si>
    <t>https://www.google.com/maps/dir/33.7753974,-117.921582/33.780929,-117.914419</t>
  </si>
  <si>
    <t>&lt;iframe src="https://www.google.com/maps/embed?pb=!1m26!1m12!1m3!1d6449.198386797689!2d-117.914419!3d33.780929!2m3!1f0!2f0!3f0!3m2!1i1024!2i708!4f10.1!4m11!3e0!4m3!2sParty+Snaps+Photo+Booth+OC+|+Photo+Booth+Rental+Orange+County!1d33.7753974!2d-117.921582!4m5!5s0x0:0xc3635ee1f696f63b!2sMcDonald's!3m2!1d33.780929!2d-117.914419!5e0!3m2!1sen!2slt!4v1682029416597!5m2!1sen!2slt" width="800" height="800" style="border:0;" allowfullscreen="" loading="lazy" referrerpolicy="no-referrer-when-downgrade"&gt;&lt;/iframe&gt;</t>
  </si>
  <si>
    <t>Bodhi Leaf Coffee Traders</t>
  </si>
  <si>
    <t>https://www.google.com/maps/dir/?api=1&amp;origin=Party+Snaps+Photo+Booth+OC+|+Photo+Booth+Rental+Orange+County&amp;origin_place_id=ChIJS6qcHXvZ3IARO_aW9uFeY8M&amp;destination=Bodhi+Leaf+Coffee+Traders&amp;destination_place_id=ChIJAd3H9DfR3IARTYNVBDanc78&amp;travelmode=best</t>
  </si>
  <si>
    <t>https://maps.google.com?saddr=33.7753974,-117.921582&amp;daddr=33.8086791,-117.8569725</t>
  </si>
  <si>
    <t>https://www.google.com/maps/dir/33.7753974,-117.921582/33.8086791,-117.8569725</t>
  </si>
  <si>
    <t>&lt;iframe src="https://www.google.com/maps/embed?pb=!1m26!1m12!1m3!1d6449.198386797689!2d-117.8569725!3d33.8086791!2m3!1f0!2f0!3f0!3m2!1i1024!2i708!4f10.1!4m11!3e0!4m3!2sParty+Snaps+Photo+Booth+OC+|+Photo+Booth+Rental+Orange+County!1d33.7753974!2d-117.921582!4m5!5s0x0:0xc3635ee1f696f63b!2sBodhi+Leaf+Coffee+Traders!3m2!1d33.8086791!2d-117.8569725!5e0!3m2!1sen!2slt!4v1682029416597!5m2!1sen!2slt" width="800" height="800" style="border:0;" allowfullscreen="" loading="lazy" referrerpolicy="no-referrer-when-downgrade"&gt;&lt;/iframe&gt;</t>
  </si>
  <si>
    <t>Magnolia Café</t>
  </si>
  <si>
    <t>https://www.google.com/maps/dir/?api=1&amp;origin=Party+Snaps+Photo+Booth+OC+|+Photo+Booth+Rental+Orange+County&amp;origin_place_id=ChIJS6qcHXvZ3IARO_aW9uFeY8M&amp;destination=Magnolia+Café&amp;destination_place_id=ChIJ6UwWcv0m3YARFyqxOakpPqE&amp;travelmode=best</t>
  </si>
  <si>
    <t>https://maps.google.com?saddr=33.7753974,-117.921582&amp;daddr=33.7147845,-117.9721767</t>
  </si>
  <si>
    <t>https://www.google.com/maps/dir/33.7753974,-117.921582/33.7147845,-117.9721767</t>
  </si>
  <si>
    <t>&lt;iframe src="https://www.google.com/maps/embed?pb=!1m26!1m12!1m3!1d6449.198386797689!2d-117.9721767!3d33.7147845!2m3!1f0!2f0!3f0!3m2!1i1024!2i708!4f10.1!4m11!3e0!4m3!2sParty+Snaps+Photo+Booth+OC+|+Photo+Booth+Rental+Orange+County!1d33.7753974!2d-117.921582!4m5!5s0x0:0xc3635ee1f696f63b!2sMagnolia+Café!3m2!1d33.7147845!2d-117.9721767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</si>
  <si>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https://www.google.com/maps/dir/?api=1&amp;origin=Party+Snaps+Photo+Booth+OC+|+Photo+Booth+Rental+Orange+County&amp;origin_place_id=ChIJS6qcHXvZ3IARO_aW9uFeY8M&amp;destination=Starbucks&amp;destination_place_id=ChIJkU58SYDZ3IARF3XyBxgqMQU&amp;travelmode=best</t>
  </si>
  <si>
    <t>https://maps.google.com?saddr=33.7753974,-117.921582&amp;daddr=33.75953,-117.83375</t>
  </si>
  <si>
    <t>https://www.google.com/maps/dir/33.7753974,-117.921582/33.75953,-117.83375</t>
  </si>
  <si>
    <t>&lt;iframe src="https://www.google.com/maps/embed?pb=!1m26!1m12!1m3!1d6449.198386797689!2d-117.83375!3d33.75953!2m3!1f0!2f0!3f0!3m2!1i1024!2i708!4f10.1!4m11!3e0!4m3!2sParty+Snaps+Photo+Booth+OC+|+Photo+Booth+Rental+Orange+County!1d33.7753974!2d-117.921582!4m5!5s0x0:0xc3635ee1f696f63b!2sStarbucks!3m2!1d33.75953!2d-117.83375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</si>
  <si>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https://www.google.com/maps/dir/?api=1&amp;origin=Party+Snaps+Photo+Booth+OC+|+Photo+Booth+Rental+Orange+County&amp;origin_place_id=ChIJS6qcHXvZ3IARO_aW9uFeY8M&amp;destination=McDonald's&amp;destination_place_id=ChIJsW-OuKco3YARGihHWdKKrSg&amp;travelmode=best</t>
  </si>
  <si>
    <t>https://maps.google.com?saddr=33.7753974,-117.921582&amp;daddr=33.758842,-118.005351</t>
  </si>
  <si>
    <t>https://www.google.com/maps/dir/33.7753974,-117.921582/33.758842,-118.005351</t>
  </si>
  <si>
    <t>&lt;iframe src="https://www.google.com/maps/embed?pb=!1m26!1m12!1m3!1d6449.198386797689!2d-118.005351!3d33.758842!2m3!1f0!2f0!3f0!3m2!1i1024!2i708!4f10.1!4m11!3e0!4m3!2sParty+Snaps+Photo+Booth+OC+|+Photo+Booth+Rental+Orange+County!1d33.7753974!2d-117.921582!4m5!5s0x0:0xc3635ee1f696f63b!2sMcDonald's!3m2!1d33.758842!2d-118.005351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</si>
  <si>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https://www.google.com/maps/dir/?api=1&amp;origin=Party+Snaps+Photo+Booth+OC+|+Photo+Booth+Rental+Orange+County&amp;origin_place_id=ChIJS6qcHXvZ3IARO_aW9uFeY8M&amp;destination=The+Coffee+Bean+&amp;+Tea+Leaf&amp;destination_place_id=ChIJH1vbr4HZ3IARdA75Uhbu8pc&amp;travelmode=best</t>
  </si>
  <si>
    <t>https://maps.google.com?saddr=33.7753974,-117.921582&amp;daddr=33.7584775,-117.8346742</t>
  </si>
  <si>
    <t>https://www.google.com/maps/dir/33.7753974,-117.921582/33.7584775,-117.8346742</t>
  </si>
  <si>
    <t>&lt;iframe src="https://www.google.com/maps/embed?pb=!1m26!1m12!1m3!1d6449.198386797689!2d-117.8346742!3d33.7584775!2m3!1f0!2f0!3f0!3m2!1i1024!2i708!4f10.1!4m11!3e0!4m3!2sParty+Snaps+Photo+Booth+OC+|+Photo+Booth+Rental+Orange+County!1d33.7753974!2d-117.921582!4m5!5s0x0:0xc3635ee1f696f63b!2sThe+Coffee+Bean+&amp;+Tea+Leaf!3m2!1d33.7584775!2d-117.8346742!5e0!3m2!1sen!2slt!4v1682029416597!5m2!1sen!2slt" width="800" height="800" style="border:0;" allowfullscreen="" loading="lazy" referrerpolicy="no-referrer-when-downgrade"&gt;&lt;/iframe&gt;</t>
  </si>
  <si>
    <t>Shell</t>
  </si>
  <si>
    <t>https://www.google.com/maps/dir/?api=1&amp;origin=Party+Snaps+Photo+Booth+OC+|+Photo+Booth+Rental+Orange+County&amp;origin_place_id=ChIJS6qcHXvZ3IARO_aW9uFeY8M&amp;destination=Shell&amp;destination_place_id=ChIJk1PQ1dQp3YARcdjLLNFD7no&amp;travelmode=best</t>
  </si>
  <si>
    <t>https://maps.google.com?saddr=33.7753974,-117.921582&amp;daddr=33.8177703,-117.9280249</t>
  </si>
  <si>
    <t>https://www.google.com/maps/dir/33.7753974,-117.921582/33.8177703,-117.9280249</t>
  </si>
  <si>
    <t>&lt;iframe src="https://www.google.com/maps/embed?pb=!1m26!1m12!1m3!1d6449.198386797689!2d-117.9280249!3d33.8177703!2m3!1f0!2f0!3f0!3m2!1i1024!2i708!4f10.1!4m11!3e0!4m3!2sParty+Snaps+Photo+Booth+OC+|+Photo+Booth+Rental+Orange+County!1d33.7753974!2d-117.921582!4m5!5s0x0:0xc3635ee1f696f63b!2sShell!3m2!1d33.8177703!2d-117.9280249!5e0!3m2!1sen!2slt!4v1682029416597!5m2!1sen!2slt" width="800" height="800" style="border:0;" allowfullscreen="" loading="lazy" referrerpolicy="no-referrer-when-downgrade"&gt;&lt;/iframe&gt;</t>
  </si>
  <si>
    <t>Chevron Anaheim</t>
  </si>
  <si>
    <t>https://www.google.com/maps/dir/?api=1&amp;origin=Party+Snaps+Photo+Booth+OC+|+Photo+Booth+Rental+Orange+County&amp;origin_place_id=ChIJS6qcHXvZ3IARO_aW9uFeY8M&amp;destination=Chevron+Anaheim&amp;destination_place_id=ChIJTxNwZ9LX3IARGfF10CWOHXw&amp;travelmode=best</t>
  </si>
  <si>
    <t>https://maps.google.com?saddr=33.7753974,-117.921582&amp;daddr=33.81748629999999,-117.9149804</t>
  </si>
  <si>
    <t>https://www.google.com/maps/dir/33.7753974,-117.921582/33.81748629999999,-117.9149804</t>
  </si>
  <si>
    <t>&lt;iframe src="https://www.google.com/maps/embed?pb=!1m26!1m12!1m3!1d6449.198386797689!2d-117.9149804!3d33.81748629999999!2m3!1f0!2f0!3f0!3m2!1i1024!2i708!4f10.1!4m11!3e0!4m3!2sParty+Snaps+Photo+Booth+OC+|+Photo+Booth+Rental+Orange+County!1d33.7753974!2d-117.921582!4m5!5s0x0:0xc3635ee1f696f63b!2sChevron+Anaheim!3m2!1d33.81748629999999!2d-117.9149804!5e0!3m2!1sen!2slt!4v1682029416597!5m2!1sen!2slt" width="800" height="800" style="border:0;" allowfullscreen="" loading="lazy" referrerpolicy="no-referrer-when-downgrade"&gt;&lt;/iframe&gt;</t>
  </si>
  <si>
    <t>Circle K</t>
  </si>
  <si>
    <t>https://www.google.com/maps/dir/?api=1&amp;origin=Party+Snaps+Photo+Booth+OC+|+Photo+Booth+Rental+Orange+County&amp;origin_place_id=ChIJS6qcHXvZ3IARO_aW9uFeY8M&amp;destination=Circle+K&amp;destination_place_id=ChIJZ7i6PZko3YARiOuoONkRGvc&amp;travelmode=best</t>
  </si>
  <si>
    <t>https://maps.google.com?saddr=33.7753974,-117.921582&amp;daddr=33.766571,-117.990154</t>
  </si>
  <si>
    <t>https://www.google.com/maps/dir/33.7753974,-117.921582/33.766571,-117.990154</t>
  </si>
  <si>
    <t>&lt;iframe src="https://www.google.com/maps/embed?pb=!1m26!1m12!1m3!1d6449.198386797689!2d-117.990154!3d33.766571!2m3!1f0!2f0!3f0!3m2!1i1024!2i708!4f10.1!4m11!3e0!4m3!2sParty+Snaps+Photo+Booth+OC+|+Photo+Booth+Rental+Orange+County!1d33.7753974!2d-117.921582!4m5!5s0x0:0xc3635ee1f696f63b!2sCircle+K!3m2!1d33.766571!2d-117.990154!5e0!3m2!1sen!2slt!4v1682029416597!5m2!1sen!2slt" width="800" height="800" style="border:0;" allowfullscreen="" loading="lazy" referrerpolicy="no-referrer-when-downgrade"&gt;&lt;/iframe&gt;</t>
  </si>
  <si>
    <t>Freeway Expresswash- Orange</t>
  </si>
  <si>
    <t>https://www.google.com/maps/dir/?api=1&amp;origin=Party+Snaps+Photo+Booth+OC+|+Photo+Booth+Rental+Orange+County&amp;origin_place_id=ChIJS6qcHXvZ3IARO_aW9uFeY8M&amp;destination=Freeway+Expresswash-+Orange&amp;destination_place_id=ChIJRSkZedfZ3IARql_YeaqSxNs&amp;travelmode=best</t>
  </si>
  <si>
    <t>https://maps.google.com?saddr=33.7753974,-117.921582&amp;daddr=33.788413,-117.866729</t>
  </si>
  <si>
    <t>https://www.google.com/maps/dir/33.7753974,-117.921582/33.788413,-117.866729</t>
  </si>
  <si>
    <t>&lt;iframe src="https://www.google.com/maps/embed?pb=!1m26!1m12!1m3!1d6449.198386797689!2d-117.866729!3d33.788413!2m3!1f0!2f0!3f0!3m2!1i1024!2i708!4f10.1!4m11!3e0!4m3!2sParty+Snaps+Photo+Booth+OC+|+Photo+Booth+Rental+Orange+County!1d33.7753974!2d-117.921582!4m5!5s0x0:0xc3635ee1f696f63b!2sFreeway+Expresswash-+Orange!3m2!1d33.788413!2d-117.866729!5e0!3m2!1sen!2slt!4v1682029416597!5m2!1sen!2slt" width="800" height="800" style="border:0;" allowfullscreen="" loading="lazy" referrerpolicy="no-referrer-when-downgrade"&gt;&lt;/iframe&gt;</t>
  </si>
  <si>
    <t>Chevron</t>
  </si>
  <si>
    <t>https://www.google.com/maps/dir/?api=1&amp;origin=Party+Snaps+Photo+Booth+OC+|+Photo+Booth+Rental+Orange+County&amp;origin_place_id=ChIJS6qcHXvZ3IARO_aW9uFeY8M&amp;destination=Chevron&amp;destination_place_id=ChIJzSOpZZYn3YARD1y_4iGBVoc&amp;travelmode=best</t>
  </si>
  <si>
    <t>https://maps.google.com?saddr=33.7753974,-117.921582&amp;daddr=33.7453001,-117.9459389</t>
  </si>
  <si>
    <t>https://www.google.com/maps/dir/33.7753974,-117.921582/33.7453001,-117.9459389</t>
  </si>
  <si>
    <t>&lt;iframe src="https://www.google.com/maps/embed?pb=!1m26!1m12!1m3!1d6449.198386797689!2d-117.9459389!3d33.7453001!2m3!1f0!2f0!3f0!3m2!1i1024!2i708!4f10.1!4m11!3e0!4m3!2sParty+Snaps+Photo+Booth+OC+|+Photo+Booth+Rental+Orange+County!1d33.7753974!2d-117.921582!4m5!5s0x0:0xc3635ee1f696f63b!2sChevron!3m2!1d33.7453001!2d-117.9459389!5e0!3m2!1sen!2slt!4v1682029416597!5m2!1sen!2slt" width="800" height="800" style="border:0;" allowfullscreen="" loading="lazy" referrerpolicy="no-referrer-when-downgrade"&gt;&lt;/iframe&gt;</t>
  </si>
  <si>
    <t>Mobil</t>
  </si>
  <si>
    <t>https://www.google.com/maps/dir/?api=1&amp;origin=Party+Snaps+Photo+Booth+OC+|+Photo+Booth+Rental+Orange+County&amp;origin_place_id=ChIJS6qcHXvZ3IARO_aW9uFeY8M&amp;destination=Mobil&amp;destination_place_id=ChIJqRHAR4Yo3YARU7rm_0pULCo&amp;travelmode=best</t>
  </si>
  <si>
    <t>https://maps.google.com?saddr=33.7753974,-117.921582&amp;daddr=33.7734988,-117.975525</t>
  </si>
  <si>
    <t>https://www.google.com/maps/dir/33.7753974,-117.921582/33.7734988,-117.975525</t>
  </si>
  <si>
    <t>&lt;iframe src="https://www.google.com/maps/embed?pb=!1m26!1m12!1m3!1d6449.198386797689!2d-117.975525!3d33.7734988!2m3!1f0!2f0!3f0!3m2!1i1024!2i708!4f10.1!4m11!3e0!4m3!2sParty+Snaps+Photo+Booth+OC+|+Photo+Booth+Rental+Orange+County!1d33.7753974!2d-117.921582!4m5!5s0x0:0xc3635ee1f696f63b!2sMobil!3m2!1d33.7734988!2d-117.975525!5e0!3m2!1sen!2slt!4v1682029416597!5m2!1sen!2slt" width="800" height="800" style="border:0;" allowfullscreen="" loading="lazy" referrerpolicy="no-referrer-when-downgrade"&gt;&lt;/iframe&gt;</t>
  </si>
  <si>
    <t>Excaliber Fuels</t>
  </si>
  <si>
    <t>https://www.google.com/maps/dir/?api=1&amp;origin=Party+Snaps+Photo+Booth+OC+|+Photo+Booth+Rental+Orange+County&amp;origin_place_id=ChIJS6qcHXvZ3IARO_aW9uFeY8M&amp;destination=Excaliber+Fuels&amp;destination_place_id=ChIJtSb55ygm3YARHh2D_deP4EI&amp;travelmode=best</t>
  </si>
  <si>
    <t>https://maps.google.com?saddr=33.7753974,-117.921582&amp;daddr=33.7590766,-117.9814072</t>
  </si>
  <si>
    <t>https://www.google.com/maps/dir/33.7753974,-117.921582/33.7590766,-117.9814072</t>
  </si>
  <si>
    <t>&lt;iframe src="https://www.google.com/maps/embed?pb=!1m26!1m12!1m3!1d6449.198386797689!2d-117.9814072!3d33.7590766!2m3!1f0!2f0!3f0!3m2!1i1024!2i708!4f10.1!4m11!3e0!4m3!2sParty+Snaps+Photo+Booth+OC+|+Photo+Booth+Rental+Orange+County!1d33.7753974!2d-117.921582!4m5!5s0x0:0xc3635ee1f696f63b!2sExcaliber+Fuels!3m2!1d33.7590766!2d-117.9814072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</si>
  <si>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https://www.google.com/maps/dir/?api=1&amp;origin=Party+Snaps+Photo+Booth+OC+|+Photo+Booth+Rental+Orange+County&amp;origin_place_id=ChIJS6qcHXvZ3IARO_aW9uFeY8M&amp;destination=Shell&amp;destination_place_id=ChIJ2Z7956_X3IARNGU6tZMvz7k&amp;travelmode=best</t>
  </si>
  <si>
    <t>https://maps.google.com?saddr=33.7753974,-117.921582&amp;daddr=33.817796,-117.888839</t>
  </si>
  <si>
    <t>https://www.google.com/maps/dir/33.7753974,-117.921582/33.817796,-117.888839</t>
  </si>
  <si>
    <t>&lt;iframe src="https://www.google.com/maps/embed?pb=!1m26!1m12!1m3!1d6449.198386797689!2d-117.888839!3d33.817796!2m3!1f0!2f0!3f0!3m2!1i1024!2i708!4f10.1!4m11!3e0!4m3!2sParty+Snaps+Photo+Booth+OC+|+Photo+Booth+Rental+Orange+County!1d33.7753974!2d-117.921582!4m5!5s0x0:0xc3635ee1f696f63b!2sShell!3m2!1d33.817796!2d-117.888839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</si>
  <si>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https://www.google.com/maps/dir/?api=1&amp;origin=Party+Snaps+Photo+Booth+OC+|+Photo+Booth+Rental+Orange+County&amp;origin_place_id=ChIJS6qcHXvZ3IARO_aW9uFeY8M&amp;destination=Chevron&amp;destination_place_id=ChIJax-Cxyom3YARf3RohSgW5Uk&amp;travelmode=best</t>
  </si>
  <si>
    <t>https://maps.google.com?saddr=33.7753974,-117.921582&amp;daddr=33.7639786,-117.9727177</t>
  </si>
  <si>
    <t>https://www.google.com/maps/dir/33.7753974,-117.921582/33.7639786,-117.9727177</t>
  </si>
  <si>
    <t>&lt;iframe src="https://www.google.com/maps/embed?pb=!1m26!1m12!1m3!1d6449.198386797689!2d-117.9727177!3d33.7639786!2m3!1f0!2f0!3f0!3m2!1i1024!2i708!4f10.1!4m11!3e0!4m3!2sParty+Snaps+Photo+Booth+OC+|+Photo+Booth+Rental+Orange+County!1d33.7753974!2d-117.921582!4m5!5s0x0:0xc3635ee1f696f63b!2sChevron!3m2!1d33.7639786!2d-117.9727177!5e0!3m2!1sen!2slt!4v1682029416597!5m2!1sen!2slt" width="800" height="800" style="border:0;" allowfullscreen="" loading="lazy" referrerpolicy="no-referrer-when-downgrade"&gt;&lt;/iframe&gt;</t>
  </si>
  <si>
    <t>ARCO</t>
  </si>
  <si>
    <t>https://www.google.com/maps/dir/?api=1&amp;origin=Party+Snaps+Photo+Booth+OC+|+Photo+Booth+Rental+Orange+County&amp;origin_place_id=ChIJS6qcHXvZ3IARO_aW9uFeY8M&amp;destination=ARCO&amp;destination_place_id=ChIJPSOgZ-Mn3YARJbYnkUsMaCM&amp;travelmode=best</t>
  </si>
  <si>
    <t>https://maps.google.com?saddr=33.7753974,-117.921582&amp;daddr=33.76900999999999,-117.93824</t>
  </si>
  <si>
    <t>https://www.google.com/maps/dir/33.7753974,-117.921582/33.76900999999999,-117.93824</t>
  </si>
  <si>
    <t>&lt;iframe src="https://www.google.com/maps/embed?pb=!1m26!1m12!1m3!1d6449.198386797689!2d-117.93824!3d33.76900999999999!2m3!1f0!2f0!3f0!3m2!1i1024!2i708!4f10.1!4m11!3e0!4m3!2sParty+Snaps+Photo+Booth+OC+|+Photo+Booth+Rental+Orange+County!1d33.7753974!2d-117.921582!4m5!5s0x0:0xc3635ee1f696f63b!2sARCO!3m2!1d33.76900999999999!2d-117.93824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</si>
  <si>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https://www.google.com/maps/dir/?api=1&amp;origin=Party+Snaps+Photo+Booth+OC+|+Photo+Booth+Rental+Orange+County&amp;origin_place_id=ChIJS6qcHXvZ3IARO_aW9uFeY8M&amp;destination=Chevron&amp;destination_place_id=ChIJeyGz6LHZ3IARKOzM8qHcVXs&amp;travelmode=best</t>
  </si>
  <si>
    <t>https://maps.google.com?saddr=33.7753974,-117.921582&amp;daddr=33.7597456,-117.8636063</t>
  </si>
  <si>
    <t>https://www.google.com/maps/dir/33.7753974,-117.921582/33.7597456,-117.8636063</t>
  </si>
  <si>
    <t>&lt;iframe src="https://www.google.com/maps/embed?pb=!1m26!1m12!1m3!1d6449.198386797689!2d-117.8636063!3d33.7597456!2m3!1f0!2f0!3f0!3m2!1i1024!2i708!4f10.1!4m11!3e0!4m3!2sParty+Snaps+Photo+Booth+OC+|+Photo+Booth+Rental+Orange+County!1d33.7753974!2d-117.921582!4m5!5s0x0:0xc3635ee1f696f63b!2sChevron!3m2!1d33.7597456!2d-117.8636063!5e0!3m2!1sen!2slt!4v1682029416597!5m2!1sen!2slt" width="800" height="800" style="border:0;" allowfullscreen="" loading="lazy" referrerpolicy="no-referrer-when-downgrade"&gt;&lt;/iframe&gt;</t>
  </si>
  <si>
    <t>ampm</t>
  </si>
  <si>
    <t>https://www.google.com/maps/dir/?api=1&amp;origin=Party+Snaps+Photo+Booth+OC+|+Photo+Booth+Rental+Orange+County&amp;origin_place_id=ChIJS6qcHXvZ3IARO_aW9uFeY8M&amp;destination=ampm&amp;destination_place_id=ChIJace-QAbY3IARIsBmFlGeUmo&amp;travelmode=best</t>
  </si>
  <si>
    <t>https://maps.google.com?saddr=33.7753974,-117.921582&amp;daddr=33.7689811,-117.9208618</t>
  </si>
  <si>
    <t>https://www.google.com/maps/dir/33.7753974,-117.921582/33.7689811,-117.9208618</t>
  </si>
  <si>
    <t>&lt;iframe src="https://www.google.com/maps/embed?pb=!1m26!1m12!1m3!1d6449.198386797689!2d-117.9208618!3d33.7689811!2m3!1f0!2f0!3f0!3m2!1i1024!2i708!4f10.1!4m11!3e0!4m3!2sParty+Snaps+Photo+Booth+OC+|+Photo+Booth+Rental+Orange+County!1d33.7753974!2d-117.921582!4m5!5s0x0:0xc3635ee1f696f63b!2sampm!3m2!1d33.7689811!2d-117.9208618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</si>
  <si>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https://www.google.com/maps/dir/?api=1&amp;origin=Party+Snaps+Photo+Booth+OC+|+Photo+Booth+Rental+Orange+County&amp;origin_place_id=ChIJS6qcHXvZ3IARO_aW9uFeY8M&amp;destination=Chevron&amp;destination_place_id=ChIJsZTreozX3IARadPluG8iq_Q&amp;travelmode=best</t>
  </si>
  <si>
    <t>https://maps.google.com?saddr=33.7753974,-117.921582&amp;daddr=33.789275,-117.8979417</t>
  </si>
  <si>
    <t>https://www.google.com/maps/dir/33.7753974,-117.921582/33.789275,-117.8979417</t>
  </si>
  <si>
    <t>&lt;iframe src="https://www.google.com/maps/embed?pb=!1m26!1m12!1m3!1d6449.198386797689!2d-117.8979417!3d33.789275!2m3!1f0!2f0!3f0!3m2!1i1024!2i708!4f10.1!4m11!3e0!4m3!2sParty+Snaps+Photo+Booth+OC+|+Photo+Booth+Rental+Orange+County!1d33.7753974!2d-117.921582!4m5!5s0x0:0xc3635ee1f696f63b!2sChevron!3m2!1d33.789275!2d-117.8979417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</si>
  <si>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https://www.google.com/maps/dir/?api=1&amp;origin=Party+Snaps+Photo+Booth+OC+|+Photo+Booth+Rental+Orange+County&amp;origin_place_id=ChIJS6qcHXvZ3IARO_aW9uFeY8M&amp;destination=Chevron&amp;destination_place_id=ChIJa-5QFH7Y3IAROVSrZeTltOY&amp;travelmode=best</t>
  </si>
  <si>
    <t>https://maps.google.com?saddr=33.7753974,-117.921582&amp;daddr=33.7379909,-117.9203796</t>
  </si>
  <si>
    <t>https://www.google.com/maps/dir/33.7753974,-117.921582/33.7379909,-117.9203796</t>
  </si>
  <si>
    <t>&lt;iframe src="https://www.google.com/maps/embed?pb=!1m26!1m12!1m3!1d6449.198386797689!2d-117.9203796!3d33.7379909!2m3!1f0!2f0!3f0!3m2!1i1024!2i708!4f10.1!4m11!3e0!4m3!2sParty+Snaps+Photo+Booth+OC+|+Photo+Booth+Rental+Orange+County!1d33.7753974!2d-117.921582!4m5!5s0x0:0xc3635ee1f696f63b!2sChevron!3m2!1d33.7379909!2d-117.9203796!5e0!3m2!1sen!2slt!4v1682029416597!5m2!1sen!2slt" width="800" height="800" style="border:0;" allowfullscreen="" loading="lazy" referrerpolicy="no-referrer-when-downgrade"&gt;&lt;/iframe&gt;</t>
  </si>
  <si>
    <t>Chevron Santa Ana</t>
  </si>
  <si>
    <t>https://www.google.com/maps/dir/?api=1&amp;origin=Party+Snaps+Photo+Booth+OC+|+Photo+Booth+Rental+Orange+County&amp;origin_place_id=ChIJS6qcHXvZ3IARO_aW9uFeY8M&amp;destination=Chevron+Santa+Ana&amp;destination_place_id=ChIJNy_DmIgn3YARIDR-j5g58kE&amp;travelmode=best</t>
  </si>
  <si>
    <t>https://maps.google.com?saddr=33.7753974,-117.921582&amp;daddr=33.7453504,-117.9291248</t>
  </si>
  <si>
    <t>https://www.google.com/maps/dir/33.7753974,-117.921582/33.7453504,-117.9291248</t>
  </si>
  <si>
    <t>&lt;iframe src="https://www.google.com/maps/embed?pb=!1m26!1m12!1m3!1d6449.198386797689!2d-117.9291248!3d33.7453504!2m3!1f0!2f0!3f0!3m2!1i1024!2i708!4f10.1!4m11!3e0!4m3!2sParty+Snaps+Photo+Booth+OC+|+Photo+Booth+Rental+Orange+County!1d33.7753974!2d-117.921582!4m5!5s0x0:0xc3635ee1f696f63b!2sChevron+Santa+Ana!3m2!1d33.7453504!2d-117.9291248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</si>
  <si>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https://www.google.com/maps/dir/?api=1&amp;origin=Party+Snaps+Photo+Booth+OC+|+Photo+Booth+Rental+Orange+County&amp;origin_place_id=ChIJS6qcHXvZ3IARO_aW9uFeY8M&amp;destination=Excaliber+Fuels&amp;destination_place_id=ChIJK98K16_X3IARZ_m5iCpPU6c&amp;travelmode=best</t>
  </si>
  <si>
    <t>https://maps.google.com?saddr=33.7753974,-117.921582&amp;daddr=33.81838349999999,-117.8896335</t>
  </si>
  <si>
    <t>https://www.google.com/maps/dir/33.7753974,-117.921582/33.81838349999999,-117.8896335</t>
  </si>
  <si>
    <t>&lt;iframe src="https://www.google.com/maps/embed?pb=!1m26!1m12!1m3!1d6449.198386797689!2d-117.8896335!3d33.81838349999999!2m3!1f0!2f0!3f0!3m2!1i1024!2i708!4f10.1!4m11!3e0!4m3!2sParty+Snaps+Photo+Booth+OC+|+Photo+Booth+Rental+Orange+County!1d33.7753974!2d-117.921582!4m5!5s0x0:0xc3635ee1f696f63b!2sExcaliber+Fuels!3m2!1d33.81838349999999!2d-117.8896335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</si>
  <si>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https://www.google.com/maps/dir/?api=1&amp;origin=Party+Snaps+Photo+Booth+OC+|+Photo+Booth+Rental+Orange+County&amp;origin_place_id=ChIJS6qcHXvZ3IARO_aW9uFeY8M&amp;destination=Chevron&amp;destination_place_id=ChIJOyA_2q_X3IARlXVME_Oq-6I&amp;travelmode=best</t>
  </si>
  <si>
    <t>https://maps.google.com?saddr=33.7753974,-117.921582&amp;daddr=33.8184838,-117.8888032</t>
  </si>
  <si>
    <t>https://www.google.com/maps/dir/33.7753974,-117.921582/33.8184838,-117.8888032</t>
  </si>
  <si>
    <t>&lt;iframe src="https://www.google.com/maps/embed?pb=!1m26!1m12!1m3!1d6449.198386797689!2d-117.8888032!3d33.8184838!2m3!1f0!2f0!3f0!3m2!1i1024!2i708!4f10.1!4m11!3e0!4m3!2sParty+Snaps+Photo+Booth+OC+|+Photo+Booth+Rental+Orange+County!1d33.7753974!2d-117.921582!4m5!5s0x0:0xc3635ee1f696f63b!2sChevron!3m2!1d33.8184838!2d-117.8888032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</si>
  <si>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https://www.google.com/maps/dir/?api=1&amp;origin=Party+Snaps+Photo+Booth+OC+|+Photo+Booth+Rental+Orange+County&amp;origin_place_id=ChIJS6qcHXvZ3IARO_aW9uFeY8M&amp;destination=Chevron&amp;destination_place_id=ChIJVVhOQwbY3IAR7BiqftuLDLI&amp;travelmode=best</t>
  </si>
  <si>
    <t>https://maps.google.com?saddr=33.7753974,-117.921582&amp;daddr=33.7695963,-117.9206415</t>
  </si>
  <si>
    <t>https://www.google.com/maps/dir/33.7753974,-117.921582/33.7695963,-117.9206415</t>
  </si>
  <si>
    <t>&lt;iframe src="https://www.google.com/maps/embed?pb=!1m26!1m12!1m3!1d6449.198386797689!2d-117.9206415!3d33.7695963!2m3!1f0!2f0!3f0!3m2!1i1024!2i708!4f10.1!4m11!3e0!4m3!2sParty+Snaps+Photo+Booth+OC+|+Photo+Booth+Rental+Orange+County!1d33.7753974!2d-117.921582!4m5!5s0x0:0xc3635ee1f696f63b!2sChevron!3m2!1d33.7695963!2d-117.9206415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</si>
  <si>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https://www.google.com/maps/dir/?api=1&amp;origin=Party+Snaps+Photo+Booth+OC+|+Photo+Booth+Rental+Orange+County&amp;origin_place_id=ChIJS6qcHXvZ3IARO_aW9uFeY8M&amp;destination=Shell&amp;destination_place_id=ChIJfznCkwjY3IARgt1i7L_GLG4&amp;travelmode=best</t>
  </si>
  <si>
    <t>https://maps.google.com?saddr=33.7753974,-117.921582&amp;daddr=33.7667571,-117.9207585</t>
  </si>
  <si>
    <t>https://www.google.com/maps/dir/33.7753974,-117.921582/33.7667571,-117.9207585</t>
  </si>
  <si>
    <t>&lt;iframe src="https://www.google.com/maps/embed?pb=!1m26!1m12!1m3!1d6449.198386797689!2d-117.9207585!3d33.7667571!2m3!1f0!2f0!3f0!3m2!1i1024!2i708!4f10.1!4m11!3e0!4m3!2sParty+Snaps+Photo+Booth+OC+|+Photo+Booth+Rental+Orange+County!1d33.7753974!2d-117.921582!4m5!5s0x0:0xc3635ee1f696f63b!2sShell!3m2!1d33.7667571!2d-117.9207585!5e0!3m2!1sen!2slt!4v1682029416597!5m2!1sen!2slt" width="800" height="800" style="border:0;" allowfullscreen="" loading="lazy" referrerpolicy="no-referrer-when-downgrade"&gt;&lt;/iframe&gt;</t>
  </si>
  <si>
    <t>Price Saver</t>
  </si>
  <si>
    <t>https://www.google.com/maps/dir/?api=1&amp;origin=Party+Snaps+Photo+Booth+OC+|+Photo+Booth+Rental+Orange+County&amp;origin_place_id=ChIJS6qcHXvZ3IARO_aW9uFeY8M&amp;destination=Price+Saver&amp;destination_place_id=ChIJ37u9-vXX3IAR4rKbvR-KRNc&amp;travelmode=best</t>
  </si>
  <si>
    <t>https://maps.google.com?saddr=33.7753974,-117.921582&amp;daddr=33.7820542,-117.9064653</t>
  </si>
  <si>
    <t>https://www.google.com/maps/dir/33.7753974,-117.921582/33.7820542,-117.9064653</t>
  </si>
  <si>
    <t>&lt;iframe src="https://www.google.com/maps/embed?pb=!1m26!1m12!1m3!1d6449.198386797689!2d-117.9064653!3d33.7820542!2m3!1f0!2f0!3f0!3m2!1i1024!2i708!4f10.1!4m11!3e0!4m3!2sParty+Snaps+Photo+Booth+OC+|+Photo+Booth+Rental+Orange+County!1d33.7753974!2d-117.921582!4m5!5s0x0:0xc3635ee1f696f63b!2sPrice+Saver!3m2!1d33.7820542!2d-117.9064653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</si>
  <si>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https://www.google.com/maps/dir/?api=1&amp;origin=Party+Snaps+Photo+Booth+OC+|+Photo+Booth+Rental+Orange+County&amp;origin_place_id=ChIJS6qcHXvZ3IARO_aW9uFeY8M&amp;destination=76&amp;destination_place_id=ChIJEbu9ggvY3IAR_DaVKq7gKRg&amp;travelmode=best</t>
  </si>
  <si>
    <t>https://maps.google.com?saddr=33.7753974,-117.921582&amp;daddr=33.7600374,-117.9198986</t>
  </si>
  <si>
    <t>https://www.google.com/maps/dir/33.7753974,-117.921582/33.7600374,-117.9198986</t>
  </si>
  <si>
    <t>&lt;iframe src="https://www.google.com/maps/embed?pb=!1m26!1m12!1m3!1d6449.198386797689!2d-117.9198986!3d33.7600374!2m3!1f0!2f0!3f0!3m2!1i1024!2i708!4f10.1!4m11!3e0!4m3!2sParty+Snaps+Photo+Booth+OC+|+Photo+Booth+Rental+Orange+County!1d33.7753974!2d-117.921582!4m5!5s0x0:0xc3635ee1f696f63b!2s76!3m2!1d33.7600374!2d-117.9198986!5e0!3m2!1sen!2slt!4v1682029416597!5m2!1sen!2slt" width="800" height="800" style="border:0;" allowfullscreen="" loading="lazy" referrerpolicy="no-referrer-when-downgrade"&gt;&lt;/iframe&gt;</t>
  </si>
  <si>
    <t>Costco Gas Station</t>
  </si>
  <si>
    <t>https://www.google.com/maps/dir/?api=1&amp;origin=Party+Snaps+Photo+Booth+OC+|+Photo+Booth+Rental+Orange+County&amp;origin_place_id=ChIJS6qcHXvZ3IARO_aW9uFeY8M&amp;destination=Costco+Gas+Station&amp;destination_place_id=ChIJZVDsbeIn3YARiTsZB2pa4zg&amp;travelmode=best</t>
  </si>
  <si>
    <t>https://maps.google.com?saddr=33.7753974,-117.921582&amp;daddr=33.7724018,-117.9417877</t>
  </si>
  <si>
    <t>https://www.google.com/maps/dir/33.7753974,-117.921582/33.7724018,-117.9417877</t>
  </si>
  <si>
    <t>&lt;iframe src="https://www.google.com/maps/embed?pb=!1m26!1m12!1m3!1d6449.198386797689!2d-117.9417877!3d33.7724018!2m3!1f0!2f0!3f0!3m2!1i1024!2i708!4f10.1!4m11!3e0!4m3!2sParty+Snaps+Photo+Booth+OC+|+Photo+Booth+Rental+Orange+County!1d33.7753974!2d-117.921582!4m5!5s0x0:0xc3635ee1f696f63b!2sCostco+Gas+Station!3m2!1d33.7724018!2d-117.9417877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</si>
  <si>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https://www.google.com/maps/dir/?api=1&amp;origin=Party+Snaps+Photo+Booth+OC+|+Photo+Booth+Rental+Orange+County&amp;origin_place_id=ChIJS6qcHXvZ3IARO_aW9uFeY8M&amp;destination=76&amp;destination_place_id=ChIJo6N5uPPX3IARAsjPgftX9hQ&amp;travelmode=best</t>
  </si>
  <si>
    <t>https://maps.google.com?saddr=33.7753974,-117.921582&amp;daddr=33.78862,-117.90593</t>
  </si>
  <si>
    <t>https://www.google.com/maps/dir/33.7753974,-117.921582/33.78862,-117.90593</t>
  </si>
  <si>
    <t>&lt;iframe src="https://www.google.com/maps/embed?pb=!1m26!1m12!1m3!1d6449.198386797689!2d-117.90593!3d33.78862!2m3!1f0!2f0!3f0!3m2!1i1024!2i708!4f10.1!4m11!3e0!4m3!2sParty+Snaps+Photo+Booth+OC+|+Photo+Booth+Rental+Orange+County!1d33.7753974!2d-117.921582!4m5!5s0x0:0xc3635ee1f696f63b!2s76!3m2!1d33.78862!2d-117.90593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</si>
  <si>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https://www.google.com/maps/dir/?api=1&amp;origin=Party+Snaps+Photo+Booth+OC+|+Photo+Booth+Rental+Orange+County&amp;origin_place_id=ChIJS6qcHXvZ3IARO_aW9uFeY8M&amp;destination=Shell&amp;destination_place_id=ChIJUcsLc3Yo3YARE4N1nG4rWVU&amp;travelmode=best</t>
  </si>
  <si>
    <t>https://maps.google.com?saddr=33.7753974,-117.921582&amp;daddr=33.7710922,-117.9547628</t>
  </si>
  <si>
    <t>https://www.google.com/maps/dir/33.7753974,-117.921582/33.7710922,-117.9547628</t>
  </si>
  <si>
    <t>&lt;iframe src="https://www.google.com/maps/embed?pb=!1m26!1m12!1m3!1d6449.198386797689!2d-117.9547628!3d33.7710922!2m3!1f0!2f0!3f0!3m2!1i1024!2i708!4f10.1!4m11!3e0!4m3!2sParty+Snaps+Photo+Booth+OC+|+Photo+Booth+Rental+Orange+County!1d33.7753974!2d-117.921582!4m5!5s0x0:0xc3635ee1f696f63b!2sShell!3m2!1d33.7710922!2d-117.9547628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</si>
  <si>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https://www.google.com/maps/dir/?api=1&amp;origin=Party+Snaps+Photo+Booth+OC+|+Photo+Booth+Rental+Orange+County&amp;origin_place_id=ChIJS6qcHXvZ3IARO_aW9uFeY8M&amp;destination=Chevron&amp;destination_place_id=ChIJex8YGjoo3YARQPoYPp2rhiU&amp;travelmode=best</t>
  </si>
  <si>
    <t>https://maps.google.com?saddr=33.7753974,-117.921582&amp;daddr=33.8029169,-117.9417092</t>
  </si>
  <si>
    <t>https://www.google.com/maps/dir/33.7753974,-117.921582/33.8029169,-117.9417092</t>
  </si>
  <si>
    <t>&lt;iframe src="https://www.google.com/maps/embed?pb=!1m26!1m12!1m3!1d6449.198386797689!2d-117.9417092!3d33.8029169!2m3!1f0!2f0!3f0!3m2!1i1024!2i708!4f10.1!4m11!3e0!4m3!2sParty+Snaps+Photo+Booth+OC+|+Photo+Booth+Rental+Orange+County!1d33.7753974!2d-117.921582!4m5!5s0x0:0xc3635ee1f696f63b!2sChevron!3m2!1d33.8029169!2d-117.9417092!5e0!3m2!1sen!2slt!4v1682029416597!5m2!1sen!2slt" width="800" height="800" style="border:0;" allowfullscreen="" loading="lazy" referrerpolicy="no-referrer-when-downgrade"&gt;&lt;/iframe&gt;</t>
  </si>
  <si>
    <t>United Oil</t>
  </si>
  <si>
    <t>https://www.google.com/maps/dir/?api=1&amp;origin=Party+Snaps+Photo+Booth+OC+|+Photo+Booth+Rental+Orange+County&amp;origin_place_id=ChIJS6qcHXvZ3IARO_aW9uFeY8M&amp;destination=United+Oil&amp;destination_place_id=ChIJI4c6JpAn3YARBKqNkYqbOMo&amp;travelmode=best</t>
  </si>
  <si>
    <t>https://maps.google.com?saddr=33.7753974,-117.921582&amp;daddr=33.74479700000001,-117.93717</t>
  </si>
  <si>
    <t>https://www.google.com/maps/dir/33.7753974,-117.921582/33.74479700000001,-117.93717</t>
  </si>
  <si>
    <t>&lt;iframe src="https://www.google.com/maps/embed?pb=!1m26!1m12!1m3!1d6449.198386797689!2d-117.93717!3d33.74479700000001!2m3!1f0!2f0!3f0!3m2!1i1024!2i708!4f10.1!4m11!3e0!4m3!2sParty+Snaps+Photo+Booth+OC+|+Photo+Booth+Rental+Orange+County!1d33.7753974!2d-117.921582!4m5!5s0x0:0xc3635ee1f696f63b!2sUnited+Oil!3m2!1d33.74479700000001!2d-117.93717!5e0!3m2!1sen!2slt!4v1682029416597!5m2!1sen!2slt" width="800" height="800" style="border:0;" allowfullscreen="" loading="lazy" referrerpolicy="no-referrer-when-downgrade"&gt;&lt;/iframe&gt;</t>
  </si>
  <si>
    <t>Ralphs Fuel Center</t>
  </si>
  <si>
    <t>https://www.google.com/maps/dir/?api=1&amp;origin=Party+Snaps+Photo+Booth+OC+|+Photo+Booth+Rental+Orange+County&amp;origin_place_id=ChIJS6qcHXvZ3IARO_aW9uFeY8M&amp;destination=Ralphs+Fuel+Center&amp;destination_place_id=ChIJnYNUUtXZ3IAR4j1QigWKbsQ&amp;travelmode=best</t>
  </si>
  <si>
    <t>https://maps.google.com?saddr=33.7753974,-117.921582&amp;daddr=33.7881238,-117.877808</t>
  </si>
  <si>
    <t>https://www.google.com/maps/dir/33.7753974,-117.921582/33.7881238,-117.877808</t>
  </si>
  <si>
    <t>&lt;iframe src="https://www.google.com/maps/embed?pb=!1m26!1m12!1m3!1d6449.198386797689!2d-117.877808!3d33.7881238!2m3!1f0!2f0!3f0!3m2!1i1024!2i708!4f10.1!4m11!3e0!4m3!2sParty+Snaps+Photo+Booth+OC+|+Photo+Booth+Rental+Orange+County!1d33.7753974!2d-117.921582!4m5!5s0x0:0xc3635ee1f696f63b!2sRalphs+Fuel+Center!3m2!1d33.7881238!2d-117.877808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</si>
  <si>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https://www.google.com/maps/dir/?api=1&amp;origin=Party+Snaps+Photo+Booth+OC+|+Photo+Booth+Rental+Orange+County&amp;origin_place_id=ChIJS6qcHXvZ3IARO_aW9uFeY8M&amp;destination=Chevron&amp;destination_place_id=ChIJ4c3uQ1HY3IARIGMQe67Kyns&amp;travelmode=best</t>
  </si>
  <si>
    <t>https://maps.google.com?saddr=33.7753974,-117.921582&amp;daddr=33.7518325,-117.8848699</t>
  </si>
  <si>
    <t>https://www.google.com/maps/dir/33.7753974,-117.921582/33.7518325,-117.8848699</t>
  </si>
  <si>
    <t>&lt;iframe src="https://www.google.com/maps/embed?pb=!1m26!1m12!1m3!1d6449.198386797689!2d-117.8848699!3d33.7518325!2m3!1f0!2f0!3f0!3m2!1i1024!2i708!4f10.1!4m11!3e0!4m3!2sParty+Snaps+Photo+Booth+OC+|+Photo+Booth+Rental+Orange+County!1d33.7753974!2d-117.921582!4m5!5s0x0:0xc3635ee1f696f63b!2sChevron!3m2!1d33.7518325!2d-117.8848699!5e0!3m2!1sen!2slt!4v1682029416597!5m2!1sen!2slt" width="800" height="800" style="border:0;" allowfullscreen="" loading="lazy" referrerpolicy="no-referrer-when-downgrade"&gt;&lt;/iframe&gt;</t>
  </si>
  <si>
    <t>Speedway Express</t>
  </si>
  <si>
    <t>https://www.google.com/maps/dir/?api=1&amp;origin=Party+Snaps+Photo+Booth+OC+|+Photo+Booth+Rental+Orange+County&amp;origin_place_id=ChIJS6qcHXvZ3IARO_aW9uFeY8M&amp;destination=Speedway+Express&amp;destination_place_id=ChIJ6fJNEYzY3IARzm5iaZ9jIQw&amp;travelmode=best</t>
  </si>
  <si>
    <t>https://maps.google.com?saddr=33.7753974,-117.921582&amp;daddr=33.7342964,-117.9063174</t>
  </si>
  <si>
    <t>https://www.google.com/maps/dir/33.7753974,-117.921582/33.7342964,-117.9063174</t>
  </si>
  <si>
    <t>&lt;iframe src="https://www.google.com/maps/embed?pb=!1m26!1m12!1m3!1d6449.198386797689!2d-117.9063174!3d33.7342964!2m3!1f0!2f0!3f0!3m2!1i1024!2i708!4f10.1!4m11!3e0!4m3!2sParty+Snaps+Photo+Booth+OC+|+Photo+Booth+Rental+Orange+County!1d33.7753974!2d-117.921582!4m5!5s0x0:0xc3635ee1f696f63b!2sSpeedway+Express!3m2!1d33.7342964!2d-117.9063174!5e0!3m2!1sen!2slt!4v1682029416597!5m2!1sen!2slt" width="800" height="800" style="border:0;" allowfullscreen="" loading="lazy" referrerpolicy="no-referrer-when-downgrade"&gt;&lt;/iframe&gt;</t>
  </si>
  <si>
    <t>Chevron ExtraMileOrange</t>
  </si>
  <si>
    <t>https://www.google.com/maps/dir/?api=1&amp;origin=Party+Snaps+Photo+Booth+OC+|+Photo+Booth+Rental+Orange+County&amp;origin_place_id=ChIJS6qcHXvZ3IARO_aW9uFeY8M&amp;destination=Chevron+ExtraMileOrange&amp;destination_place_id=ChIJLWXS3dHZ3IAROXIhE9NCxxQ&amp;travelmode=best</t>
  </si>
  <si>
    <t>https://maps.google.com?saddr=33.7753974,-117.921582&amp;daddr=33.7801908,-117.8700253</t>
  </si>
  <si>
    <t>https://www.google.com/maps/dir/33.7753974,-117.921582/33.7801908,-117.8700253</t>
  </si>
  <si>
    <t>&lt;iframe src="https://www.google.com/maps/embed?pb=!1m26!1m12!1m3!1d6449.198386797689!2d-117.8700253!3d33.7801908!2m3!1f0!2f0!3f0!3m2!1i1024!2i708!4f10.1!4m11!3e0!4m3!2sParty+Snaps+Photo+Booth+OC+|+Photo+Booth+Rental+Orange+County!1d33.7753974!2d-117.921582!4m5!5s0x0:0xc3635ee1f696f63b!2sChevron+ExtraMileOrange!3m2!1d33.7801908!2d-117.8700253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</si>
  <si>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https://www.google.com/maps/dir/?api=1&amp;origin=Party+Snaps+Photo+Booth+OC+|+Photo+Booth+Rental+Orange+County&amp;origin_place_id=ChIJS6qcHXvZ3IARO_aW9uFeY8M&amp;destination=Shell&amp;destination_place_id=ChIJhzVe-9LX3IARAzrXMRXU50k&amp;travelmode=best</t>
  </si>
  <si>
    <t>https://maps.google.com?saddr=33.7753974,-117.921582&amp;daddr=33.8184413,-117.9157256</t>
  </si>
  <si>
    <t>https://www.google.com/maps/dir/33.7753974,-117.921582/33.8184413,-117.9157256</t>
  </si>
  <si>
    <t>&lt;iframe src="https://www.google.com/maps/embed?pb=!1m26!1m12!1m3!1d6449.198386797689!2d-117.9157256!3d33.8184413!2m3!1f0!2f0!3f0!3m2!1i1024!2i708!4f10.1!4m11!3e0!4m3!2sParty+Snaps+Photo+Booth+OC+|+Photo+Booth+Rental+Orange+County!1d33.7753974!2d-117.921582!4m5!5s0x0:0xc3635ee1f696f63b!2sShell!3m2!1d33.8184413!2d-117.9157256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</si>
  <si>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https://www.google.com/maps/dir/?api=1&amp;origin=Party+Snaps+Photo+Booth+OC+|+Photo+Booth+Rental+Orange+County&amp;origin_place_id=ChIJS6qcHXvZ3IARO_aW9uFeY8M&amp;destination=Mobil&amp;destination_place_id=ChIJXcEhnPEp3YAR2L3UwejwxlI&amp;travelmode=best</t>
  </si>
  <si>
    <t>https://maps.google.com?saddr=33.7753974,-117.921582&amp;daddr=33.8474597,-117.9414101</t>
  </si>
  <si>
    <t>https://www.google.com/maps/dir/33.7753974,-117.921582/33.8474597,-117.9414101</t>
  </si>
  <si>
    <t>&lt;iframe src="https://www.google.com/maps/embed?pb=!1m26!1m12!1m3!1d6449.198386797689!2d-117.9414101!3d33.8474597!2m3!1f0!2f0!3f0!3m2!1i1024!2i708!4f10.1!4m11!3e0!4m3!2sParty+Snaps+Photo+Booth+OC+|+Photo+Booth+Rental+Orange+County!1d33.7753974!2d-117.921582!4m5!5s0x0:0xc3635ee1f696f63b!2sMobil!3m2!1d33.8474597!2d-117.9414101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</si>
  <si>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https://www.google.com/maps/dir/?api=1&amp;origin=Party+Snaps+Photo+Booth+OC+|+Photo+Booth+Rental+Orange+County&amp;origin_place_id=ChIJS6qcHXvZ3IARO_aW9uFeY8M&amp;destination=76&amp;destination_place_id=ChIJ3TO4ln4n3YARxkEjIbsHV0c&amp;travelmode=best</t>
  </si>
  <si>
    <t>https://maps.google.com?saddr=33.7753974,-117.921582&amp;daddr=33.7306982,-117.9290111</t>
  </si>
  <si>
    <t>https://www.google.com/maps/dir/33.7753974,-117.921582/33.7306982,-117.9290111</t>
  </si>
  <si>
    <t>&lt;iframe src="https://www.google.com/maps/embed?pb=!1m26!1m12!1m3!1d6449.198386797689!2d-117.9290111!3d33.7306982!2m3!1f0!2f0!3f0!3m2!1i1024!2i708!4f10.1!4m11!3e0!4m3!2sParty+Snaps+Photo+Booth+OC+|+Photo+Booth+Rental+Orange+County!1d33.7753974!2d-117.921582!4m5!5s0x0:0xc3635ee1f696f63b!2s76!3m2!1d33.7306982!2d-117.9290111!5e0!3m2!1sen!2slt!4v1682029416597!5m2!1sen!2slt" width="800" height="800" style="border:0;" allowfullscreen="" loading="lazy" referrerpolicy="no-referrer-when-downgrade"&gt;&lt;/iframe&gt;</t>
  </si>
  <si>
    <t>Gasco</t>
  </si>
  <si>
    <t>https://www.google.com/maps/dir/?api=1&amp;origin=Party+Snaps+Photo+Booth+OC+|+Photo+Booth+Rental+Orange+County&amp;origin_place_id=ChIJS6qcHXvZ3IARO_aW9uFeY8M&amp;destination=Gasco&amp;destination_place_id=ChIJh3G1Kq7Z3IAR3xWE0eAjDbw&amp;travelmode=best</t>
  </si>
  <si>
    <t>https://maps.google.com?saddr=33.7753974,-117.921582&amp;daddr=33.75975680000001,-117.8693846</t>
  </si>
  <si>
    <t>https://www.google.com/maps/dir/33.7753974,-117.921582/33.75975680000001,-117.8693846</t>
  </si>
  <si>
    <t>&lt;iframe src="https://www.google.com/maps/embed?pb=!1m26!1m12!1m3!1d6449.198386797689!2d-117.8693846!3d33.75975680000001!2m3!1f0!2f0!3f0!3m2!1i1024!2i708!4f10.1!4m11!3e0!4m3!2sParty+Snaps+Photo+Booth+OC+|+Photo+Booth+Rental+Orange+County!1d33.7753974!2d-117.921582!4m5!5s0x0:0xc3635ee1f696f63b!2sGasco!3m2!1d33.75975680000001!2d-117.8693846!5e0!3m2!1sen!2slt!4v1682029416597!5m2!1sen!2slt" width="800" height="800" style="border:0;" allowfullscreen="" loading="lazy" referrerpolicy="no-referrer-when-downgrade"&gt;&lt;/iframe&gt;</t>
  </si>
  <si>
    <t>SC Fuels</t>
  </si>
  <si>
    <t>https://www.google.com/maps/dir/?api=1&amp;origin=Party+Snaps+Photo+Booth+OC+|+Photo+Booth+Rental+Orange+County&amp;origin_place_id=ChIJS6qcHXvZ3IARO_aW9uFeY8M&amp;destination=SC+Fuels&amp;destination_place_id=ChIJcccg1XDX3IARGK2_ILA806k&amp;travelmode=best</t>
  </si>
  <si>
    <t>https://maps.google.com?saddr=33.7753974,-117.921582&amp;daddr=33.8026191,-117.8720969</t>
  </si>
  <si>
    <t>https://www.google.com/maps/dir/33.7753974,-117.921582/33.8026191,-117.8720969</t>
  </si>
  <si>
    <t>&lt;iframe src="https://www.google.com/maps/embed?pb=!1m26!1m12!1m3!1d6449.198386797689!2d-117.8720969!3d33.8026191!2m3!1f0!2f0!3f0!3m2!1i1024!2i708!4f10.1!4m11!3e0!4m3!2sParty+Snaps+Photo+Booth+OC+|+Photo+Booth+Rental+Orange+County!1d33.7753974!2d-117.921582!4m5!5s0x0:0xc3635ee1f696f63b!2sSC+Fuels!3m2!1d33.8026191!2d-117.8720969!5e0!3m2!1sen!2slt!4v1682029416597!5m2!1sen!2slt" width="800" height="800" style="border:0;" allowfullscreen="" loading="lazy" referrerpolicy="no-referrer-when-downgrade"&gt;&lt;/iframe&gt;</t>
  </si>
  <si>
    <t>G &amp; M</t>
  </si>
  <si>
    <t>https://www.google.com/maps/dir/?api=1&amp;origin=Party+Snaps+Photo+Booth+OC+|+Photo+Booth+Rental+Orange+County&amp;origin_place_id=ChIJS6qcHXvZ3IARO_aW9uFeY8M&amp;destination=G+&amp;+M&amp;destination_place_id=ChIJgeigveIo3YARwPO_isik0bs&amp;travelmode=best</t>
  </si>
  <si>
    <t>https://maps.google.com?saddr=33.7753974,-117.921582&amp;daddr=33.802647,-117.9848213</t>
  </si>
  <si>
    <t>https://www.google.com/maps/dir/33.7753974,-117.921582/33.802647,-117.9848213</t>
  </si>
  <si>
    <t>&lt;iframe src="https://www.google.com/maps/embed?pb=!1m26!1m12!1m3!1d6449.198386797689!2d-117.9848213!3d33.802647!2m3!1f0!2f0!3f0!3m2!1i1024!2i708!4f10.1!4m11!3e0!4m3!2sParty+Snaps+Photo+Booth+OC+|+Photo+Booth+Rental+Orange+County!1d33.7753974!2d-117.921582!4m5!5s0x0:0xc3635ee1f696f63b!2sG+&amp;+M!3m2!1d33.802647!2d-117.9848213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</si>
  <si>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https://www.google.com/maps/dir/?api=1&amp;origin=Party+Snaps+Photo+Booth+OC+|+Photo+Booth+Rental+Orange+County&amp;origin_place_id=ChIJS6qcHXvZ3IARO_aW9uFeY8M&amp;destination=76&amp;destination_place_id=ChIJHd1ar1rW3IARkvcLnXJBNrk&amp;travelmode=best</t>
  </si>
  <si>
    <t>https://maps.google.com?saddr=33.7753974,-117.921582&amp;daddr=33.81773400000001,-117.88971</t>
  </si>
  <si>
    <t>https://www.google.com/maps/dir/33.7753974,-117.921582/33.81773400000001,-117.88971</t>
  </si>
  <si>
    <t>&lt;iframe src="https://www.google.com/maps/embed?pb=!1m26!1m12!1m3!1d6449.198386797689!2d-117.88971!3d33.81773400000001!2m3!1f0!2f0!3f0!3m2!1i1024!2i708!4f10.1!4m11!3e0!4m3!2sParty+Snaps+Photo+Booth+OC+|+Photo+Booth+Rental+Orange+County!1d33.7753974!2d-117.921582!4m5!5s0x0:0xc3635ee1f696f63b!2s76!3m2!1d33.81773400000001!2d-117.88971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</si>
  <si>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https://www.google.com/maps/dir/?api=1&amp;origin=Party+Snaps+Photo+Booth+OC+|+Photo+Booth+Rental+Orange+County&amp;origin_place_id=ChIJS6qcHXvZ3IARO_aW9uFeY8M&amp;destination=76&amp;destination_place_id=ChIJn_cUoKTZ3IARS5zGIs0O5yM&amp;travelmode=best</t>
  </si>
  <si>
    <t>https://maps.google.com?saddr=33.7753974,-117.921582&amp;daddr=33.7603691,-117.8605278</t>
  </si>
  <si>
    <t>https://www.google.com/maps/dir/33.7753974,-117.921582/33.7603691,-117.8605278</t>
  </si>
  <si>
    <t>&lt;iframe src="https://www.google.com/maps/embed?pb=!1m26!1m12!1m3!1d6449.198386797689!2d-117.8605278!3d33.7603691!2m3!1f0!2f0!3f0!3m2!1i1024!2i708!4f10.1!4m11!3e0!4m3!2sParty+Snaps+Photo+Booth+OC+|+Photo+Booth+Rental+Orange+County!1d33.7753974!2d-117.921582!4m5!5s0x0:0xc3635ee1f696f63b!2s76!3m2!1d33.7603691!2d-117.8605278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</si>
  <si>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https://www.google.com/maps/dir/?api=1&amp;origin=Party+Snaps+Photo+Booth+OC+|+Photo+Booth+Rental+Orange+County&amp;origin_place_id=ChIJS6qcHXvZ3IARO_aW9uFeY8M&amp;destination=76&amp;destination_place_id=ChIJ3ZvBS-nY3IAReVXiXTH3GoY&amp;travelmode=best</t>
  </si>
  <si>
    <t>https://maps.google.com?saddr=33.7753974,-117.921582&amp;daddr=33.72751600000001,-117.89444</t>
  </si>
  <si>
    <t>https://www.google.com/maps/dir/33.7753974,-117.921582/33.72751600000001,-117.89444</t>
  </si>
  <si>
    <t>&lt;iframe src="https://www.google.com/maps/embed?pb=!1m26!1m12!1m3!1d6449.198386797689!2d-117.89444!3d33.72751600000001!2m3!1f0!2f0!3f0!3m2!1i1024!2i708!4f10.1!4m11!3e0!4m3!2sParty+Snaps+Photo+Booth+OC+|+Photo+Booth+Rental+Orange+County!1d33.7753974!2d-117.921582!4m5!5s0x0:0xc3635ee1f696f63b!2s76!3m2!1d33.72751600000001!2d-117.89444!5e0!3m2!1sen!2slt!4v1682029416597!5m2!1sen!2slt" width="800" height="800" style="border:0;" allowfullscreen="" loading="lazy" referrerpolicy="no-referrer-when-downgrade"&gt;&lt;/iframe&gt;</t>
  </si>
  <si>
    <t>CFN</t>
  </si>
  <si>
    <t>https://www.google.com/maps/dir/?api=1&amp;origin=Party+Snaps+Photo+Booth+OC+|+Photo+Booth+Rental+Orange+County&amp;origin_place_id=ChIJS6qcHXvZ3IARO_aW9uFeY8M&amp;destination=CFN&amp;destination_place_id=ChIJCwCiA6TZ3IARqF7gtPMDTF8&amp;travelmode=best</t>
  </si>
  <si>
    <t>https://maps.google.com?saddr=33.7753974,-117.921582&amp;daddr=33.7568071,-117.8609734</t>
  </si>
  <si>
    <t>https://www.google.com/maps/dir/33.7753974,-117.921582/33.7568071,-117.8609734</t>
  </si>
  <si>
    <t>&lt;iframe src="https://www.google.com/maps/embed?pb=!1m26!1m12!1m3!1d6449.198386797689!2d-117.8609734!3d33.7568071!2m3!1f0!2f0!3f0!3m2!1i1024!2i708!4f10.1!4m11!3e0!4m3!2sParty+Snaps+Photo+Booth+OC+|+Photo+Booth+Rental+Orange+County!1d33.7753974!2d-117.921582!4m5!5s0x0:0xc3635ee1f696f63b!2sCFN!3m2!1d33.7568071!2d-117.8609734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</si>
  <si>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https://www.google.com/maps/dir/?api=1&amp;origin=Party+Snaps+Photo+Booth+OC+|+Photo+Booth+Rental+Orange+County&amp;origin_place_id=ChIJS6qcHXvZ3IARO_aW9uFeY8M&amp;destination=ampm&amp;destination_place_id=ChIJYb_H1afX3IARdUKobxzaJms&amp;travelmode=best</t>
  </si>
  <si>
    <t>https://maps.google.com?saddr=33.7753974,-117.921582&amp;daddr=33.8184931,-117.8809939</t>
  </si>
  <si>
    <t>https://www.google.com/maps/dir/33.7753974,-117.921582/33.8184931,-117.8809939</t>
  </si>
  <si>
    <t>&lt;iframe src="https://www.google.com/maps/embed?pb=!1m26!1m12!1m3!1d6449.198386797689!2d-117.8809939!3d33.8184931!2m3!1f0!2f0!3f0!3m2!1i1024!2i708!4f10.1!4m11!3e0!4m3!2sParty+Snaps+Photo+Booth+OC+|+Photo+Booth+Rental+Orange+County!1d33.7753974!2d-117.921582!4m5!5s0x0:0xc3635ee1f696f63b!2sampm!3m2!1d33.8184931!2d-117.8809939!5e0!3m2!1sen!2slt!4v1682029416597!5m2!1sen!2slt" width="800" height="800" style="border:0;" allowfullscreen="" loading="lazy" referrerpolicy="no-referrer-when-downgrade"&gt;&lt;/iframe&gt;</t>
  </si>
  <si>
    <t>Chevron ExtraMile</t>
  </si>
  <si>
    <t>https://www.google.com/maps/dir/?api=1&amp;origin=Party+Snaps+Photo+Booth+OC+|+Photo+Booth+Rental+Orange+County&amp;origin_place_id=ChIJS6qcHXvZ3IARO_aW9uFeY8M&amp;destination=Chevron+ExtraMile&amp;destination_place_id=ChIJv_weXSLZ3IAR1arJmkll3q4&amp;travelmode=best</t>
  </si>
  <si>
    <t>https://maps.google.com?saddr=33.7753974,-117.921582&amp;daddr=33.7268491,-117.8696966</t>
  </si>
  <si>
    <t>https://www.google.com/maps/dir/33.7753974,-117.921582/33.7268491,-117.8696966</t>
  </si>
  <si>
    <t>&lt;iframe src="https://www.google.com/maps/embed?pb=!1m26!1m12!1m3!1d6449.198386797689!2d-117.8696966!3d33.7268491!2m3!1f0!2f0!3f0!3m2!1i1024!2i708!4f10.1!4m11!3e0!4m3!2sParty+Snaps+Photo+Booth+OC+|+Photo+Booth+Rental+Orange+County!1d33.7753974!2d-117.921582!4m5!5s0x0:0xc3635ee1f696f63b!2sChevron+ExtraMile!3m2!1d33.7268491!2d-117.8696966!5e0!3m2!1sen!2slt!4v1682029416597!5m2!1sen!2slt" width="800" height="800" style="border:0;" allowfullscreen="" loading="lazy" referrerpolicy="no-referrer-when-downgrade"&gt;&lt;/iframe&gt;</t>
  </si>
  <si>
    <t>CadMart 76</t>
  </si>
  <si>
    <t>https://www.google.com/maps/dir/?api=1&amp;origin=Party+Snaps+Photo+Booth+OC+|+Photo+Booth+Rental+Orange+County&amp;origin_place_id=ChIJS6qcHXvZ3IARO_aW9uFeY8M&amp;destination=CadMart+76&amp;destination_place_id=ChIJAeZGaurZ3IAR5tunEiuybzI&amp;travelmode=best</t>
  </si>
  <si>
    <t>https://maps.google.com?saddr=33.7753974,-117.921582&amp;daddr=33.7774741,-117.8533949</t>
  </si>
  <si>
    <t>https://www.google.com/maps/dir/33.7753974,-117.921582/33.7774741,-117.8533949</t>
  </si>
  <si>
    <t>&lt;iframe src="https://www.google.com/maps/embed?pb=!1m26!1m12!1m3!1d6449.198386797689!2d-117.8533949!3d33.7774741!2m3!1f0!2f0!3f0!3m2!1i1024!2i708!4f10.1!4m11!3e0!4m3!2sParty+Snaps+Photo+Booth+OC+|+Photo+Booth+Rental+Orange+County!1d33.7753974!2d-117.921582!4m5!5s0x0:0xc3635ee1f696f63b!2sCadMart+76!3m2!1d33.7774741!2d-117.8533949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</si>
  <si>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https://www.google.com/maps/dir/?api=1&amp;origin=Party+Snaps+Photo+Booth+OC+|+Photo+Booth+Rental+Orange+County&amp;origin_place_id=ChIJS6qcHXvZ3IARO_aW9uFeY8M&amp;destination=Chevron&amp;destination_place_id=ChIJ437HQJXZ3IARt1GbEzRJ7ks&amp;travelmode=best</t>
  </si>
  <si>
    <t>https://maps.google.com?saddr=33.7753974,-117.921582&amp;daddr=33.7729378,-117.8532421</t>
  </si>
  <si>
    <t>https://www.google.com/maps/dir/33.7753974,-117.921582/33.7729378,-117.8532421</t>
  </si>
  <si>
    <t>&lt;iframe src="https://www.google.com/maps/embed?pb=!1m26!1m12!1m3!1d6449.198386797689!2d-117.8532421!3d33.7729378!2m3!1f0!2f0!3f0!3m2!1i1024!2i708!4f10.1!4m11!3e0!4m3!2sParty+Snaps+Photo+Booth+OC+|+Photo+Booth+Rental+Orange+County!1d33.7753974!2d-117.921582!4m5!5s0x0:0xc3635ee1f696f63b!2sChevron!3m2!1d33.7729378!2d-117.8532421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</si>
  <si>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https://www.google.com/maps/dir/?api=1&amp;origin=Party+Snaps+Photo+Booth+OC+|+Photo+Booth+Rental+Orange+County&amp;origin_place_id=ChIJS6qcHXvZ3IARO_aW9uFeY8M&amp;destination=ARCO&amp;destination_place_id=ChIJo6LmMiXW3IAR5CjWNIvAtXY&amp;travelmode=best</t>
  </si>
  <si>
    <t>https://maps.google.com?saddr=33.7753974,-117.921582&amp;daddr=33.83291450000001,-117.9134403</t>
  </si>
  <si>
    <t>https://www.google.com/maps/dir/33.7753974,-117.921582/33.83291450000001,-117.9134403</t>
  </si>
  <si>
    <t>&lt;iframe src="https://www.google.com/maps/embed?pb=!1m26!1m12!1m3!1d6449.198386797689!2d-117.9134403!3d33.83291450000001!2m3!1f0!2f0!3f0!3m2!1i1024!2i708!4f10.1!4m11!3e0!4m3!2sParty+Snaps+Photo+Booth+OC+|+Photo+Booth+Rental+Orange+County!1d33.7753974!2d-117.921582!4m5!5s0x0:0xc3635ee1f696f63b!2sARCO!3m2!1d33.83291450000001!2d-117.9134403!5e0!3m2!1sen!2slt!4v1682029416597!5m2!1sen!2slt" width="800" height="800" style="border:0;" allowfullscreen="" loading="lazy" referrerpolicy="no-referrer-when-downgrade"&gt;&lt;/iframe&gt;</t>
  </si>
  <si>
    <t>G&amp;M Food Mart</t>
  </si>
  <si>
    <t>https://www.google.com/maps/dir/?api=1&amp;origin=Party+Snaps+Photo+Booth+OC+|+Photo+Booth+Rental+Orange+County&amp;origin_place_id=ChIJS6qcHXvZ3IARO_aW9uFeY8M&amp;destination=G&amp;M+Food+Mart&amp;destination_place_id=ChIJYy-NcZ4o3YARF_dWKX_kPp0&amp;travelmode=best</t>
  </si>
  <si>
    <t>https://maps.google.com?saddr=33.7753974,-117.921582&amp;daddr=33.7626326,-117.9901984</t>
  </si>
  <si>
    <t>https://www.google.com/maps/dir/33.7753974,-117.921582/33.7626326,-117.9901984</t>
  </si>
  <si>
    <t>&lt;iframe src="https://www.google.com/maps/embed?pb=!1m26!1m12!1m3!1d6449.198386797689!2d-117.9901984!3d33.7626326!2m3!1f0!2f0!3f0!3m2!1i1024!2i708!4f10.1!4m11!3e0!4m3!2sParty+Snaps+Photo+Booth+OC+|+Photo+Booth+Rental+Orange+County!1d33.7753974!2d-117.921582!4m5!5s0x0:0xc3635ee1f696f63b!2sG&amp;M+Food+Mart!3m2!1d33.7626326!2d-117.9901984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</si>
  <si>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https://www.google.com/maps/dir/?api=1&amp;origin=Party+Snaps+Photo+Booth+OC+|+Photo+Booth+Rental+Orange+County&amp;origin_place_id=ChIJS6qcHXvZ3IARO_aW9uFeY8M&amp;destination=Chevron&amp;destination_place_id=ChIJ8_7i_5Yo3YAR02wh-m279zY&amp;travelmode=best</t>
  </si>
  <si>
    <t>https://maps.google.com?saddr=33.7753974,-117.921582&amp;daddr=33.7733759,-117.9920492</t>
  </si>
  <si>
    <t>https://www.google.com/maps/dir/33.7753974,-117.921582/33.7733759,-117.9920492</t>
  </si>
  <si>
    <t>&lt;iframe src="https://www.google.com/maps/embed?pb=!1m26!1m12!1m3!1d6449.198386797689!2d-117.9920492!3d33.7733759!2m3!1f0!2f0!3f0!3m2!1i1024!2i708!4f10.1!4m11!3e0!4m3!2sParty+Snaps+Photo+Booth+OC+|+Photo+Booth+Rental+Orange+County!1d33.7753974!2d-117.921582!4m5!5s0x0:0xc3635ee1f696f63b!2sChevron!3m2!1d33.7733759!2d-117.9920492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</si>
  <si>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https://www.google.com/maps/dir/?api=1&amp;origin=Party+Snaps+Photo+Booth+OC+|+Photo+Booth+Rental+Orange+County&amp;origin_place_id=ChIJS6qcHXvZ3IARO_aW9uFeY8M&amp;destination=76&amp;destination_place_id=ChIJI367qOIo3YARjGICYdPxTvE&amp;travelmode=best</t>
  </si>
  <si>
    <t>https://maps.google.com?saddr=33.7753974,-117.921582&amp;daddr=33.803284,-117.98417</t>
  </si>
  <si>
    <t>https://www.google.com/maps/dir/33.7753974,-117.921582/33.803284,-117.98417</t>
  </si>
  <si>
    <t>&lt;iframe src="https://www.google.com/maps/embed?pb=!1m26!1m12!1m3!1d6449.198386797689!2d-117.98417!3d33.803284!2m3!1f0!2f0!3f0!3m2!1i1024!2i708!4f10.1!4m11!3e0!4m3!2sParty+Snaps+Photo+Booth+OC+|+Photo+Booth+Rental+Orange+County!1d33.7753974!2d-117.921582!4m5!5s0x0:0xc3635ee1f696f63b!2s76!3m2!1d33.803284!2d-117.98417!5e0!3m2!1sen!2slt!4v1682029416597!5m2!1sen!2slt" width="800" height="800" style="border:0;" allowfullscreen="" loading="lazy" referrerpolicy="no-referrer-when-downgrade"&gt;&lt;/iframe&gt;</t>
  </si>
  <si>
    <t>G&amp;M Oil</t>
  </si>
  <si>
    <t>https://www.google.com/maps/dir/?api=1&amp;origin=Party+Snaps+Photo+Booth+OC+|+Photo+Booth+Rental+Orange+County&amp;origin_place_id=ChIJS6qcHXvZ3IARO_aW9uFeY8M&amp;destination=G&amp;M+Oil&amp;destination_place_id=ChIJ0VPfF70p3YARBe_cXCQVPEQ&amp;travelmode=best</t>
  </si>
  <si>
    <t>https://maps.google.com?saddr=33.7753974,-117.921582&amp;daddr=33.8286423,-117.9585803</t>
  </si>
  <si>
    <t>https://www.google.com/maps/dir/33.7753974,-117.921582/33.8286423,-117.9585803</t>
  </si>
  <si>
    <t>&lt;iframe src="https://www.google.com/maps/embed?pb=!1m26!1m12!1m3!1d6449.198386797689!2d-117.9585803!3d33.8286423!2m3!1f0!2f0!3f0!3m2!1i1024!2i708!4f10.1!4m11!3e0!4m3!2sParty+Snaps+Photo+Booth+OC+|+Photo+Booth+Rental+Orange+County!1d33.7753974!2d-117.921582!4m5!5s0x0:0xc3635ee1f696f63b!2sG&amp;M+Oil!3m2!1d33.8286423!2d-117.9585803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</si>
  <si>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https://www.google.com/maps/dir/?api=1&amp;origin=Party+Snaps+Photo+Booth+OC+|+Photo+Booth+Rental+Orange+County&amp;origin_place_id=ChIJS6qcHXvZ3IARO_aW9uFeY8M&amp;destination=Mobil&amp;destination_place_id=ChIJ387usqwn3YARaaW-_PA8L48&amp;travelmode=best</t>
  </si>
  <si>
    <t>https://maps.google.com?saddr=33.7753974,-117.921582&amp;daddr=33.7299726,-117.9715792</t>
  </si>
  <si>
    <t>https://www.google.com/maps/dir/33.7753974,-117.921582/33.7299726,-117.9715792</t>
  </si>
  <si>
    <t>&lt;iframe src="https://www.google.com/maps/embed?pb=!1m26!1m12!1m3!1d6449.198386797689!2d-117.9715792!3d33.7299726!2m3!1f0!2f0!3f0!3m2!1i1024!2i708!4f10.1!4m11!3e0!4m3!2sParty+Snaps+Photo+Booth+OC+|+Photo+Booth+Rental+Orange+County!1d33.7753974!2d-117.921582!4m5!5s0x0:0xc3635ee1f696f63b!2sMobil!3m2!1d33.7299726!2d-117.9715792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</si>
  <si>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https://www.google.com/maps/dir/?api=1&amp;origin=Party+Snaps+Photo+Booth+OC+|+Photo+Booth+Rental+Orange+County&amp;origin_place_id=ChIJS6qcHXvZ3IARO_aW9uFeY8M&amp;destination=Chevron+Anaheim&amp;destination_place_id=ChIJRXR8Or0p3YARZh8Odvk0KvQ&amp;travelmode=best</t>
  </si>
  <si>
    <t>https://maps.google.com?saddr=33.7753974,-117.921582&amp;daddr=33.82845289999999,-117.9593176</t>
  </si>
  <si>
    <t>https://www.google.com/maps/dir/33.7753974,-117.921582/33.82845289999999,-117.9593176</t>
  </si>
  <si>
    <t>&lt;iframe src="https://www.google.com/maps/embed?pb=!1m26!1m12!1m3!1d6449.198386797689!2d-117.9593176!3d33.82845289999999!2m3!1f0!2f0!3f0!3m2!1i1024!2i708!4f10.1!4m11!3e0!4m3!2sParty+Snaps+Photo+Booth+OC+|+Photo+Booth+Rental+Orange+County!1d33.7753974!2d-117.921582!4m5!5s0x0:0xc3635ee1f696f63b!2sChevron+Anaheim!3m2!1d33.82845289999999!2d-117.9593176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</si>
  <si>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https://www.google.com/maps/dir/?api=1&amp;origin=Party+Snaps+Photo+Booth+OC+|+Photo+Booth+Rental+Orange+County&amp;origin_place_id=ChIJS6qcHXvZ3IARO_aW9uFeY8M&amp;destination=ampm&amp;destination_place_id=ChIJ8RQk93LZ3IARfcN1imSNA2Q&amp;travelmode=best</t>
  </si>
  <si>
    <t>https://maps.google.com?saddr=33.7753974,-117.921582&amp;daddr=33.7450328,-117.8524511</t>
  </si>
  <si>
    <t>https://www.google.com/maps/dir/33.7753974,-117.921582/33.7450328,-117.8524511</t>
  </si>
  <si>
    <t>&lt;iframe src="https://www.google.com/maps/embed?pb=!1m26!1m12!1m3!1d6449.198386797689!2d-117.8524511!3d33.7450328!2m3!1f0!2f0!3f0!3m2!1i1024!2i708!4f10.1!4m11!3e0!4m3!2sParty+Snaps+Photo+Booth+OC+|+Photo+Booth+Rental+Orange+County!1d33.7753974!2d-117.921582!4m5!5s0x0:0xc3635ee1f696f63b!2sampm!3m2!1d33.7450328!2d-117.8524511!5e0!3m2!1sen!2slt!4v1682029416597!5m2!1sen!2slt" width="800" height="800" style="border:0;" allowfullscreen="" loading="lazy" referrerpolicy="no-referrer-when-downgrade"&gt;&lt;/iframe&gt;</t>
  </si>
  <si>
    <t>Chevron Extra Mile</t>
  </si>
  <si>
    <t>https://www.google.com/maps/dir/?api=1&amp;origin=Party+Snaps+Photo+Booth+OC+|+Photo+Booth+Rental+Orange+County&amp;origin_place_id=ChIJS6qcHXvZ3IARO_aW9uFeY8M&amp;destination=Chevron+Extra+Mile&amp;destination_place_id=ChIJvxtLuB8p3YAR_Ph2vzrqcj8&amp;travelmode=best</t>
  </si>
  <si>
    <t>https://maps.google.com?saddr=33.7753974,-117.921582&amp;daddr=33.8032797,-117.9934217</t>
  </si>
  <si>
    <t>https://www.google.com/maps/dir/33.7753974,-117.921582/33.8032797,-117.9934217</t>
  </si>
  <si>
    <t>&lt;iframe src="https://www.google.com/maps/embed?pb=!1m26!1m12!1m3!1d6449.198386797689!2d-117.9934217!3d33.8032797!2m3!1f0!2f0!3f0!3m2!1i1024!2i708!4f10.1!4m11!3e0!4m3!2sParty+Snaps+Photo+Booth+OC+|+Photo+Booth+Rental+Orange+County!1d33.7753974!2d-117.921582!4m5!5s0x0:0xc3635ee1f696f63b!2sChevron+Extra+Mile!3m2!1d33.8032797!2d-117.9934217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</si>
  <si>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https://www.google.com/maps/dir/?api=1&amp;origin=Party+Snaps+Photo+Booth+OC+|+Photo+Booth+Rental+Orange+County&amp;origin_place_id=ChIJS6qcHXvZ3IARO_aW9uFeY8M&amp;destination=Chevron&amp;destination_place_id=ChIJV8BPBzwm3YAR18NZz2_KsTg&amp;travelmode=best</t>
  </si>
  <si>
    <t>https://maps.google.com?saddr=33.7753974,-117.921582&amp;daddr=33.7462104,-117.9892303</t>
  </si>
  <si>
    <t>https://www.google.com/maps/dir/33.7753974,-117.921582/33.7462104,-117.9892303</t>
  </si>
  <si>
    <t>&lt;iframe src="https://www.google.com/maps/embed?pb=!1m26!1m12!1m3!1d6449.198386797689!2d-117.9892303!3d33.7462104!2m3!1f0!2f0!3f0!3m2!1i1024!2i708!4f10.1!4m11!3e0!4m3!2sParty+Snaps+Photo+Booth+OC+|+Photo+Booth+Rental+Orange+County!1d33.7753974!2d-117.921582!4m5!5s0x0:0xc3635ee1f696f63b!2sChevron!3m2!1d33.7462104!2d-117.9892303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</si>
  <si>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https://www.google.com/maps/dir/?api=1&amp;origin=Party+Snaps+Photo+Booth+OC+|+Photo+Booth+Rental+Orange+County&amp;origin_place_id=ChIJS6qcHXvZ3IARO_aW9uFeY8M&amp;destination=Chevron&amp;destination_place_id=ChIJASkleHPZ3IARajn_EUwGUqU&amp;travelmode=best</t>
  </si>
  <si>
    <t>https://maps.google.com?saddr=33.7753974,-117.921582&amp;daddr=33.7484033,-117.8515799</t>
  </si>
  <si>
    <t>https://www.google.com/maps/dir/33.7753974,-117.921582/33.7484033,-117.8515799</t>
  </si>
  <si>
    <t>&lt;iframe src="https://www.google.com/maps/embed?pb=!1m26!1m12!1m3!1d6449.198386797689!2d-117.8515799!3d33.7484033!2m3!1f0!2f0!3f0!3m2!1i1024!2i708!4f10.1!4m11!3e0!4m3!2sParty+Snaps+Photo+Booth+OC+|+Photo+Booth+Rental+Orange+County!1d33.7753974!2d-117.921582!4m5!5s0x0:0xc3635ee1f696f63b!2sChevron!3m2!1d33.7484033!2d-117.8515799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</si>
  <si>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https://www.google.com/maps/dir/?api=1&amp;origin=Party+Snaps+Photo+Booth+OC+|+Photo+Booth+Rental+Orange+County&amp;origin_place_id=ChIJS6qcHXvZ3IARO_aW9uFeY8M&amp;destination=76&amp;destination_place_id=ChIJtbbLtjjW3IARwEfzAmehdLM&amp;travelmode=best</t>
  </si>
  <si>
    <t>https://maps.google.com?saddr=33.7753974,-117.921582&amp;daddr=33.838444,-117.90254</t>
  </si>
  <si>
    <t>https://www.google.com/maps/dir/33.7753974,-117.921582/33.838444,-117.90254</t>
  </si>
  <si>
    <t>&lt;iframe src="https://www.google.com/maps/embed?pb=!1m26!1m12!1m3!1d6449.198386797689!2d-117.90254!3d33.838444!2m3!1f0!2f0!3f0!3m2!1i1024!2i708!4f10.1!4m11!3e0!4m3!2sParty+Snaps+Photo+Booth+OC+|+Photo+Booth+Rental+Orange+County!1d33.7753974!2d-117.921582!4m5!5s0x0:0xc3635ee1f696f63b!2s76!3m2!1d33.838444!2d-117.90254!5e0!3m2!1sen!2slt!4v1682029416597!5m2!1sen!2slt" width="800" height="800" style="border:0;" allowfullscreen="" loading="lazy" referrerpolicy="no-referrer-when-downgrade"&gt;&lt;/iframe&gt;</t>
  </si>
  <si>
    <t>Sam's Club Gas</t>
  </si>
  <si>
    <t>https://www.google.com/maps/dir/?api=1&amp;origin=Party+Snaps+Photo+Booth+OC+|+Photo+Booth+Rental+Orange+County&amp;origin_place_id=ChIJS6qcHXvZ3IARO_aW9uFeY8M&amp;destination=Sam's+Club+Gas&amp;destination_place_id=ChIJyRuhmBEn3YARfT8jDQXOiq8&amp;travelmode=best</t>
  </si>
  <si>
    <t>https://maps.google.com?saddr=33.7753974,-117.921582&amp;daddr=33.7157335,-117.9555558</t>
  </si>
  <si>
    <t>https://www.google.com/maps/dir/33.7753974,-117.921582/33.7157335,-117.9555558</t>
  </si>
  <si>
    <t>&lt;iframe src="https://www.google.com/maps/embed?pb=!1m26!1m12!1m3!1d6449.198386797689!2d-117.9555558!3d33.7157335!2m3!1f0!2f0!3f0!3m2!1i1024!2i708!4f10.1!4m11!3e0!4m3!2sParty+Snaps+Photo+Booth+OC+|+Photo+Booth+Rental+Orange+County!1d33.7753974!2d-117.921582!4m5!5s0x0:0xc3635ee1f696f63b!2sSam's+Club+Gas!3m2!1d33.7157335!2d-117.9555558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</si>
  <si>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https://www.google.com/maps/dir/?api=1&amp;origin=Party+Snaps+Photo+Booth+OC+|+Photo+Booth+Rental+Orange+County&amp;origin_place_id=ChIJS6qcHXvZ3IARO_aW9uFeY8M&amp;destination=Chevron&amp;destination_place_id=ChIJ_Z5RMUEm3YARuN1Oz5AH8Xk&amp;travelmode=best</t>
  </si>
  <si>
    <t>https://maps.google.com?saddr=33.7753974,-117.921582&amp;daddr=33.737144,-117.9898155</t>
  </si>
  <si>
    <t>https://www.google.com/maps/dir/33.7753974,-117.921582/33.737144,-117.9898155</t>
  </si>
  <si>
    <t>&lt;iframe src="https://www.google.com/maps/embed?pb=!1m26!1m12!1m3!1d6449.198386797689!2d-117.9898155!3d33.737144!2m3!1f0!2f0!3f0!3m2!1i1024!2i708!4f10.1!4m11!3e0!4m3!2sParty+Snaps+Photo+Booth+OC+|+Photo+Booth+Rental+Orange+County!1d33.7753974!2d-117.921582!4m5!5s0x0:0xc3635ee1f696f63b!2sChevron!3m2!1d33.737144!2d-117.9898155!5e0!3m2!1sen!2slt!4v1682029416597!5m2!1sen!2slt" width="800" height="800" style="border:0;" allowfullscreen="" loading="lazy" referrerpolicy="no-referrer-when-downgrade"&gt;&lt;/iframe&gt;</t>
  </si>
  <si>
    <t>Timco CNG</t>
  </si>
  <si>
    <t>https://www.google.com/maps/dir/?api=1&amp;origin=Party+Snaps+Photo+Booth+OC+|+Photo+Booth+Rental+Orange+County&amp;origin_place_id=ChIJS6qcHXvZ3IARO_aW9uFeY8M&amp;destination=Timco+CNG&amp;destination_place_id=ChIJj9Z1x3HZ3IARolpnNSR4knM&amp;travelmode=best</t>
  </si>
  <si>
    <t>https://maps.google.com?saddr=33.7753974,-117.921582&amp;daddr=33.745823,-117.8466541</t>
  </si>
  <si>
    <t>https://www.google.com/maps/dir/33.7753974,-117.921582/33.745823,-117.8466541</t>
  </si>
  <si>
    <t>&lt;iframe src="https://www.google.com/maps/embed?pb=!1m26!1m12!1m3!1d6449.198386797689!2d-117.8466541!3d33.745823!2m3!1f0!2f0!3f0!3m2!1i1024!2i708!4f10.1!4m11!3e0!4m3!2sParty+Snaps+Photo+Booth+OC+|+Photo+Booth+Rental+Orange+County!1d33.7753974!2d-117.921582!4m5!5s0x0:0xc3635ee1f696f63b!2sTimco+CNG!3m2!1d33.745823!2d-117.8466541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</si>
  <si>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https://www.google.com/maps/dir/?api=1&amp;origin=Party+Snaps+Photo+Booth+OC+|+Photo+Booth+Rental+Orange+County&amp;origin_place_id=ChIJS6qcHXvZ3IARO_aW9uFeY8M&amp;destination=ampm&amp;destination_place_id=ChIJcXygNxra3IARoQ9dFB3GYSw&amp;travelmode=best</t>
  </si>
  <si>
    <t>https://maps.google.com?saddr=33.7753974,-117.921582&amp;daddr=33.7882027,-117.8362361</t>
  </si>
  <si>
    <t>https://www.google.com/maps/dir/33.7753974,-117.921582/33.7882027,-117.8362361</t>
  </si>
  <si>
    <t>&lt;iframe src="https://www.google.com/maps/embed?pb=!1m26!1m12!1m3!1d6449.198386797689!2d-117.8362361!3d33.7882027!2m3!1f0!2f0!3f0!3m2!1i1024!2i708!4f10.1!4m11!3e0!4m3!2sParty+Snaps+Photo+Booth+OC+|+Photo+Booth+Rental+Orange+County!1d33.7753974!2d-117.921582!4m5!5s0x0:0xc3635ee1f696f63b!2sampm!3m2!1d33.7882027!2d-117.8362361!5e0!3m2!1sen!2slt!4v1682029416597!5m2!1sen!2slt" width="800" height="800" style="border:0;" allowfullscreen="" loading="lazy" referrerpolicy="no-referrer-when-downgrade"&gt;&lt;/iframe&gt;</t>
  </si>
  <si>
    <t>https://www.google.com/maps/dir/?api=1&amp;origin=Noguchi+Garden&amp;origin_place_id=ChIJrVNUNiHf3IARLWomTz62L98&amp;destination=Party+Snaps+Photo+Booth+OC+|+Photo+Booth+Rental+Orange+County&amp;destination_place_id=ChIJS6qcHXvZ3IARO_aW9uFeY8M&amp;travelmode=best</t>
  </si>
  <si>
    <t>https://maps.google.com?saddr=33.6890595,-117.8822393&amp;daddr=33.7753974,-117.921582</t>
  </si>
  <si>
    <t>https://www.google.com/maps/dir/33.6890595,-117.8822393/33.7753974,-117.921582</t>
  </si>
  <si>
    <t>https://www.google.com/maps/dir/?api=1&amp;origin=The+Sword+in+the+Stone&amp;origin_place_id=ChIJ52nPcIvX3IARgO-kdVB93w8&amp;destination=Party+Snaps+Photo+Booth+OC+|+Photo+Booth+Rental+Orange+County&amp;destination_place_id=ChIJS6qcHXvZ3IARO_aW9uFeY8M&amp;travelmode=best</t>
  </si>
  <si>
    <t>https://maps.google.com?saddr=33.8132588,-117.9189825&amp;daddr=33.7753974,-117.921582</t>
  </si>
  <si>
    <t>https://www.google.com/maps/dir/33.8132588,-117.9189825/33.7753974,-117.921582</t>
  </si>
  <si>
    <t>https://www.google.com/maps/dir/?api=1&amp;origin=Disneyland+Esplanade&amp;origin_place_id=ChIJKx3EAdrX3IARl1SHBK4rtfg&amp;destination=Party+Snaps+Photo+Booth+OC+|+Photo+Booth+Rental+Orange+County&amp;destination_place_id=ChIJS6qcHXvZ3IARO_aW9uFeY8M&amp;travelmode=best</t>
  </si>
  <si>
    <t>https://maps.google.com?saddr=33.8090944,-117.9189738&amp;daddr=33.7753974,-117.921582</t>
  </si>
  <si>
    <t>https://www.google.com/maps/dir/33.8090944,-117.9189738/33.7753974,-117.921582</t>
  </si>
  <si>
    <t>https://www.google.com/maps/dir/?api=1&amp;origin=Temple+of+the+Forbidden+Eye&amp;origin_place_id=ChIJY-AbChTX3IAR7T4QCJvflZs&amp;destination=Party+Snaps+Photo+Booth+OC+|+Photo+Booth+Rental+Orange+County&amp;destination_place_id=ChIJS6qcHXvZ3IARO_aW9uFeY8M&amp;travelmode=best</t>
  </si>
  <si>
    <t>https://maps.google.com?saddr=33.8110413,-117.9205341&amp;daddr=33.7753974,-117.921582</t>
  </si>
  <si>
    <t>https://www.google.com/maps/dir/33.8110413,-117.9205341/33.7753974,-117.921582</t>
  </si>
  <si>
    <t>https://www.google.com/maps/dir/?api=1&amp;origin=Pixar+Pier&amp;origin_place_id=ChIJPQhS4djX3IARI9WzlAUOcV0&amp;destination=Party+Snaps+Photo+Booth+OC+|+Photo+Booth+Rental+Orange+County&amp;destination_place_id=ChIJS6qcHXvZ3IARO_aW9uFeY8M&amp;travelmode=best</t>
  </si>
  <si>
    <t>https://maps.google.com?saddr=33.8054175,-117.9208423&amp;daddr=33.7753974,-117.921582</t>
  </si>
  <si>
    <t>https://www.google.com/maps/dir/33.8054175,-117.9208423/33.7753974,-117.921582</t>
  </si>
  <si>
    <t>https://www.google.com/maps/dir/?api=1&amp;origin=Anaheim+Founders'+Park&amp;origin_place_id=ChIJj2CtSd4p3YARR99GWRPtVxA&amp;destination=Party+Snaps+Photo+Booth+OC+|+Photo+Booth+Rental+Orange+County&amp;destination_place_id=ChIJS6qcHXvZ3IARO_aW9uFeY8M&amp;travelmode=best</t>
  </si>
  <si>
    <t>https://maps.google.com?saddr=33.836249,-117.9281007&amp;daddr=33.7753974,-117.921582</t>
  </si>
  <si>
    <t>https://www.google.com/maps/dir/33.836249,-117.9281007/33.7753974,-117.921582</t>
  </si>
  <si>
    <t>https://www.google.com/maps/dir/?api=1&amp;origin=San+Fransokyo+Square&amp;origin_place_id=ChIJs4wYDvDX3IARN3wIvWkH-Ho&amp;destination=Party+Snaps+Photo+Booth+OC+|+Photo+Booth+Rental+Orange+County&amp;destination_place_id=ChIJS6qcHXvZ3IARO_aW9uFeY8M&amp;travelmode=best</t>
  </si>
  <si>
    <t>https://maps.google.com?saddr=33.8056901,-117.9199596&amp;daddr=33.7753974,-117.921582</t>
  </si>
  <si>
    <t>https://www.google.com/maps/dir/33.8056901,-117.9199596/33.7753974,-117.921582</t>
  </si>
  <si>
    <t>https://www.google.com/maps/dir/?api=1&amp;origin=Heritage+Museum+of+Orange+County&amp;origin_place_id=ChIJ4y1OupfY3IARM-WCXfaxuUI&amp;destination=Party+Snaps+Photo+Booth+OC+|+Photo+Booth+Rental+Orange+County&amp;destination_place_id=ChIJS6qcHXvZ3IARO_aW9uFeY8M&amp;travelmode=best</t>
  </si>
  <si>
    <t>https://maps.google.com?saddr=33.7207429,-117.9106923&amp;daddr=33.7753974,-117.921582</t>
  </si>
  <si>
    <t>https://www.google.com/maps/dir/33.7207429,-117.9106923/33.7753974,-117.921582</t>
  </si>
  <si>
    <t>https://www.google.com/maps/dir/?api=1&amp;origin=Plaza+Park&amp;origin_place_id=ChIJH1HOFOfZ3IARSBIIYJPMa0Y&amp;destination=Party+Snaps+Photo+Booth+OC+|+Photo+Booth+Rental+Orange+County&amp;destination_place_id=ChIJS6qcHXvZ3IARO_aW9uFeY8M&amp;travelmode=best</t>
  </si>
  <si>
    <t>https://maps.google.com?saddr=33.7878618,-117.853114&amp;daddr=33.7753974,-117.921582</t>
  </si>
  <si>
    <t>https://www.google.com/maps/dir/33.7878618,-117.853114/33.7753974,-117.921582</t>
  </si>
  <si>
    <t>https://www.google.com/maps/dir/?api=1&amp;origin=Mile+Square+Regional+Park&amp;origin_place_id=ChIJNWhHcwsn3YAR66eV_VxLTEY&amp;destination=Party+Snaps+Photo+Booth+OC+|+Photo+Booth+Rental+Orange+County&amp;destination_place_id=ChIJS6qcHXvZ3IARO_aW9uFeY8M&amp;travelmode=best</t>
  </si>
  <si>
    <t>https://maps.google.com?saddr=33.7190281,-117.9382728&amp;daddr=33.7753974,-117.921582</t>
  </si>
  <si>
    <t>https://www.google.com/maps/dir/33.7190281,-117.9382728/33.7753974,-117.921582</t>
  </si>
  <si>
    <t>https://www.google.com/maps/dir/?api=1&amp;origin=Minnie's+House&amp;origin_place_id=ChIJOeeS9dPX3IARnoCxvQs1n94&amp;destination=Party+Snaps+Photo+Booth+OC+|+Photo+Booth+Rental+Orange+County&amp;destination_place_id=ChIJS6qcHXvZ3IARO_aW9uFeY8M&amp;travelmode=best</t>
  </si>
  <si>
    <t>https://maps.google.com?saddr=33.8155864,-117.9190319&amp;daddr=33.7753974,-117.921582</t>
  </si>
  <si>
    <t>https://www.google.com/maps/dir/33.8155864,-117.9190319/33.7753974,-117.921582</t>
  </si>
  <si>
    <t>https://www.google.com/maps/dir/?api=1&amp;origin=Sleeping+Beauty+Castle+Walkthrough&amp;origin_place_id=ChIJRR0WM9HX3IARK9Sc4AyhmpE&amp;destination=Party+Snaps+Photo+Booth+OC+|+Photo+Booth+Rental+Orange+County&amp;destination_place_id=ChIJS6qcHXvZ3IARO_aW9uFeY8M&amp;travelmode=best</t>
  </si>
  <si>
    <t>https://maps.google.com?saddr=33.8127953,-117.9189693&amp;daddr=33.7753974,-117.921582</t>
  </si>
  <si>
    <t>https://www.google.com/maps/dir/33.8127953,-117.9189693/33.7753974,-117.921582</t>
  </si>
  <si>
    <t>https://www.google.com/maps/dir/?api=1&amp;origin=Downtown+Disney+District&amp;origin_place_id=ChIJtQw0jtfX3IARiwjloLOkQs0&amp;destination=Party+Snaps+Photo+Booth+OC+|+Photo+Booth+Rental+Orange+County&amp;destination_place_id=ChIJS6qcHXvZ3IARO_aW9uFeY8M&amp;travelmode=best</t>
  </si>
  <si>
    <t>https://maps.google.com?saddr=33.8097925,-117.9237869&amp;daddr=33.7753974,-117.921582</t>
  </si>
  <si>
    <t>https://www.google.com/maps/dir/33.8097925,-117.9237869/33.7753974,-117.921582</t>
  </si>
  <si>
    <t>https://www.google.com/maps/dir/?api=1&amp;origin=Downtown+Santa+Ana+Historic+District&amp;origin_place_id=ChIJ6YwrhQfZ3IARN8e7_TZkM84&amp;destination=Party+Snaps+Photo+Booth+OC+|+Photo+Booth+Rental+Orange+County&amp;destination_place_id=ChIJS6qcHXvZ3IARO_aW9uFeY8M&amp;travelmode=best</t>
  </si>
  <si>
    <t>https://maps.google.com?saddr=33.747677,-117.8667056&amp;daddr=33.7753974,-117.921582</t>
  </si>
  <si>
    <t>https://www.google.com/maps/dir/33.747677,-117.8667056/33.7753974,-117.921582</t>
  </si>
  <si>
    <t>https://www.google.com/maps/dir/?api=1&amp;origin=Frontierland+Shootin’+Exposition&amp;origin_place_id=ChIJ_ZeHNnLX3IARmPvmqXfyxf0&amp;destination=Party+Snaps+Photo+Booth+OC+|+Photo+Booth+Rental+Orange+County&amp;destination_place_id=ChIJS6qcHXvZ3IARO_aW9uFeY8M&amp;travelmode=best</t>
  </si>
  <si>
    <t>https://maps.google.com?saddr=33.8122999,-117.9198595&amp;daddr=33.7753974,-117.921582</t>
  </si>
  <si>
    <t>https://www.google.com/maps/dir/33.8122999,-117.9198595/33.7753974,-117.921582</t>
  </si>
  <si>
    <t>https://www.google.com/maps/dir/?api=1&amp;origin=Urban+Forest&amp;origin_place_id=ChIJIY4PC6Im3YAR-Z0zqKLkq5E&amp;destination=Party+Snaps+Photo+Booth+OC+|+Photo+Booth+Rental+Orange+County&amp;destination_place_id=ChIJS6qcHXvZ3IARO_aW9uFeY8M&amp;travelmode=best</t>
  </si>
  <si>
    <t>https://maps.google.com?saddr=33.6937729,-118.0115339&amp;daddr=33.7753974,-117.921582</t>
  </si>
  <si>
    <t>https://www.google.com/maps/dir/33.6937729,-118.0115339/33.7753974,-117.921582</t>
  </si>
  <si>
    <t>https://www.google.com/maps/dir/?api=1&amp;origin=The+Disneyland+Story+presenting+Great+Moments+with+Mr.+Lincoln&amp;origin_place_id=ChIJg_8WsdDX3IARe9H6iI-roWY&amp;destination=Party+Snaps+Photo+Booth+OC+|+Photo+Booth+Rental+Orange+County&amp;destination_place_id=ChIJS6qcHXvZ3IARO_aW9uFeY8M&amp;travelmode=best</t>
  </si>
  <si>
    <t>https://maps.google.com?saddr=33.8102333,-117.9184917&amp;daddr=33.7753974,-117.921582</t>
  </si>
  <si>
    <t>https://www.google.com/maps/dir/33.8102333,-117.9184917/33.7753974,-117.921582</t>
  </si>
  <si>
    <t>https://www.google.com/maps/dir/?api=1&amp;origin=Vietnam+War+Memorial&amp;origin_place_id=ChIJia1mxyUm3YARbnBBJTHf6e8&amp;destination=Party+Snaps+Photo+Booth+OC+|+Photo+Booth+Rental+Orange+County&amp;destination_place_id=ChIJS6qcHXvZ3IARO_aW9uFeY8M&amp;travelmode=best</t>
  </si>
  <si>
    <t>https://maps.google.com?saddr=33.7560346,-117.9848717&amp;daddr=33.7753974,-117.921582</t>
  </si>
  <si>
    <t>https://www.google.com/maps/dir/33.7560346,-117.9848717/33.7753974,-117.921582</t>
  </si>
  <si>
    <t>https://www.google.com/maps/dir/?api=1&amp;origin=Knott's+Soak+City&amp;origin_place_id=ChIJo3h_9V8p3YARRU45Q8H7_70&amp;destination=Party+Snaps+Photo+Booth+OC+|+Photo+Booth+Rental+Orange+County&amp;destination_place_id=ChIJS6qcHXvZ3IARO_aW9uFeY8M&amp;travelmode=best</t>
  </si>
  <si>
    <t>https://maps.google.com?saddr=33.8410301,-117.9949727&amp;daddr=33.7753974,-117.921582</t>
  </si>
  <si>
    <t>https://www.google.com/maps/dir/33.8410301,-117.9949727/33.7753974,-117.921582</t>
  </si>
  <si>
    <t>https://www.google.com/maps/dir/?api=1&amp;origin=Paradise+Gardens+Park&amp;origin_place_id=ChIJa2eOBtnX3IARc1NEdOGJ5oc&amp;destination=Party+Snaps+Photo+Booth+OC+|+Photo+Booth+Rental+Orange+County&amp;destination_place_id=ChIJS6qcHXvZ3IARO_aW9uFeY8M&amp;travelmode=best</t>
  </si>
  <si>
    <t>https://maps.google.com?saddr=33.805822,-117.9214318&amp;daddr=33.7753974,-117.921582</t>
  </si>
  <si>
    <t>https://www.google.com/maps/dir/33.805822,-117.9214318/33.7753974,-117.921582</t>
  </si>
  <si>
    <t>https://www.google.com/maps/dir/?api=1&amp;origin=Huntington+Beach+Central+Park+West&amp;origin_place_id=ChIJF_AXUZgm3YAR7WGJ_0Y_QYk&amp;destination=Party+Snaps+Photo+Booth+OC+|+Photo+Booth+Rental+Orange+County&amp;destination_place_id=ChIJS6qcHXvZ3IARO_aW9uFeY8M&amp;travelmode=best</t>
  </si>
  <si>
    <t>https://maps.google.com?saddr=33.6999197,-118.009088&amp;daddr=33.7753974,-117.921582</t>
  </si>
  <si>
    <t>https://www.google.com/maps/dir/33.6999197,-118.009088/33.7753974,-117.921582</t>
  </si>
  <si>
    <t>https://www.google.com/maps/dir/?api=1&amp;origin=Knott's+Berry+Farm&amp;origin_place_id=ChIJo3h_9V8p3YARVTAekE45jq4&amp;destination=Party+Snaps+Photo+Booth+OC+|+Photo+Booth+Rental+Orange+County&amp;destination_place_id=ChIJS6qcHXvZ3IARO_aW9uFeY8M&amp;travelmode=best</t>
  </si>
  <si>
    <t>https://maps.google.com?saddr=33.8443038,-118.0002265&amp;daddr=33.7753974,-117.921582</t>
  </si>
  <si>
    <t>https://www.google.com/maps/dir/33.8443038,-118.0002265/33.7753974,-117.921582</t>
  </si>
  <si>
    <t>https://www.google.com/maps/dir/?api=1&amp;origin=Disneyland+Park&amp;origin_place_id=ChIJa147K9HX3IAR-lwiGIQv9i4&amp;destination=Party+Snaps+Photo+Booth+OC+|+Photo+Booth+Rental+Orange+County&amp;destination_place_id=ChIJS6qcHXvZ3IARO_aW9uFeY8M&amp;travelmode=best</t>
  </si>
  <si>
    <t>https://maps.google.com?saddr=33.8120918,-117.9189742&amp;daddr=33.7753974,-117.921582</t>
  </si>
  <si>
    <t>https://www.google.com/maps/dir/33.8120918,-117.9189742/33.7753974,-117.921582</t>
  </si>
  <si>
    <t>https://www.google.com/maps/dir/?api=1&amp;origin=Harriett+M.+Wieder+Regional+Park&amp;origin_place_id=ChIJG4UFOBwk3YAReimtUAk67Rw&amp;destination=Party+Snaps+Photo+Booth+OC+|+Photo+Booth+Rental+Orange+County&amp;destination_place_id=ChIJS6qcHXvZ3IARO_aW9uFeY8M&amp;travelmode=best</t>
  </si>
  <si>
    <t>https://maps.google.com?saddr=33.6849886,-118.0224512&amp;daddr=33.7753974,-117.921582</t>
  </si>
  <si>
    <t>https://www.google.com/maps/dir/33.6849886,-118.0224512/33.7753974,-117.921582</t>
  </si>
  <si>
    <t>https://www.google.com/maps/dir/?api=1&amp;origin=Haster+Basin+Recreational+Park&amp;origin_place_id=ChIJba686R3Y3IARgPs2mxMAI98&amp;destination=Party+Snaps+Photo+Booth+OC+|+Photo+Booth+Rental+Orange+County&amp;destination_place_id=ChIJS6qcHXvZ3IARO_aW9uFeY8M&amp;travelmode=best</t>
  </si>
  <si>
    <t>https://maps.google.com?saddr=33.781178,-117.906741&amp;daddr=33.7753974,-117.921582</t>
  </si>
  <si>
    <t>https://www.google.com/maps/dir/33.781178,-117.906741/33.7753974,-117.921582</t>
  </si>
  <si>
    <t>https://www.google.com/maps/dir/?api=1&amp;origin=Pioneer+Park&amp;origin_place_id=ChIJ92UvqVjW3IAROz3j6rKSO-M&amp;destination=Party+Snaps+Photo+Booth+OC+|+Photo+Booth+Rental+Orange+County&amp;destination_place_id=ChIJS6qcHXvZ3IARO_aW9uFeY8M&amp;travelmode=best</t>
  </si>
  <si>
    <t>https://maps.google.com?saddr=33.844477,-117.8780963&amp;daddr=33.7753974,-117.921582</t>
  </si>
  <si>
    <t>https://www.google.com/maps/dir/33.844477,-117.8780963/33.7753974,-117.921582</t>
  </si>
  <si>
    <t>https://www.google.com/maps/dir/?api=1&amp;origin=Pirate's+Lair+on+Tom+Sawyer+Island&amp;origin_place_id=ChIJx29__NbX3IARe_a8KuLeoGE&amp;destination=Party+Snaps+Photo+Booth+OC+|+Photo+Booth+Rental+Orange+County&amp;destination_place_id=ChIJS6qcHXvZ3IARO_aW9uFeY8M&amp;travelmode=best</t>
  </si>
  <si>
    <t>https://maps.google.com?saddr=33.8121436,-117.9210796&amp;daddr=33.7753974,-117.921582</t>
  </si>
  <si>
    <t>https://www.google.com/maps/dir/33.8121436,-117.9210796/33.7753974,-117.921582</t>
  </si>
  <si>
    <t>https://www.google.com/maps/dir/?api=1&amp;origin=Pitcher+Park&amp;origin_place_id=ChIJA0KBju_Z3IARAwCx_z8aAXY&amp;destination=Party+Snaps+Photo+Booth+OC+|+Photo+Booth+Rental+Orange+County&amp;destination_place_id=ChIJS6qcHXvZ3IARO_aW9uFeY8M&amp;travelmode=best</t>
  </si>
  <si>
    <t>https://maps.google.com?saddr=33.7858162,-117.8448715&amp;daddr=33.7753974,-117.921582</t>
  </si>
  <si>
    <t>https://www.google.com/maps/dir/33.7858162,-117.8448715/33.7753974,-117.921582</t>
  </si>
  <si>
    <t>https://www.google.com/maps/dir/?api=1&amp;origin=World+of+Color+-+ONE&amp;origin_place_id=ChIJgd3UC9nX3IARpqMxlG1bXXw&amp;destination=Party+Snaps+Photo+Booth+OC+|+Photo+Booth+Rental+Orange+County&amp;destination_place_id=ChIJS6qcHXvZ3IARO_aW9uFeY8M&amp;travelmode=best</t>
  </si>
  <si>
    <t>https://maps.google.com?saddr=33.8054575,-117.9216412&amp;daddr=33.7753974,-117.921582</t>
  </si>
  <si>
    <t>https://www.google.com/maps/dir/33.8054575,-117.9216412/33.7753974,-117.921582</t>
  </si>
  <si>
    <t>https://www.google.com/maps/dir/?api=1&amp;origin=Pioneer+Park&amp;origin_place_id=ChIJgfz___DX3IARb3yFVfINKoA&amp;destination=Party+Snaps+Photo+Booth+OC+|+Photo+Booth+Rental+Orange+County&amp;destination_place_id=ChIJS6qcHXvZ3IARO_aW9uFeY8M&amp;travelmode=best</t>
  </si>
  <si>
    <t>https://maps.google.com?saddr=33.788456,-117.9106586&amp;daddr=33.7753974,-117.921582</t>
  </si>
  <si>
    <t>https://www.google.com/maps/dir/33.788456,-117.9106586/33.7753974,-117.921582</t>
  </si>
  <si>
    <t>https://www.google.com/maps/dir/?api=1&amp;origin=Ponderosa+Park&amp;origin_place_id=ChIJO0oQEezX3IARrOL6pDM9dXY&amp;destination=Party+Snaps+Photo+Booth+OC+|+Photo+Booth+Rental+Orange+County&amp;destination_place_id=ChIJS6qcHXvZ3IARO_aW9uFeY8M&amp;travelmode=best</t>
  </si>
  <si>
    <t>https://maps.google.com?saddr=33.7954907,-117.9055973&amp;daddr=33.7753974,-117.921582</t>
  </si>
  <si>
    <t>https://www.google.com/maps/dir/33.7954907,-117.9055973/33.7753974,-117.921582</t>
  </si>
  <si>
    <t>https://www.google.com/maps/dir/?api=1&amp;origin=Margie+L+Rice+Park&amp;origin_place_id=ChIJsUdAI1Iv3YAR9itmGKL-56w&amp;destination=Party+Snaps+Photo+Booth+OC+|+Photo+Booth+Rental+Orange+County&amp;destination_place_id=ChIJS6qcHXvZ3IARO_aW9uFeY8M&amp;travelmode=best</t>
  </si>
  <si>
    <t>https://maps.google.com?saddr=33.761292,-118.023549&amp;daddr=33.7753974,-117.921582</t>
  </si>
  <si>
    <t>https://www.google.com/maps/dir/33.761292,-118.023549/33.7753974,-117.921582</t>
  </si>
  <si>
    <t>https://www.google.com/maps/dir/?api=1&amp;origin=Sun+View+Park&amp;origin_place_id=ChIJOyd2c10m3YARmIH5cw8OorQ&amp;destination=Party+Snaps+Photo+Booth+OC+|+Photo+Booth+Rental+Orange+County&amp;destination_place_id=ChIJS6qcHXvZ3IARO_aW9uFeY8M&amp;travelmode=best</t>
  </si>
  <si>
    <t>https://maps.google.com?saddr=33.7270764,-117.9939052&amp;daddr=33.7753974,-117.921582</t>
  </si>
  <si>
    <t>https://www.google.com/maps/dir/33.7270764,-117.9939052/33.7753974,-117.921582</t>
  </si>
  <si>
    <t>https://www.google.com/maps/dir/?api=1&amp;origin=Storybook+Land+Canal+Boats&amp;origin_place_id=ChIJ9TWHTdHX3IARsElE7ASk9NU&amp;destination=Party+Snaps+Photo+Booth+OC+|+Photo+Booth+Rental+Orange+County&amp;destination_place_id=ChIJS6qcHXvZ3IARO_aW9uFeY8M&amp;travelmode=best</t>
  </si>
  <si>
    <t>https://maps.google.com?saddr=33.8136285,-117.9182653&amp;daddr=33.7753974,-117.921582</t>
  </si>
  <si>
    <t>https://www.google.com/maps/dir/33.8136285,-117.9182653/33.7753974,-117.921582</t>
  </si>
  <si>
    <t>https://www.google.com/maps/dir/?api=1&amp;origin=Lake+View+Park&amp;origin_place_id=ChIJwUoLaeUm3YARNPwAPZIAA3U&amp;destination=Party+Snaps+Photo+Booth+OC+|+Photo+Booth+Rental+Orange+County&amp;destination_place_id=ChIJS6qcHXvZ3IARO_aW9uFeY8M&amp;travelmode=best</t>
  </si>
  <si>
    <t>https://maps.google.com?saddr=33.7107614,-117.9818572&amp;daddr=33.7753974,-117.921582</t>
  </si>
  <si>
    <t>https://www.google.com/maps/dir/33.7107614,-117.9818572/33.7753974,-117.921582</t>
  </si>
  <si>
    <t>https://www.google.com/maps/dir/?api=1&amp;origin=Pixie+Hollow&amp;origin_place_id=ChIJ1YyR3-bX3IAR39PwlqTFCZQ&amp;destination=Party+Snaps+Photo+Booth+OC+|+Photo+Booth+Rental+Orange+County&amp;destination_place_id=ChIJS6qcHXvZ3IARO_aW9uFeY8M&amp;travelmode=best</t>
  </si>
  <si>
    <t>https://maps.google.com?saddr=33.8125169,-117.9181913&amp;daddr=33.7753974,-117.921582</t>
  </si>
  <si>
    <t>https://www.google.com/maps/dir/33.8125169,-117.9181913/33.7753974,-117.921582</t>
  </si>
  <si>
    <t>https://www.google.com/maps/dir/?api=1&amp;origin=Frontier+Park&amp;origin_place_id=ChIJ2f-Sje_b3IAREd7hru5FfqU&amp;destination=Party+Snaps+Photo+Booth+OC+|+Photo+Booth+Rental+Orange+County&amp;destination_place_id=ChIJS6qcHXvZ3IARO_aW9uFeY8M&amp;travelmode=best</t>
  </si>
  <si>
    <t>https://maps.google.com?saddr=33.7323026,-117.8187265&amp;daddr=33.7753974,-117.921582</t>
  </si>
  <si>
    <t>https://www.google.com/maps/dir/33.7323026,-117.8187265/33.7753974,-117.921582</t>
  </si>
  <si>
    <t>https://www.google.com/maps/dir/?api=1&amp;origin=Buzz+Lightyear+Astro+Blasters&amp;origin_place_id=ChIJ0ytGJ9HX3IAR1FJWOr-ShV0&amp;destination=Party+Snaps+Photo+Booth+OC+|+Photo+Booth+Rental+Orange+County&amp;destination_place_id=ChIJS6qcHXvZ3IARO_aW9uFeY8M&amp;travelmode=best</t>
  </si>
  <si>
    <t>https://maps.google.com?saddr=33.8122384,-117.9178289&amp;daddr=33.7753974,-117.921582</t>
  </si>
  <si>
    <t>https://www.google.com/maps/dir/33.8122384,-117.9178289/33.7753974,-117.921582</t>
  </si>
  <si>
    <t>https://www.google.com/maps/dir/?api=1&amp;origin=Green+Park&amp;origin_place_id=ChIJCX3L_7gm3YARLJanQGrVtwQ&amp;destination=Party+Snaps+Photo+Booth+OC+|+Photo+Booth+Rental+Orange+County&amp;destination_place_id=ChIJS6qcHXvZ3IARO_aW9uFeY8M&amp;travelmode=best</t>
  </si>
  <si>
    <t>https://maps.google.com?saddr=33.6894365,-117.9992279&amp;daddr=33.7753974,-117.921582</t>
  </si>
  <si>
    <t>https://www.google.com/maps/dir/33.6894365,-117.9992279/33.7753974,-117.921582</t>
  </si>
  <si>
    <t>https://www.google.com/maps/dir/?api=1&amp;origin=Pine+Tree+Park&amp;origin_place_id=ChIJd9vpo-vb3IARs6hjPtk7Cdo&amp;destination=Party+Snaps+Photo+Booth+OC+|+Photo+Booth+Rental+Orange+County&amp;destination_place_id=ChIJS6qcHXvZ3IARO_aW9uFeY8M&amp;travelmode=best</t>
  </si>
  <si>
    <t>https://maps.google.com?saddr=33.7392473,-117.8111765&amp;daddr=33.7753974,-117.921582</t>
  </si>
  <si>
    <t>https://www.google.com/maps/dir/33.7392473,-117.8111765/33.7753974,-117.921582</t>
  </si>
  <si>
    <t>https://www.google.com/maps/dir/?api=1&amp;origin=Mother+Colony+House&amp;origin_place_id=ChIJoTqfTt4p3YAR1iwu6J6A3rM&amp;destination=Party+Snaps+Photo+Booth+OC+|+Photo+Booth+Rental+Orange+County&amp;destination_place_id=ChIJS6qcHXvZ3IARO_aW9uFeY8M&amp;travelmode=best</t>
  </si>
  <si>
    <t>https://maps.google.com?saddr=33.8362516,-117.9280875&amp;daddr=33.7753974,-117.921582</t>
  </si>
  <si>
    <t>https://www.google.com/maps/dir/33.8362516,-117.9280875/33.7753974,-117.921582</t>
  </si>
  <si>
    <t>https://www.google.com/maps/dir/?api=1&amp;origin=San+Fransokyo+Square+Bridge&amp;origin_place_id=ChIJp9qly8zX3IAR9BaSSJbG6KI&amp;destination=Party+Snaps+Photo+Booth+OC+|+Photo+Booth+Rental+Orange+County&amp;destination_place_id=ChIJS6qcHXvZ3IARO_aW9uFeY8M&amp;travelmode=best</t>
  </si>
  <si>
    <t>https://maps.google.com?saddr=33.8058948,-117.9205295&amp;daddr=33.7753974,-117.921582</t>
  </si>
  <si>
    <t>https://www.google.com/maps/dir/33.8058948,-117.9205295/33.7753974,-117.921582</t>
  </si>
  <si>
    <t>https://www.google.com/maps/dir/?api=1&amp;origin=Historical+Main+Street+Archway&amp;origin_place_id=ChIJNVjXqOwp3YARIaclZ9IAqvE&amp;destination=Party+Snaps+Photo+Booth+OC+|+Photo+Booth+Rental+Orange+County&amp;destination_place_id=ChIJS6qcHXvZ3IARO_aW9uFeY8M&amp;travelmode=best</t>
  </si>
  <si>
    <t>https://maps.google.com?saddr=33.7743356,-117.9409542&amp;daddr=33.7753974,-117.921582</t>
  </si>
  <si>
    <t>https://www.google.com/maps/dir/33.7743356,-117.9409542/33.7753974,-117.921582</t>
  </si>
  <si>
    <t>https://www.google.com/maps/dir/?api=1&amp;origin=Fountains&amp;origin_place_id=ChIJqfD7t_XX3IARfVDSp45qkt8&amp;destination=Party+Snaps+Photo+Booth+OC+|+Photo+Booth+Rental+Orange+County&amp;destination_place_id=ChIJS6qcHXvZ3IARO_aW9uFeY8M&amp;travelmode=best</t>
  </si>
  <si>
    <t>https://maps.google.com?saddr=33.7997683,-117.9197124&amp;daddr=33.7753974,-117.921582</t>
  </si>
  <si>
    <t>https://www.google.com/maps/dir/33.7997683,-117.9197124/33.7753974,-117.921582</t>
  </si>
  <si>
    <t>https://www.google.com/maps/dir/?api=1&amp;origin=Palm+Island+|+Mile+Square+Park&amp;origin_place_id=ChIJH8fXWXYn3YARNa59UbymS2c&amp;destination=Party+Snaps+Photo+Booth+OC+|+Photo+Booth+Rental+Orange+County&amp;destination_place_id=ChIJS6qcHXvZ3IARO_aW9uFeY8M&amp;travelmode=best</t>
  </si>
  <si>
    <t>https://maps.google.com?saddr=33.7296311,-117.940352&amp;daddr=33.7753974,-117.921582</t>
  </si>
  <si>
    <t>https://www.google.com/maps/dir/33.7296311,-117.940352/33.7753974,-117.921582</t>
  </si>
  <si>
    <t>https://www.google.com/maps/dir/?api=1&amp;origin=Oregon&amp;origin_place_id=ChIJN54cQM7b3IARLqudRpCU_6o&amp;destination=Party+Snaps+Photo+Booth+OC+|+Photo+Booth+Rental+Orange+County&amp;destination_place_id=ChIJS6qcHXvZ3IARO_aW9uFeY8M&amp;travelmode=best</t>
  </si>
  <si>
    <t>https://maps.google.com?saddr=33.7174708,-117.8311428&amp;daddr=33.7753974,-117.921582</t>
  </si>
  <si>
    <t>https://www.google.com/maps/dir/33.7174708,-117.8311428/33.7753974,-117.921582</t>
  </si>
  <si>
    <t>https://www.google.com/maps/dir/?api=1&amp;origin=Fountain+of+Youth&amp;origin_place_id=ChIJ8eS3DWbZ3IARMwvc1NMZ3fo&amp;destination=Party+Snaps+Photo+Booth+OC+|+Photo+Booth+Rental+Orange+County&amp;destination_place_id=ChIJS6qcHXvZ3IARO_aW9uFeY8M&amp;travelmode=best</t>
  </si>
  <si>
    <t>https://maps.google.com?saddr=33.7080622,-117.8929641&amp;daddr=33.7753974,-117.921582</t>
  </si>
  <si>
    <t>https://www.google.com/maps/dir/33.7080622,-117.8929641/33.7753974,-117.921582</t>
  </si>
  <si>
    <t>https://www.google.com/maps/dir/?api=1&amp;origin=Snow+White's+Enchanted+Wish&amp;origin_place_id=ChIJC4tPjBHX3IARhEqioRHqpCw&amp;destination=Party+Snaps+Photo+Booth+OC+|+Photo+Booth+Rental+Orange+County&amp;destination_place_id=ChIJS6qcHXvZ3IARO_aW9uFeY8M&amp;travelmode=best</t>
  </si>
  <si>
    <t>https://maps.google.com?saddr=33.8127559,-117.918767&amp;daddr=33.7753974,-117.921582</t>
  </si>
  <si>
    <t>https://www.google.com/maps/dir/33.8127559,-117.918767/33.7753974,-117.921582</t>
  </si>
  <si>
    <t>https://www.google.com/maps/dir/?api=1&amp;origin=Agua+salada&amp;origin_place_id=ChIJaSeGWgTb3IARkjejCWvnv-s&amp;destination=Party+Snaps+Photo+Booth+OC+|+Photo+Booth+Rental+Orange+County&amp;destination_place_id=ChIJS6qcHXvZ3IARO_aW9uFeY8M&amp;travelmode=best</t>
  </si>
  <si>
    <t>https://maps.google.com?saddr=33.730359,-117.828706&amp;daddr=33.7753974,-117.921582</t>
  </si>
  <si>
    <t>https://www.google.com/maps/dir/33.730359,-117.828706/33.7753974,-117.921582</t>
  </si>
  <si>
    <t>https://www.google.com/maps/dir/?api=1&amp;origin=Parking+Disney&amp;origin_place_id=ChIJkwlhPgDX3IAR5Pnz1MR8ntA&amp;destination=Party+Snaps+Photo+Booth+OC+|+Photo+Booth+Rental+Orange+County&amp;destination_place_id=ChIJS6qcHXvZ3IARO_aW9uFeY8M&amp;travelmode=best</t>
  </si>
  <si>
    <t>https://maps.google.com?saddr=33.8061424,-117.9144892&amp;daddr=33.7753974,-117.921582</t>
  </si>
  <si>
    <t>https://www.google.com/maps/dir/33.8061424,-117.9144892/33.7753974,-117.921582</t>
  </si>
  <si>
    <t>https://www.google.com/maps/dir/?api=1&amp;origin=Braille+Map+-+Information&amp;origin_place_id=ChIJDVV8G9rX3IARUv_21OLz19Y&amp;destination=Party+Snaps+Photo+Booth+OC+|+Photo+Booth+Rental+Orange+County&amp;destination_place_id=ChIJS6qcHXvZ3IARO_aW9uFeY8M&amp;travelmode=best</t>
  </si>
  <si>
    <t>https://maps.google.com?saddr=33.8086146,-117.9186636&amp;daddr=33.7753974,-117.921582</t>
  </si>
  <si>
    <t>https://www.google.com/maps/dir/33.8086146,-117.9186636/33.7753974,-117.921582</t>
  </si>
  <si>
    <t>https://www.google.com/maps/dir/?api=1&amp;origin=Boardwalk+Park&amp;origin_place_id=ChIJQ7r8awAn3YARYa8msXTkU4o&amp;destination=Party+Snaps+Photo+Booth+OC+|+Photo+Booth+Rental+Orange+County&amp;destination_place_id=ChIJS6qcHXvZ3IARO_aW9uFeY8M&amp;travelmode=best</t>
  </si>
  <si>
    <t>https://maps.google.com?saddr=33.7318675,-117.9988004&amp;daddr=33.7753974,-117.921582</t>
  </si>
  <si>
    <t>https://www.google.com/maps/dir/33.7318675,-117.9988004/33.7753974,-117.921582</t>
  </si>
  <si>
    <t>https://www.google.com/maps/dir/?api=1&amp;origin=Pluto+Character+Experience&amp;origin_place_id=ChIJBQqctNDX3IARTwdYaZTMpqU&amp;destination=Party+Snaps+Photo+Booth+OC+|+Photo+Booth+Rental+Orange+County&amp;destination_place_id=ChIJS6qcHXvZ3IARO_aW9uFeY8M&amp;travelmode=best</t>
  </si>
  <si>
    <t>https://maps.google.com?saddr=33.8103104,-117.9189229&amp;daddr=33.7753974,-117.921582</t>
  </si>
  <si>
    <t>https://www.google.com/maps/dir/33.8103104,-117.9189229/33.7753974,-117.921582</t>
  </si>
  <si>
    <t>https://www.google.com/maps/dir/?api=1&amp;origin=California+Adventures&amp;origin_place_id=ChIJ92ltIAAp3YARasnlVqoXt0E&amp;destination=Party+Snaps+Photo+Booth+OC+|+Photo+Booth+Rental+Orange+County&amp;destination_place_id=ChIJS6qcHXvZ3IARO_aW9uFeY8M&amp;travelmode=best</t>
  </si>
  <si>
    <t>https://maps.google.com?saddr=33.820946,-117.9929444&amp;daddr=33.7753974,-117.921582</t>
  </si>
  <si>
    <t>https://www.google.com/maps/dir/33.820946,-117.9929444/33.7753974,-117.921582</t>
  </si>
  <si>
    <t>https://www.google.com/maps/dir/?api=1&amp;origin=Muzeo+Museum+and+Cultural+Center&amp;origin_place_id=ChIJXU3PKyXW3IARhRwrRyqLhpM&amp;destination=Party+Snaps+Photo+Booth+OC+|+Photo+Booth+Rental+Orange+County&amp;destination_place_id=ChIJS6qcHXvZ3IARO_aW9uFeY8M&amp;travelmode=best</t>
  </si>
  <si>
    <t>https://maps.google.com?saddr=33.83348050000001,-117.914103&amp;daddr=33.7753974,-117.921582</t>
  </si>
  <si>
    <t>https://www.google.com/maps/dir/33.83348050000001,-117.914103/33.7753974,-117.921582</t>
  </si>
  <si>
    <t>https://www.google.com/maps/dir/?api=1&amp;origin=Grizzly+Peak&amp;origin_place_id=ChIJdweFab8p3YAR0BzxUFF9mjc&amp;destination=Party+Snaps+Photo+Booth+OC+|+Photo+Booth+Rental+Orange+County&amp;destination_place_id=ChIJS6qcHXvZ3IARO_aW9uFeY8M&amp;travelmode=best</t>
  </si>
  <si>
    <t>https://maps.google.com?saddr=33.8071827,-117.9199335&amp;daddr=33.7753974,-117.921582</t>
  </si>
  <si>
    <t>https://www.google.com/maps/dir/33.8071827,-117.9199335/33.7753974,-117.921582</t>
  </si>
  <si>
    <t>https://www.google.com/maps/dir/?api=1&amp;origin=Public+Art+"Dolphin+Fountain"&amp;origin_place_id=ChIJi8yxxVMn3YARDSLczG1slsA&amp;destination=Party+Snaps+Photo+Booth+OC+|+Photo+Booth+Rental+Orange+County&amp;destination_place_id=ChIJS6qcHXvZ3IARO_aW9uFeY8M&amp;travelmode=best</t>
  </si>
  <si>
    <t>https://maps.google.com?saddr=33.7442071,-117.9688773&amp;daddr=33.7753974,-117.921582</t>
  </si>
  <si>
    <t>https://www.google.com/maps/dir/33.7442071,-117.9688773/33.7753974,-117.921582</t>
  </si>
  <si>
    <t>https://www.google.com/maps/dir/?api=1&amp;origin=Plaza+square+park+Orange+County&amp;origin_place_id=ChIJJVmW3w7b3IARKQcfrUrI3-U&amp;destination=Party+Snaps+Photo+Booth+OC+|+Photo+Booth+Rental+Orange+County&amp;destination_place_id=ChIJS6qcHXvZ3IARO_aW9uFeY8M&amp;travelmode=best</t>
  </si>
  <si>
    <t>https://www.google.com/maps/dir/?api=1&amp;origin=Eisenhower+Park&amp;origin_place_id=ChIJ762N8pzX3IAR_Htkkr7Oy9U&amp;destination=Party+Snaps+Photo+Booth+OC+|+Photo+Booth+Rental+Orange+County&amp;destination_place_id=ChIJS6qcHXvZ3IARO_aW9uFeY8M&amp;travelmode=best</t>
  </si>
  <si>
    <t>https://maps.google.com?saddr=33.8363707,-117.8390604&amp;daddr=33.7753974,-117.921582</t>
  </si>
  <si>
    <t>https://www.google.com/maps/dir/33.8363707,-117.8390604/33.7753974,-117.921582</t>
  </si>
  <si>
    <t>https://www.google.com/maps/dir/?api=1&amp;origin=Pao+Fa+Buddhist+Temple&amp;origin_place_id=ChIJSUanSifc3IAR_Kiuu6vAKXo&amp;destination=Party+Snaps+Photo+Booth+OC+|+Photo+Booth+Rental+Orange+County&amp;destination_place_id=ChIJS6qcHXvZ3IARO_aW9uFeY8M&amp;travelmode=best</t>
  </si>
  <si>
    <t>https://maps.google.com?saddr=33.6920078,-117.829694&amp;daddr=33.7753974,-117.921582</t>
  </si>
  <si>
    <t>https://www.google.com/maps/dir/33.6920078,-117.829694/33.7753974,-117.921582</t>
  </si>
  <si>
    <t>https://www.google.com/maps/dir/?api=1&amp;origin=Discovery+Cube&amp;origin_place_id=ChIJXzC2OsjZ3IAR_H-q2B1k3fI&amp;destination=Party+Snaps+Photo+Booth+OC+|+Photo+Booth+Rental+Orange+County&amp;destination_place_id=ChIJS6qcHXvZ3IARO_aW9uFeY8M&amp;travelmode=best</t>
  </si>
  <si>
    <t>https://maps.google.com?saddr=33.7702538,-117.8678641&amp;daddr=33.7753974,-117.921582</t>
  </si>
  <si>
    <t>https://www.google.com/maps/dir/33.7702538,-117.8678641/33.7753974,-117.921582</t>
  </si>
  <si>
    <t>https://www.google.com/maps/dir/?api=1&amp;origin=Barnes+&amp;+Noble&amp;origin_place_id=ChIJ_W0FucjZ3IARYjl7Yk0Q57M&amp;destination=Party+Snaps+Photo+Booth+OC+|+Photo+Booth+Rental+Orange+County&amp;destination_place_id=ChIJS6qcHXvZ3IARO_aW9uFeY8M&amp;travelmode=best</t>
  </si>
  <si>
    <t>https://maps.google.com?saddr=33.775166,-117.8667593&amp;daddr=33.7753974,-117.921582</t>
  </si>
  <si>
    <t>https://www.google.com/maps/dir/33.775166,-117.8667593/33.7753974,-117.921582</t>
  </si>
  <si>
    <t>https://www.google.com/maps/dir/?api=1&amp;origin=Krispy+Kreme&amp;origin_place_id=ChIJl0znByfY3IARuFkbyEuyldc&amp;destination=Party+Snaps+Photo+Booth+OC+|+Photo+Booth+Rental+Orange+County&amp;destination_place_id=ChIJS6qcHXvZ3IARO_aW9uFeY8M&amp;travelmode=best</t>
  </si>
  <si>
    <t>https://maps.google.com?saddr=33.783688,-117.8905022&amp;daddr=33.7753974,-117.921582</t>
  </si>
  <si>
    <t>https://www.google.com/maps/dir/33.783688,-117.8905022/33.7753974,-117.921582</t>
  </si>
  <si>
    <t>https://www.google.com/maps/dir/?api=1&amp;origin=Cafe+Lu&amp;origin_place_id=ChIJAdgbZH7Y3IARFZbqM5W4iwg&amp;destination=Party+Snaps+Photo+Booth+OC+|+Photo+Booth+Rental+Orange+County&amp;destination_place_id=ChIJS6qcHXvZ3IARO_aW9uFeY8M&amp;travelmode=best</t>
  </si>
  <si>
    <t>https://maps.google.com?saddr=33.7391052,-117.9209747&amp;daddr=33.7753974,-117.921582</t>
  </si>
  <si>
    <t>https://www.google.com/maps/dir/33.7391052,-117.9209747/33.7753974,-117.921582</t>
  </si>
  <si>
    <t>https://www.google.com/maps/dir/?api=1&amp;origin=Starbucks&amp;origin_place_id=ChIJIQj6XdLX3IARPq3lwJ7DpvA&amp;destination=Party+Snaps+Photo+Booth+OC+|+Photo+Booth+Rental+Orange+County&amp;destination_place_id=ChIJS6qcHXvZ3IARO_aW9uFeY8M&amp;travelmode=best</t>
  </si>
  <si>
    <t>https://maps.google.com?saddr=33.8175945,-117.9149544&amp;daddr=33.7753974,-117.921582</t>
  </si>
  <si>
    <t>https://www.google.com/maps/dir/33.8175945,-117.9149544/33.7753974,-117.921582</t>
  </si>
  <si>
    <t>https://www.google.com/maps/dir/?api=1&amp;origin=Mimi's+Cafe&amp;origin_place_id=ChIJzc3_stHX3IARSJhx24CYHVk&amp;destination=Party+Snaps+Photo+Booth+OC+|+Photo+Booth+Rental+Orange+County&amp;destination_place_id=ChIJS6qcHXvZ3IARO_aW9uFeY8M&amp;travelmode=best</t>
  </si>
  <si>
    <t>https://maps.google.com?saddr=33.812251,-117.914931&amp;daddr=33.7753974,-117.921582</t>
  </si>
  <si>
    <t>https://www.google.com/maps/dir/33.812251,-117.914931/33.7753974,-117.921582</t>
  </si>
  <si>
    <t>https://www.google.com/maps/dir/?api=1&amp;origin=Portola+Coffee+Roasters&amp;origin_place_id=ChIJY3h6irTd3IARMydHjjVMQn0&amp;destination=Party+Snaps+Photo+Booth+OC+|+Photo+Booth+Rental+Orange+County&amp;destination_place_id=ChIJS6qcHXvZ3IARO_aW9uFeY8M&amp;travelmode=best</t>
  </si>
  <si>
    <t>https://maps.google.com?saddr=33.69442470000001,-117.9257746&amp;daddr=33.7753974,-117.921582</t>
  </si>
  <si>
    <t>https://www.google.com/maps/dir/33.69442470000001,-117.9257746/33.7753974,-117.921582</t>
  </si>
  <si>
    <t>https://www.google.com/maps/dir/?api=1&amp;origin=Starbucks&amp;origin_place_id=ChIJT1SyqJnX3IAR9dK1C1xn5RM&amp;destination=Party+Snaps+Photo+Booth+OC+|+Photo+Booth+Rental+Orange+County&amp;destination_place_id=ChIJS6qcHXvZ3IARO_aW9uFeY8M&amp;travelmode=best</t>
  </si>
  <si>
    <t>https://maps.google.com?saddr=33.803772,-117.887344&amp;daddr=33.7753974,-117.921582</t>
  </si>
  <si>
    <t>https://www.google.com/maps/dir/33.803772,-117.887344/33.7753974,-117.921582</t>
  </si>
  <si>
    <t>https://www.google.com/maps/dir/?api=1&amp;origin=Corner+Books+&amp;+Coffee+at+Calvary+Church&amp;origin_place_id=ChIJxfw1i37Z3IARrdqSD1CeVso&amp;destination=Party+Snaps+Photo+Booth+OC+|+Photo+Booth+Rental+Orange+County&amp;destination_place_id=ChIJS6qcHXvZ3IARO_aW9uFeY8M&amp;travelmode=best</t>
  </si>
  <si>
    <t>https://maps.google.com?saddr=33.75407260000001,-117.8357445&amp;daddr=33.7753974,-117.921582</t>
  </si>
  <si>
    <t>https://www.google.com/maps/dir/33.75407260000001,-117.8357445/33.7753974,-117.921582</t>
  </si>
  <si>
    <t>https://www.google.com/maps/dir/?api=1&amp;origin=Nubia+Cafe&amp;origin_place_id=ChIJAfm7NsAp3YARc-xOVfEREKw&amp;destination=Party+Snaps+Photo+Booth+OC+|+Photo+Booth+Rental+Orange+County&amp;destination_place_id=ChIJS6qcHXvZ3IARO_aW9uFeY8M&amp;travelmode=best</t>
  </si>
  <si>
    <t>https://maps.google.com?saddr=33.8329216,-117.945815&amp;daddr=33.7753974,-117.921582</t>
  </si>
  <si>
    <t>https://www.google.com/maps/dir/33.8329216,-117.945815/33.7753974,-117.921582</t>
  </si>
  <si>
    <t>https://www.google.com/maps/dir/?api=1&amp;origin=Corner+Bakery&amp;origin_place_id=ChIJQZuhI2gm3YAR7c1JCv3cwJU&amp;destination=Party+Snaps+Photo+Booth+OC+|+Photo+Booth+Rental+Orange+County&amp;destination_place_id=ChIJS6qcHXvZ3IARO_aW9uFeY8M&amp;travelmode=best</t>
  </si>
  <si>
    <t>https://maps.google.com?saddr=33.7304725,-117.995964&amp;daddr=33.7753974,-117.921582</t>
  </si>
  <si>
    <t>https://www.google.com/maps/dir/33.7304725,-117.995964/33.7753974,-117.921582</t>
  </si>
  <si>
    <t>https://www.google.com/maps/dir/?api=1&amp;origin=Starbucks&amp;origin_place_id=ChIJIa9qyhYo3YARcTlIcaaNCRA&amp;destination=Party+Snaps+Photo+Booth+OC+|+Photo+Booth+Rental+Orange+County&amp;destination_place_id=ChIJS6qcHXvZ3IARO_aW9uFeY8M&amp;travelmode=best</t>
  </si>
  <si>
    <t>https://maps.google.com?saddr=33.788893,-117.940805&amp;daddr=33.7753974,-117.921582</t>
  </si>
  <si>
    <t>https://www.google.com/maps/dir/33.788893,-117.940805/33.7753974,-117.921582</t>
  </si>
  <si>
    <t>https://www.google.com/maps/dir/?api=1&amp;origin=Lily's+Bakery&amp;origin_place_id=ChIJr0ZUkr4n3YARni4y06zaWfs&amp;destination=Party+Snaps+Photo+Booth+OC+|+Photo+Booth+Rental+Orange+County&amp;destination_place_id=ChIJS6qcHXvZ3IARO_aW9uFeY8M&amp;travelmode=best</t>
  </si>
  <si>
    <t>https://maps.google.com?saddr=33.7454272,-117.9519667&amp;daddr=33.7753974,-117.921582</t>
  </si>
  <si>
    <t>https://www.google.com/maps/dir/33.7454272,-117.9519667/33.7753974,-117.921582</t>
  </si>
  <si>
    <t>https://www.google.com/maps/dir/?api=1&amp;origin=McDonald's&amp;origin_place_id=ChIJZcNDxJnX3IARM0k-_xojzUA&amp;destination=Party+Snaps+Photo+Booth+OC+|+Photo+Booth+Rental+Orange+County&amp;destination_place_id=ChIJS6qcHXvZ3IARO_aW9uFeY8M&amp;travelmode=best</t>
  </si>
  <si>
    <t>https://maps.google.com?saddr=33.8028911,-117.8886277&amp;daddr=33.7753974,-117.921582</t>
  </si>
  <si>
    <t>https://www.google.com/maps/dir/33.8028911,-117.8886277/33.7753974,-117.921582</t>
  </si>
  <si>
    <t>https://www.google.com/maps/dir/?api=1&amp;origin=Starbucks&amp;origin_place_id=ChIJr0MSwZjZ3IARj5VK-Q6qtrE&amp;destination=Party+Snaps+Photo+Booth+OC+|+Photo+Booth+Rental+Orange+County&amp;destination_place_id=ChIJS6qcHXvZ3IARO_aW9uFeY8M&amp;travelmode=best</t>
  </si>
  <si>
    <t>https://maps.google.com?saddr=33.7596221,-117.8528691&amp;daddr=33.7753974,-117.921582</t>
  </si>
  <si>
    <t>https://www.google.com/maps/dir/33.7596221,-117.8528691/33.7753974,-117.921582</t>
  </si>
  <si>
    <t>https://www.google.com/maps/dir/?api=1&amp;origin=Mimi's+Cafe&amp;origin_place_id=ChIJ26FAxira3IARGEk3dXawOnc&amp;destination=Party+Snaps+Photo+Booth+OC+|+Photo+Booth+Rental+Orange+County&amp;destination_place_id=ChIJS6qcHXvZ3IARO_aW9uFeY8M&amp;travelmode=best</t>
  </si>
  <si>
    <t>https://maps.google.com?saddr=33.760243,-117.830241&amp;daddr=33.7753974,-117.921582</t>
  </si>
  <si>
    <t>https://www.google.com/maps/dir/33.760243,-117.830241/33.7753974,-117.921582</t>
  </si>
  <si>
    <t>https://www.google.com/maps/dir/?api=1&amp;origin=Tastea+Garden+Grove+(Westminster)&amp;origin_place_id=ChIJu0qN18In3YARpX7C1F3yB3A&amp;destination=Party+Snaps+Photo+Booth+OC+|+Photo+Booth+Rental+Orange+County&amp;destination_place_id=ChIJS6qcHXvZ3IARO_aW9uFeY8M&amp;travelmode=best</t>
  </si>
  <si>
    <t>https://maps.google.com?saddr=33.7603212,-117.9512255&amp;daddr=33.7753974,-117.921582</t>
  </si>
  <si>
    <t>https://www.google.com/maps/dir/33.7603212,-117.9512255/33.7753974,-117.921582</t>
  </si>
  <si>
    <t>https://www.google.com/maps/dir/?api=1&amp;origin=Prime+Cut+Café&amp;origin_place_id=ChIJOYLLAXPX3IARFGwZ5DYDL28&amp;destination=Party+Snaps+Photo+Booth+OC+|+Photo+Booth+Rental+Orange+County&amp;destination_place_id=ChIJS6qcHXvZ3IARO_aW9uFeY8M&amp;travelmode=best</t>
  </si>
  <si>
    <t>https://maps.google.com?saddr=33.8088389,-117.869725&amp;daddr=33.7753974,-117.921582</t>
  </si>
  <si>
    <t>https://www.google.com/maps/dir/33.8088389,-117.869725/33.7753974,-117.921582</t>
  </si>
  <si>
    <t>https://www.google.com/maps/dir/?api=1&amp;origin=Den+Cafe&amp;origin_place_id=ChIJGcXo-QbZ3IARdf0EDWH2UOo&amp;destination=Party+Snaps+Photo+Booth+OC+|+Photo+Booth+Rental+Orange+County&amp;destination_place_id=ChIJS6qcHXvZ3IARO_aW9uFeY8M&amp;travelmode=best</t>
  </si>
  <si>
    <t>https://maps.google.com?saddr=33.7461705,-117.8694912&amp;daddr=33.7753974,-117.921582</t>
  </si>
  <si>
    <t>https://www.google.com/maps/dir/33.7461705,-117.8694912/33.7753974,-117.921582</t>
  </si>
  <si>
    <t>https://www.google.com/maps/dir/?api=1&amp;origin=McDonald's&amp;origin_place_id=ChIJfSEPRMzX3IARdnHOx3KFMdI&amp;destination=Party+Snaps+Photo+Booth+OC+|+Photo+Booth+Rental+Orange+County&amp;destination_place_id=ChIJS6qcHXvZ3IARO_aW9uFeY8M&amp;travelmode=best</t>
  </si>
  <si>
    <t>https://maps.google.com?saddr=33.81846799999999,-117.90917&amp;daddr=33.7753974,-117.921582</t>
  </si>
  <si>
    <t>https://www.google.com/maps/dir/33.81846799999999,-117.90917/33.7753974,-117.921582</t>
  </si>
  <si>
    <t>https://www.google.com/maps/dir/?api=1&amp;origin=Starbucks&amp;origin_place_id=ChIJwXNOWOfX3IARQ2fH6X9w-Bc&amp;destination=Party+Snaps+Photo+Booth+OC+|+Photo+Booth+Rental+Orange+County&amp;destination_place_id=ChIJS6qcHXvZ3IARO_aW9uFeY8M&amp;travelmode=best</t>
  </si>
  <si>
    <t>https://maps.google.com?saddr=33.8001353,-117.9187849&amp;daddr=33.7753974,-117.921582</t>
  </si>
  <si>
    <t>https://www.google.com/maps/dir/33.8001353,-117.9187849/33.7753974,-117.921582</t>
  </si>
  <si>
    <t>https://www.google.com/maps/dir/?api=1&amp;origin=Refuge+Calvary+Chapel+Huntington+Beach&amp;origin_place_id=ChIJu5OOMl0m3YARM7U-cViV3E4&amp;destination=Party+Snaps+Photo+Booth+OC+|+Photo+Booth+Rental+Orange+County&amp;destination_place_id=ChIJS6qcHXvZ3IARO_aW9uFeY8M&amp;travelmode=best</t>
  </si>
  <si>
    <t>https://maps.google.com?saddr=33.7294545,-117.9930938&amp;daddr=33.7753974,-117.921582</t>
  </si>
  <si>
    <t>https://www.google.com/maps/dir/33.7294545,-117.9930938/33.7753974,-117.921582</t>
  </si>
  <si>
    <t>https://www.google.com/maps/dir/?api=1&amp;origin=Starbucks&amp;origin_place_id=ChIJtQ4PZ8_Z3IARtU9mS-s_0mg&amp;destination=Party+Snaps+Photo+Booth+OC+|+Photo+Booth+Rental+Orange+County&amp;destination_place_id=ChIJS6qcHXvZ3IARO_aW9uFeY8M&amp;travelmode=best</t>
  </si>
  <si>
    <t>https://maps.google.com?saddr=33.7770841,-117.8668172&amp;daddr=33.7753974,-117.921582</t>
  </si>
  <si>
    <t>https://www.google.com/maps/dir/33.7770841,-117.8668172/33.7753974,-117.921582</t>
  </si>
  <si>
    <t>https://www.google.com/maps/dir/?api=1&amp;origin=Crave+Restaurant+Downtown+Santa+Ana&amp;origin_place_id=ChIJl4l6RgfZ3IARIOzwboYoRVI&amp;destination=Party+Snaps+Photo+Booth+OC+|+Photo+Booth+Rental+Orange+County&amp;destination_place_id=ChIJS6qcHXvZ3IARO_aW9uFeY8M&amp;travelmode=best</t>
  </si>
  <si>
    <t>https://maps.google.com?saddr=33.7477834,-117.8713034&amp;daddr=33.7753974,-117.921582</t>
  </si>
  <si>
    <t>https://www.google.com/maps/dir/33.7477834,-117.8713034/33.7753974,-117.921582</t>
  </si>
  <si>
    <t>https://www.google.com/maps/dir/?api=1&amp;origin=Mimi's+Cafe&amp;origin_place_id=ChIJsfm0LDEn3YAR6dCdiyhVfiY&amp;destination=Party+Snaps+Photo+Booth+OC+|+Photo+Booth+Rental+Orange+County&amp;destination_place_id=ChIJS6qcHXvZ3IARO_aW9uFeY8M&amp;travelmode=best</t>
  </si>
  <si>
    <t>https://maps.google.com?saddr=33.694822,-117.954561&amp;daddr=33.7753974,-117.921582</t>
  </si>
  <si>
    <t>https://www.google.com/maps/dir/33.694822,-117.954561/33.7753974,-117.921582</t>
  </si>
  <si>
    <t>https://www.google.com/maps/dir/?api=1&amp;origin=Fairytale+Art&amp;origin_place_id=ChIJ6WPEQdHX3IARgAWI2NxSqDs&amp;destination=Party+Snaps+Photo+Booth+OC+|+Photo+Booth+Rental+Orange+County&amp;destination_place_id=ChIJS6qcHXvZ3IARO_aW9uFeY8M&amp;travelmode=best</t>
  </si>
  <si>
    <t>https://maps.google.com?saddr=33.8137303,-117.9177127&amp;daddr=33.7753974,-117.921582</t>
  </si>
  <si>
    <t>https://www.google.com/maps/dir/33.8137303,-117.9177127/33.7753974,-117.921582</t>
  </si>
  <si>
    <t>https://www.google.com/maps/dir/?api=1&amp;origin=Starbucks&amp;origin_place_id=ChIJMzeWuSTW3IARyPKoPdiTgGc&amp;destination=Party+Snaps+Photo+Booth+OC+|+Photo+Booth+Rental+Orange+County&amp;destination_place_id=ChIJS6qcHXvZ3IARO_aW9uFeY8M&amp;travelmode=best</t>
  </si>
  <si>
    <t>https://maps.google.com?saddr=33.835364,-117.914059&amp;daddr=33.7753974,-117.921582</t>
  </si>
  <si>
    <t>https://www.google.com/maps/dir/33.835364,-117.914059/33.7753974,-117.921582</t>
  </si>
  <si>
    <t>https://www.google.com/maps/dir/?api=1&amp;origin=Starbucks&amp;origin_place_id=ChIJSxlwb4Ao3YARtW-G4f0OxQk&amp;destination=Party+Snaps+Photo+Booth+OC+|+Photo+Booth+Rental+Orange+County&amp;destination_place_id=ChIJS6qcHXvZ3IARO_aW9uFeY8M&amp;travelmode=best</t>
  </si>
  <si>
    <t>https://maps.google.com?saddr=33.7672821,-117.972813&amp;daddr=33.7753974,-117.921582</t>
  </si>
  <si>
    <t>https://www.google.com/maps/dir/33.7672821,-117.972813/33.7753974,-117.921582</t>
  </si>
  <si>
    <t>https://www.google.com/maps/dir/?api=1&amp;origin=PROVISIONS+cafe-coffee-beer-wine-shop&amp;origin_place_id=ChIJvSQINufZ3IARvDI-F9W9cv0&amp;destination=Party+Snaps+Photo+Booth+OC+|+Photo+Booth+Rental+Orange+County&amp;destination_place_id=ChIJS6qcHXvZ3IARO_aW9uFeY8M&amp;travelmode=best</t>
  </si>
  <si>
    <t>https://maps.google.com?saddr=33.7890624,-117.8529885&amp;daddr=33.7753974,-117.921582</t>
  </si>
  <si>
    <t>https://www.google.com/maps/dir/33.7890624,-117.8529885/33.7753974,-117.921582</t>
  </si>
  <si>
    <t>https://www.google.com/maps/dir/?api=1&amp;origin=Starbucks&amp;origin_place_id=ChIJ7e3TbufZ3IARaIFU8nJ2eNc&amp;destination=Party+Snaps+Photo+Booth+OC+|+Photo+Booth+Rental+Orange+County&amp;destination_place_id=ChIJS6qcHXvZ3IARO_aW9uFeY8M&amp;travelmode=best</t>
  </si>
  <si>
    <t>https://maps.google.com?saddr=33.7875113,-117.853758&amp;daddr=33.7753974,-117.921582</t>
  </si>
  <si>
    <t>https://www.google.com/maps/dir/33.7875113,-117.853758/33.7753974,-117.921582</t>
  </si>
  <si>
    <t>https://www.google.com/maps/dir/?api=1&amp;origin=Starbucks&amp;origin_place_id=ChIJuXZlA37Y3IARe66ZcQOOFyU&amp;destination=Party+Snaps+Photo+Booth+OC+|+Photo+Booth+Rental+Orange+County&amp;destination_place_id=ChIJS6qcHXvZ3IARO_aW9uFeY8M&amp;travelmode=best</t>
  </si>
  <si>
    <t>https://maps.google.com?saddr=33.73729179999999,-117.9196523&amp;daddr=33.7753974,-117.921582</t>
  </si>
  <si>
    <t>https://www.google.com/maps/dir/33.73729179999999,-117.9196523/33.7753974,-117.921582</t>
  </si>
  <si>
    <t>https://www.google.com/maps/dir/?api=1&amp;origin=The+Coffee+Bean+&amp;+Tea+Leaf&amp;origin_place_id=ChIJFWNZawbZ3IAR9nneXrwRELQ&amp;destination=Party+Snaps+Photo+Booth+OC+|+Photo+Booth+Rental+Orange+County&amp;destination_place_id=ChIJS6qcHXvZ3IARO_aW9uFeY8M&amp;travelmode=best</t>
  </si>
  <si>
    <t>https://maps.google.com?saddr=33.77382950000001,-117.8669448&amp;daddr=33.7753974,-117.921582</t>
  </si>
  <si>
    <t>https://www.google.com/maps/dir/33.77382950000001,-117.8669448/33.7753974,-117.921582</t>
  </si>
  <si>
    <t>https://www.google.com/maps/dir/?api=1&amp;origin=Starbucks&amp;origin_place_id=ChIJFToXROgo3YAReseXfsk0UJA&amp;destination=Party+Snaps+Photo+Booth+OC+|+Photo+Booth+Rental+Orange+County&amp;destination_place_id=ChIJS6qcHXvZ3IARO_aW9uFeY8M&amp;travelmode=best</t>
  </si>
  <si>
    <t>https://maps.google.com?saddr=33.7892356,-117.9935159&amp;daddr=33.7753974,-117.921582</t>
  </si>
  <si>
    <t>https://www.google.com/maps/dir/33.7892356,-117.9935159/33.7753974,-117.921582</t>
  </si>
  <si>
    <t>https://www.google.com/maps/dir/?api=1&amp;origin=Starbucks&amp;origin_place_id=ChIJU0GSYJAp3YARD2pnj-CLmeE&amp;destination=Party+Snaps+Photo+Booth+OC+|+Photo+Booth+Rental+Orange+County&amp;destination_place_id=ChIJS6qcHXvZ3IARO_aW9uFeY8M&amp;travelmode=best</t>
  </si>
  <si>
    <t>https://maps.google.com?saddr=33.8381286,-117.9583008&amp;daddr=33.7753974,-117.921582</t>
  </si>
  <si>
    <t>https://www.google.com/maps/dir/33.8381286,-117.9583008/33.7753974,-117.921582</t>
  </si>
  <si>
    <t>https://www.google.com/maps/dir/?api=1&amp;origin=Starbucks&amp;origin_place_id=ChIJQyFct3PX3IARgbnqrAu_jlc&amp;destination=Party+Snaps+Photo+Booth+OC+|+Photo+Booth+Rental+Orange+County&amp;destination_place_id=ChIJS6qcHXvZ3IARO_aW9uFeY8M&amp;travelmode=best</t>
  </si>
  <si>
    <t>https://maps.google.com?saddr=33.807442,-117.870072&amp;daddr=33.7753974,-117.921582</t>
  </si>
  <si>
    <t>https://www.google.com/maps/dir/33.807442,-117.870072/33.7753974,-117.921582</t>
  </si>
  <si>
    <t>https://www.google.com/maps/dir/?api=1&amp;origin=Starbucks&amp;origin_place_id=ChIJIcD20t4p3YARAFzQeh-bNG8&amp;destination=Party+Snaps+Photo+Booth+OC+|+Photo+Booth+Rental+Orange+County&amp;destination_place_id=ChIJS6qcHXvZ3IARO_aW9uFeY8M&amp;travelmode=best</t>
  </si>
  <si>
    <t>https://maps.google.com?saddr=33.8329007,-117.9284472&amp;daddr=33.7753974,-117.921582</t>
  </si>
  <si>
    <t>https://www.google.com/maps/dir/33.8329007,-117.9284472/33.7753974,-117.921582</t>
  </si>
  <si>
    <t>https://www.google.com/maps/dir/?api=1&amp;origin=Starbucks&amp;origin_place_id=ChIJYfNIKInX3IARBe6JJ-u2NbQ&amp;destination=Party+Snaps+Photo+Booth+OC+|+Photo+Booth+Rental+Orange+County&amp;destination_place_id=ChIJS6qcHXvZ3IARO_aW9uFeY8M&amp;travelmode=best</t>
  </si>
  <si>
    <t>https://maps.google.com?saddr=33.789224,-117.892805&amp;daddr=33.7753974,-117.921582</t>
  </si>
  <si>
    <t>https://www.google.com/maps/dir/33.789224,-117.892805/33.7753974,-117.921582</t>
  </si>
  <si>
    <t>https://www.google.com/maps/dir/?api=1&amp;origin=Starbucks&amp;origin_place_id=ChIJG26SZhjY3IARvyWylqA3DwY&amp;destination=Party+Snaps+Photo+Booth+OC+|+Photo+Booth+Rental+Orange+County&amp;destination_place_id=ChIJS6qcHXvZ3IARO_aW9uFeY8M&amp;travelmode=best</t>
  </si>
  <si>
    <t>https://maps.google.com?saddr=33.7741167,-117.9025832&amp;daddr=33.7753974,-117.921582</t>
  </si>
  <si>
    <t>https://www.google.com/maps/dir/33.7741167,-117.9025832/33.7753974,-117.921582</t>
  </si>
  <si>
    <t>https://www.google.com/maps/dir/?api=1&amp;origin=Kaffa+Inc&amp;origin_place_id=ChIJgz8POdDZ3IARGEkkJW4yEu8&amp;destination=Party+Snaps+Photo+Booth+OC+|+Photo+Booth+Rental+Orange+County&amp;destination_place_id=ChIJS6qcHXvZ3IARO_aW9uFeY8M&amp;travelmode=best</t>
  </si>
  <si>
    <t>https://maps.google.com?saddr=33.7814151,-117.8682625&amp;daddr=33.7753974,-117.921582</t>
  </si>
  <si>
    <t>https://www.google.com/maps/dir/33.7814151,-117.8682625/33.7753974,-117.921582</t>
  </si>
  <si>
    <t>https://www.google.com/maps/dir/?api=1&amp;origin=BAMBŪ+Desserts+&amp;+Drinks&amp;origin_place_id=ChIJL_jYjb4n3YAR70qjNZuOQfU&amp;destination=Party+Snaps+Photo+Booth+OC+|+Photo+Booth+Rental+Orange+County&amp;destination_place_id=ChIJS6qcHXvZ3IARO_aW9uFeY8M&amp;travelmode=best</t>
  </si>
  <si>
    <t>https://maps.google.com?saddr=33.7453304,-117.9524011&amp;daddr=33.7753974,-117.921582</t>
  </si>
  <si>
    <t>https://www.google.com/maps/dir/33.7453304,-117.9524011/33.7753974,-117.921582</t>
  </si>
  <si>
    <t>https://www.google.com/maps/dir/?api=1&amp;origin=Starbucks&amp;origin_place_id=ChIJ6xsQsaAn3YARLSsrcen_flk&amp;destination=Party+Snaps+Photo+Booth+OC+|+Photo+Booth+Rental+Orange+County&amp;destination_place_id=ChIJS6qcHXvZ3IARO_aW9uFeY8M&amp;travelmode=best</t>
  </si>
  <si>
    <t>https://maps.google.com?saddr=33.729642,-117.9550171&amp;daddr=33.7753974,-117.921582</t>
  </si>
  <si>
    <t>https://www.google.com/maps/dir/33.729642,-117.9550171/33.7753974,-117.921582</t>
  </si>
  <si>
    <t>https://www.google.com/maps/dir/?api=1&amp;origin=Amarith+Cafe&amp;origin_place_id=ChIJn3wRw8_Z3IARB9-OXeIMldA&amp;destination=Party+Snaps+Photo+Booth+OC+|+Photo+Booth+Rental+Orange+County&amp;destination_place_id=ChIJS6qcHXvZ3IARO_aW9uFeY8M&amp;travelmode=best</t>
  </si>
  <si>
    <t>https://maps.google.com?saddr=33.78005179999999,-117.8679207&amp;daddr=33.7753974,-117.921582</t>
  </si>
  <si>
    <t>https://www.google.com/maps/dir/33.78005179999999,-117.8679207/33.7753974,-117.921582</t>
  </si>
  <si>
    <t>https://www.google.com/maps/dir/?api=1&amp;origin=Starbucks&amp;origin_place_id=ChIJ-X338P_V3IAR1B6HgrJDWz8&amp;destination=Party+Snaps+Photo+Booth+OC+|+Photo+Booth+Rental+Orange+County&amp;destination_place_id=ChIJS6qcHXvZ3IARO_aW9uFeY8M&amp;travelmode=best</t>
  </si>
  <si>
    <t>https://maps.google.com?saddr=33.8608401,-117.9245916&amp;daddr=33.7753974,-117.921582</t>
  </si>
  <si>
    <t>https://www.google.com/maps/dir/33.8608401,-117.9245916/33.7753974,-117.921582</t>
  </si>
  <si>
    <t>https://www.google.com/maps/dir/?api=1&amp;origin=Lee's+Sandwiches&amp;origin_place_id=ChIJG_oS7Czf3IARIpSGd5_CIfs&amp;destination=Party+Snaps+Photo+Booth+OC+|+Photo+Booth+Rental+Orange+County&amp;destination_place_id=ChIJS6qcHXvZ3IARO_aW9uFeY8M&amp;travelmode=best</t>
  </si>
  <si>
    <t>https://maps.google.com?saddr=33.7026477,-117.8858847&amp;daddr=33.7753974,-117.921582</t>
  </si>
  <si>
    <t>https://www.google.com/maps/dir/33.7026477,-117.8858847/33.7753974,-117.921582</t>
  </si>
  <si>
    <t>https://www.google.com/maps/dir/?api=1&amp;origin=Cafe+Zocalo&amp;origin_place_id=ChIJBQZTdefZ3IAR6P8em46dzHo&amp;destination=Party+Snaps+Photo+Booth+OC+|+Photo+Booth+Rental+Orange+County&amp;destination_place_id=ChIJS6qcHXvZ3IARO_aW9uFeY8M&amp;travelmode=best</t>
  </si>
  <si>
    <t>https://maps.google.com?saddr=33.7868653,-117.8532981&amp;daddr=33.7753974,-117.921582</t>
  </si>
  <si>
    <t>https://www.google.com/maps/dir/33.7868653,-117.8532981/33.7753974,-117.921582</t>
  </si>
  <si>
    <t>https://www.google.com/maps/dir/?api=1&amp;origin=Mae's+Cafe&amp;origin_place_id=ChIJEWzf-n8o3YARo3cVrE5DY4Q&amp;destination=Party+Snaps+Photo+Booth+OC+|+Photo+Booth+Rental+Orange+County&amp;destination_place_id=ChIJS6qcHXvZ3IARO_aW9uFeY8M&amp;travelmode=best</t>
  </si>
  <si>
    <t>https://maps.google.com?saddr=33.7664005,-117.9714416&amp;daddr=33.7753974,-117.921582</t>
  </si>
  <si>
    <t>https://www.google.com/maps/dir/33.7664005,-117.9714416/33.7753974,-117.921582</t>
  </si>
  <si>
    <t>https://www.google.com/maps/dir/?api=1&amp;origin=Starbucks&amp;origin_place_id=ChIJwXNOWOfX3IARbXs61Girmwk&amp;destination=Party+Snaps+Photo+Booth+OC+|+Photo+Booth+Rental+Orange+County&amp;destination_place_id=ChIJS6qcHXvZ3IARO_aW9uFeY8M&amp;travelmode=best</t>
  </si>
  <si>
    <t>https://maps.google.com?saddr=33.7989539,-117.9187031&amp;daddr=33.7753974,-117.921582</t>
  </si>
  <si>
    <t>https://www.google.com/maps/dir/33.7989539,-117.9187031/33.7753974,-117.921582</t>
  </si>
  <si>
    <t>https://www.google.com/maps/dir/?api=1&amp;origin=Starbucks&amp;origin_place_id=ChIJ99_fbNfZ3IARMrW8EBZqCW4&amp;destination=Party+Snaps+Photo+Booth+OC+|+Photo+Booth+Rental+Orange+County&amp;destination_place_id=ChIJS6qcHXvZ3IARO_aW9uFeY8M&amp;travelmode=best</t>
  </si>
  <si>
    <t>https://maps.google.com?saddr=33.78758000000001,-117.86772&amp;daddr=33.7753974,-117.921582</t>
  </si>
  <si>
    <t>https://www.google.com/maps/dir/33.78758000000001,-117.86772/33.7753974,-117.921582</t>
  </si>
  <si>
    <t>https://www.google.com/maps/dir/?api=1&amp;origin=The+Donuttery&amp;origin_place_id=ChIJObOlBu4m3YAR-0rVhzIBaVc&amp;destination=Party+Snaps+Photo+Booth+OC+|+Photo+Booth+Rental+Orange+County&amp;destination_place_id=ChIJS6qcHXvZ3IARO_aW9uFeY8M&amp;travelmode=best</t>
  </si>
  <si>
    <t>https://maps.google.com?saddr=33.7094376,-117.9886883&amp;daddr=33.7753974,-117.921582</t>
  </si>
  <si>
    <t>https://www.google.com/maps/dir/33.7094376,-117.9886883/33.7753974,-117.921582</t>
  </si>
  <si>
    <t>https://www.google.com/maps/dir/?api=1&amp;origin=McDonald's&amp;origin_place_id=ChIJU50EAzoo3YARtz6Edrob5No&amp;destination=Party+Snaps+Photo+Booth+OC+|+Photo+Booth+Rental+Orange+County&amp;destination_place_id=ChIJS6qcHXvZ3IARO_aW9uFeY8M&amp;travelmode=best</t>
  </si>
  <si>
    <t>https://maps.google.com?saddr=33.8027915,-117.942422&amp;daddr=33.7753974,-117.921582</t>
  </si>
  <si>
    <t>https://www.google.com/maps/dir/33.8027915,-117.942422/33.7753974,-117.921582</t>
  </si>
  <si>
    <t>https://www.google.com/maps/dir/?api=1&amp;origin=Starbucks&amp;origin_place_id=ChIJAyLGq8Al3YARuS-aQ3-gU5E&amp;destination=Party+Snaps+Photo+Booth+OC+|+Photo+Booth+Rental+Orange+County&amp;destination_place_id=ChIJS6qcHXvZ3IARO_aW9uFeY8M&amp;travelmode=best</t>
  </si>
  <si>
    <t>https://maps.google.com?saddr=33.7586157,-117.990195&amp;daddr=33.7753974,-117.921582</t>
  </si>
  <si>
    <t>https://www.google.com/maps/dir/33.7586157,-117.990195/33.7753974,-117.921582</t>
  </si>
  <si>
    <t>https://www.google.com/maps/dir/?api=1&amp;origin=Panera+Bread&amp;origin_place_id=ChIJVcikUy_f3IARKAJqPvB0kTM&amp;destination=Party+Snaps+Photo+Booth+OC+|+Photo+Booth+Rental+Orange+County&amp;destination_place_id=ChIJS6qcHXvZ3IARO_aW9uFeY8M&amp;travelmode=best</t>
  </si>
  <si>
    <t>https://maps.google.com?saddr=33.6944499,-117.8837986&amp;daddr=33.7753974,-117.921582</t>
  </si>
  <si>
    <t>https://www.google.com/maps/dir/33.6944499,-117.8837986/33.7753974,-117.921582</t>
  </si>
  <si>
    <t>https://www.google.com/maps/dir/?api=1&amp;origin=Starbucks&amp;origin_place_id=ChIJZ61ecgfZ3IARBTayD-VA1zI&amp;destination=Party+Snaps+Photo+Booth+OC+|+Photo+Booth+Rental+Orange+County&amp;destination_place_id=ChIJS6qcHXvZ3IARO_aW9uFeY8M&amp;travelmode=best</t>
  </si>
  <si>
    <t>https://maps.google.com?saddr=33.7482331,-117.8701193&amp;daddr=33.7753974,-117.921582</t>
  </si>
  <si>
    <t>https://www.google.com/maps/dir/33.7482331,-117.8701193/33.7753974,-117.921582</t>
  </si>
  <si>
    <t>https://www.google.com/maps/dir/?api=1&amp;origin=7+Leaves+Cafe+Garden+Grove+(Westminster)&amp;origin_place_id=ChIJ9-W2wNon3YARvz4tSIZg5ow&amp;destination=Party+Snaps+Photo+Booth+OC+|+Photo+Booth+Rental+Orange+County&amp;destination_place_id=ChIJS6qcHXvZ3IARO_aW9uFeY8M&amp;travelmode=best</t>
  </si>
  <si>
    <t>https://maps.google.com?saddr=33.75909499999999,-117.958497&amp;daddr=33.7753974,-117.921582</t>
  </si>
  <si>
    <t>https://www.google.com/maps/dir/33.75909499999999,-117.958497/33.7753974,-117.921582</t>
  </si>
  <si>
    <t>https://www.google.com/maps/dir/?api=1&amp;origin=McDonald's&amp;origin_place_id=ChIJ5yR3QPjX3IARN9ufVpYwymM&amp;destination=Party+Snaps+Photo+Booth+OC+|+Photo+Booth+Rental+Orange+County&amp;destination_place_id=ChIJS6qcHXvZ3IARO_aW9uFeY8M&amp;travelmode=best</t>
  </si>
  <si>
    <t>https://maps.google.com?saddr=33.780929,-117.914419&amp;daddr=33.7753974,-117.921582</t>
  </si>
  <si>
    <t>https://www.google.com/maps/dir/33.780929,-117.914419/33.7753974,-117.921582</t>
  </si>
  <si>
    <t>https://www.google.com/maps/dir/?api=1&amp;origin=Bodhi+Leaf+Coffee+Traders&amp;origin_place_id=ChIJAd3H9DfR3IARTYNVBDanc78&amp;destination=Party+Snaps+Photo+Booth+OC+|+Photo+Booth+Rental+Orange+County&amp;destination_place_id=ChIJS6qcHXvZ3IARO_aW9uFeY8M&amp;travelmode=best</t>
  </si>
  <si>
    <t>https://maps.google.com?saddr=33.8086791,-117.8569725&amp;daddr=33.7753974,-117.921582</t>
  </si>
  <si>
    <t>https://www.google.com/maps/dir/33.8086791,-117.8569725/33.7753974,-117.921582</t>
  </si>
  <si>
    <t>https://www.google.com/maps/dir/?api=1&amp;origin=Magnolia+Café&amp;origin_place_id=ChIJ6UwWcv0m3YARFyqxOakpPqE&amp;destination=Party+Snaps+Photo+Booth+OC+|+Photo+Booth+Rental+Orange+County&amp;destination_place_id=ChIJS6qcHXvZ3IARO_aW9uFeY8M&amp;travelmode=best</t>
  </si>
  <si>
    <t>https://maps.google.com?saddr=33.7147845,-117.9721767&amp;daddr=33.7753974,-117.921582</t>
  </si>
  <si>
    <t>https://www.google.com/maps/dir/33.7147845,-117.9721767/33.7753974,-117.921582</t>
  </si>
  <si>
    <t>https://www.google.com/maps/dir/?api=1&amp;origin=Starbucks&amp;origin_place_id=ChIJkU58SYDZ3IARF3XyBxgqMQU&amp;destination=Party+Snaps+Photo+Booth+OC+|+Photo+Booth+Rental+Orange+County&amp;destination_place_id=ChIJS6qcHXvZ3IARO_aW9uFeY8M&amp;travelmode=best</t>
  </si>
  <si>
    <t>https://maps.google.com?saddr=33.75953,-117.83375&amp;daddr=33.7753974,-117.921582</t>
  </si>
  <si>
    <t>https://www.google.com/maps/dir/33.75953,-117.83375/33.7753974,-117.921582</t>
  </si>
  <si>
    <t>https://www.google.com/maps/dir/?api=1&amp;origin=McDonald's&amp;origin_place_id=ChIJsW-OuKco3YARGihHWdKKrSg&amp;destination=Party+Snaps+Photo+Booth+OC+|+Photo+Booth+Rental+Orange+County&amp;destination_place_id=ChIJS6qcHXvZ3IARO_aW9uFeY8M&amp;travelmode=best</t>
  </si>
  <si>
    <t>https://maps.google.com?saddr=33.758842,-118.005351&amp;daddr=33.7753974,-117.921582</t>
  </si>
  <si>
    <t>https://www.google.com/maps/dir/33.758842,-118.005351/33.7753974,-117.921582</t>
  </si>
  <si>
    <t>https://www.google.com/maps/dir/?api=1&amp;origin=The+Coffee+Bean+&amp;+Tea+Leaf&amp;origin_place_id=ChIJH1vbr4HZ3IARdA75Uhbu8pc&amp;destination=Party+Snaps+Photo+Booth+OC+|+Photo+Booth+Rental+Orange+County&amp;destination_place_id=ChIJS6qcHXvZ3IARO_aW9uFeY8M&amp;travelmode=best</t>
  </si>
  <si>
    <t>https://maps.google.com?saddr=33.7584775,-117.8346742&amp;daddr=33.7753974,-117.921582</t>
  </si>
  <si>
    <t>https://www.google.com/maps/dir/33.7584775,-117.8346742/33.7753974,-117.921582</t>
  </si>
  <si>
    <t>https://www.google.com/maps/dir/?api=1&amp;origin=Shell&amp;origin_place_id=ChIJk1PQ1dQp3YARcdjLLNFD7no&amp;destination=Party+Snaps+Photo+Booth+OC+|+Photo+Booth+Rental+Orange+County&amp;destination_place_id=ChIJS6qcHXvZ3IARO_aW9uFeY8M&amp;travelmode=best</t>
  </si>
  <si>
    <t>https://maps.google.com?saddr=33.8177703,-117.9280249&amp;daddr=33.7753974,-117.921582</t>
  </si>
  <si>
    <t>https://www.google.com/maps/dir/33.8177703,-117.9280249/33.7753974,-117.921582</t>
  </si>
  <si>
    <t>https://www.google.com/maps/dir/?api=1&amp;origin=Chevron+Anaheim&amp;origin_place_id=ChIJTxNwZ9LX3IARGfF10CWOHXw&amp;destination=Party+Snaps+Photo+Booth+OC+|+Photo+Booth+Rental+Orange+County&amp;destination_place_id=ChIJS6qcHXvZ3IARO_aW9uFeY8M&amp;travelmode=best</t>
  </si>
  <si>
    <t>https://maps.google.com?saddr=33.81748629999999,-117.9149804&amp;daddr=33.7753974,-117.921582</t>
  </si>
  <si>
    <t>https://www.google.com/maps/dir/33.81748629999999,-117.9149804/33.7753974,-117.921582</t>
  </si>
  <si>
    <t>https://www.google.com/maps/dir/?api=1&amp;origin=Circle+K&amp;origin_place_id=ChIJZ7i6PZko3YARiOuoONkRGvc&amp;destination=Party+Snaps+Photo+Booth+OC+|+Photo+Booth+Rental+Orange+County&amp;destination_place_id=ChIJS6qcHXvZ3IARO_aW9uFeY8M&amp;travelmode=best</t>
  </si>
  <si>
    <t>https://maps.google.com?saddr=33.766571,-117.990154&amp;daddr=33.7753974,-117.921582</t>
  </si>
  <si>
    <t>https://www.google.com/maps/dir/33.766571,-117.990154/33.7753974,-117.921582</t>
  </si>
  <si>
    <t>https://www.google.com/maps/dir/?api=1&amp;origin=Freeway+Expresswash-+Orange&amp;origin_place_id=ChIJRSkZedfZ3IARql_YeaqSxNs&amp;destination=Party+Snaps+Photo+Booth+OC+|+Photo+Booth+Rental+Orange+County&amp;destination_place_id=ChIJS6qcHXvZ3IARO_aW9uFeY8M&amp;travelmode=best</t>
  </si>
  <si>
    <t>https://maps.google.com?saddr=33.788413,-117.866729&amp;daddr=33.7753974,-117.921582</t>
  </si>
  <si>
    <t>https://www.google.com/maps/dir/33.788413,-117.866729/33.7753974,-117.921582</t>
  </si>
  <si>
    <t>https://www.google.com/maps/dir/?api=1&amp;origin=Chevron&amp;origin_place_id=ChIJzSOpZZYn3YARD1y_4iGBVoc&amp;destination=Party+Snaps+Photo+Booth+OC+|+Photo+Booth+Rental+Orange+County&amp;destination_place_id=ChIJS6qcHXvZ3IARO_aW9uFeY8M&amp;travelmode=best</t>
  </si>
  <si>
    <t>https://maps.google.com?saddr=33.7453001,-117.9459389&amp;daddr=33.7753974,-117.921582</t>
  </si>
  <si>
    <t>https://www.google.com/maps/dir/33.7453001,-117.9459389/33.7753974,-117.921582</t>
  </si>
  <si>
    <t>https://www.google.com/maps/dir/?api=1&amp;origin=Mobil&amp;origin_place_id=ChIJqRHAR4Yo3YARU7rm_0pULCo&amp;destination=Party+Snaps+Photo+Booth+OC+|+Photo+Booth+Rental+Orange+County&amp;destination_place_id=ChIJS6qcHXvZ3IARO_aW9uFeY8M&amp;travelmode=best</t>
  </si>
  <si>
    <t>https://maps.google.com?saddr=33.7734988,-117.975525&amp;daddr=33.7753974,-117.921582</t>
  </si>
  <si>
    <t>https://www.google.com/maps/dir/33.7734988,-117.975525/33.7753974,-117.921582</t>
  </si>
  <si>
    <t>https://www.google.com/maps/dir/?api=1&amp;origin=Excaliber+Fuels&amp;origin_place_id=ChIJtSb55ygm3YARHh2D_deP4EI&amp;destination=Party+Snaps+Photo+Booth+OC+|+Photo+Booth+Rental+Orange+County&amp;destination_place_id=ChIJS6qcHXvZ3IARO_aW9uFeY8M&amp;travelmode=best</t>
  </si>
  <si>
    <t>https://maps.google.com?saddr=33.7590766,-117.9814072&amp;daddr=33.7753974,-117.921582</t>
  </si>
  <si>
    <t>https://www.google.com/maps/dir/33.7590766,-117.9814072/33.7753974,-117.921582</t>
  </si>
  <si>
    <t>https://www.google.com/maps/dir/?api=1&amp;origin=Shell&amp;origin_place_id=ChIJ2Z7956_X3IARNGU6tZMvz7k&amp;destination=Party+Snaps+Photo+Booth+OC+|+Photo+Booth+Rental+Orange+County&amp;destination_place_id=ChIJS6qcHXvZ3IARO_aW9uFeY8M&amp;travelmode=best</t>
  </si>
  <si>
    <t>https://maps.google.com?saddr=33.817796,-117.888839&amp;daddr=33.7753974,-117.921582</t>
  </si>
  <si>
    <t>https://www.google.com/maps/dir/33.817796,-117.888839/33.7753974,-117.921582</t>
  </si>
  <si>
    <t>https://www.google.com/maps/dir/?api=1&amp;origin=Chevron&amp;origin_place_id=ChIJax-Cxyom3YARf3RohSgW5Uk&amp;destination=Party+Snaps+Photo+Booth+OC+|+Photo+Booth+Rental+Orange+County&amp;destination_place_id=ChIJS6qcHXvZ3IARO_aW9uFeY8M&amp;travelmode=best</t>
  </si>
  <si>
    <t>https://maps.google.com?saddr=33.7639786,-117.9727177&amp;daddr=33.7753974,-117.921582</t>
  </si>
  <si>
    <t>https://www.google.com/maps/dir/33.7639786,-117.9727177/33.7753974,-117.921582</t>
  </si>
  <si>
    <t>https://www.google.com/maps/dir/?api=1&amp;origin=ARCO&amp;origin_place_id=ChIJPSOgZ-Mn3YARJbYnkUsMaCM&amp;destination=Party+Snaps+Photo+Booth+OC+|+Photo+Booth+Rental+Orange+County&amp;destination_place_id=ChIJS6qcHXvZ3IARO_aW9uFeY8M&amp;travelmode=best</t>
  </si>
  <si>
    <t>https://maps.google.com?saddr=33.76900999999999,-117.93824&amp;daddr=33.7753974,-117.921582</t>
  </si>
  <si>
    <t>https://www.google.com/maps/dir/33.76900999999999,-117.93824/33.7753974,-117.921582</t>
  </si>
  <si>
    <t>https://www.google.com/maps/dir/?api=1&amp;origin=Chevron&amp;origin_place_id=ChIJeyGz6LHZ3IARKOzM8qHcVXs&amp;destination=Party+Snaps+Photo+Booth+OC+|+Photo+Booth+Rental+Orange+County&amp;destination_place_id=ChIJS6qcHXvZ3IARO_aW9uFeY8M&amp;travelmode=best</t>
  </si>
  <si>
    <t>https://maps.google.com?saddr=33.7597456,-117.8636063&amp;daddr=33.7753974,-117.921582</t>
  </si>
  <si>
    <t>https://www.google.com/maps/dir/33.7597456,-117.8636063/33.7753974,-117.921582</t>
  </si>
  <si>
    <t>https://www.google.com/maps/dir/?api=1&amp;origin=ampm&amp;origin_place_id=ChIJace-QAbY3IARIsBmFlGeUmo&amp;destination=Party+Snaps+Photo+Booth+OC+|+Photo+Booth+Rental+Orange+County&amp;destination_place_id=ChIJS6qcHXvZ3IARO_aW9uFeY8M&amp;travelmode=best</t>
  </si>
  <si>
    <t>https://maps.google.com?saddr=33.7689811,-117.9208618&amp;daddr=33.7753974,-117.921582</t>
  </si>
  <si>
    <t>https://www.google.com/maps/dir/33.7689811,-117.9208618/33.7753974,-117.921582</t>
  </si>
  <si>
    <t>https://www.google.com/maps/dir/?api=1&amp;origin=Chevron&amp;origin_place_id=ChIJsZTreozX3IARadPluG8iq_Q&amp;destination=Party+Snaps+Photo+Booth+OC+|+Photo+Booth+Rental+Orange+County&amp;destination_place_id=ChIJS6qcHXvZ3IARO_aW9uFeY8M&amp;travelmode=best</t>
  </si>
  <si>
    <t>https://maps.google.com?saddr=33.789275,-117.8979417&amp;daddr=33.7753974,-117.921582</t>
  </si>
  <si>
    <t>https://www.google.com/maps/dir/33.789275,-117.8979417/33.7753974,-117.921582</t>
  </si>
  <si>
    <t>https://www.google.com/maps/dir/?api=1&amp;origin=Chevron&amp;origin_place_id=ChIJa-5QFH7Y3IAROVSrZeTltOY&amp;destination=Party+Snaps+Photo+Booth+OC+|+Photo+Booth+Rental+Orange+County&amp;destination_place_id=ChIJS6qcHXvZ3IARO_aW9uFeY8M&amp;travelmode=best</t>
  </si>
  <si>
    <t>https://maps.google.com?saddr=33.7379909,-117.9203796&amp;daddr=33.7753974,-117.921582</t>
  </si>
  <si>
    <t>https://www.google.com/maps/dir/33.7379909,-117.9203796/33.7753974,-117.921582</t>
  </si>
  <si>
    <t>https://www.google.com/maps/dir/?api=1&amp;origin=Chevron+Santa+Ana&amp;origin_place_id=ChIJNy_DmIgn3YARIDR-j5g58kE&amp;destination=Party+Snaps+Photo+Booth+OC+|+Photo+Booth+Rental+Orange+County&amp;destination_place_id=ChIJS6qcHXvZ3IARO_aW9uFeY8M&amp;travelmode=best</t>
  </si>
  <si>
    <t>https://maps.google.com?saddr=33.7453504,-117.9291248&amp;daddr=33.7753974,-117.921582</t>
  </si>
  <si>
    <t>https://www.google.com/maps/dir/33.7453504,-117.9291248/33.7753974,-117.921582</t>
  </si>
  <si>
    <t>https://www.google.com/maps/dir/?api=1&amp;origin=Excaliber+Fuels&amp;origin_place_id=ChIJK98K16_X3IARZ_m5iCpPU6c&amp;destination=Party+Snaps+Photo+Booth+OC+|+Photo+Booth+Rental+Orange+County&amp;destination_place_id=ChIJS6qcHXvZ3IARO_aW9uFeY8M&amp;travelmode=best</t>
  </si>
  <si>
    <t>https://maps.google.com?saddr=33.81838349999999,-117.8896335&amp;daddr=33.7753974,-117.921582</t>
  </si>
  <si>
    <t>https://www.google.com/maps/dir/33.81838349999999,-117.8896335/33.7753974,-117.921582</t>
  </si>
  <si>
    <t>https://www.google.com/maps/dir/?api=1&amp;origin=Chevron&amp;origin_place_id=ChIJOyA_2q_X3IARlXVME_Oq-6I&amp;destination=Party+Snaps+Photo+Booth+OC+|+Photo+Booth+Rental+Orange+County&amp;destination_place_id=ChIJS6qcHXvZ3IARO_aW9uFeY8M&amp;travelmode=best</t>
  </si>
  <si>
    <t>https://maps.google.com?saddr=33.8184838,-117.8888032&amp;daddr=33.7753974,-117.921582</t>
  </si>
  <si>
    <t>https://www.google.com/maps/dir/33.8184838,-117.8888032/33.7753974,-117.921582</t>
  </si>
  <si>
    <t>https://www.google.com/maps/dir/?api=1&amp;origin=Chevron&amp;origin_place_id=ChIJVVhOQwbY3IAR7BiqftuLDLI&amp;destination=Party+Snaps+Photo+Booth+OC+|+Photo+Booth+Rental+Orange+County&amp;destination_place_id=ChIJS6qcHXvZ3IARO_aW9uFeY8M&amp;travelmode=best</t>
  </si>
  <si>
    <t>https://maps.google.com?saddr=33.7695963,-117.9206415&amp;daddr=33.7753974,-117.921582</t>
  </si>
  <si>
    <t>https://www.google.com/maps/dir/33.7695963,-117.9206415/33.7753974,-117.921582</t>
  </si>
  <si>
    <t>https://www.google.com/maps/dir/?api=1&amp;origin=Shell&amp;origin_place_id=ChIJfznCkwjY3IARgt1i7L_GLG4&amp;destination=Party+Snaps+Photo+Booth+OC+|+Photo+Booth+Rental+Orange+County&amp;destination_place_id=ChIJS6qcHXvZ3IARO_aW9uFeY8M&amp;travelmode=best</t>
  </si>
  <si>
    <t>https://maps.google.com?saddr=33.7667571,-117.9207585&amp;daddr=33.7753974,-117.921582</t>
  </si>
  <si>
    <t>https://www.google.com/maps/dir/33.7667571,-117.9207585/33.7753974,-117.921582</t>
  </si>
  <si>
    <t>https://www.google.com/maps/dir/?api=1&amp;origin=Price+Saver&amp;origin_place_id=ChIJ37u9-vXX3IAR4rKbvR-KRNc&amp;destination=Party+Snaps+Photo+Booth+OC+|+Photo+Booth+Rental+Orange+County&amp;destination_place_id=ChIJS6qcHXvZ3IARO_aW9uFeY8M&amp;travelmode=best</t>
  </si>
  <si>
    <t>https://maps.google.com?saddr=33.7820542,-117.9064653&amp;daddr=33.7753974,-117.921582</t>
  </si>
  <si>
    <t>https://www.google.com/maps/dir/33.7820542,-117.9064653/33.7753974,-117.921582</t>
  </si>
  <si>
    <t>https://www.google.com/maps/dir/?api=1&amp;origin=76&amp;origin_place_id=ChIJEbu9ggvY3IAR_DaVKq7gKRg&amp;destination=Party+Snaps+Photo+Booth+OC+|+Photo+Booth+Rental+Orange+County&amp;destination_place_id=ChIJS6qcHXvZ3IARO_aW9uFeY8M&amp;travelmode=best</t>
  </si>
  <si>
    <t>https://maps.google.com?saddr=33.7600374,-117.9198986&amp;daddr=33.7753974,-117.921582</t>
  </si>
  <si>
    <t>https://www.google.com/maps/dir/33.7600374,-117.9198986/33.7753974,-117.921582</t>
  </si>
  <si>
    <t>https://www.google.com/maps/dir/?api=1&amp;origin=Costco+Gas+Station&amp;origin_place_id=ChIJZVDsbeIn3YARiTsZB2pa4zg&amp;destination=Party+Snaps+Photo+Booth+OC+|+Photo+Booth+Rental+Orange+County&amp;destination_place_id=ChIJS6qcHXvZ3IARO_aW9uFeY8M&amp;travelmode=best</t>
  </si>
  <si>
    <t>https://maps.google.com?saddr=33.7724018,-117.9417877&amp;daddr=33.7753974,-117.921582</t>
  </si>
  <si>
    <t>https://www.google.com/maps/dir/33.7724018,-117.9417877/33.7753974,-117.921582</t>
  </si>
  <si>
    <t>https://www.google.com/maps/dir/?api=1&amp;origin=76&amp;origin_place_id=ChIJo6N5uPPX3IARAsjPgftX9hQ&amp;destination=Party+Snaps+Photo+Booth+OC+|+Photo+Booth+Rental+Orange+County&amp;destination_place_id=ChIJS6qcHXvZ3IARO_aW9uFeY8M&amp;travelmode=best</t>
  </si>
  <si>
    <t>https://maps.google.com?saddr=33.78862,-117.90593&amp;daddr=33.7753974,-117.921582</t>
  </si>
  <si>
    <t>https://www.google.com/maps/dir/33.78862,-117.90593/33.7753974,-117.921582</t>
  </si>
  <si>
    <t>https://www.google.com/maps/dir/?api=1&amp;origin=Shell&amp;origin_place_id=ChIJUcsLc3Yo3YARE4N1nG4rWVU&amp;destination=Party+Snaps+Photo+Booth+OC+|+Photo+Booth+Rental+Orange+County&amp;destination_place_id=ChIJS6qcHXvZ3IARO_aW9uFeY8M&amp;travelmode=best</t>
  </si>
  <si>
    <t>https://maps.google.com?saddr=33.7710922,-117.9547628&amp;daddr=33.7753974,-117.921582</t>
  </si>
  <si>
    <t>https://www.google.com/maps/dir/33.7710922,-117.9547628/33.7753974,-117.921582</t>
  </si>
  <si>
    <t>https://www.google.com/maps/dir/?api=1&amp;origin=Chevron&amp;origin_place_id=ChIJex8YGjoo3YARQPoYPp2rhiU&amp;destination=Party+Snaps+Photo+Booth+OC+|+Photo+Booth+Rental+Orange+County&amp;destination_place_id=ChIJS6qcHXvZ3IARO_aW9uFeY8M&amp;travelmode=best</t>
  </si>
  <si>
    <t>https://maps.google.com?saddr=33.8029169,-117.9417092&amp;daddr=33.7753974,-117.921582</t>
  </si>
  <si>
    <t>https://www.google.com/maps/dir/33.8029169,-117.9417092/33.7753974,-117.921582</t>
  </si>
  <si>
    <t>https://www.google.com/maps/dir/?api=1&amp;origin=United+Oil&amp;origin_place_id=ChIJI4c6JpAn3YARBKqNkYqbOMo&amp;destination=Party+Snaps+Photo+Booth+OC+|+Photo+Booth+Rental+Orange+County&amp;destination_place_id=ChIJS6qcHXvZ3IARO_aW9uFeY8M&amp;travelmode=best</t>
  </si>
  <si>
    <t>https://maps.google.com?saddr=33.74479700000001,-117.93717&amp;daddr=33.7753974,-117.921582</t>
  </si>
  <si>
    <t>https://www.google.com/maps/dir/33.74479700000001,-117.93717/33.7753974,-117.921582</t>
  </si>
  <si>
    <t>https://www.google.com/maps/dir/?api=1&amp;origin=Ralphs+Fuel+Center&amp;origin_place_id=ChIJnYNUUtXZ3IAR4j1QigWKbsQ&amp;destination=Party+Snaps+Photo+Booth+OC+|+Photo+Booth+Rental+Orange+County&amp;destination_place_id=ChIJS6qcHXvZ3IARO_aW9uFeY8M&amp;travelmode=best</t>
  </si>
  <si>
    <t>https://maps.google.com?saddr=33.7881238,-117.877808&amp;daddr=33.7753974,-117.921582</t>
  </si>
  <si>
    <t>https://www.google.com/maps/dir/33.7881238,-117.877808/33.7753974,-117.921582</t>
  </si>
  <si>
    <t>https://www.google.com/maps/dir/?api=1&amp;origin=Chevron&amp;origin_place_id=ChIJ4c3uQ1HY3IARIGMQe67Kyns&amp;destination=Party+Snaps+Photo+Booth+OC+|+Photo+Booth+Rental+Orange+County&amp;destination_place_id=ChIJS6qcHXvZ3IARO_aW9uFeY8M&amp;travelmode=best</t>
  </si>
  <si>
    <t>https://maps.google.com?saddr=33.7518325,-117.8848699&amp;daddr=33.7753974,-117.921582</t>
  </si>
  <si>
    <t>https://www.google.com/maps/dir/33.7518325,-117.8848699/33.7753974,-117.921582</t>
  </si>
  <si>
    <t>https://www.google.com/maps/dir/?api=1&amp;origin=Speedway+Express&amp;origin_place_id=ChIJ6fJNEYzY3IARzm5iaZ9jIQw&amp;destination=Party+Snaps+Photo+Booth+OC+|+Photo+Booth+Rental+Orange+County&amp;destination_place_id=ChIJS6qcHXvZ3IARO_aW9uFeY8M&amp;travelmode=best</t>
  </si>
  <si>
    <t>https://maps.google.com?saddr=33.7342964,-117.9063174&amp;daddr=33.7753974,-117.921582</t>
  </si>
  <si>
    <t>https://www.google.com/maps/dir/33.7342964,-117.9063174/33.7753974,-117.921582</t>
  </si>
  <si>
    <t>https://www.google.com/maps/dir/?api=1&amp;origin=Chevron+ExtraMileOrange&amp;origin_place_id=ChIJLWXS3dHZ3IAROXIhE9NCxxQ&amp;destination=Party+Snaps+Photo+Booth+OC+|+Photo+Booth+Rental+Orange+County&amp;destination_place_id=ChIJS6qcHXvZ3IARO_aW9uFeY8M&amp;travelmode=best</t>
  </si>
  <si>
    <t>https://maps.google.com?saddr=33.7801908,-117.8700253&amp;daddr=33.7753974,-117.921582</t>
  </si>
  <si>
    <t>https://www.google.com/maps/dir/33.7801908,-117.8700253/33.7753974,-117.921582</t>
  </si>
  <si>
    <t>https://www.google.com/maps/dir/?api=1&amp;origin=Shell&amp;origin_place_id=ChIJhzVe-9LX3IARAzrXMRXU50k&amp;destination=Party+Snaps+Photo+Booth+OC+|+Photo+Booth+Rental+Orange+County&amp;destination_place_id=ChIJS6qcHXvZ3IARO_aW9uFeY8M&amp;travelmode=best</t>
  </si>
  <si>
    <t>https://maps.google.com?saddr=33.8184413,-117.9157256&amp;daddr=33.7753974,-117.921582</t>
  </si>
  <si>
    <t>https://www.google.com/maps/dir/33.8184413,-117.9157256/33.7753974,-117.921582</t>
  </si>
  <si>
    <t>https://www.google.com/maps/dir/?api=1&amp;origin=Mobil&amp;origin_place_id=ChIJXcEhnPEp3YAR2L3UwejwxlI&amp;destination=Party+Snaps+Photo+Booth+OC+|+Photo+Booth+Rental+Orange+County&amp;destination_place_id=ChIJS6qcHXvZ3IARO_aW9uFeY8M&amp;travelmode=best</t>
  </si>
  <si>
    <t>https://maps.google.com?saddr=33.8474597,-117.9414101&amp;daddr=33.7753974,-117.921582</t>
  </si>
  <si>
    <t>https://www.google.com/maps/dir/33.8474597,-117.9414101/33.7753974,-117.921582</t>
  </si>
  <si>
    <t>https://www.google.com/maps/dir/?api=1&amp;origin=76&amp;origin_place_id=ChIJ3TO4ln4n3YARxkEjIbsHV0c&amp;destination=Party+Snaps+Photo+Booth+OC+|+Photo+Booth+Rental+Orange+County&amp;destination_place_id=ChIJS6qcHXvZ3IARO_aW9uFeY8M&amp;travelmode=best</t>
  </si>
  <si>
    <t>https://maps.google.com?saddr=33.7306982,-117.9290111&amp;daddr=33.7753974,-117.921582</t>
  </si>
  <si>
    <t>https://www.google.com/maps/dir/33.7306982,-117.9290111/33.7753974,-117.921582</t>
  </si>
  <si>
    <t>https://www.google.com/maps/dir/?api=1&amp;origin=Gasco&amp;origin_place_id=ChIJh3G1Kq7Z3IAR3xWE0eAjDbw&amp;destination=Party+Snaps+Photo+Booth+OC+|+Photo+Booth+Rental+Orange+County&amp;destination_place_id=ChIJS6qcHXvZ3IARO_aW9uFeY8M&amp;travelmode=best</t>
  </si>
  <si>
    <t>https://maps.google.com?saddr=33.75975680000001,-117.8693846&amp;daddr=33.7753974,-117.921582</t>
  </si>
  <si>
    <t>https://www.google.com/maps/dir/33.75975680000001,-117.8693846/33.7753974,-117.921582</t>
  </si>
  <si>
    <t>https://www.google.com/maps/dir/?api=1&amp;origin=SC+Fuels&amp;origin_place_id=ChIJcccg1XDX3IARGK2_ILA806k&amp;destination=Party+Snaps+Photo+Booth+OC+|+Photo+Booth+Rental+Orange+County&amp;destination_place_id=ChIJS6qcHXvZ3IARO_aW9uFeY8M&amp;travelmode=best</t>
  </si>
  <si>
    <t>https://maps.google.com?saddr=33.8026191,-117.8720969&amp;daddr=33.7753974,-117.921582</t>
  </si>
  <si>
    <t>https://www.google.com/maps/dir/33.8026191,-117.8720969/33.7753974,-117.921582</t>
  </si>
  <si>
    <t>https://www.google.com/maps/dir/?api=1&amp;origin=G+&amp;+M&amp;origin_place_id=ChIJgeigveIo3YARwPO_isik0bs&amp;destination=Party+Snaps+Photo+Booth+OC+|+Photo+Booth+Rental+Orange+County&amp;destination_place_id=ChIJS6qcHXvZ3IARO_aW9uFeY8M&amp;travelmode=best</t>
  </si>
  <si>
    <t>https://maps.google.com?saddr=33.802647,-117.9848213&amp;daddr=33.7753974,-117.921582</t>
  </si>
  <si>
    <t>https://www.google.com/maps/dir/33.802647,-117.9848213/33.7753974,-117.921582</t>
  </si>
  <si>
    <t>https://www.google.com/maps/dir/?api=1&amp;origin=76&amp;origin_place_id=ChIJHd1ar1rW3IARkvcLnXJBNrk&amp;destination=Party+Snaps+Photo+Booth+OC+|+Photo+Booth+Rental+Orange+County&amp;destination_place_id=ChIJS6qcHXvZ3IARO_aW9uFeY8M&amp;travelmode=best</t>
  </si>
  <si>
    <t>https://maps.google.com?saddr=33.81773400000001,-117.88971&amp;daddr=33.7753974,-117.921582</t>
  </si>
  <si>
    <t>https://www.google.com/maps/dir/33.81773400000001,-117.88971/33.7753974,-117.921582</t>
  </si>
  <si>
    <t>https://www.google.com/maps/dir/?api=1&amp;origin=76&amp;origin_place_id=ChIJn_cUoKTZ3IARS5zGIs0O5yM&amp;destination=Party+Snaps+Photo+Booth+OC+|+Photo+Booth+Rental+Orange+County&amp;destination_place_id=ChIJS6qcHXvZ3IARO_aW9uFeY8M&amp;travelmode=best</t>
  </si>
  <si>
    <t>https://maps.google.com?saddr=33.7603691,-117.8605278&amp;daddr=33.7753974,-117.921582</t>
  </si>
  <si>
    <t>https://www.google.com/maps/dir/33.7603691,-117.8605278/33.7753974,-117.921582</t>
  </si>
  <si>
    <t>https://www.google.com/maps/dir/?api=1&amp;origin=76&amp;origin_place_id=ChIJ3ZvBS-nY3IAReVXiXTH3GoY&amp;destination=Party+Snaps+Photo+Booth+OC+|+Photo+Booth+Rental+Orange+County&amp;destination_place_id=ChIJS6qcHXvZ3IARO_aW9uFeY8M&amp;travelmode=best</t>
  </si>
  <si>
    <t>https://maps.google.com?saddr=33.72751600000001,-117.89444&amp;daddr=33.7753974,-117.921582</t>
  </si>
  <si>
    <t>https://www.google.com/maps/dir/33.72751600000001,-117.89444/33.7753974,-117.921582</t>
  </si>
  <si>
    <t>https://www.google.com/maps/dir/?api=1&amp;origin=CFN&amp;origin_place_id=ChIJCwCiA6TZ3IARqF7gtPMDTF8&amp;destination=Party+Snaps+Photo+Booth+OC+|+Photo+Booth+Rental+Orange+County&amp;destination_place_id=ChIJS6qcHXvZ3IARO_aW9uFeY8M&amp;travelmode=best</t>
  </si>
  <si>
    <t>https://maps.google.com?saddr=33.7568071,-117.8609734&amp;daddr=33.7753974,-117.921582</t>
  </si>
  <si>
    <t>https://www.google.com/maps/dir/33.7568071,-117.8609734/33.7753974,-117.921582</t>
  </si>
  <si>
    <t>https://www.google.com/maps/dir/?api=1&amp;origin=ampm&amp;origin_place_id=ChIJYb_H1afX3IARdUKobxzaJms&amp;destination=Party+Snaps+Photo+Booth+OC+|+Photo+Booth+Rental+Orange+County&amp;destination_place_id=ChIJS6qcHXvZ3IARO_aW9uFeY8M&amp;travelmode=best</t>
  </si>
  <si>
    <t>https://maps.google.com?saddr=33.8184931,-117.8809939&amp;daddr=33.7753974,-117.921582</t>
  </si>
  <si>
    <t>https://www.google.com/maps/dir/33.8184931,-117.8809939/33.7753974,-117.921582</t>
  </si>
  <si>
    <t>https://www.google.com/maps/dir/?api=1&amp;origin=Chevron+ExtraMile&amp;origin_place_id=ChIJv_weXSLZ3IAR1arJmkll3q4&amp;destination=Party+Snaps+Photo+Booth+OC+|+Photo+Booth+Rental+Orange+County&amp;destination_place_id=ChIJS6qcHXvZ3IARO_aW9uFeY8M&amp;travelmode=best</t>
  </si>
  <si>
    <t>https://maps.google.com?saddr=33.7268491,-117.8696966&amp;daddr=33.7753974,-117.921582</t>
  </si>
  <si>
    <t>https://www.google.com/maps/dir/33.7268491,-117.8696966/33.7753974,-117.921582</t>
  </si>
  <si>
    <t>https://www.google.com/maps/dir/?api=1&amp;origin=CadMart+76&amp;origin_place_id=ChIJAeZGaurZ3IAR5tunEiuybzI&amp;destination=Party+Snaps+Photo+Booth+OC+|+Photo+Booth+Rental+Orange+County&amp;destination_place_id=ChIJS6qcHXvZ3IARO_aW9uFeY8M&amp;travelmode=best</t>
  </si>
  <si>
    <t>https://maps.google.com?saddr=33.7774741,-117.8533949&amp;daddr=33.7753974,-117.921582</t>
  </si>
  <si>
    <t>https://www.google.com/maps/dir/33.7774741,-117.8533949/33.7753974,-117.921582</t>
  </si>
  <si>
    <t>https://www.google.com/maps/dir/?api=1&amp;origin=Chevron&amp;origin_place_id=ChIJ437HQJXZ3IARt1GbEzRJ7ks&amp;destination=Party+Snaps+Photo+Booth+OC+|+Photo+Booth+Rental+Orange+County&amp;destination_place_id=ChIJS6qcHXvZ3IARO_aW9uFeY8M&amp;travelmode=best</t>
  </si>
  <si>
    <t>https://maps.google.com?saddr=33.7729378,-117.8532421&amp;daddr=33.7753974,-117.921582</t>
  </si>
  <si>
    <t>https://www.google.com/maps/dir/33.7729378,-117.8532421/33.7753974,-117.921582</t>
  </si>
  <si>
    <t>https://www.google.com/maps/dir/?api=1&amp;origin=ARCO&amp;origin_place_id=ChIJo6LmMiXW3IAR5CjWNIvAtXY&amp;destination=Party+Snaps+Photo+Booth+OC+|+Photo+Booth+Rental+Orange+County&amp;destination_place_id=ChIJS6qcHXvZ3IARO_aW9uFeY8M&amp;travelmode=best</t>
  </si>
  <si>
    <t>https://maps.google.com?saddr=33.83291450000001,-117.9134403&amp;daddr=33.7753974,-117.921582</t>
  </si>
  <si>
    <t>https://www.google.com/maps/dir/33.83291450000001,-117.9134403/33.7753974,-117.921582</t>
  </si>
  <si>
    <t>https://www.google.com/maps/dir/?api=1&amp;origin=G&amp;M+Food+Mart&amp;origin_place_id=ChIJYy-NcZ4o3YARF_dWKX_kPp0&amp;destination=Party+Snaps+Photo+Booth+OC+|+Photo+Booth+Rental+Orange+County&amp;destination_place_id=ChIJS6qcHXvZ3IARO_aW9uFeY8M&amp;travelmode=best</t>
  </si>
  <si>
    <t>https://maps.google.com?saddr=33.7626326,-117.9901984&amp;daddr=33.7753974,-117.921582</t>
  </si>
  <si>
    <t>https://www.google.com/maps/dir/33.7626326,-117.9901984/33.7753974,-117.921582</t>
  </si>
  <si>
    <t>https://www.google.com/maps/dir/?api=1&amp;origin=Chevron&amp;origin_place_id=ChIJ8_7i_5Yo3YAR02wh-m279zY&amp;destination=Party+Snaps+Photo+Booth+OC+|+Photo+Booth+Rental+Orange+County&amp;destination_place_id=ChIJS6qcHXvZ3IARO_aW9uFeY8M&amp;travelmode=best</t>
  </si>
  <si>
    <t>https://maps.google.com?saddr=33.7733759,-117.9920492&amp;daddr=33.7753974,-117.921582</t>
  </si>
  <si>
    <t>https://www.google.com/maps/dir/33.7733759,-117.9920492/33.7753974,-117.921582</t>
  </si>
  <si>
    <t>https://www.google.com/maps/dir/?api=1&amp;origin=76&amp;origin_place_id=ChIJI367qOIo3YARjGICYdPxTvE&amp;destination=Party+Snaps+Photo+Booth+OC+|+Photo+Booth+Rental+Orange+County&amp;destination_place_id=ChIJS6qcHXvZ3IARO_aW9uFeY8M&amp;travelmode=best</t>
  </si>
  <si>
    <t>https://maps.google.com?saddr=33.803284,-117.98417&amp;daddr=33.7753974,-117.921582</t>
  </si>
  <si>
    <t>https://www.google.com/maps/dir/33.803284,-117.98417/33.7753974,-117.921582</t>
  </si>
  <si>
    <t>https://www.google.com/maps/dir/?api=1&amp;origin=G&amp;M+Oil&amp;origin_place_id=ChIJ0VPfF70p3YARBe_cXCQVPEQ&amp;destination=Party+Snaps+Photo+Booth+OC+|+Photo+Booth+Rental+Orange+County&amp;destination_place_id=ChIJS6qcHXvZ3IARO_aW9uFeY8M&amp;travelmode=best</t>
  </si>
  <si>
    <t>https://maps.google.com?saddr=33.8286423,-117.9585803&amp;daddr=33.7753974,-117.921582</t>
  </si>
  <si>
    <t>https://www.google.com/maps/dir/33.8286423,-117.9585803/33.7753974,-117.921582</t>
  </si>
  <si>
    <t>https://www.google.com/maps/dir/?api=1&amp;origin=Mobil&amp;origin_place_id=ChIJ387usqwn3YARaaW-_PA8L48&amp;destination=Party+Snaps+Photo+Booth+OC+|+Photo+Booth+Rental+Orange+County&amp;destination_place_id=ChIJS6qcHXvZ3IARO_aW9uFeY8M&amp;travelmode=best</t>
  </si>
  <si>
    <t>https://maps.google.com?saddr=33.7299726,-117.9715792&amp;daddr=33.7753974,-117.921582</t>
  </si>
  <si>
    <t>https://www.google.com/maps/dir/33.7299726,-117.9715792/33.7753974,-117.921582</t>
  </si>
  <si>
    <t>https://www.google.com/maps/dir/?api=1&amp;origin=Chevron+Anaheim&amp;origin_place_id=ChIJRXR8Or0p3YARZh8Odvk0KvQ&amp;destination=Party+Snaps+Photo+Booth+OC+|+Photo+Booth+Rental+Orange+County&amp;destination_place_id=ChIJS6qcHXvZ3IARO_aW9uFeY8M&amp;travelmode=best</t>
  </si>
  <si>
    <t>https://maps.google.com?saddr=33.82845289999999,-117.9593176&amp;daddr=33.7753974,-117.921582</t>
  </si>
  <si>
    <t>https://www.google.com/maps/dir/33.82845289999999,-117.9593176/33.7753974,-117.921582</t>
  </si>
  <si>
    <t>https://www.google.com/maps/dir/?api=1&amp;origin=ampm&amp;origin_place_id=ChIJ8RQk93LZ3IARfcN1imSNA2Q&amp;destination=Party+Snaps+Photo+Booth+OC+|+Photo+Booth+Rental+Orange+County&amp;destination_place_id=ChIJS6qcHXvZ3IARO_aW9uFeY8M&amp;travelmode=best</t>
  </si>
  <si>
    <t>https://maps.google.com?saddr=33.7450328,-117.8524511&amp;daddr=33.7753974,-117.921582</t>
  </si>
  <si>
    <t>https://www.google.com/maps/dir/33.7450328,-117.8524511/33.7753974,-117.921582</t>
  </si>
  <si>
    <t>https://www.google.com/maps/dir/?api=1&amp;origin=Chevron+Extra+Mile&amp;origin_place_id=ChIJvxtLuB8p3YAR_Ph2vzrqcj8&amp;destination=Party+Snaps+Photo+Booth+OC+|+Photo+Booth+Rental+Orange+County&amp;destination_place_id=ChIJS6qcHXvZ3IARO_aW9uFeY8M&amp;travelmode=best</t>
  </si>
  <si>
    <t>https://maps.google.com?saddr=33.8032797,-117.9934217&amp;daddr=33.7753974,-117.921582</t>
  </si>
  <si>
    <t>https://www.google.com/maps/dir/33.8032797,-117.9934217/33.7753974,-117.921582</t>
  </si>
  <si>
    <t>https://www.google.com/maps/dir/?api=1&amp;origin=Chevron&amp;origin_place_id=ChIJV8BPBzwm3YAR18NZz2_KsTg&amp;destination=Party+Snaps+Photo+Booth+OC+|+Photo+Booth+Rental+Orange+County&amp;destination_place_id=ChIJS6qcHXvZ3IARO_aW9uFeY8M&amp;travelmode=best</t>
  </si>
  <si>
    <t>https://maps.google.com?saddr=33.7462104,-117.9892303&amp;daddr=33.7753974,-117.921582</t>
  </si>
  <si>
    <t>https://www.google.com/maps/dir/33.7462104,-117.9892303/33.7753974,-117.921582</t>
  </si>
  <si>
    <t>https://www.google.com/maps/dir/?api=1&amp;origin=Chevron&amp;origin_place_id=ChIJASkleHPZ3IARajn_EUwGUqU&amp;destination=Party+Snaps+Photo+Booth+OC+|+Photo+Booth+Rental+Orange+County&amp;destination_place_id=ChIJS6qcHXvZ3IARO_aW9uFeY8M&amp;travelmode=best</t>
  </si>
  <si>
    <t>https://maps.google.com?saddr=33.7484033,-117.8515799&amp;daddr=33.7753974,-117.921582</t>
  </si>
  <si>
    <t>https://www.google.com/maps/dir/33.7484033,-117.8515799/33.7753974,-117.921582</t>
  </si>
  <si>
    <t>https://www.google.com/maps/dir/?api=1&amp;origin=76&amp;origin_place_id=ChIJtbbLtjjW3IARwEfzAmehdLM&amp;destination=Party+Snaps+Photo+Booth+OC+|+Photo+Booth+Rental+Orange+County&amp;destination_place_id=ChIJS6qcHXvZ3IARO_aW9uFeY8M&amp;travelmode=best</t>
  </si>
  <si>
    <t>https://maps.google.com?saddr=33.838444,-117.90254&amp;daddr=33.7753974,-117.921582</t>
  </si>
  <si>
    <t>https://www.google.com/maps/dir/33.838444,-117.90254/33.7753974,-117.921582</t>
  </si>
  <si>
    <t>https://www.google.com/maps/dir/?api=1&amp;origin=Sam's+Club+Gas&amp;origin_place_id=ChIJyRuhmBEn3YARfT8jDQXOiq8&amp;destination=Party+Snaps+Photo+Booth+OC+|+Photo+Booth+Rental+Orange+County&amp;destination_place_id=ChIJS6qcHXvZ3IARO_aW9uFeY8M&amp;travelmode=best</t>
  </si>
  <si>
    <t>https://maps.google.com?saddr=33.7157335,-117.9555558&amp;daddr=33.7753974,-117.921582</t>
  </si>
  <si>
    <t>https://www.google.com/maps/dir/33.7157335,-117.9555558/33.7753974,-117.921582</t>
  </si>
  <si>
    <t>https://www.google.com/maps/dir/?api=1&amp;origin=Chevron&amp;origin_place_id=ChIJ_Z5RMUEm3YARuN1Oz5AH8Xk&amp;destination=Party+Snaps+Photo+Booth+OC+|+Photo+Booth+Rental+Orange+County&amp;destination_place_id=ChIJS6qcHXvZ3IARO_aW9uFeY8M&amp;travelmode=best</t>
  </si>
  <si>
    <t>https://maps.google.com?saddr=33.737144,-117.9898155&amp;daddr=33.7753974,-117.921582</t>
  </si>
  <si>
    <t>https://www.google.com/maps/dir/33.737144,-117.9898155/33.7753974,-117.921582</t>
  </si>
  <si>
    <t>https://www.google.com/maps/dir/?api=1&amp;origin=Timco+CNG&amp;origin_place_id=ChIJj9Z1x3HZ3IARolpnNSR4knM&amp;destination=Party+Snaps+Photo+Booth+OC+|+Photo+Booth+Rental+Orange+County&amp;destination_place_id=ChIJS6qcHXvZ3IARO_aW9uFeY8M&amp;travelmode=best</t>
  </si>
  <si>
    <t>https://maps.google.com?saddr=33.745823,-117.8466541&amp;daddr=33.7753974,-117.921582</t>
  </si>
  <si>
    <t>https://www.google.com/maps/dir/33.745823,-117.8466541/33.7753974,-117.921582</t>
  </si>
  <si>
    <t>https://www.google.com/maps/dir/?api=1&amp;origin=ampm&amp;origin_place_id=ChIJcXygNxra3IARoQ9dFB3GYSw&amp;destination=Party+Snaps+Photo+Booth+OC+|+Photo+Booth+Rental+Orange+County&amp;destination_place_id=ChIJS6qcHXvZ3IARO_aW9uFeY8M&amp;travelmode=best</t>
  </si>
  <si>
    <t>https://maps.google.com?saddr=33.7882027,-117.8362361&amp;daddr=33.7753974,-117.921582</t>
  </si>
  <si>
    <t>https://www.google.com/maps/dir/33.7882027,-117.8362361/33.7753974,-117.921582</t>
  </si>
  <si>
    <t>Description</t>
  </si>
  <si>
    <t>&lt;iframe src="https://www.google.com/maps/embed?pb=!1m18!1m12!1m3!1d3111.735658635315!2d33.7753974!3d-117.921582!2m3!1f0!2f0!3f0!3m2!1i1024!2i768!4f13.1!3m3!1m2!1s0x0:0xc3635ee1f696f63b!2sParty+Snaps+Photo+Booth+OC+%7C+Photo+Booth+Rental+Orange+County!5e0!3m2!1sen-EN!2sen!4v1688939027326!5m2!1sen-EN!2sen" width="600" height="450" style="border:0;" allowfullscreen="" loading="lazy" referrerpolicy="no-referrer-when-downgrade"&gt;&lt;/iframe&gt;</t>
  </si>
  <si>
    <t>Street View</t>
  </si>
  <si>
    <t>&lt;iframe src="https://www.google.com/maps/embed?pb=!4v1695671837368!6m8!1m7!1s0x0:0xc3635ee1f696f63b!!2m2!1d33.7753974!2d-117.921582!3f0!4f0!5f0.4000000000000002" width="600" height="450" style="border:0;" allowfullscreen="" loading="lazy" referrerpolicy="no-referrer-when-downgrade"&gt;&lt;/iframe&gt;</t>
  </si>
  <si>
    <t>Map Image</t>
  </si>
  <si>
    <t>&lt;iframe src="https://drive.google.com/uc?export=view&amp;id=1UpsBB5-L_eDXATVfRA8t7K10kRm_MVzz" width="800" height="800" style="border:0;" allowfullscreen="" loading="lazy" referrerpolicy="no-referrer-when-downgrade"&gt;&lt;/iframe&gt;</t>
  </si>
  <si>
    <t>&lt;iframe src="https://drive.google.com/uc?export=view&amp;id=1p2XlV0Lt69ZtXJCSvOheZbab3_ICJbD1" width="800" height="800" style="border:0;" allowfullscreen="" loading="lazy" referrerpolicy="no-referrer-when-downgrade"&gt;&lt;/iframe&gt;</t>
  </si>
  <si>
    <t>Point of Interest Image</t>
  </si>
  <si>
    <t>&lt;iframe src="https://drive.google.com/uc?export=view&amp;id=1w2WtHtpNjSzmi-naaCnAJo6D8fCMX-2M" width="800" height="800" style="border:0;" allowfullscreen="" loading="lazy" referrerpolicy="no-referrer-when-downgrade"&gt;&lt;/iframe&gt;</t>
  </si>
  <si>
    <t>&lt;iframe src="https://drive.google.com/uc?export=view&amp;id=13-_TjDEeiwvx1otFw3_6eWsmwwxYhEet" width="800" height="800" style="border:0;" allowfullscreen="" loading="lazy" referrerpolicy="no-referrer-when-downgrade"&gt;&lt;/iframe&gt;</t>
  </si>
  <si>
    <t>&lt;iframe src="https://drive.google.com/uc?export=view&amp;id=1hnIOa5LJbczmOiwspZfdzmOjunGmf2Ad" width="800" height="800" style="border:0;" allowfullscreen="" loading="lazy" referrerpolicy="no-referrer-when-downgrade"&gt;&lt;/iframe&gt;</t>
  </si>
  <si>
    <t>&lt;iframe src="https://drive.google.com/uc?export=view&amp;id=1a0-m_lhw2k_80RchiXXYEik-e6mjlNVN" width="800" height="800" style="border:0;" allowfullscreen="" loading="lazy" referrerpolicy="no-referrer-when-downgrade"&gt;&lt;/iframe&gt;</t>
  </si>
  <si>
    <t>&lt;iframe src="https://drive.google.com/uc?export=view&amp;id=1SLdGiss9zxkfJISfi19AHbve3hWVgK6a" width="800" height="800" style="border:0;" allowfullscreen="" loading="lazy" referrerpolicy="no-referrer-when-downgrade"&gt;&lt;/iframe&gt;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</si>
</sst>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2.0"/>
      <color rgb="FFFFFFFF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495ED"/>
        <bgColor rgb="FF6495ED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readingOrder="0" vertical="center"/>
    </xf>
    <xf borderId="0" fillId="2" fontId="4" numFmtId="0" xfId="0" applyAlignment="1" applyFont="1">
      <alignment vertical="center"/>
    </xf>
    <xf borderId="1" fillId="0" fontId="1" numFmtId="0" xfId="0" applyBorder="1" applyFont="1"/>
    <xf borderId="1" fillId="2" fontId="4" numFmtId="0" xfId="0" applyAlignment="1" applyBorder="1" applyFont="1">
      <alignment readingOrder="0" vertical="center"/>
    </xf>
    <xf borderId="1" fillId="2" fontId="4" numFmtId="0" xfId="0" applyAlignment="1" applyBorder="1" applyFont="1">
      <alignment vertical="center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search?q=open+air+booth+rental++South+Gate&amp;kgmid=" TargetMode="External"/><Relationship Id="rId84" Type="http://schemas.openxmlformats.org/officeDocument/2006/relationships/drawing" Target="../drawings/drawing1.xml"/><Relationship Id="rId83" Type="http://schemas.openxmlformats.org/officeDocument/2006/relationships/hyperlink" Target="https://docs.google.com/spreadsheets/d/18HlgObrPm0lWKZxhuKmjrzUtMaHurlx0-HuxFMoMV3c/edit" TargetMode="External"/><Relationship Id="rId42" Type="http://schemas.openxmlformats.org/officeDocument/2006/relationships/hyperlink" Target="https://www.google.com/search?q=open+air+booth+rental++South+Pasadena&amp;kgmid=" TargetMode="External"/><Relationship Id="rId41" Type="http://schemas.openxmlformats.org/officeDocument/2006/relationships/hyperlink" Target="https://www.google.com/maps/place/Party+Snaps+Photo+Booth+OC+%7C+Photo+Booth+Rental+Orange+County/@33.7774274,-117.921582,16z/data=!3m1!4b1!4m5!3m4!1s0x0:0xc3635ee1f696f63b!8m2!3d33.7753974!4d-117.921582?shorturl=1" TargetMode="External"/><Relationship Id="rId44" Type="http://schemas.openxmlformats.org/officeDocument/2006/relationships/hyperlink" Target="https://www.google.com/search?q=open+air+booth+rental++Temple+City&amp;kgmid=" TargetMode="External"/><Relationship Id="rId43" Type="http://schemas.openxmlformats.org/officeDocument/2006/relationships/hyperlink" Target="https://www.google.com/maps/place/Party+Snaps+Photo+Booth+OC+%7C+Photo+Booth+Rental+Orange+County/@33.7794774,-117.921582,14z/data=!3m1!4b1!4m5!3m4!1s0x0:0xc3635ee1f696f63b!8m2!3d33.7753974!4d-117.921582?shorturl=1" TargetMode="External"/><Relationship Id="rId46" Type="http://schemas.openxmlformats.org/officeDocument/2006/relationships/hyperlink" Target="https://www.google.com/search?q=open+air+booth+rental++Torrance&amp;kgmid=" TargetMode="External"/><Relationship Id="rId45" Type="http://schemas.openxmlformats.org/officeDocument/2006/relationships/hyperlink" Target="https://www.google.com/maps/place/Party+Snaps+Photo+Booth+OC+%7C+Photo+Booth+Rental+Orange+County/@33.7812474,-117.921582,15z/data=!3m1!4b1!4m5!3m4!1s0x0:0xc3635ee1f696f63b!8m2!3d33.7753974!4d-117.921582?shorturl=1" TargetMode="External"/><Relationship Id="rId80" Type="http://schemas.openxmlformats.org/officeDocument/2006/relationships/hyperlink" Target="https://docs.google.com/spreadsheets/d/18HlgObrPm0lWKZxhuKmjrzUtMaHurlx0-HuxFMoMV3c/edit" TargetMode="External"/><Relationship Id="rId82" Type="http://schemas.openxmlformats.org/officeDocument/2006/relationships/hyperlink" Target="https://docs.google.com/spreadsheets/d/18HlgObrPm0lWKZxhuKmjrzUtMaHurlx0-HuxFMoMV3c/edit" TargetMode="External"/><Relationship Id="rId81" Type="http://schemas.openxmlformats.org/officeDocument/2006/relationships/hyperlink" Target="https://docs.google.com/spreadsheets/d/18HlgObrPm0lWKZxhuKmjrzUtMaHurlx0-HuxFMoMV3c/edit" TargetMode="External"/><Relationship Id="rId1" Type="http://schemas.openxmlformats.org/officeDocument/2006/relationships/hyperlink" Target="https://www.luckyfrogphotos.com/360photoboothrentallosangeles.html" TargetMode="External"/><Relationship Id="rId2" Type="http://schemas.openxmlformats.org/officeDocument/2006/relationships/hyperlink" Target="https://www.google.com/maps?ll=@33.7753974,-117.921582&amp;z=17&amp;cid=14079201184688043579" TargetMode="External"/><Relationship Id="rId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?shorturl=1" TargetMode="External"/><Relationship Id="rId4" Type="http://schemas.openxmlformats.org/officeDocument/2006/relationships/hyperlink" Target="https://www.google.com/maps/@33.7753974,-117.921582,17?ucbcb=1&amp;cid=14079201184688043579&amp;entry=ttu" TargetMode="External"/><Relationship Id="rId9" Type="http://schemas.openxmlformats.org/officeDocument/2006/relationships/hyperlink" Target="https://www.google.com/maps/@?api=1&amp;map_action=map&amp;center=33.7753974%2C-117.921582&amp;zoom=17&amp;basemap=satellite" TargetMode="External"/><Relationship Id="rId48" Type="http://schemas.openxmlformats.org/officeDocument/2006/relationships/hyperlink" Target="https://www.google.com/search?q=open+air+booth+rental++Vernon&amp;kgmid=" TargetMode="External"/><Relationship Id="rId47" Type="http://schemas.openxmlformats.org/officeDocument/2006/relationships/hyperlink" Target="https://www.google.com/maps/place/Party+Snaps+Photo+Booth+OC+%7C+Photo+Booth+Rental+Orange+County/@33.7827874,-117.921582,14z/data=!3m1!4b1!4m5!3m4!1s0x0:0xc3635ee1f696f63b!8m2!3d33.7753974!4d-117.921582?shorturl=1" TargetMode="External"/><Relationship Id="rId49" Type="http://schemas.openxmlformats.org/officeDocument/2006/relationships/hyperlink" Target="https://www.google.com/maps/place/Party+Snaps+Photo+Booth+OC+%7C+Photo+Booth+Rental+Orange+County/@33.7851574,-117.921582,14z/data=!3m1!4b1!4m5!3m4!1s0x0:0xc3635ee1f696f63b!8m2!3d33.7753974!4d-117.921582?shorturl=1" TargetMode="External"/><Relationship Id="rId5" Type="http://schemas.openxmlformats.org/officeDocument/2006/relationships/hyperlink" Target="https://www.google.com/maps?cid=14079201184688043579" TargetMode="External"/><Relationship Id="rId6" Type="http://schemas.openxmlformats.org/officeDocument/2006/relationships/hyperlink" Target="https://www.google.com/maps/dir//33.7753974,-117.921582/@33.7753974,-117.921582,17?ucbcb=1&amp;entry=ttu" TargetMode="External"/><Relationship Id="rId7" Type="http://schemas.openxmlformats.org/officeDocument/2006/relationships/hyperlink" Target="https://www.google.com/maps/dir/33.7753974,-117.921582/@33.7753974,-117.921582,17?ucbcb=1&amp;entry=ttu" TargetMode="External"/><Relationship Id="rId8" Type="http://schemas.openxmlformats.org/officeDocument/2006/relationships/hyperlink" Target="https://www.google.com/maps/@?api=1&amp;map_action=pano&amp;viewpoint=33.7753974%2C-117.921582" TargetMode="External"/><Relationship Id="rId73" Type="http://schemas.openxmlformats.org/officeDocument/2006/relationships/hyperlink" Target="https://www.google.com/maps/place/Party+Snaps+Photo+Booth+OC+%7C+Photo+Booth+Rental+Orange+County/@33.8175874,-117.921582,16z/data=!3m1!4b1!4m5!3m4!1s0x0:0xc3635ee1f696f63b!8m2!3d33.7753974!4d-117.921582?shorturl=1" TargetMode="External"/><Relationship Id="rId72" Type="http://schemas.openxmlformats.org/officeDocument/2006/relationships/hyperlink" Target="https://www.google.com/search?q=open+air+photo+booth+rental+Mission+Viejo&amp;kgmid=" TargetMode="External"/><Relationship Id="rId31" Type="http://schemas.openxmlformats.org/officeDocument/2006/relationships/hyperlink" Target="https://drive.google.com/uc?export=view&amp;id=1_mdtrUFbygROTUrdarUUoJqkF65uDFhL" TargetMode="External"/><Relationship Id="rId75" Type="http://schemas.openxmlformats.org/officeDocument/2006/relationships/hyperlink" Target="https://www.google.com/maps/place/Party+Snaps+Photo+Booth+OC+%7C+Photo+Booth+Rental+Orange+County/@33.8193374,-117.921582,17z/data=!3m1!4b1!4m5!3m4!1s0x0:0xc3635ee1f696f63b!8m2!3d33.7753974!4d-117.921582?shorturl=1" TargetMode="External"/><Relationship Id="rId30" Type="http://schemas.openxmlformats.org/officeDocument/2006/relationships/hyperlink" Target="https://drive.google.com/uc?export=view&amp;id=1yUZcI1t8Xpbjiqe85_D77UsgQYUOuQP7" TargetMode="External"/><Relationship Id="rId74" Type="http://schemas.openxmlformats.org/officeDocument/2006/relationships/hyperlink" Target="https://www.google.com/search?q=open+air+photo+booth+rental+Buena+Park&amp;kgmid=" TargetMode="External"/><Relationship Id="rId33" Type="http://schemas.openxmlformats.org/officeDocument/2006/relationships/hyperlink" Target="https://drive.google.com/uc?export=view&amp;id=1Hi68JHnEn97rI_ckodHuxZvGdMTK3JOf" TargetMode="External"/><Relationship Id="rId77" Type="http://schemas.openxmlformats.org/officeDocument/2006/relationships/hyperlink" Target="https://www.google.com/maps/place/Party+Snaps+Photo+Booth+OC+%7C+Photo+Booth+Rental+Orange+County/@33.8220274,-117.921582,14z/data=!3m1!4b1!4m5!3m4!1s0x0:0xc3635ee1f696f63b!8m2!3d33.7753974!4d-117.921582?shorturl=1" TargetMode="External"/><Relationship Id="rId32" Type="http://schemas.openxmlformats.org/officeDocument/2006/relationships/hyperlink" Target="https://drive.google.com/uc?export=view&amp;id=1a6XnDgHWbEjeTzCcf-hsTvHYG0Karclo" TargetMode="External"/><Relationship Id="rId76" Type="http://schemas.openxmlformats.org/officeDocument/2006/relationships/hyperlink" Target="https://www.google.com/search?q=open+air+photo+booth+rental+Monarch+Beach&amp;kgmid=" TargetMode="External"/><Relationship Id="rId35" Type="http://schemas.openxmlformats.org/officeDocument/2006/relationships/hyperlink" Target="https://docs.google.com/spreadsheet/pub?key=18HlgObrPm0lWKZxhuKmjrzUtMaHurlx0-HuxFMoMV3c" TargetMode="External"/><Relationship Id="rId79" Type="http://schemas.openxmlformats.org/officeDocument/2006/relationships/hyperlink" Target="https://docs.google.com/spreadsheets/d/18HlgObrPm0lWKZxhuKmjrzUtMaHurlx0-HuxFMoMV3c/edit" TargetMode="External"/><Relationship Id="rId34" Type="http://schemas.openxmlformats.org/officeDocument/2006/relationships/hyperlink" Target="https://drive.google.com/drive/folders/1YHqvs7YPZetTfPjXjgYJJvybPoU6YRhe" TargetMode="External"/><Relationship Id="rId78" Type="http://schemas.openxmlformats.org/officeDocument/2006/relationships/hyperlink" Target="https://docs.google.com/spreadsheets/d/18HlgObrPm0lWKZxhuKmjrzUtMaHurlx0-HuxFMoMV3c/edit" TargetMode="External"/><Relationship Id="rId71" Type="http://schemas.openxmlformats.org/officeDocument/2006/relationships/hyperlink" Target="https://www.google.com/maps/place/Party+Snaps+Photo+Booth+OC+%7C+Photo+Booth+Rental+Orange+County/@33.8146874,-117.921582,17z/data=!3m1!4b1!4m5!3m4!1s0x0:0xc3635ee1f696f63b!8m2!3d33.7753974!4d-117.921582?shorturl=1" TargetMode="External"/><Relationship Id="rId70" Type="http://schemas.openxmlformats.org/officeDocument/2006/relationships/hyperlink" Target="https://www.google.com/search?q=open+air+photo+booth+rental+Brea&amp;kgmid=" TargetMode="External"/><Relationship Id="rId37" Type="http://schemas.openxmlformats.org/officeDocument/2006/relationships/hyperlink" Target="https://docs.google.com/spreadsheets/d/18HlgObrPm0lWKZxhuKmjrzUtMaHurlx0-HuxFMoMV3c/pub" TargetMode="External"/><Relationship Id="rId36" Type="http://schemas.openxmlformats.org/officeDocument/2006/relationships/hyperlink" Target="https://docs.google.com/spreadsheets/d/18HlgObrPm0lWKZxhuKmjrzUtMaHurlx0-HuxFMoMV3c/pubhtml" TargetMode="External"/><Relationship Id="rId39" Type="http://schemas.openxmlformats.org/officeDocument/2006/relationships/hyperlink" Target="https://www.google.com/maps/place/Party+Snaps+Photo+Booth+OC+%7C+Photo+Booth+Rental+Orange+County/@33.7753974,-117.921582,14z/data=!3m1!4b1!4m5!3m4!1s0x0:0xc3635ee1f696f63b!8m2!3d33.7753974!4d-117.921582?shorturl=1" TargetMode="External"/><Relationship Id="rId38" Type="http://schemas.openxmlformats.org/officeDocument/2006/relationships/hyperlink" Target="https://docs.google.com/spreadsheets/d/18HlgObrPm0lWKZxhuKmjrzUtMaHurlx0-HuxFMoMV3c/view" TargetMode="External"/><Relationship Id="rId62" Type="http://schemas.openxmlformats.org/officeDocument/2006/relationships/hyperlink" Target="https://www.google.com/search?q=open+air+photo+booth+rental+Anaheim&amp;kgmid=" TargetMode="External"/><Relationship Id="rId61" Type="http://schemas.openxmlformats.org/officeDocument/2006/relationships/hyperlink" Target="https://www.google.com/maps/place/Party+Snaps+Photo+Booth+OC+%7C+Photo+Booth+Rental+Orange+County/@33.8003574,-117.921582,18z/data=!3m1!4b1!4m5!3m4!1s0x0:0xc3635ee1f696f63b!8m2!3d33.7753974!4d-117.921582?shorturl=1" TargetMode="External"/><Relationship Id="rId20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2!1e2!1e4?shorturl=1" TargetMode="External"/><Relationship Id="rId64" Type="http://schemas.openxmlformats.org/officeDocument/2006/relationships/hyperlink" Target="https://www.google.com/search?q=open+air+photo+booth+rental+Lake+Forest&amp;kgmid=" TargetMode="External"/><Relationship Id="rId63" Type="http://schemas.openxmlformats.org/officeDocument/2006/relationships/hyperlink" Target="https://www.google.com/maps/place/Party+Snaps+Photo+Booth+OC+%7C+Photo+Booth+Rental+Orange+County/@33.8032074,-117.921582,14z/data=!3m1!4b1!4m5!3m4!1s0x0:0xc3635ee1f696f63b!8m2!3d33.7753974!4d-117.921582?shorturl=1" TargetMode="External"/><Relationship Id="rId22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3!1e2!1e4!1e5?shorturl=1" TargetMode="External"/><Relationship Id="rId66" Type="http://schemas.openxmlformats.org/officeDocument/2006/relationships/hyperlink" Target="https://www.google.com/search?q=open+air+photo+booth+rental+Balboa&amp;kgmid=" TargetMode="External"/><Relationship Id="rId21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2!1e1!1e4?shorturl=1" TargetMode="External"/><Relationship Id="rId65" Type="http://schemas.openxmlformats.org/officeDocument/2006/relationships/hyperlink" Target="https://www.google.com/maps/place/Party+Snaps+Photo+Booth+OC+%7C+Photo+Booth+Rental+Orange+County/@33.8063374,-117.921582,14z/data=!3m1!4b1!4m5!3m4!1s0x0:0xc3635ee1f696f63b!8m2!3d33.7753974!4d-117.921582?shorturl=1" TargetMode="External"/><Relationship Id="rId24" Type="http://schemas.openxmlformats.org/officeDocument/2006/relationships/hyperlink" Target="https://drive.google.com/uc?export=view&amp;id=1G9E2a511cR2exD48J1lSRAGlNuCA6jdM" TargetMode="External"/><Relationship Id="rId68" Type="http://schemas.openxmlformats.org/officeDocument/2006/relationships/hyperlink" Target="https://www.google.com/search?q=open+air+photo+booth+rental+Los+Alamitos&amp;kgmid=" TargetMode="External"/><Relationship Id="rId2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3!1e1!1e4!1e5?shorturl=1" TargetMode="External"/><Relationship Id="rId67" Type="http://schemas.openxmlformats.org/officeDocument/2006/relationships/hyperlink" Target="https://www.google.com/maps/place/Party+Snaps+Photo+Booth+OC+%7C+Photo+Booth+Rental+Orange+County/@33.8093174,-117.921582,14z/data=!3m1!4b1!4m5!3m4!1s0x0:0xc3635ee1f696f63b!8m2!3d33.7753974!4d-117.921582?shorturl=1" TargetMode="External"/><Relationship Id="rId60" Type="http://schemas.openxmlformats.org/officeDocument/2006/relationships/hyperlink" Target="https://www.google.com/search?q=open+air+photo+booth+rental+La+Palma&amp;kgmid=" TargetMode="External"/><Relationship Id="rId26" Type="http://schemas.openxmlformats.org/officeDocument/2006/relationships/hyperlink" Target="https://drive.google.com/uc?export=view&amp;id=1gLQOhhazwwCWHjMAgdVIu0TkWopVclsj" TargetMode="External"/><Relationship Id="rId25" Type="http://schemas.openxmlformats.org/officeDocument/2006/relationships/hyperlink" Target="https://drive.google.com/uc?export=view&amp;id=1mJrjNLeRocLlYWhjWaOQBLYY0oSi3Ofe" TargetMode="External"/><Relationship Id="rId69" Type="http://schemas.openxmlformats.org/officeDocument/2006/relationships/hyperlink" Target="https://www.google.com/maps/place/Party+Snaps+Photo+Booth+OC+%7C+Photo+Booth+Rental+Orange+County/@33.8124774,-117.921582,17z/data=!3m1!4b1!4m5!3m4!1s0x0:0xc3635ee1f696f63b!8m2!3d33.7753974!4d-117.921582?shorturl=1" TargetMode="External"/><Relationship Id="rId28" Type="http://schemas.openxmlformats.org/officeDocument/2006/relationships/hyperlink" Target="https://drive.google.com/uc?export=view&amp;id=1BGb9YBaoetgA3Wr4K9mG5vGCw_uG7ilo" TargetMode="External"/><Relationship Id="rId27" Type="http://schemas.openxmlformats.org/officeDocument/2006/relationships/hyperlink" Target="https://drive.google.com/uc?export=view&amp;id=1e2LQVdZpJmXDlZjvwxvY30CNN3vpS3SY" TargetMode="External"/><Relationship Id="rId29" Type="http://schemas.openxmlformats.org/officeDocument/2006/relationships/hyperlink" Target="https://drive.google.com/uc?export=view&amp;id=17IqOz-M351Lj_q06UeXqwpSH5ke6UCr7" TargetMode="External"/><Relationship Id="rId51" Type="http://schemas.openxmlformats.org/officeDocument/2006/relationships/hyperlink" Target="https://www.google.com/maps/place/Party+Snaps+Photo+Booth+OC+%7C+Photo+Booth+Rental+Orange+County/@33.7882174,-117.921582,15z/data=!3m1!4b1!4m5!3m4!1s0x0:0xc3635ee1f696f63b!8m2!3d33.7753974!4d-117.921582?shorturl=1" TargetMode="External"/><Relationship Id="rId50" Type="http://schemas.openxmlformats.org/officeDocument/2006/relationships/hyperlink" Target="https://www.google.com/search?q=open+air+booth+rental++Walnut&amp;kgmid=" TargetMode="External"/><Relationship Id="rId53" Type="http://schemas.openxmlformats.org/officeDocument/2006/relationships/hyperlink" Target="https://www.google.com/maps/place/Party+Snaps+Photo+Booth+OC+%7C+Photo+Booth+Rental+Orange+County/@33.7915674,-117.921582,17z/data=!3m1!4b1!4m5!3m4!1s0x0:0xc3635ee1f696f63b!8m2!3d33.7753974!4d-117.921582?shorturl=1" TargetMode="External"/><Relationship Id="rId52" Type="http://schemas.openxmlformats.org/officeDocument/2006/relationships/hyperlink" Target="https://www.google.com/search?q=open+air+booth+rental++West+Covina&amp;kgmid=" TargetMode="External"/><Relationship Id="rId11" Type="http://schemas.openxmlformats.org/officeDocument/2006/relationships/hyperlink" Target="https://www.google.com/maps/dir///@33.7753974,-117.921582,17z?entry=ttu" TargetMode="External"/><Relationship Id="rId55" Type="http://schemas.openxmlformats.org/officeDocument/2006/relationships/hyperlink" Target="https://www.google.com/maps/place/Party+Snaps+Photo+Booth+OC+%7C+Photo+Booth+Rental+Orange+County/@33.7942774,-117.921582,14z/data=!3m1!4b1!4m5!3m4!1s0x0:0xc3635ee1f696f63b!8m2!3d33.7753974!4d-117.921582?shorturl=1" TargetMode="External"/><Relationship Id="rId10" Type="http://schemas.openxmlformats.org/officeDocument/2006/relationships/hyperlink" Target="https://www.google.com/maps/@?api=1&amp;map_action=map&amp;center=33.7753974%2C-117.921582&amp;zoom=17&amp;basemap=satellite&amp;layer=traffic" TargetMode="External"/><Relationship Id="rId54" Type="http://schemas.openxmlformats.org/officeDocument/2006/relationships/hyperlink" Target="https://www.google.com/search?q=open+air+booth+rental++West+Hollywood&amp;kgmid=" TargetMode="External"/><Relationship Id="rId1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1?shorturl=1" TargetMode="External"/><Relationship Id="rId57" Type="http://schemas.openxmlformats.org/officeDocument/2006/relationships/hyperlink" Target="https://www.google.com/maps/place/Party+Snaps+Photo+Booth+OC+%7C+Photo+Booth+Rental+Orange+County/@33.7959474,-117.921582,17z/data=!3m1!4b1!4m5!3m4!1s0x0:0xc3635ee1f696f63b!8m2!3d33.7753974!4d-117.921582?shorturl=1" TargetMode="External"/><Relationship Id="rId12" Type="http://schemas.openxmlformats.org/officeDocument/2006/relationships/hyperlink" Target="https://www.google.com/maps/place/Party+Snaps+Photo+Booth+OC+%7C+Photo+Booth+Rental+Orange+County/@33.7753974,-117.9237707,17z/data=!3m1!1e3!3m1!4b1!4m5!3m4!1s0x0:0xc3635ee1f696f63b!8m2!3d33.7753974!4d-117.921582?shorturl=1" TargetMode="External"/><Relationship Id="rId56" Type="http://schemas.openxmlformats.org/officeDocument/2006/relationships/hyperlink" Target="https://www.google.com/search?q=open+air+booth+rental++Whittier&amp;kgmid=" TargetMode="External"/><Relationship Id="rId15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3?shorturl=1" TargetMode="External"/><Relationship Id="rId59" Type="http://schemas.openxmlformats.org/officeDocument/2006/relationships/hyperlink" Target="https://www.google.com/maps/place/Party+Snaps+Photo+Booth+OC+%7C+Photo+Booth+Rental+Orange+County/@33.7976774,-117.921582,14z/data=!3m1!4b1!4m5!3m4!1s0x0:0xc3635ee1f696f63b!8m2!3d33.7753974!4d-117.921582?shorturl=1" TargetMode="External"/><Relationship Id="rId14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2?shorturl=1" TargetMode="External"/><Relationship Id="rId58" Type="http://schemas.openxmlformats.org/officeDocument/2006/relationships/hyperlink" Target="https://www.google.com/search?q=open+air+photo+booth+rental+Aliso+Viejo&amp;kgmid=" TargetMode="External"/><Relationship Id="rId17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5?shorturl=1" TargetMode="External"/><Relationship Id="rId16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4?shorturl=1" TargetMode="External"/><Relationship Id="rId19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9?shorturl=1" TargetMode="External"/><Relationship Id="rId18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8?shorturl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w2WtHtpNjSzmi-naaCnAJo6D8fCMX-2M" TargetMode="External"/><Relationship Id="rId2" Type="http://schemas.openxmlformats.org/officeDocument/2006/relationships/hyperlink" Target="https://drive.google.com/uc?export=view&amp;id=13-_TjDEeiwvx1otFw3_6eWsmwwxYhEet" TargetMode="External"/><Relationship Id="rId3" Type="http://schemas.openxmlformats.org/officeDocument/2006/relationships/hyperlink" Target="https://drive.google.com/uc?export=view&amp;id=1hnIOa5LJbczmOiwspZfdzmOjunGmf2Ad" TargetMode="External"/><Relationship Id="rId4" Type="http://schemas.openxmlformats.org/officeDocument/2006/relationships/hyperlink" Target="https://drive.google.com/uc?export=view&amp;id=1a0-m_lhw2k_80RchiXXYEik-e6mjlNVN" TargetMode="External"/><Relationship Id="rId5" Type="http://schemas.openxmlformats.org/officeDocument/2006/relationships/hyperlink" Target="https://drive.google.com/uc?export=view&amp;id=1SLdGiss9zxkfJISfi19AHbve3hWVgK6a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Party+Snaps+Photo+Booth+OC+%7C+Photo+Booth+Rental+Orange+County&amp;origin_place_id=ChIJS6qcHXvZ3IARO_aW9uFeY8M&amp;destination=Cafe+Lu&amp;destination_place_id=ChIJAdgbZH7Y3IARFZbqM5W4iwg&amp;travelmode=best" TargetMode="External"/><Relationship Id="rId194" Type="http://schemas.openxmlformats.org/officeDocument/2006/relationships/hyperlink" Target="https://maps.google.com?saddr=33.7753974,-117.921582&amp;daddr=33.8175945,-117.9149544" TargetMode="External"/><Relationship Id="rId193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IQj6XdLX3IARPq3lwJ7DpvA&amp;travelmode=best" TargetMode="External"/><Relationship Id="rId192" Type="http://schemas.openxmlformats.org/officeDocument/2006/relationships/hyperlink" Target="https://www.google.com/maps/dir/33.7753974,-117.921582/33.7391052,-117.9209747" TargetMode="External"/><Relationship Id="rId191" Type="http://schemas.openxmlformats.org/officeDocument/2006/relationships/hyperlink" Target="https://maps.google.com?saddr=33.7753974,-117.921582&amp;daddr=33.7391052,-117.9209747" TargetMode="External"/><Relationship Id="rId187" Type="http://schemas.openxmlformats.org/officeDocument/2006/relationships/hyperlink" Target="https://www.google.com/maps/dir/?api=1&amp;origin=Party+Snaps+Photo+Booth+OC+%7C+Photo+Booth+Rental+Orange+County&amp;origin_place_id=ChIJS6qcHXvZ3IARO_aW9uFeY8M&amp;destination=Krispy+Kreme&amp;destination_place_id=ChIJl0znByfY3IARuFkbyEuyldc&amp;travelmode=best" TargetMode="External"/><Relationship Id="rId186" Type="http://schemas.openxmlformats.org/officeDocument/2006/relationships/hyperlink" Target="https://www.google.com/maps/dir/33.7753974,-117.921582/33.775166,-117.8667593" TargetMode="External"/><Relationship Id="rId185" Type="http://schemas.openxmlformats.org/officeDocument/2006/relationships/hyperlink" Target="https://maps.google.com?saddr=33.7753974,-117.921582&amp;daddr=33.775166,-117.8667593" TargetMode="External"/><Relationship Id="rId184" Type="http://schemas.openxmlformats.org/officeDocument/2006/relationships/hyperlink" Target="https://www.google.com/maps/dir/?api=1&amp;origin=Party+Snaps+Photo+Booth+OC+%7C+Photo+Booth+Rental+Orange+County&amp;origin_place_id=ChIJS6qcHXvZ3IARO_aW9uFeY8M&amp;destination=Barnes+&amp;+Noble&amp;destination_place_id=ChIJ_W0FucjZ3IARYjl7Yk0Q57M&amp;travelmode=best" TargetMode="External"/><Relationship Id="rId189" Type="http://schemas.openxmlformats.org/officeDocument/2006/relationships/hyperlink" Target="https://www.google.com/maps/dir/33.7753974,-117.921582/33.783688,-117.8905022" TargetMode="External"/><Relationship Id="rId188" Type="http://schemas.openxmlformats.org/officeDocument/2006/relationships/hyperlink" Target="https://maps.google.com?saddr=33.7753974,-117.921582&amp;daddr=33.783688,-117.8905022" TargetMode="External"/><Relationship Id="rId183" Type="http://schemas.openxmlformats.org/officeDocument/2006/relationships/hyperlink" Target="https://www.google.com/maps/dir/33.7753974,-117.921582/33.7702538,-117.8678641" TargetMode="External"/><Relationship Id="rId182" Type="http://schemas.openxmlformats.org/officeDocument/2006/relationships/hyperlink" Target="https://maps.google.com?saddr=33.7753974,-117.921582&amp;daddr=33.7702538,-117.8678641" TargetMode="External"/><Relationship Id="rId181" Type="http://schemas.openxmlformats.org/officeDocument/2006/relationships/hyperlink" Target="https://www.google.com/maps/dir/?api=1&amp;origin=Party+Snaps+Photo+Booth+OC+%7C+Photo+Booth+Rental+Orange+County&amp;origin_place_id=ChIJS6qcHXvZ3IARO_aW9uFeY8M&amp;destination=Discovery+Cube&amp;destination_place_id=ChIJXzC2OsjZ3IAR_H-q2B1k3fI&amp;travelmode=best" TargetMode="External"/><Relationship Id="rId180" Type="http://schemas.openxmlformats.org/officeDocument/2006/relationships/hyperlink" Target="https://www.google.com/maps/dir/33.7753974,-117.921582/33.6920078,-117.829694" TargetMode="External"/><Relationship Id="rId176" Type="http://schemas.openxmlformats.org/officeDocument/2006/relationships/hyperlink" Target="https://maps.google.com?saddr=33.7753974,-117.921582&amp;daddr=33.8363707,-117.8390604" TargetMode="External"/><Relationship Id="rId297" Type="http://schemas.openxmlformats.org/officeDocument/2006/relationships/hyperlink" Target="https://www.google.com/maps/dir/33.7753974,-117.921582/33.7814151,-117.8682625" TargetMode="External"/><Relationship Id="rId175" Type="http://schemas.openxmlformats.org/officeDocument/2006/relationships/hyperlink" Target="https://www.google.com/maps/dir/?api=1&amp;origin=Party+Snaps+Photo+Booth+OC+%7C+Photo+Booth+Rental+Orange+County&amp;origin_place_id=ChIJS6qcHXvZ3IARO_aW9uFeY8M&amp;destination=Eisenhower+Park&amp;destination_place_id=ChIJ762N8pzX3IAR_Htkkr7Oy9U&amp;travelmode=best" TargetMode="External"/><Relationship Id="rId296" Type="http://schemas.openxmlformats.org/officeDocument/2006/relationships/hyperlink" Target="https://maps.google.com?saddr=33.7753974,-117.921582&amp;daddr=33.7814151,-117.8682625" TargetMode="External"/><Relationship Id="rId174" Type="http://schemas.openxmlformats.org/officeDocument/2006/relationships/hyperlink" Target="https://www.google.com/maps/dir/33.7753974,-117.921582/33.7174708,-117.8311428" TargetMode="External"/><Relationship Id="rId295" Type="http://schemas.openxmlformats.org/officeDocument/2006/relationships/hyperlink" Target="https://www.google.com/maps/dir/?api=1&amp;origin=Party+Snaps+Photo+Booth+OC+%7C+Photo+Booth+Rental+Orange+County&amp;origin_place_id=ChIJS6qcHXvZ3IARO_aW9uFeY8M&amp;destination=Kaffa+Inc&amp;destination_place_id=ChIJgz8POdDZ3IARGEkkJW4yEu8&amp;travelmode=best" TargetMode="External"/><Relationship Id="rId173" Type="http://schemas.openxmlformats.org/officeDocument/2006/relationships/hyperlink" Target="https://maps.google.com?saddr=33.7753974,-117.921582&amp;daddr=33.7174708,-117.8311428" TargetMode="External"/><Relationship Id="rId294" Type="http://schemas.openxmlformats.org/officeDocument/2006/relationships/hyperlink" Target="https://www.google.com/maps/dir/33.7753974,-117.921582/33.7741167,-117.9025832" TargetMode="External"/><Relationship Id="rId179" Type="http://schemas.openxmlformats.org/officeDocument/2006/relationships/hyperlink" Target="https://maps.google.com?saddr=33.7753974,-117.921582&amp;daddr=33.6920078,-117.829694" TargetMode="External"/><Relationship Id="rId178" Type="http://schemas.openxmlformats.org/officeDocument/2006/relationships/hyperlink" Target="https://www.google.com/maps/dir/?api=1&amp;origin=Party+Snaps+Photo+Booth+OC+%7C+Photo+Booth+Rental+Orange+County&amp;origin_place_id=ChIJS6qcHXvZ3IARO_aW9uFeY8M&amp;destination=Pao+Fa+Buddhist+Temple&amp;destination_place_id=ChIJSUanSifc3IAR_Kiuu6vAKXo&amp;travelmode=best" TargetMode="External"/><Relationship Id="rId299" Type="http://schemas.openxmlformats.org/officeDocument/2006/relationships/hyperlink" Target="https://maps.google.com?saddr=33.7753974,-117.921582&amp;daddr=33.7453304,-117.9524011" TargetMode="External"/><Relationship Id="rId177" Type="http://schemas.openxmlformats.org/officeDocument/2006/relationships/hyperlink" Target="https://www.google.com/maps/dir/33.7753974,-117.921582/33.8363707,-117.8390604" TargetMode="External"/><Relationship Id="rId298" Type="http://schemas.openxmlformats.org/officeDocument/2006/relationships/hyperlink" Target="https://www.google.com/maps/dir/?api=1&amp;origin=Party+Snaps+Photo+Booth+OC+%7C+Photo+Booth+Rental+Orange+County&amp;origin_place_id=ChIJS6qcHXvZ3IARO_aW9uFeY8M&amp;destination=BAMB%C5%AA+Desserts+&amp;+Drinks&amp;destination_place_id=ChIJL_jYjb4n3YAR70qjNZuOQfU&amp;travelmode=best" TargetMode="External"/><Relationship Id="rId198" Type="http://schemas.openxmlformats.org/officeDocument/2006/relationships/hyperlink" Target="https://www.google.com/maps/dir/33.7753974,-117.921582/33.812251,-117.914931" TargetMode="External"/><Relationship Id="rId197" Type="http://schemas.openxmlformats.org/officeDocument/2006/relationships/hyperlink" Target="https://maps.google.com?saddr=33.7753974,-117.921582&amp;daddr=33.812251,-117.914931" TargetMode="External"/><Relationship Id="rId196" Type="http://schemas.openxmlformats.org/officeDocument/2006/relationships/hyperlink" Target="https://www.google.com/maps/dir/?api=1&amp;origin=Party+Snaps+Photo+Booth+OC+%7C+Photo+Booth+Rental+Orange+County&amp;origin_place_id=ChIJS6qcHXvZ3IARO_aW9uFeY8M&amp;destination=Mimi's+Cafe&amp;destination_place_id=ChIJzc3_stHX3IARSJhx24CYHVk&amp;travelmode=best" TargetMode="External"/><Relationship Id="rId195" Type="http://schemas.openxmlformats.org/officeDocument/2006/relationships/hyperlink" Target="https://www.google.com/maps/dir/33.7753974,-117.921582/33.8175945,-117.9149544" TargetMode="External"/><Relationship Id="rId199" Type="http://schemas.openxmlformats.org/officeDocument/2006/relationships/hyperlink" Target="https://www.google.com/maps/dir/?api=1&amp;origin=Party+Snaps+Photo+Booth+OC+%7C+Photo+Booth+Rental+Orange+County&amp;origin_place_id=ChIJS6qcHXvZ3IARO_aW9uFeY8M&amp;destination=Portola+Coffee+Roasters&amp;destination_place_id=ChIJY3h6irTd3IARMydHjjVMQn0&amp;travelmode=best" TargetMode="External"/><Relationship Id="rId150" Type="http://schemas.openxmlformats.org/officeDocument/2006/relationships/hyperlink" Target="https://www.google.com/maps/dir/33.7753974,-117.921582/33.8061424,-117.9144892" TargetMode="External"/><Relationship Id="rId271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uXZlA37Y3IARe66ZcQOOFyU&amp;travelmode=best" TargetMode="External"/><Relationship Id="rId392" Type="http://schemas.openxmlformats.org/officeDocument/2006/relationships/hyperlink" Target="https://maps.google.com?saddr=33.7753974,-117.921582&amp;daddr=33.7597456,-117.8636063" TargetMode="External"/><Relationship Id="rId270" Type="http://schemas.openxmlformats.org/officeDocument/2006/relationships/hyperlink" Target="https://www.google.com/maps/dir/33.7753974,-117.921582/33.7875113,-117.853758" TargetMode="External"/><Relationship Id="rId391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eyGz6LHZ3IARKOzM8qHcVXs&amp;travelmode=best" TargetMode="External"/><Relationship Id="rId390" Type="http://schemas.openxmlformats.org/officeDocument/2006/relationships/hyperlink" Target="https://www.google.com/maps/dir/33.7753974,-117.921582/33.76900999999999,-117.93824" TargetMode="External"/><Relationship Id="rId1" Type="http://schemas.openxmlformats.org/officeDocument/2006/relationships/hyperlink" Target="https://www.google.com/maps/dir/?api=1&amp;origin=Party+Snaps+Photo+Booth+OC+%7C+Photo+Booth+Rental+Orange+County&amp;origin_place_id=ChIJS6qcHXvZ3IARO_aW9uFeY8M&amp;destination=Noguchi+Garden&amp;destination_place_id=ChIJrVNUNiHf3IARLWomTz62L98&amp;travelmode=best" TargetMode="External"/><Relationship Id="rId2" Type="http://schemas.openxmlformats.org/officeDocument/2006/relationships/hyperlink" Target="https://maps.google.com?saddr=33.7753974,-117.921582&amp;daddr=33.6890595,-117.8822393" TargetMode="External"/><Relationship Id="rId3" Type="http://schemas.openxmlformats.org/officeDocument/2006/relationships/hyperlink" Target="https://www.google.com/maps/dir/33.7753974,-117.921582/33.6890595,-117.8822393" TargetMode="External"/><Relationship Id="rId149" Type="http://schemas.openxmlformats.org/officeDocument/2006/relationships/hyperlink" Target="https://maps.google.com?saddr=33.7753974,-117.921582&amp;daddr=33.8061424,-117.9144892" TargetMode="External"/><Relationship Id="rId4" Type="http://schemas.openxmlformats.org/officeDocument/2006/relationships/hyperlink" Target="https://www.google.com/maps/dir/?api=1&amp;origin=Party+Snaps+Photo+Booth+OC+%7C+Photo+Booth+Rental+Orange+County&amp;origin_place_id=ChIJS6qcHXvZ3IARO_aW9uFeY8M&amp;destination=The+Sword+in+the+Stone&amp;destination_place_id=ChIJ52nPcIvX3IARgO-kdVB93w8&amp;travelmode=best" TargetMode="External"/><Relationship Id="rId148" Type="http://schemas.openxmlformats.org/officeDocument/2006/relationships/hyperlink" Target="https://www.google.com/maps/dir/?api=1&amp;origin=Party+Snaps+Photo+Booth+OC+%7C+Photo+Booth+Rental+Orange+County&amp;origin_place_id=ChIJS6qcHXvZ3IARO_aW9uFeY8M&amp;destination=Parking+Disney&amp;destination_place_id=ChIJkwlhPgDX3IAR5Pnz1MR8ntA&amp;travelmode=best" TargetMode="External"/><Relationship Id="rId269" Type="http://schemas.openxmlformats.org/officeDocument/2006/relationships/hyperlink" Target="https://maps.google.com?saddr=33.7753974,-117.921582&amp;daddr=33.7875113,-117.853758" TargetMode="External"/><Relationship Id="rId9" Type="http://schemas.openxmlformats.org/officeDocument/2006/relationships/hyperlink" Target="https://www.google.com/maps/dir/33.7753974,-117.921582/33.8090944,-117.9189738" TargetMode="External"/><Relationship Id="rId143" Type="http://schemas.openxmlformats.org/officeDocument/2006/relationships/hyperlink" Target="https://maps.google.com?saddr=33.7753974,-117.921582&amp;daddr=33.8127559,-117.918767" TargetMode="External"/><Relationship Id="rId264" Type="http://schemas.openxmlformats.org/officeDocument/2006/relationships/hyperlink" Target="https://www.google.com/maps/dir/33.7753974,-117.921582/33.7672821,-117.972813" TargetMode="External"/><Relationship Id="rId385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ax-Cxyom3YARf3RohSgW5Uk&amp;travelmode=best" TargetMode="External"/><Relationship Id="rId142" Type="http://schemas.openxmlformats.org/officeDocument/2006/relationships/hyperlink" Target="https://www.google.com/maps/dir/?api=1&amp;origin=Party+Snaps+Photo+Booth+OC+%7C+Photo+Booth+Rental+Orange+County&amp;origin_place_id=ChIJS6qcHXvZ3IARO_aW9uFeY8M&amp;destination=Snow+White's+Enchanted+Wish&amp;destination_place_id=ChIJC4tPjBHX3IARhEqioRHqpCw&amp;travelmode=best" TargetMode="External"/><Relationship Id="rId263" Type="http://schemas.openxmlformats.org/officeDocument/2006/relationships/hyperlink" Target="https://maps.google.com?saddr=33.7753974,-117.921582&amp;daddr=33.7672821,-117.972813" TargetMode="External"/><Relationship Id="rId384" Type="http://schemas.openxmlformats.org/officeDocument/2006/relationships/hyperlink" Target="https://www.google.com/maps/dir/33.7753974,-117.921582/33.817796,-117.888839" TargetMode="External"/><Relationship Id="rId141" Type="http://schemas.openxmlformats.org/officeDocument/2006/relationships/hyperlink" Target="https://www.google.com/maps/dir/33.7753974,-117.921582/33.7080622,-117.8929641" TargetMode="External"/><Relationship Id="rId262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Sxlwb4Ao3YARtW-G4f0OxQk&amp;travelmode=best" TargetMode="External"/><Relationship Id="rId383" Type="http://schemas.openxmlformats.org/officeDocument/2006/relationships/hyperlink" Target="https://maps.google.com?saddr=33.7753974,-117.921582&amp;daddr=33.817796,-117.888839" TargetMode="External"/><Relationship Id="rId140" Type="http://schemas.openxmlformats.org/officeDocument/2006/relationships/hyperlink" Target="https://maps.google.com?saddr=33.7753974,-117.921582&amp;daddr=33.7080622,-117.8929641" TargetMode="External"/><Relationship Id="rId261" Type="http://schemas.openxmlformats.org/officeDocument/2006/relationships/hyperlink" Target="https://www.google.com/maps/dir/33.7753974,-117.921582/33.835364,-117.914059" TargetMode="External"/><Relationship Id="rId382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2Z7956_X3IARNGU6tZMvz7k&amp;travelmode=best" TargetMode="External"/><Relationship Id="rId5" Type="http://schemas.openxmlformats.org/officeDocument/2006/relationships/hyperlink" Target="https://maps.google.com?saddr=33.7753974,-117.921582&amp;daddr=33.8132588,-117.9189825" TargetMode="External"/><Relationship Id="rId147" Type="http://schemas.openxmlformats.org/officeDocument/2006/relationships/hyperlink" Target="https://www.google.com/maps/dir/33.7753974,-117.921582/33.730359,-117.828706" TargetMode="External"/><Relationship Id="rId268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7e3TbufZ3IARaIFU8nJ2eNc&amp;travelmode=best" TargetMode="External"/><Relationship Id="rId389" Type="http://schemas.openxmlformats.org/officeDocument/2006/relationships/hyperlink" Target="https://maps.google.com?saddr=33.7753974,-117.921582&amp;daddr=33.76900999999999,-117.93824" TargetMode="External"/><Relationship Id="rId6" Type="http://schemas.openxmlformats.org/officeDocument/2006/relationships/hyperlink" Target="https://www.google.com/maps/dir/33.7753974,-117.921582/33.8132588,-117.9189825" TargetMode="External"/><Relationship Id="rId146" Type="http://schemas.openxmlformats.org/officeDocument/2006/relationships/hyperlink" Target="https://maps.google.com?saddr=33.7753974,-117.921582&amp;daddr=33.730359,-117.828706" TargetMode="External"/><Relationship Id="rId267" Type="http://schemas.openxmlformats.org/officeDocument/2006/relationships/hyperlink" Target="https://www.google.com/maps/dir/33.7753974,-117.921582/33.7890624,-117.8529885" TargetMode="External"/><Relationship Id="rId388" Type="http://schemas.openxmlformats.org/officeDocument/2006/relationships/hyperlink" Target="https://www.google.com/maps/dir/?api=1&amp;origin=Party+Snaps+Photo+Booth+OC+%7C+Photo+Booth+Rental+Orange+County&amp;origin_place_id=ChIJS6qcHXvZ3IARO_aW9uFeY8M&amp;destination=ARCO&amp;destination_place_id=ChIJPSOgZ-Mn3YARJbYnkUsMaCM&amp;travelmode=best" TargetMode="External"/><Relationship Id="rId7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Esplanade&amp;destination_place_id=ChIJKx3EAdrX3IARl1SHBK4rtfg&amp;travelmode=best" TargetMode="External"/><Relationship Id="rId145" Type="http://schemas.openxmlformats.org/officeDocument/2006/relationships/hyperlink" Target="https://www.google.com/maps/dir/?api=1&amp;origin=Party+Snaps+Photo+Booth+OC+%7C+Photo+Booth+Rental+Orange+County&amp;origin_place_id=ChIJS6qcHXvZ3IARO_aW9uFeY8M&amp;destination=Agua+salada&amp;destination_place_id=ChIJaSeGWgTb3IARkjejCWvnv-s&amp;travelmode=best" TargetMode="External"/><Relationship Id="rId266" Type="http://schemas.openxmlformats.org/officeDocument/2006/relationships/hyperlink" Target="https://maps.google.com?saddr=33.7753974,-117.921582&amp;daddr=33.7890624,-117.8529885" TargetMode="External"/><Relationship Id="rId387" Type="http://schemas.openxmlformats.org/officeDocument/2006/relationships/hyperlink" Target="https://www.google.com/maps/dir/33.7753974,-117.921582/33.7639786,-117.9727177" TargetMode="External"/><Relationship Id="rId8" Type="http://schemas.openxmlformats.org/officeDocument/2006/relationships/hyperlink" Target="https://maps.google.com?saddr=33.7753974,-117.921582&amp;daddr=33.8090944,-117.9189738" TargetMode="External"/><Relationship Id="rId144" Type="http://schemas.openxmlformats.org/officeDocument/2006/relationships/hyperlink" Target="https://www.google.com/maps/dir/33.7753974,-117.921582/33.8127559,-117.918767" TargetMode="External"/><Relationship Id="rId265" Type="http://schemas.openxmlformats.org/officeDocument/2006/relationships/hyperlink" Target="https://www.google.com/maps/dir/?api=1&amp;origin=Party+Snaps+Photo+Booth+OC+%7C+Photo+Booth+Rental+Orange+County&amp;origin_place_id=ChIJS6qcHXvZ3IARO_aW9uFeY8M&amp;destination=PROVISIONS+cafe-coffee-beer-wine-shop&amp;destination_place_id=ChIJvSQINufZ3IARvDI-F9W9cv0&amp;travelmode=best" TargetMode="External"/><Relationship Id="rId386" Type="http://schemas.openxmlformats.org/officeDocument/2006/relationships/hyperlink" Target="https://maps.google.com?saddr=33.7753974,-117.921582&amp;daddr=33.7639786,-117.9727177" TargetMode="External"/><Relationship Id="rId260" Type="http://schemas.openxmlformats.org/officeDocument/2006/relationships/hyperlink" Target="https://maps.google.com?saddr=33.7753974,-117.921582&amp;daddr=33.835364,-117.914059" TargetMode="External"/><Relationship Id="rId381" Type="http://schemas.openxmlformats.org/officeDocument/2006/relationships/hyperlink" Target="https://www.google.com/maps/dir/33.7753974,-117.921582/33.7590766,-117.9814072" TargetMode="External"/><Relationship Id="rId380" Type="http://schemas.openxmlformats.org/officeDocument/2006/relationships/hyperlink" Target="https://maps.google.com?saddr=33.7753974,-117.921582&amp;daddr=33.7590766,-117.9814072" TargetMode="External"/><Relationship Id="rId139" Type="http://schemas.openxmlformats.org/officeDocument/2006/relationships/hyperlink" Target="https://www.google.com/maps/dir/?api=1&amp;origin=Party+Snaps+Photo+Booth+OC+%7C+Photo+Booth+Rental+Orange+County&amp;origin_place_id=ChIJS6qcHXvZ3IARO_aW9uFeY8M&amp;destination=Fountain+of+Youth&amp;destination_place_id=ChIJ8eS3DWbZ3IARMwvc1NMZ3fo&amp;travelmode=best" TargetMode="External"/><Relationship Id="rId138" Type="http://schemas.openxmlformats.org/officeDocument/2006/relationships/hyperlink" Target="https://www.google.com/maps/dir/33.7753974,-117.921582/33.7174708,-117.8311428" TargetMode="External"/><Relationship Id="rId259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MzeWuSTW3IARyPKoPdiTgGc&amp;travelmode=best" TargetMode="External"/><Relationship Id="rId137" Type="http://schemas.openxmlformats.org/officeDocument/2006/relationships/hyperlink" Target="https://maps.google.com?saddr=33.7753974,-117.921582&amp;daddr=33.7174708,-117.8311428" TargetMode="External"/><Relationship Id="rId258" Type="http://schemas.openxmlformats.org/officeDocument/2006/relationships/hyperlink" Target="https://www.google.com/maps/dir/33.7753974,-117.921582/33.8137303,-117.9177127" TargetMode="External"/><Relationship Id="rId379" Type="http://schemas.openxmlformats.org/officeDocument/2006/relationships/hyperlink" Target="https://www.google.com/maps/dir/?api=1&amp;origin=Party+Snaps+Photo+Booth+OC+%7C+Photo+Booth+Rental+Orange+County&amp;origin_place_id=ChIJS6qcHXvZ3IARO_aW9uFeY8M&amp;destination=Excaliber+Fuels&amp;destination_place_id=ChIJtSb55ygm3YARHh2D_deP4EI&amp;travelmode=best" TargetMode="External"/><Relationship Id="rId132" Type="http://schemas.openxmlformats.org/officeDocument/2006/relationships/hyperlink" Target="https://www.google.com/maps/dir/33.7753974,-117.921582/33.7997683,-117.9197124" TargetMode="External"/><Relationship Id="rId253" Type="http://schemas.openxmlformats.org/officeDocument/2006/relationships/hyperlink" Target="https://www.google.com/maps/dir/?api=1&amp;origin=Party+Snaps+Photo+Booth+OC+%7C+Photo+Booth+Rental+Orange+County&amp;origin_place_id=ChIJS6qcHXvZ3IARO_aW9uFeY8M&amp;destination=Mimi's+Cafe&amp;destination_place_id=ChIJsfm0LDEn3YAR6dCdiyhVfiY&amp;travelmode=best" TargetMode="External"/><Relationship Id="rId374" Type="http://schemas.openxmlformats.org/officeDocument/2006/relationships/hyperlink" Target="https://maps.google.com?saddr=33.7753974,-117.921582&amp;daddr=33.7453001,-117.9459389" TargetMode="External"/><Relationship Id="rId495" Type="http://schemas.openxmlformats.org/officeDocument/2006/relationships/hyperlink" Target="https://www.google.com/maps/dir/33.7753974,-117.921582/33.83291450000001,-117.9134403" TargetMode="External"/><Relationship Id="rId131" Type="http://schemas.openxmlformats.org/officeDocument/2006/relationships/hyperlink" Target="https://maps.google.com?saddr=33.7753974,-117.921582&amp;daddr=33.7997683,-117.9197124" TargetMode="External"/><Relationship Id="rId252" Type="http://schemas.openxmlformats.org/officeDocument/2006/relationships/hyperlink" Target="https://www.google.com/maps/dir/33.7753974,-117.921582/33.7477834,-117.8713034" TargetMode="External"/><Relationship Id="rId373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zSOpZZYn3YARD1y_4iGBVoc&amp;travelmode=best" TargetMode="External"/><Relationship Id="rId494" Type="http://schemas.openxmlformats.org/officeDocument/2006/relationships/hyperlink" Target="https://maps.google.com?saddr=33.7753974,-117.921582&amp;daddr=33.83291450000001,-117.9134403" TargetMode="External"/><Relationship Id="rId130" Type="http://schemas.openxmlformats.org/officeDocument/2006/relationships/hyperlink" Target="https://www.google.com/maps/dir/?api=1&amp;origin=Party+Snaps+Photo+Booth+OC+%7C+Photo+Booth+Rental+Orange+County&amp;origin_place_id=ChIJS6qcHXvZ3IARO_aW9uFeY8M&amp;destination=Fountains&amp;destination_place_id=ChIJqfD7t_XX3IARfVDSp45qkt8&amp;travelmode=best" TargetMode="External"/><Relationship Id="rId251" Type="http://schemas.openxmlformats.org/officeDocument/2006/relationships/hyperlink" Target="https://maps.google.com?saddr=33.7753974,-117.921582&amp;daddr=33.7477834,-117.8713034" TargetMode="External"/><Relationship Id="rId372" Type="http://schemas.openxmlformats.org/officeDocument/2006/relationships/hyperlink" Target="https://www.google.com/maps/dir/33.7753974,-117.921582/33.788413,-117.866729" TargetMode="External"/><Relationship Id="rId493" Type="http://schemas.openxmlformats.org/officeDocument/2006/relationships/hyperlink" Target="https://www.google.com/maps/dir/?api=1&amp;origin=Party+Snaps+Photo+Booth+OC+%7C+Photo+Booth+Rental+Orange+County&amp;origin_place_id=ChIJS6qcHXvZ3IARO_aW9uFeY8M&amp;destination=ARCO&amp;destination_place_id=ChIJo6LmMiXW3IAR5CjWNIvAtXY&amp;travelmode=best" TargetMode="External"/><Relationship Id="rId250" Type="http://schemas.openxmlformats.org/officeDocument/2006/relationships/hyperlink" Target="https://www.google.com/maps/dir/?api=1&amp;origin=Party+Snaps+Photo+Booth+OC+%7C+Photo+Booth+Rental+Orange+County&amp;origin_place_id=ChIJS6qcHXvZ3IARO_aW9uFeY8M&amp;destination=Crave+Restaurant+Downtown+Santa+Ana&amp;destination_place_id=ChIJl4l6RgfZ3IARIOzwboYoRVI&amp;travelmode=best" TargetMode="External"/><Relationship Id="rId371" Type="http://schemas.openxmlformats.org/officeDocument/2006/relationships/hyperlink" Target="https://maps.google.com?saddr=33.7753974,-117.921582&amp;daddr=33.788413,-117.866729" TargetMode="External"/><Relationship Id="rId492" Type="http://schemas.openxmlformats.org/officeDocument/2006/relationships/hyperlink" Target="https://www.google.com/maps/dir/33.7753974,-117.921582/33.7729378,-117.8532421" TargetMode="External"/><Relationship Id="rId136" Type="http://schemas.openxmlformats.org/officeDocument/2006/relationships/hyperlink" Target="https://www.google.com/maps/dir/?api=1&amp;origin=Party+Snaps+Photo+Booth+OC+%7C+Photo+Booth+Rental+Orange+County&amp;origin_place_id=ChIJS6qcHXvZ3IARO_aW9uFeY8M&amp;destination=Oregon&amp;destination_place_id=ChIJN54cQM7b3IARLqudRpCU_6o&amp;travelmode=best" TargetMode="External"/><Relationship Id="rId257" Type="http://schemas.openxmlformats.org/officeDocument/2006/relationships/hyperlink" Target="https://maps.google.com?saddr=33.7753974,-117.921582&amp;daddr=33.8137303,-117.9177127" TargetMode="External"/><Relationship Id="rId378" Type="http://schemas.openxmlformats.org/officeDocument/2006/relationships/hyperlink" Target="https://www.google.com/maps/dir/33.7753974,-117.921582/33.7734988,-117.975525" TargetMode="External"/><Relationship Id="rId499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8_7i_5Yo3YAR02wh-m279zY&amp;travelmode=best" TargetMode="External"/><Relationship Id="rId135" Type="http://schemas.openxmlformats.org/officeDocument/2006/relationships/hyperlink" Target="https://www.google.com/maps/dir/33.7753974,-117.921582/33.7296311,-117.940352" TargetMode="External"/><Relationship Id="rId256" Type="http://schemas.openxmlformats.org/officeDocument/2006/relationships/hyperlink" Target="https://www.google.com/maps/dir/?api=1&amp;origin=Party+Snaps+Photo+Booth+OC+%7C+Photo+Booth+Rental+Orange+County&amp;origin_place_id=ChIJS6qcHXvZ3IARO_aW9uFeY8M&amp;destination=Fairytale+Art&amp;destination_place_id=ChIJ6WPEQdHX3IARgAWI2NxSqDs&amp;travelmode=best" TargetMode="External"/><Relationship Id="rId377" Type="http://schemas.openxmlformats.org/officeDocument/2006/relationships/hyperlink" Target="https://maps.google.com?saddr=33.7753974,-117.921582&amp;daddr=33.7734988,-117.975525" TargetMode="External"/><Relationship Id="rId498" Type="http://schemas.openxmlformats.org/officeDocument/2006/relationships/hyperlink" Target="https://www.google.com/maps/dir/33.7753974,-117.921582/33.7626326,-117.9901984" TargetMode="External"/><Relationship Id="rId134" Type="http://schemas.openxmlformats.org/officeDocument/2006/relationships/hyperlink" Target="https://maps.google.com?saddr=33.7753974,-117.921582&amp;daddr=33.7296311,-117.940352" TargetMode="External"/><Relationship Id="rId255" Type="http://schemas.openxmlformats.org/officeDocument/2006/relationships/hyperlink" Target="https://www.google.com/maps/dir/33.7753974,-117.921582/33.694822,-117.954561" TargetMode="External"/><Relationship Id="rId376" Type="http://schemas.openxmlformats.org/officeDocument/2006/relationships/hyperlink" Target="https://www.google.com/maps/dir/?api=1&amp;origin=Party+Snaps+Photo+Booth+OC+%7C+Photo+Booth+Rental+Orange+County&amp;origin_place_id=ChIJS6qcHXvZ3IARO_aW9uFeY8M&amp;destination=Mobil&amp;destination_place_id=ChIJqRHAR4Yo3YARU7rm_0pULCo&amp;travelmode=best" TargetMode="External"/><Relationship Id="rId497" Type="http://schemas.openxmlformats.org/officeDocument/2006/relationships/hyperlink" Target="https://maps.google.com?saddr=33.7753974,-117.921582&amp;daddr=33.7626326,-117.9901984" TargetMode="External"/><Relationship Id="rId133" Type="http://schemas.openxmlformats.org/officeDocument/2006/relationships/hyperlink" Target="https://www.google.com/maps/dir/?api=1&amp;origin=Party+Snaps+Photo+Booth+OC+%7C+Photo+Booth+Rental+Orange+County&amp;origin_place_id=ChIJS6qcHXvZ3IARO_aW9uFeY8M&amp;destination=Palm+Island+%7C+Mile+Square+Park&amp;destination_place_id=ChIJH8fXWXYn3YARNa59UbymS2c&amp;travelmode=best" TargetMode="External"/><Relationship Id="rId254" Type="http://schemas.openxmlformats.org/officeDocument/2006/relationships/hyperlink" Target="https://maps.google.com?saddr=33.7753974,-117.921582&amp;daddr=33.694822,-117.954561" TargetMode="External"/><Relationship Id="rId375" Type="http://schemas.openxmlformats.org/officeDocument/2006/relationships/hyperlink" Target="https://www.google.com/maps/dir/33.7753974,-117.921582/33.7453001,-117.9459389" TargetMode="External"/><Relationship Id="rId496" Type="http://schemas.openxmlformats.org/officeDocument/2006/relationships/hyperlink" Target="https://www.google.com/maps/dir/?api=1&amp;origin=Party+Snaps+Photo+Booth+OC+%7C+Photo+Booth+Rental+Orange+County&amp;origin_place_id=ChIJS6qcHXvZ3IARO_aW9uFeY8M&amp;destination=G&amp;M+Food+Mart&amp;destination_place_id=ChIJYy-NcZ4o3YARF_dWKX_kPp0&amp;travelmode=best" TargetMode="External"/><Relationship Id="rId172" Type="http://schemas.openxmlformats.org/officeDocument/2006/relationships/hyperlink" Target="https://www.google.com/maps/dir/?api=1&amp;origin=Party+Snaps+Photo+Booth+OC+%7C+Photo+Booth+Rental+Orange+County&amp;origin_place_id=ChIJS6qcHXvZ3IARO_aW9uFeY8M&amp;destination=Plaza+square+park+Orange+County&amp;destination_place_id=ChIJJVmW3w7b3IARKQcfrUrI3-U&amp;travelmode=best" TargetMode="External"/><Relationship Id="rId293" Type="http://schemas.openxmlformats.org/officeDocument/2006/relationships/hyperlink" Target="https://maps.google.com?saddr=33.7753974,-117.921582&amp;daddr=33.7741167,-117.9025832" TargetMode="External"/><Relationship Id="rId171" Type="http://schemas.openxmlformats.org/officeDocument/2006/relationships/hyperlink" Target="https://www.google.com/maps/dir/33.7753974,-117.921582/33.7442071,-117.9688773" TargetMode="External"/><Relationship Id="rId292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G26SZhjY3IARvyWylqA3DwY&amp;travelmode=best" TargetMode="External"/><Relationship Id="rId170" Type="http://schemas.openxmlformats.org/officeDocument/2006/relationships/hyperlink" Target="https://maps.google.com?saddr=33.7753974,-117.921582&amp;daddr=33.7442071,-117.9688773" TargetMode="External"/><Relationship Id="rId291" Type="http://schemas.openxmlformats.org/officeDocument/2006/relationships/hyperlink" Target="https://www.google.com/maps/dir/33.7753974,-117.921582/33.789224,-117.892805" TargetMode="External"/><Relationship Id="rId290" Type="http://schemas.openxmlformats.org/officeDocument/2006/relationships/hyperlink" Target="https://maps.google.com?saddr=33.7753974,-117.921582&amp;daddr=33.789224,-117.892805" TargetMode="External"/><Relationship Id="rId165" Type="http://schemas.openxmlformats.org/officeDocument/2006/relationships/hyperlink" Target="https://www.google.com/maps/dir/33.7753974,-117.921582/33.83348050000001,-117.914103" TargetMode="External"/><Relationship Id="rId286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IcD20t4p3YARAFzQeh-bNG8&amp;travelmode=best" TargetMode="External"/><Relationship Id="rId164" Type="http://schemas.openxmlformats.org/officeDocument/2006/relationships/hyperlink" Target="https://maps.google.com?saddr=33.7753974,-117.921582&amp;daddr=33.83348050000001,-117.914103" TargetMode="External"/><Relationship Id="rId285" Type="http://schemas.openxmlformats.org/officeDocument/2006/relationships/hyperlink" Target="https://www.google.com/maps/dir/33.7753974,-117.921582/33.807442,-117.870072" TargetMode="External"/><Relationship Id="rId163" Type="http://schemas.openxmlformats.org/officeDocument/2006/relationships/hyperlink" Target="https://www.google.com/maps/dir/?api=1&amp;origin=Party+Snaps+Photo+Booth+OC+%7C+Photo+Booth+Rental+Orange+County&amp;origin_place_id=ChIJS6qcHXvZ3IARO_aW9uFeY8M&amp;destination=Muzeo+Museum+and+Cultural+Center&amp;destination_place_id=ChIJXU3PKyXW3IARhRwrRyqLhpM&amp;travelmode=best" TargetMode="External"/><Relationship Id="rId284" Type="http://schemas.openxmlformats.org/officeDocument/2006/relationships/hyperlink" Target="https://maps.google.com?saddr=33.7753974,-117.921582&amp;daddr=33.807442,-117.870072" TargetMode="External"/><Relationship Id="rId162" Type="http://schemas.openxmlformats.org/officeDocument/2006/relationships/hyperlink" Target="https://www.google.com/maps/dir/33.7753974,-117.921582/33.820946,-117.9929444" TargetMode="External"/><Relationship Id="rId283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QyFct3PX3IARgbnqrAu_jlc&amp;travelmode=best" TargetMode="External"/><Relationship Id="rId169" Type="http://schemas.openxmlformats.org/officeDocument/2006/relationships/hyperlink" Target="https://www.google.com/maps/dir/?api=1&amp;origin=Party+Snaps+Photo+Booth+OC+%7C+Photo+Booth+Rental+Orange+County&amp;origin_place_id=ChIJS6qcHXvZ3IARO_aW9uFeY8M&amp;destination=Public+Art+%22Dolphin+Fountain%22&amp;destination_place_id=ChIJi8yxxVMn3YARDSLczG1slsA&amp;travelmode=best" TargetMode="External"/><Relationship Id="rId168" Type="http://schemas.openxmlformats.org/officeDocument/2006/relationships/hyperlink" Target="https://www.google.com/maps/dir/33.7753974,-117.921582/33.8071827,-117.9199335" TargetMode="External"/><Relationship Id="rId289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YfNIKInX3IARBe6JJ-u2NbQ&amp;travelmode=best" TargetMode="External"/><Relationship Id="rId167" Type="http://schemas.openxmlformats.org/officeDocument/2006/relationships/hyperlink" Target="https://maps.google.com?saddr=33.7753974,-117.921582&amp;daddr=33.8071827,-117.9199335" TargetMode="External"/><Relationship Id="rId288" Type="http://schemas.openxmlformats.org/officeDocument/2006/relationships/hyperlink" Target="https://www.google.com/maps/dir/33.7753974,-117.921582/33.8329007,-117.9284472" TargetMode="External"/><Relationship Id="rId166" Type="http://schemas.openxmlformats.org/officeDocument/2006/relationships/hyperlink" Target="https://www.google.com/maps/dir/?api=1&amp;origin=Party+Snaps+Photo+Booth+OC+%7C+Photo+Booth+Rental+Orange+County&amp;origin_place_id=ChIJS6qcHXvZ3IARO_aW9uFeY8M&amp;destination=Grizzly+Peak&amp;destination_place_id=ChIJdweFab8p3YAR0BzxUFF9mjc&amp;travelmode=best" TargetMode="External"/><Relationship Id="rId287" Type="http://schemas.openxmlformats.org/officeDocument/2006/relationships/hyperlink" Target="https://maps.google.com?saddr=33.7753974,-117.921582&amp;daddr=33.8329007,-117.9284472" TargetMode="External"/><Relationship Id="rId161" Type="http://schemas.openxmlformats.org/officeDocument/2006/relationships/hyperlink" Target="https://maps.google.com?saddr=33.7753974,-117.921582&amp;daddr=33.820946,-117.9929444" TargetMode="External"/><Relationship Id="rId282" Type="http://schemas.openxmlformats.org/officeDocument/2006/relationships/hyperlink" Target="https://www.google.com/maps/dir/33.7753974,-117.921582/33.8381286,-117.9583008" TargetMode="External"/><Relationship Id="rId160" Type="http://schemas.openxmlformats.org/officeDocument/2006/relationships/hyperlink" Target="https://www.google.com/maps/dir/?api=1&amp;origin=Party+Snaps+Photo+Booth+OC+%7C+Photo+Booth+Rental+Orange+County&amp;origin_place_id=ChIJS6qcHXvZ3IARO_aW9uFeY8M&amp;destination=California+Adventures&amp;destination_place_id=ChIJ92ltIAAp3YARasnlVqoXt0E&amp;travelmode=best" TargetMode="External"/><Relationship Id="rId281" Type="http://schemas.openxmlformats.org/officeDocument/2006/relationships/hyperlink" Target="https://maps.google.com?saddr=33.7753974,-117.921582&amp;daddr=33.8381286,-117.9583008" TargetMode="External"/><Relationship Id="rId280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U0GSYJAp3YARD2pnj-CLmeE&amp;travelmode=best" TargetMode="External"/><Relationship Id="rId159" Type="http://schemas.openxmlformats.org/officeDocument/2006/relationships/hyperlink" Target="https://www.google.com/maps/dir/33.7753974,-117.921582/33.8103104,-117.9189229" TargetMode="External"/><Relationship Id="rId154" Type="http://schemas.openxmlformats.org/officeDocument/2006/relationships/hyperlink" Target="https://www.google.com/maps/dir/?api=1&amp;origin=Party+Snaps+Photo+Booth+OC+%7C+Photo+Booth+Rental+Orange+County&amp;origin_place_id=ChIJS6qcHXvZ3IARO_aW9uFeY8M&amp;destination=Boardwalk+Park&amp;destination_place_id=ChIJQ7r8awAn3YARYa8msXTkU4o&amp;travelmode=best" TargetMode="External"/><Relationship Id="rId275" Type="http://schemas.openxmlformats.org/officeDocument/2006/relationships/hyperlink" Target="https://maps.google.com?saddr=33.7753974,-117.921582&amp;daddr=33.77382950000001,-117.8669448" TargetMode="External"/><Relationship Id="rId396" Type="http://schemas.openxmlformats.org/officeDocument/2006/relationships/hyperlink" Target="https://www.google.com/maps/dir/33.7753974,-117.921582/33.7689811,-117.9208618" TargetMode="External"/><Relationship Id="rId153" Type="http://schemas.openxmlformats.org/officeDocument/2006/relationships/hyperlink" Target="https://www.google.com/maps/dir/33.7753974,-117.921582/33.8086146,-117.9186636" TargetMode="External"/><Relationship Id="rId274" Type="http://schemas.openxmlformats.org/officeDocument/2006/relationships/hyperlink" Target="https://www.google.com/maps/dir/?api=1&amp;origin=Party+Snaps+Photo+Booth+OC+%7C+Photo+Booth+Rental+Orange+County&amp;origin_place_id=ChIJS6qcHXvZ3IARO_aW9uFeY8M&amp;destination=The+Coffee+Bean+&amp;+Tea+Leaf&amp;destination_place_id=ChIJFWNZawbZ3IAR9nneXrwRELQ&amp;travelmode=best" TargetMode="External"/><Relationship Id="rId395" Type="http://schemas.openxmlformats.org/officeDocument/2006/relationships/hyperlink" Target="https://maps.google.com?saddr=33.7753974,-117.921582&amp;daddr=33.7689811,-117.9208618" TargetMode="External"/><Relationship Id="rId152" Type="http://schemas.openxmlformats.org/officeDocument/2006/relationships/hyperlink" Target="https://maps.google.com?saddr=33.7753974,-117.921582&amp;daddr=33.8086146,-117.9186636" TargetMode="External"/><Relationship Id="rId273" Type="http://schemas.openxmlformats.org/officeDocument/2006/relationships/hyperlink" Target="https://www.google.com/maps/dir/33.7753974,-117.921582/33.73729179999999,-117.9196523" TargetMode="External"/><Relationship Id="rId394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ace-QAbY3IARIsBmFlGeUmo&amp;travelmode=best" TargetMode="External"/><Relationship Id="rId151" Type="http://schemas.openxmlformats.org/officeDocument/2006/relationships/hyperlink" Target="https://www.google.com/maps/dir/?api=1&amp;origin=Party+Snaps+Photo+Booth+OC+%7C+Photo+Booth+Rental+Orange+County&amp;origin_place_id=ChIJS6qcHXvZ3IARO_aW9uFeY8M&amp;destination=Braille+Map+-+Information&amp;destination_place_id=ChIJDVV8G9rX3IARUv_21OLz19Y&amp;travelmode=best" TargetMode="External"/><Relationship Id="rId272" Type="http://schemas.openxmlformats.org/officeDocument/2006/relationships/hyperlink" Target="https://maps.google.com?saddr=33.7753974,-117.921582&amp;daddr=33.73729179999999,-117.9196523" TargetMode="External"/><Relationship Id="rId393" Type="http://schemas.openxmlformats.org/officeDocument/2006/relationships/hyperlink" Target="https://www.google.com/maps/dir/33.7753974,-117.921582/33.7597456,-117.8636063" TargetMode="External"/><Relationship Id="rId158" Type="http://schemas.openxmlformats.org/officeDocument/2006/relationships/hyperlink" Target="https://maps.google.com?saddr=33.7753974,-117.921582&amp;daddr=33.8103104,-117.9189229" TargetMode="External"/><Relationship Id="rId279" Type="http://schemas.openxmlformats.org/officeDocument/2006/relationships/hyperlink" Target="https://www.google.com/maps/dir/33.7753974,-117.921582/33.7892356,-117.9935159" TargetMode="External"/><Relationship Id="rId157" Type="http://schemas.openxmlformats.org/officeDocument/2006/relationships/hyperlink" Target="https://www.google.com/maps/dir/?api=1&amp;origin=Party+Snaps+Photo+Booth+OC+%7C+Photo+Booth+Rental+Orange+County&amp;origin_place_id=ChIJS6qcHXvZ3IARO_aW9uFeY8M&amp;destination=Pluto+Character+Experience&amp;destination_place_id=ChIJBQqctNDX3IARTwdYaZTMpqU&amp;travelmode=best" TargetMode="External"/><Relationship Id="rId278" Type="http://schemas.openxmlformats.org/officeDocument/2006/relationships/hyperlink" Target="https://maps.google.com?saddr=33.7753974,-117.921582&amp;daddr=33.7892356,-117.9935159" TargetMode="External"/><Relationship Id="rId399" Type="http://schemas.openxmlformats.org/officeDocument/2006/relationships/hyperlink" Target="https://www.google.com/maps/dir/33.7753974,-117.921582/33.789275,-117.8979417" TargetMode="External"/><Relationship Id="rId156" Type="http://schemas.openxmlformats.org/officeDocument/2006/relationships/hyperlink" Target="https://www.google.com/maps/dir/33.7753974,-117.921582/33.7318675,-117.9988004" TargetMode="External"/><Relationship Id="rId277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FToXROgo3YAReseXfsk0UJA&amp;travelmode=best" TargetMode="External"/><Relationship Id="rId398" Type="http://schemas.openxmlformats.org/officeDocument/2006/relationships/hyperlink" Target="https://maps.google.com?saddr=33.7753974,-117.921582&amp;daddr=33.789275,-117.8979417" TargetMode="External"/><Relationship Id="rId155" Type="http://schemas.openxmlformats.org/officeDocument/2006/relationships/hyperlink" Target="https://maps.google.com?saddr=33.7753974,-117.921582&amp;daddr=33.7318675,-117.9988004" TargetMode="External"/><Relationship Id="rId276" Type="http://schemas.openxmlformats.org/officeDocument/2006/relationships/hyperlink" Target="https://www.google.com/maps/dir/33.7753974,-117.921582/33.77382950000001,-117.8669448" TargetMode="External"/><Relationship Id="rId397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sZTreozX3IARadPluG8iq_Q&amp;travelmode=best" TargetMode="External"/><Relationship Id="rId40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Santa+Ana+Historic+District&amp;destination_place_id=ChIJ6YwrhQfZ3IARN8e7_TZkM84&amp;travelmode=best" TargetMode="External"/><Relationship Id="rId42" Type="http://schemas.openxmlformats.org/officeDocument/2006/relationships/hyperlink" Target="https://www.google.com/maps/dir/33.7753974,-117.921582/33.747677,-117.8667056" TargetMode="External"/><Relationship Id="rId41" Type="http://schemas.openxmlformats.org/officeDocument/2006/relationships/hyperlink" Target="https://maps.google.com?saddr=33.7753974,-117.921582&amp;daddr=33.747677,-117.8667056" TargetMode="External"/><Relationship Id="rId44" Type="http://schemas.openxmlformats.org/officeDocument/2006/relationships/hyperlink" Target="https://maps.google.com?saddr=33.7753974,-117.921582&amp;daddr=33.8122999,-117.9198595" TargetMode="External"/><Relationship Id="rId43" Type="http://schemas.openxmlformats.org/officeDocument/2006/relationships/hyperlink" Target="https://www.google.com/maps/dir/?api=1&amp;origin=Party+Snaps+Photo+Booth+OC+%7C+Photo+Booth+Rental+Orange+County&amp;origin_place_id=ChIJS6qcHXvZ3IARO_aW9uFeY8M&amp;destination=Frontierland+Shootin%E2%80%99+Exposition&amp;destination_place_id=ChIJ_ZeHNnLX3IARmPvmqXfyxf0&amp;travelmode=best" TargetMode="External"/><Relationship Id="rId46" Type="http://schemas.openxmlformats.org/officeDocument/2006/relationships/hyperlink" Target="https://www.google.com/maps/dir/?api=1&amp;origin=Party+Snaps+Photo+Booth+OC+%7C+Photo+Booth+Rental+Orange+County&amp;origin_place_id=ChIJS6qcHXvZ3IARO_aW9uFeY8M&amp;destination=Urban+Forest&amp;destination_place_id=ChIJIY4PC6Im3YAR-Z0zqKLkq5E&amp;travelmode=best" TargetMode="External"/><Relationship Id="rId45" Type="http://schemas.openxmlformats.org/officeDocument/2006/relationships/hyperlink" Target="https://www.google.com/maps/dir/33.7753974,-117.921582/33.8122999,-117.9198595" TargetMode="External"/><Relationship Id="rId509" Type="http://schemas.openxmlformats.org/officeDocument/2006/relationships/hyperlink" Target="https://maps.google.com?saddr=33.7753974,-117.921582&amp;daddr=33.7299726,-117.9715792" TargetMode="External"/><Relationship Id="rId508" Type="http://schemas.openxmlformats.org/officeDocument/2006/relationships/hyperlink" Target="https://www.google.com/maps/dir/?api=1&amp;origin=Party+Snaps+Photo+Booth+OC+%7C+Photo+Booth+Rental+Orange+County&amp;origin_place_id=ChIJS6qcHXvZ3IARO_aW9uFeY8M&amp;destination=Mobil&amp;destination_place_id=ChIJ387usqwn3YARaaW-_PA8L48&amp;travelmode=best" TargetMode="External"/><Relationship Id="rId503" Type="http://schemas.openxmlformats.org/officeDocument/2006/relationships/hyperlink" Target="https://maps.google.com?saddr=33.7753974,-117.921582&amp;daddr=33.803284,-117.98417" TargetMode="External"/><Relationship Id="rId502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I367qOIo3YARjGICYdPxTvE&amp;travelmode=best" TargetMode="External"/><Relationship Id="rId501" Type="http://schemas.openxmlformats.org/officeDocument/2006/relationships/hyperlink" Target="https://www.google.com/maps/dir/33.7753974,-117.921582/33.7733759,-117.9920492" TargetMode="External"/><Relationship Id="rId500" Type="http://schemas.openxmlformats.org/officeDocument/2006/relationships/hyperlink" Target="https://maps.google.com?saddr=33.7753974,-117.921582&amp;daddr=33.7733759,-117.9920492" TargetMode="External"/><Relationship Id="rId507" Type="http://schemas.openxmlformats.org/officeDocument/2006/relationships/hyperlink" Target="https://www.google.com/maps/dir/33.7753974,-117.921582/33.8286423,-117.9585803" TargetMode="External"/><Relationship Id="rId506" Type="http://schemas.openxmlformats.org/officeDocument/2006/relationships/hyperlink" Target="https://maps.google.com?saddr=33.7753974,-117.921582&amp;daddr=33.8286423,-117.9585803" TargetMode="External"/><Relationship Id="rId505" Type="http://schemas.openxmlformats.org/officeDocument/2006/relationships/hyperlink" Target="https://www.google.com/maps/dir/?api=1&amp;origin=Party+Snaps+Photo+Booth+OC+%7C+Photo+Booth+Rental+Orange+County&amp;origin_place_id=ChIJS6qcHXvZ3IARO_aW9uFeY8M&amp;destination=G&amp;M+Oil&amp;destination_place_id=ChIJ0VPfF70p3YARBe_cXCQVPEQ&amp;travelmode=best" TargetMode="External"/><Relationship Id="rId504" Type="http://schemas.openxmlformats.org/officeDocument/2006/relationships/hyperlink" Target="https://www.google.com/maps/dir/33.7753974,-117.921582/33.803284,-117.98417" TargetMode="External"/><Relationship Id="rId48" Type="http://schemas.openxmlformats.org/officeDocument/2006/relationships/hyperlink" Target="https://www.google.com/maps/dir/33.7753974,-117.921582/33.6937729,-118.0115339" TargetMode="External"/><Relationship Id="rId47" Type="http://schemas.openxmlformats.org/officeDocument/2006/relationships/hyperlink" Target="https://maps.google.com?saddr=33.7753974,-117.921582&amp;daddr=33.6937729,-118.0115339" TargetMode="External"/><Relationship Id="rId49" Type="http://schemas.openxmlformats.org/officeDocument/2006/relationships/hyperlink" Target="https://www.google.com/maps/dir/?api=1&amp;origin=Party+Snaps+Photo+Booth+OC+%7C+Photo+Booth+Rental+Orange+County&amp;origin_place_id=ChIJS6qcHXvZ3IARO_aW9uFeY8M&amp;destination=The+Disneyland+Story+presenting+Great+Moments+with+Mr.+Lincoln&amp;destination_place_id=ChIJg_8WsdDX3IARe9H6iI-roWY&amp;travelmode=best" TargetMode="External"/><Relationship Id="rId31" Type="http://schemas.openxmlformats.org/officeDocument/2006/relationships/hyperlink" Target="https://www.google.com/maps/dir/?api=1&amp;origin=Party+Snaps+Photo+Booth+OC+%7C+Photo+Booth+Rental+Orange+County&amp;origin_place_id=ChIJS6qcHXvZ3IARO_aW9uFeY8M&amp;destination=Minnie's+House&amp;destination_place_id=ChIJOeeS9dPX3IARnoCxvQs1n94&amp;travelmode=best" TargetMode="External"/><Relationship Id="rId30" Type="http://schemas.openxmlformats.org/officeDocument/2006/relationships/hyperlink" Target="https://www.google.com/maps/dir/33.7753974,-117.921582/33.7190281,-117.9382728" TargetMode="External"/><Relationship Id="rId33" Type="http://schemas.openxmlformats.org/officeDocument/2006/relationships/hyperlink" Target="https://www.google.com/maps/dir/33.7753974,-117.921582/33.8155864,-117.9190319" TargetMode="External"/><Relationship Id="rId32" Type="http://schemas.openxmlformats.org/officeDocument/2006/relationships/hyperlink" Target="https://maps.google.com?saddr=33.7753974,-117.921582&amp;daddr=33.8155864,-117.9190319" TargetMode="External"/><Relationship Id="rId35" Type="http://schemas.openxmlformats.org/officeDocument/2006/relationships/hyperlink" Target="https://maps.google.com?saddr=33.7753974,-117.921582&amp;daddr=33.8127953,-117.9189693" TargetMode="External"/><Relationship Id="rId34" Type="http://schemas.openxmlformats.org/officeDocument/2006/relationships/hyperlink" Target="https://www.google.com/maps/dir/?api=1&amp;origin=Party+Snaps+Photo+Booth+OC+%7C+Photo+Booth+Rental+Orange+County&amp;origin_place_id=ChIJS6qcHXvZ3IARO_aW9uFeY8M&amp;destination=Sleeping+Beauty+Castle+Walkthrough&amp;destination_place_id=ChIJRR0WM9HX3IARK9Sc4AyhmpE&amp;travelmode=best" TargetMode="External"/><Relationship Id="rId37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Disney+District&amp;destination_place_id=ChIJtQw0jtfX3IARiwjloLOkQs0&amp;travelmode=best" TargetMode="External"/><Relationship Id="rId36" Type="http://schemas.openxmlformats.org/officeDocument/2006/relationships/hyperlink" Target="https://www.google.com/maps/dir/33.7753974,-117.921582/33.8127953,-117.9189693" TargetMode="External"/><Relationship Id="rId39" Type="http://schemas.openxmlformats.org/officeDocument/2006/relationships/hyperlink" Target="https://www.google.com/maps/dir/33.7753974,-117.921582/33.8097925,-117.9237869" TargetMode="External"/><Relationship Id="rId38" Type="http://schemas.openxmlformats.org/officeDocument/2006/relationships/hyperlink" Target="https://maps.google.com?saddr=33.7753974,-117.921582&amp;daddr=33.8097925,-117.9237869" TargetMode="External"/><Relationship Id="rId20" Type="http://schemas.openxmlformats.org/officeDocument/2006/relationships/hyperlink" Target="https://maps.google.com?saddr=33.7753974,-117.921582&amp;daddr=33.8056901,-117.9199596" TargetMode="External"/><Relationship Id="rId22" Type="http://schemas.openxmlformats.org/officeDocument/2006/relationships/hyperlink" Target="https://www.google.com/maps/dir/?api=1&amp;origin=Party+Snaps+Photo+Booth+OC+%7C+Photo+Booth+Rental+Orange+County&amp;origin_place_id=ChIJS6qcHXvZ3IARO_aW9uFeY8M&amp;destination=Heritage+Museum+of+Orange+County&amp;destination_place_id=ChIJ4y1OupfY3IARM-WCXfaxuUI&amp;travelmode=best" TargetMode="External"/><Relationship Id="rId21" Type="http://schemas.openxmlformats.org/officeDocument/2006/relationships/hyperlink" Target="https://www.google.com/maps/dir/33.7753974,-117.921582/33.8056901,-117.9199596" TargetMode="External"/><Relationship Id="rId24" Type="http://schemas.openxmlformats.org/officeDocument/2006/relationships/hyperlink" Target="https://www.google.com/maps/dir/33.7753974,-117.921582/33.7207429,-117.9106923" TargetMode="External"/><Relationship Id="rId23" Type="http://schemas.openxmlformats.org/officeDocument/2006/relationships/hyperlink" Target="https://maps.google.com?saddr=33.7753974,-117.921582&amp;daddr=33.7207429,-117.9106923" TargetMode="External"/><Relationship Id="rId409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OyA_2q_X3IARlXVME_Oq-6I&amp;travelmode=best" TargetMode="External"/><Relationship Id="rId404" Type="http://schemas.openxmlformats.org/officeDocument/2006/relationships/hyperlink" Target="https://maps.google.com?saddr=33.7753974,-117.921582&amp;daddr=33.7453504,-117.9291248" TargetMode="External"/><Relationship Id="rId525" Type="http://schemas.openxmlformats.org/officeDocument/2006/relationships/hyperlink" Target="https://www.google.com/maps/dir/33.7753974,-117.921582/33.7484033,-117.8515799" TargetMode="External"/><Relationship Id="rId403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Santa+Ana&amp;destination_place_id=ChIJNy_DmIgn3YARIDR-j5g58kE&amp;travelmode=best" TargetMode="External"/><Relationship Id="rId524" Type="http://schemas.openxmlformats.org/officeDocument/2006/relationships/hyperlink" Target="https://maps.google.com?saddr=33.7753974,-117.921582&amp;daddr=33.7484033,-117.8515799" TargetMode="External"/><Relationship Id="rId402" Type="http://schemas.openxmlformats.org/officeDocument/2006/relationships/hyperlink" Target="https://www.google.com/maps/dir/33.7753974,-117.921582/33.7379909,-117.9203796" TargetMode="External"/><Relationship Id="rId523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ASkleHPZ3IARajn_EUwGUqU&amp;travelmode=best" TargetMode="External"/><Relationship Id="rId401" Type="http://schemas.openxmlformats.org/officeDocument/2006/relationships/hyperlink" Target="https://maps.google.com?saddr=33.7753974,-117.921582&amp;daddr=33.7379909,-117.9203796" TargetMode="External"/><Relationship Id="rId522" Type="http://schemas.openxmlformats.org/officeDocument/2006/relationships/hyperlink" Target="https://www.google.com/maps/dir/33.7753974,-117.921582/33.7462104,-117.9892303" TargetMode="External"/><Relationship Id="rId408" Type="http://schemas.openxmlformats.org/officeDocument/2006/relationships/hyperlink" Target="https://www.google.com/maps/dir/33.7753974,-117.921582/33.81838349999999,-117.8896335" TargetMode="External"/><Relationship Id="rId529" Type="http://schemas.openxmlformats.org/officeDocument/2006/relationships/hyperlink" Target="https://www.google.com/maps/dir/?api=1&amp;origin=Party+Snaps+Photo+Booth+OC+%7C+Photo+Booth+Rental+Orange+County&amp;origin_place_id=ChIJS6qcHXvZ3IARO_aW9uFeY8M&amp;destination=Sam's+Club+Gas&amp;destination_place_id=ChIJyRuhmBEn3YARfT8jDQXOiq8&amp;travelmode=best" TargetMode="External"/><Relationship Id="rId407" Type="http://schemas.openxmlformats.org/officeDocument/2006/relationships/hyperlink" Target="https://maps.google.com?saddr=33.7753974,-117.921582&amp;daddr=33.81838349999999,-117.8896335" TargetMode="External"/><Relationship Id="rId528" Type="http://schemas.openxmlformats.org/officeDocument/2006/relationships/hyperlink" Target="https://www.google.com/maps/dir/33.7753974,-117.921582/33.838444,-117.90254" TargetMode="External"/><Relationship Id="rId406" Type="http://schemas.openxmlformats.org/officeDocument/2006/relationships/hyperlink" Target="https://www.google.com/maps/dir/?api=1&amp;origin=Party+Snaps+Photo+Booth+OC+%7C+Photo+Booth+Rental+Orange+County&amp;origin_place_id=ChIJS6qcHXvZ3IARO_aW9uFeY8M&amp;destination=Excaliber+Fuels&amp;destination_place_id=ChIJK98K16_X3IARZ_m5iCpPU6c&amp;travelmode=best" TargetMode="External"/><Relationship Id="rId527" Type="http://schemas.openxmlformats.org/officeDocument/2006/relationships/hyperlink" Target="https://maps.google.com?saddr=33.7753974,-117.921582&amp;daddr=33.838444,-117.90254" TargetMode="External"/><Relationship Id="rId405" Type="http://schemas.openxmlformats.org/officeDocument/2006/relationships/hyperlink" Target="https://www.google.com/maps/dir/33.7753974,-117.921582/33.7453504,-117.9291248" TargetMode="External"/><Relationship Id="rId526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tbbLtjjW3IARwEfzAmehdLM&amp;travelmode=best" TargetMode="External"/><Relationship Id="rId26" Type="http://schemas.openxmlformats.org/officeDocument/2006/relationships/hyperlink" Target="https://maps.google.com?saddr=33.7753974,-117.921582&amp;daddr=33.7878618,-117.853114" TargetMode="External"/><Relationship Id="rId25" Type="http://schemas.openxmlformats.org/officeDocument/2006/relationships/hyperlink" Target="https://www.google.com/maps/dir/?api=1&amp;origin=Party+Snaps+Photo+Booth+OC+%7C+Photo+Booth+Rental+Orange+County&amp;origin_place_id=ChIJS6qcHXvZ3IARO_aW9uFeY8M&amp;destination=Plaza+Park&amp;destination_place_id=ChIJH1HOFOfZ3IARSBIIYJPMa0Y&amp;travelmode=best" TargetMode="External"/><Relationship Id="rId28" Type="http://schemas.openxmlformats.org/officeDocument/2006/relationships/hyperlink" Target="https://www.google.com/maps/dir/?api=1&amp;origin=Party+Snaps+Photo+Booth+OC+%7C+Photo+Booth+Rental+Orange+County&amp;origin_place_id=ChIJS6qcHXvZ3IARO_aW9uFeY8M&amp;destination=Mile+Square+Regional+Park&amp;destination_place_id=ChIJNWhHcwsn3YAR66eV_VxLTEY&amp;travelmode=best" TargetMode="External"/><Relationship Id="rId27" Type="http://schemas.openxmlformats.org/officeDocument/2006/relationships/hyperlink" Target="https://www.google.com/maps/dir/33.7753974,-117.921582/33.7878618,-117.853114" TargetMode="External"/><Relationship Id="rId400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a-5QFH7Y3IAROVSrZeTltOY&amp;travelmode=best" TargetMode="External"/><Relationship Id="rId521" Type="http://schemas.openxmlformats.org/officeDocument/2006/relationships/hyperlink" Target="https://maps.google.com?saddr=33.7753974,-117.921582&amp;daddr=33.7462104,-117.9892303" TargetMode="External"/><Relationship Id="rId29" Type="http://schemas.openxmlformats.org/officeDocument/2006/relationships/hyperlink" Target="https://maps.google.com?saddr=33.7753974,-117.921582&amp;daddr=33.7190281,-117.9382728" TargetMode="External"/><Relationship Id="rId520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V8BPBzwm3YAR18NZz2_KsTg&amp;travelmode=best" TargetMode="External"/><Relationship Id="rId11" Type="http://schemas.openxmlformats.org/officeDocument/2006/relationships/hyperlink" Target="https://maps.google.com?saddr=33.7753974,-117.921582&amp;daddr=33.8110413,-117.9205341" TargetMode="External"/><Relationship Id="rId10" Type="http://schemas.openxmlformats.org/officeDocument/2006/relationships/hyperlink" Target="https://www.google.com/maps/dir/?api=1&amp;origin=Party+Snaps+Photo+Booth+OC+%7C+Photo+Booth+Rental+Orange+County&amp;origin_place_id=ChIJS6qcHXvZ3IARO_aW9uFeY8M&amp;destination=Temple+of+the+Forbidden+Eye&amp;destination_place_id=ChIJY-AbChTX3IAR7T4QCJvflZs&amp;travelmode=best" TargetMode="External"/><Relationship Id="rId13" Type="http://schemas.openxmlformats.org/officeDocument/2006/relationships/hyperlink" Target="https://www.google.com/maps/dir/?api=1&amp;origin=Party+Snaps+Photo+Booth+OC+%7C+Photo+Booth+Rental+Orange+County&amp;origin_place_id=ChIJS6qcHXvZ3IARO_aW9uFeY8M&amp;destination=Pixar+Pier&amp;destination_place_id=ChIJPQhS4djX3IARI9WzlAUOcV0&amp;travelmode=best" TargetMode="External"/><Relationship Id="rId12" Type="http://schemas.openxmlformats.org/officeDocument/2006/relationships/hyperlink" Target="https://www.google.com/maps/dir/33.7753974,-117.921582/33.8110413,-117.9205341" TargetMode="External"/><Relationship Id="rId519" Type="http://schemas.openxmlformats.org/officeDocument/2006/relationships/hyperlink" Target="https://www.google.com/maps/dir/33.7753974,-117.921582/33.8032797,-117.9934217" TargetMode="External"/><Relationship Id="rId514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8RQk93LZ3IARfcN1imSNA2Q&amp;travelmode=best" TargetMode="External"/><Relationship Id="rId513" Type="http://schemas.openxmlformats.org/officeDocument/2006/relationships/hyperlink" Target="https://www.google.com/maps/dir/33.7753974,-117.921582/33.82845289999999,-117.9593176" TargetMode="External"/><Relationship Id="rId512" Type="http://schemas.openxmlformats.org/officeDocument/2006/relationships/hyperlink" Target="https://maps.google.com?saddr=33.7753974,-117.921582&amp;daddr=33.82845289999999,-117.9593176" TargetMode="External"/><Relationship Id="rId511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Anaheim&amp;destination_place_id=ChIJRXR8Or0p3YARZh8Odvk0KvQ&amp;travelmode=best" TargetMode="External"/><Relationship Id="rId518" Type="http://schemas.openxmlformats.org/officeDocument/2006/relationships/hyperlink" Target="https://maps.google.com?saddr=33.7753974,-117.921582&amp;daddr=33.8032797,-117.9934217" TargetMode="External"/><Relationship Id="rId517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Extra+Mile&amp;destination_place_id=ChIJvxtLuB8p3YAR_Ph2vzrqcj8&amp;travelmode=best" TargetMode="External"/><Relationship Id="rId516" Type="http://schemas.openxmlformats.org/officeDocument/2006/relationships/hyperlink" Target="https://www.google.com/maps/dir/33.7753974,-117.921582/33.7450328,-117.8524511" TargetMode="External"/><Relationship Id="rId515" Type="http://schemas.openxmlformats.org/officeDocument/2006/relationships/hyperlink" Target="https://maps.google.com?saddr=33.7753974,-117.921582&amp;daddr=33.7450328,-117.8524511" TargetMode="External"/><Relationship Id="rId15" Type="http://schemas.openxmlformats.org/officeDocument/2006/relationships/hyperlink" Target="https://www.google.com/maps/dir/33.7753974,-117.921582/33.8054175,-117.9208423" TargetMode="External"/><Relationship Id="rId14" Type="http://schemas.openxmlformats.org/officeDocument/2006/relationships/hyperlink" Target="https://maps.google.com?saddr=33.7753974,-117.921582&amp;daddr=33.8054175,-117.9208423" TargetMode="External"/><Relationship Id="rId17" Type="http://schemas.openxmlformats.org/officeDocument/2006/relationships/hyperlink" Target="https://maps.google.com?saddr=33.7753974,-117.921582&amp;daddr=33.836249,-117.9281007" TargetMode="External"/><Relationship Id="rId16" Type="http://schemas.openxmlformats.org/officeDocument/2006/relationships/hyperlink" Target="https://www.google.com/maps/dir/?api=1&amp;origin=Party+Snaps+Photo+Booth+OC+%7C+Photo+Booth+Rental+Orange+County&amp;origin_place_id=ChIJS6qcHXvZ3IARO_aW9uFeY8M&amp;destination=Anaheim+Founders'+Park&amp;destination_place_id=ChIJj2CtSd4p3YARR99GWRPtVxA&amp;travelmode=best" TargetMode="External"/><Relationship Id="rId19" Type="http://schemas.openxmlformats.org/officeDocument/2006/relationships/hyperlink" Target="https://www.google.com/maps/dir/?api=1&amp;origin=Party+Snaps+Photo+Booth+OC+%7C+Photo+Booth+Rental+Orange+County&amp;origin_place_id=ChIJS6qcHXvZ3IARO_aW9uFeY8M&amp;destination=San+Fransokyo+Square&amp;destination_place_id=ChIJs4wYDvDX3IARN3wIvWkH-Ho&amp;travelmode=best" TargetMode="External"/><Relationship Id="rId510" Type="http://schemas.openxmlformats.org/officeDocument/2006/relationships/hyperlink" Target="https://www.google.com/maps/dir/33.7753974,-117.921582/33.7299726,-117.9715792" TargetMode="External"/><Relationship Id="rId18" Type="http://schemas.openxmlformats.org/officeDocument/2006/relationships/hyperlink" Target="https://www.google.com/maps/dir/33.7753974,-117.921582/33.836249,-117.9281007" TargetMode="External"/><Relationship Id="rId84" Type="http://schemas.openxmlformats.org/officeDocument/2006/relationships/hyperlink" Target="https://www.google.com/maps/dir/33.7753974,-117.921582/33.7858162,-117.8448715" TargetMode="External"/><Relationship Id="rId83" Type="http://schemas.openxmlformats.org/officeDocument/2006/relationships/hyperlink" Target="https://maps.google.com?saddr=33.7753974,-117.921582&amp;daddr=33.7858162,-117.8448715" TargetMode="External"/><Relationship Id="rId86" Type="http://schemas.openxmlformats.org/officeDocument/2006/relationships/hyperlink" Target="https://maps.google.com?saddr=33.7753974,-117.921582&amp;daddr=33.8054575,-117.9216412" TargetMode="External"/><Relationship Id="rId85" Type="http://schemas.openxmlformats.org/officeDocument/2006/relationships/hyperlink" Target="https://www.google.com/maps/dir/?api=1&amp;origin=Party+Snaps+Photo+Booth+OC+%7C+Photo+Booth+Rental+Orange+County&amp;origin_place_id=ChIJS6qcHXvZ3IARO_aW9uFeY8M&amp;destination=World+of+Color+-+ONE&amp;destination_place_id=ChIJgd3UC9nX3IARpqMxlG1bXXw&amp;travelmode=best" TargetMode="External"/><Relationship Id="rId88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gfz___DX3IARb3yFVfINKoA&amp;travelmode=best" TargetMode="External"/><Relationship Id="rId87" Type="http://schemas.openxmlformats.org/officeDocument/2006/relationships/hyperlink" Target="https://www.google.com/maps/dir/33.7753974,-117.921582/33.8054575,-117.9216412" TargetMode="External"/><Relationship Id="rId89" Type="http://schemas.openxmlformats.org/officeDocument/2006/relationships/hyperlink" Target="https://maps.google.com?saddr=33.7753974,-117.921582&amp;daddr=33.788456,-117.9106586" TargetMode="External"/><Relationship Id="rId80" Type="http://schemas.openxmlformats.org/officeDocument/2006/relationships/hyperlink" Target="https://maps.google.com?saddr=33.7753974,-117.921582&amp;daddr=33.8121436,-117.9210796" TargetMode="External"/><Relationship Id="rId82" Type="http://schemas.openxmlformats.org/officeDocument/2006/relationships/hyperlink" Target="https://www.google.com/maps/dir/?api=1&amp;origin=Party+Snaps+Photo+Booth+OC+%7C+Photo+Booth+Rental+Orange+County&amp;origin_place_id=ChIJS6qcHXvZ3IARO_aW9uFeY8M&amp;destination=Pitcher+Park&amp;destination_place_id=ChIJA0KBju_Z3IARAwCx_z8aAXY&amp;travelmode=best" TargetMode="External"/><Relationship Id="rId81" Type="http://schemas.openxmlformats.org/officeDocument/2006/relationships/hyperlink" Target="https://www.google.com/maps/dir/33.7753974,-117.921582/33.8121436,-117.9210796" TargetMode="External"/><Relationship Id="rId73" Type="http://schemas.openxmlformats.org/officeDocument/2006/relationships/hyperlink" Target="https://www.google.com/maps/dir/?api=1&amp;origin=Party+Snaps+Photo+Booth+OC+%7C+Photo+Booth+Rental+Orange+County&amp;origin_place_id=ChIJS6qcHXvZ3IARO_aW9uFeY8M&amp;destination=Haster+Basin+Recreational+Park&amp;destination_place_id=ChIJba686R3Y3IARgPs2mxMAI98&amp;travelmode=best" TargetMode="External"/><Relationship Id="rId72" Type="http://schemas.openxmlformats.org/officeDocument/2006/relationships/hyperlink" Target="https://www.google.com/maps/dir/33.7753974,-117.921582/33.6849886,-118.0224512" TargetMode="External"/><Relationship Id="rId75" Type="http://schemas.openxmlformats.org/officeDocument/2006/relationships/hyperlink" Target="https://www.google.com/maps/dir/33.7753974,-117.921582/33.781178,-117.906741" TargetMode="External"/><Relationship Id="rId74" Type="http://schemas.openxmlformats.org/officeDocument/2006/relationships/hyperlink" Target="https://maps.google.com?saddr=33.7753974,-117.921582&amp;daddr=33.781178,-117.906741" TargetMode="External"/><Relationship Id="rId77" Type="http://schemas.openxmlformats.org/officeDocument/2006/relationships/hyperlink" Target="https://maps.google.com?saddr=33.7753974,-117.921582&amp;daddr=33.844477,-117.8780963" TargetMode="External"/><Relationship Id="rId76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92UvqVjW3IAROz3j6rKSO-M&amp;travelmode=best" TargetMode="External"/><Relationship Id="rId79" Type="http://schemas.openxmlformats.org/officeDocument/2006/relationships/hyperlink" Target="https://www.google.com/maps/dir/?api=1&amp;origin=Party+Snaps+Photo+Booth+OC+%7C+Photo+Booth+Rental+Orange+County&amp;origin_place_id=ChIJS6qcHXvZ3IARO_aW9uFeY8M&amp;destination=Pirate's+Lair+on+Tom+Sawyer+Island&amp;destination_place_id=ChIJx29__NbX3IARe_a8KuLeoGE&amp;travelmode=best" TargetMode="External"/><Relationship Id="rId78" Type="http://schemas.openxmlformats.org/officeDocument/2006/relationships/hyperlink" Target="https://www.google.com/maps/dir/33.7753974,-117.921582/33.844477,-117.8780963" TargetMode="External"/><Relationship Id="rId71" Type="http://schemas.openxmlformats.org/officeDocument/2006/relationships/hyperlink" Target="https://maps.google.com?saddr=33.7753974,-117.921582&amp;daddr=33.6849886,-118.0224512" TargetMode="External"/><Relationship Id="rId70" Type="http://schemas.openxmlformats.org/officeDocument/2006/relationships/hyperlink" Target="https://www.google.com/maps/dir/?api=1&amp;origin=Party+Snaps+Photo+Booth+OC+%7C+Photo+Booth+Rental+Orange+County&amp;origin_place_id=ChIJS6qcHXvZ3IARO_aW9uFeY8M&amp;destination=Harriett+M.+Wieder+Regional+Park&amp;destination_place_id=ChIJG4UFOBwk3YAReimtUAk67Rw&amp;travelmode=best" TargetMode="External"/><Relationship Id="rId62" Type="http://schemas.openxmlformats.org/officeDocument/2006/relationships/hyperlink" Target="https://maps.google.com?saddr=33.7753974,-117.921582&amp;daddr=33.6999197,-118.009088" TargetMode="External"/><Relationship Id="rId61" Type="http://schemas.openxmlformats.org/officeDocument/2006/relationships/hyperlink" Target="https://www.google.com/maps/dir/?api=1&amp;origin=Party+Snaps+Photo+Booth+OC+%7C+Photo+Booth+Rental+Orange+County&amp;origin_place_id=ChIJS6qcHXvZ3IARO_aW9uFeY8M&amp;destination=Huntington+Beach+Central+Park+West&amp;destination_place_id=ChIJF_AXUZgm3YAR7WGJ_0Y_QYk&amp;travelmode=best" TargetMode="External"/><Relationship Id="rId64" Type="http://schemas.openxmlformats.org/officeDocument/2006/relationships/hyperlink" Target="https://www.google.com/maps/dir/?api=1&amp;origin=Party+Snaps+Photo+Booth+OC+%7C+Photo+Booth+Rental+Orange+County&amp;origin_place_id=ChIJS6qcHXvZ3IARO_aW9uFeY8M&amp;destination=Knott's+Berry+Farm&amp;destination_place_id=ChIJo3h_9V8p3YARVTAekE45jq4&amp;travelmode=best" TargetMode="External"/><Relationship Id="rId63" Type="http://schemas.openxmlformats.org/officeDocument/2006/relationships/hyperlink" Target="https://www.google.com/maps/dir/33.7753974,-117.921582/33.6999197,-118.009088" TargetMode="External"/><Relationship Id="rId66" Type="http://schemas.openxmlformats.org/officeDocument/2006/relationships/hyperlink" Target="https://www.google.com/maps/dir/33.7753974,-117.921582/33.8443038,-118.0002265" TargetMode="External"/><Relationship Id="rId65" Type="http://schemas.openxmlformats.org/officeDocument/2006/relationships/hyperlink" Target="https://maps.google.com?saddr=33.7753974,-117.921582&amp;daddr=33.8443038,-118.0002265" TargetMode="External"/><Relationship Id="rId68" Type="http://schemas.openxmlformats.org/officeDocument/2006/relationships/hyperlink" Target="https://maps.google.com?saddr=33.7753974,-117.921582&amp;daddr=33.8120918,-117.9189742" TargetMode="External"/><Relationship Id="rId67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Park&amp;destination_place_id=ChIJa147K9HX3IAR-lwiGIQv9i4&amp;travelmode=best" TargetMode="External"/><Relationship Id="rId60" Type="http://schemas.openxmlformats.org/officeDocument/2006/relationships/hyperlink" Target="https://www.google.com/maps/dir/33.7753974,-117.921582/33.805822,-117.9214318" TargetMode="External"/><Relationship Id="rId69" Type="http://schemas.openxmlformats.org/officeDocument/2006/relationships/hyperlink" Target="https://www.google.com/maps/dir/33.7753974,-117.921582/33.8120918,-117.9189742" TargetMode="External"/><Relationship Id="rId51" Type="http://schemas.openxmlformats.org/officeDocument/2006/relationships/hyperlink" Target="https://www.google.com/maps/dir/33.7753974,-117.921582/33.8102333,-117.9184917" TargetMode="External"/><Relationship Id="rId50" Type="http://schemas.openxmlformats.org/officeDocument/2006/relationships/hyperlink" Target="https://maps.google.com?saddr=33.7753974,-117.921582&amp;daddr=33.8102333,-117.9184917" TargetMode="External"/><Relationship Id="rId53" Type="http://schemas.openxmlformats.org/officeDocument/2006/relationships/hyperlink" Target="https://maps.google.com?saddr=33.7753974,-117.921582&amp;daddr=33.7560346,-117.9848717" TargetMode="External"/><Relationship Id="rId52" Type="http://schemas.openxmlformats.org/officeDocument/2006/relationships/hyperlink" Target="https://www.google.com/maps/dir/?api=1&amp;origin=Party+Snaps+Photo+Booth+OC+%7C+Photo+Booth+Rental+Orange+County&amp;origin_place_id=ChIJS6qcHXvZ3IARO_aW9uFeY8M&amp;destination=Vietnam+War+Memorial&amp;destination_place_id=ChIJia1mxyUm3YARbnBBJTHf6e8&amp;travelmode=best" TargetMode="External"/><Relationship Id="rId55" Type="http://schemas.openxmlformats.org/officeDocument/2006/relationships/hyperlink" Target="https://www.google.com/maps/dir/?api=1&amp;origin=Party+Snaps+Photo+Booth+OC+%7C+Photo+Booth+Rental+Orange+County&amp;origin_place_id=ChIJS6qcHXvZ3IARO_aW9uFeY8M&amp;destination=Knott's+Soak+City&amp;destination_place_id=ChIJo3h_9V8p3YARRU45Q8H7_70&amp;travelmode=best" TargetMode="External"/><Relationship Id="rId54" Type="http://schemas.openxmlformats.org/officeDocument/2006/relationships/hyperlink" Target="https://www.google.com/maps/dir/33.7753974,-117.921582/33.7560346,-117.9848717" TargetMode="External"/><Relationship Id="rId57" Type="http://schemas.openxmlformats.org/officeDocument/2006/relationships/hyperlink" Target="https://www.google.com/maps/dir/33.7753974,-117.921582/33.8410301,-117.9949727" TargetMode="External"/><Relationship Id="rId56" Type="http://schemas.openxmlformats.org/officeDocument/2006/relationships/hyperlink" Target="https://maps.google.com?saddr=33.7753974,-117.921582&amp;daddr=33.8410301,-117.9949727" TargetMode="External"/><Relationship Id="rId59" Type="http://schemas.openxmlformats.org/officeDocument/2006/relationships/hyperlink" Target="https://maps.google.com?saddr=33.7753974,-117.921582&amp;daddr=33.805822,-117.9214318" TargetMode="External"/><Relationship Id="rId58" Type="http://schemas.openxmlformats.org/officeDocument/2006/relationships/hyperlink" Target="https://www.google.com/maps/dir/?api=1&amp;origin=Party+Snaps+Photo+Booth+OC+%7C+Photo+Booth+Rental+Orange+County&amp;origin_place_id=ChIJS6qcHXvZ3IARO_aW9uFeY8M&amp;destination=Paradise+Gardens+Park&amp;destination_place_id=ChIJa2eOBtnX3IARc1NEdOGJ5oc&amp;travelmode=best" TargetMode="External"/><Relationship Id="rId107" Type="http://schemas.openxmlformats.org/officeDocument/2006/relationships/hyperlink" Target="https://maps.google.com?saddr=33.7753974,-117.921582&amp;daddr=33.8125169,-117.9181913" TargetMode="External"/><Relationship Id="rId228" Type="http://schemas.openxmlformats.org/officeDocument/2006/relationships/hyperlink" Target="https://www.google.com/maps/dir/33.7753974,-117.921582/33.760243,-117.830241" TargetMode="External"/><Relationship Id="rId349" Type="http://schemas.openxmlformats.org/officeDocument/2006/relationships/hyperlink" Target="https://www.google.com/maps/dir/?api=1&amp;origin=Party+Snaps+Photo+Booth+OC+%7C+Photo+Booth+Rental+Orange+County&amp;origin_place_id=ChIJS6qcHXvZ3IARO_aW9uFeY8M&amp;destination=Magnolia+Caf%C3%A9&amp;destination_place_id=ChIJ6UwWcv0m3YARFyqxOakpPqE&amp;travelmode=best" TargetMode="External"/><Relationship Id="rId106" Type="http://schemas.openxmlformats.org/officeDocument/2006/relationships/hyperlink" Target="https://www.google.com/maps/dir/?api=1&amp;origin=Party+Snaps+Photo+Booth+OC+%7C+Photo+Booth+Rental+Orange+County&amp;origin_place_id=ChIJS6qcHXvZ3IARO_aW9uFeY8M&amp;destination=Pixie+Hollow&amp;destination_place_id=ChIJ1YyR3-bX3IAR39PwlqTFCZQ&amp;travelmode=best" TargetMode="External"/><Relationship Id="rId227" Type="http://schemas.openxmlformats.org/officeDocument/2006/relationships/hyperlink" Target="https://maps.google.com?saddr=33.7753974,-117.921582&amp;daddr=33.760243,-117.830241" TargetMode="External"/><Relationship Id="rId348" Type="http://schemas.openxmlformats.org/officeDocument/2006/relationships/hyperlink" Target="https://www.google.com/maps/dir/33.7753974,-117.921582/33.8086791,-117.8569725" TargetMode="External"/><Relationship Id="rId469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Hd1ar1rW3IARkvcLnXJBNrk&amp;travelmode=best" TargetMode="External"/><Relationship Id="rId105" Type="http://schemas.openxmlformats.org/officeDocument/2006/relationships/hyperlink" Target="https://www.google.com/maps/dir/33.7753974,-117.921582/33.7107614,-117.9818572" TargetMode="External"/><Relationship Id="rId226" Type="http://schemas.openxmlformats.org/officeDocument/2006/relationships/hyperlink" Target="https://www.google.com/maps/dir/?api=1&amp;origin=Party+Snaps+Photo+Booth+OC+%7C+Photo+Booth+Rental+Orange+County&amp;origin_place_id=ChIJS6qcHXvZ3IARO_aW9uFeY8M&amp;destination=Mimi's+Cafe&amp;destination_place_id=ChIJ26FAxira3IARGEk3dXawOnc&amp;travelmode=best" TargetMode="External"/><Relationship Id="rId347" Type="http://schemas.openxmlformats.org/officeDocument/2006/relationships/hyperlink" Target="https://maps.google.com?saddr=33.7753974,-117.921582&amp;daddr=33.8086791,-117.8569725" TargetMode="External"/><Relationship Id="rId468" Type="http://schemas.openxmlformats.org/officeDocument/2006/relationships/hyperlink" Target="https://www.google.com/maps/dir/33.7753974,-117.921582/33.802647,-117.9848213" TargetMode="External"/><Relationship Id="rId104" Type="http://schemas.openxmlformats.org/officeDocument/2006/relationships/hyperlink" Target="https://maps.google.com?saddr=33.7753974,-117.921582&amp;daddr=33.7107614,-117.9818572" TargetMode="External"/><Relationship Id="rId225" Type="http://schemas.openxmlformats.org/officeDocument/2006/relationships/hyperlink" Target="https://www.google.com/maps/dir/33.7753974,-117.921582/33.7596221,-117.8528691" TargetMode="External"/><Relationship Id="rId346" Type="http://schemas.openxmlformats.org/officeDocument/2006/relationships/hyperlink" Target="https://www.google.com/maps/dir/?api=1&amp;origin=Party+Snaps+Photo+Booth+OC+%7C+Photo+Booth+Rental+Orange+County&amp;origin_place_id=ChIJS6qcHXvZ3IARO_aW9uFeY8M&amp;destination=Bodhi+Leaf+Coffee+Traders&amp;destination_place_id=ChIJAd3H9DfR3IARTYNVBDanc78&amp;travelmode=best" TargetMode="External"/><Relationship Id="rId467" Type="http://schemas.openxmlformats.org/officeDocument/2006/relationships/hyperlink" Target="https://maps.google.com?saddr=33.7753974,-117.921582&amp;daddr=33.802647,-117.9848213" TargetMode="External"/><Relationship Id="rId109" Type="http://schemas.openxmlformats.org/officeDocument/2006/relationships/hyperlink" Target="https://www.google.com/maps/dir/?api=1&amp;origin=Party+Snaps+Photo+Booth+OC+%7C+Photo+Booth+Rental+Orange+County&amp;origin_place_id=ChIJS6qcHXvZ3IARO_aW9uFeY8M&amp;destination=Frontier+Park&amp;destination_place_id=ChIJ2f-Sje_b3IAREd7hru5FfqU&amp;travelmode=best" TargetMode="External"/><Relationship Id="rId108" Type="http://schemas.openxmlformats.org/officeDocument/2006/relationships/hyperlink" Target="https://www.google.com/maps/dir/33.7753974,-117.921582/33.8125169,-117.9181913" TargetMode="External"/><Relationship Id="rId229" Type="http://schemas.openxmlformats.org/officeDocument/2006/relationships/hyperlink" Target="https://www.google.com/maps/dir/?api=1&amp;origin=Party+Snaps+Photo+Booth+OC+%7C+Photo+Booth+Rental+Orange+County&amp;origin_place_id=ChIJS6qcHXvZ3IARO_aW9uFeY8M&amp;destination=Tastea+Garden+Grove+(Westminster)&amp;destination_place_id=ChIJu0qN18In3YARpX7C1F3yB3A&amp;travelmode=best" TargetMode="External"/><Relationship Id="rId220" Type="http://schemas.openxmlformats.org/officeDocument/2006/relationships/hyperlink" Target="https://www.google.com/maps/dir/?api=1&amp;origin=Party+Snaps+Photo+Booth+OC+%7C+Photo+Booth+Rental+Orange+County&amp;origin_place_id=ChIJS6qcHXvZ3IARO_aW9uFeY8M&amp;destination=McDonald's&amp;destination_place_id=ChIJZcNDxJnX3IARM0k-_xojzUA&amp;travelmode=best" TargetMode="External"/><Relationship Id="rId341" Type="http://schemas.openxmlformats.org/officeDocument/2006/relationships/hyperlink" Target="https://maps.google.com?saddr=33.7753974,-117.921582&amp;daddr=33.75909499999999,-117.958497" TargetMode="External"/><Relationship Id="rId462" Type="http://schemas.openxmlformats.org/officeDocument/2006/relationships/hyperlink" Target="https://www.google.com/maps/dir/33.7753974,-117.921582/33.75975680000001,-117.8693846" TargetMode="External"/><Relationship Id="rId340" Type="http://schemas.openxmlformats.org/officeDocument/2006/relationships/hyperlink" Target="https://www.google.com/maps/dir/?api=1&amp;origin=Party+Snaps+Photo+Booth+OC+%7C+Photo+Booth+Rental+Orange+County&amp;origin_place_id=ChIJS6qcHXvZ3IARO_aW9uFeY8M&amp;destination=7+Leaves+Cafe+Garden+Grove+(Westminster)&amp;destination_place_id=ChIJ9-W2wNon3YARvz4tSIZg5ow&amp;travelmode=best" TargetMode="External"/><Relationship Id="rId461" Type="http://schemas.openxmlformats.org/officeDocument/2006/relationships/hyperlink" Target="https://maps.google.com?saddr=33.7753974,-117.921582&amp;daddr=33.75975680000001,-117.8693846" TargetMode="External"/><Relationship Id="rId460" Type="http://schemas.openxmlformats.org/officeDocument/2006/relationships/hyperlink" Target="https://www.google.com/maps/dir/?api=1&amp;origin=Party+Snaps+Photo+Booth+OC+%7C+Photo+Booth+Rental+Orange+County&amp;origin_place_id=ChIJS6qcHXvZ3IARO_aW9uFeY8M&amp;destination=Gasco&amp;destination_place_id=ChIJh3G1Kq7Z3IAR3xWE0eAjDbw&amp;travelmode=best" TargetMode="External"/><Relationship Id="rId103" Type="http://schemas.openxmlformats.org/officeDocument/2006/relationships/hyperlink" Target="https://www.google.com/maps/dir/?api=1&amp;origin=Party+Snaps+Photo+Booth+OC+%7C+Photo+Booth+Rental+Orange+County&amp;origin_place_id=ChIJS6qcHXvZ3IARO_aW9uFeY8M&amp;destination=Lake+View+Park&amp;destination_place_id=ChIJwUoLaeUm3YARNPwAPZIAA3U&amp;travelmode=best" TargetMode="External"/><Relationship Id="rId224" Type="http://schemas.openxmlformats.org/officeDocument/2006/relationships/hyperlink" Target="https://maps.google.com?saddr=33.7753974,-117.921582&amp;daddr=33.7596221,-117.8528691" TargetMode="External"/><Relationship Id="rId345" Type="http://schemas.openxmlformats.org/officeDocument/2006/relationships/hyperlink" Target="https://www.google.com/maps/dir/33.7753974,-117.921582/33.780929,-117.914419" TargetMode="External"/><Relationship Id="rId466" Type="http://schemas.openxmlformats.org/officeDocument/2006/relationships/hyperlink" Target="https://www.google.com/maps/dir/?api=1&amp;origin=Party+Snaps+Photo+Booth+OC+%7C+Photo+Booth+Rental+Orange+County&amp;origin_place_id=ChIJS6qcHXvZ3IARO_aW9uFeY8M&amp;destination=G+&amp;+M&amp;destination_place_id=ChIJgeigveIo3YARwPO_isik0bs&amp;travelmode=best" TargetMode="External"/><Relationship Id="rId102" Type="http://schemas.openxmlformats.org/officeDocument/2006/relationships/hyperlink" Target="https://www.google.com/maps/dir/33.7753974,-117.921582/33.8136285,-117.9182653" TargetMode="External"/><Relationship Id="rId223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r0MSwZjZ3IARj5VK-Q6qtrE&amp;travelmode=best" TargetMode="External"/><Relationship Id="rId344" Type="http://schemas.openxmlformats.org/officeDocument/2006/relationships/hyperlink" Target="https://maps.google.com?saddr=33.7753974,-117.921582&amp;daddr=33.780929,-117.914419" TargetMode="External"/><Relationship Id="rId465" Type="http://schemas.openxmlformats.org/officeDocument/2006/relationships/hyperlink" Target="https://www.google.com/maps/dir/33.7753974,-117.921582/33.8026191,-117.8720969" TargetMode="External"/><Relationship Id="rId101" Type="http://schemas.openxmlformats.org/officeDocument/2006/relationships/hyperlink" Target="https://maps.google.com?saddr=33.7753974,-117.921582&amp;daddr=33.8136285,-117.9182653" TargetMode="External"/><Relationship Id="rId222" Type="http://schemas.openxmlformats.org/officeDocument/2006/relationships/hyperlink" Target="https://www.google.com/maps/dir/33.7753974,-117.921582/33.8028911,-117.8886277" TargetMode="External"/><Relationship Id="rId343" Type="http://schemas.openxmlformats.org/officeDocument/2006/relationships/hyperlink" Target="https://www.google.com/maps/dir/?api=1&amp;origin=Party+Snaps+Photo+Booth+OC+%7C+Photo+Booth+Rental+Orange+County&amp;origin_place_id=ChIJS6qcHXvZ3IARO_aW9uFeY8M&amp;destination=McDonald's&amp;destination_place_id=ChIJ5yR3QPjX3IARN9ufVpYwymM&amp;travelmode=best" TargetMode="External"/><Relationship Id="rId464" Type="http://schemas.openxmlformats.org/officeDocument/2006/relationships/hyperlink" Target="https://maps.google.com?saddr=33.7753974,-117.921582&amp;daddr=33.8026191,-117.8720969" TargetMode="External"/><Relationship Id="rId100" Type="http://schemas.openxmlformats.org/officeDocument/2006/relationships/hyperlink" Target="https://www.google.com/maps/dir/?api=1&amp;origin=Party+Snaps+Photo+Booth+OC+%7C+Photo+Booth+Rental+Orange+County&amp;origin_place_id=ChIJS6qcHXvZ3IARO_aW9uFeY8M&amp;destination=Storybook+Land+Canal+Boats&amp;destination_place_id=ChIJ9TWHTdHX3IARsElE7ASk9NU&amp;travelmode=best" TargetMode="External"/><Relationship Id="rId221" Type="http://schemas.openxmlformats.org/officeDocument/2006/relationships/hyperlink" Target="https://maps.google.com?saddr=33.7753974,-117.921582&amp;daddr=33.8028911,-117.8886277" TargetMode="External"/><Relationship Id="rId342" Type="http://schemas.openxmlformats.org/officeDocument/2006/relationships/hyperlink" Target="https://www.google.com/maps/dir/33.7753974,-117.921582/33.75909499999999,-117.958497" TargetMode="External"/><Relationship Id="rId463" Type="http://schemas.openxmlformats.org/officeDocument/2006/relationships/hyperlink" Target="https://www.google.com/maps/dir/?api=1&amp;origin=Party+Snaps+Photo+Booth+OC+%7C+Photo+Booth+Rental+Orange+County&amp;origin_place_id=ChIJS6qcHXvZ3IARO_aW9uFeY8M&amp;destination=SC+Fuels&amp;destination_place_id=ChIJcccg1XDX3IARGK2_ILA806k&amp;travelmode=best" TargetMode="External"/><Relationship Id="rId217" Type="http://schemas.openxmlformats.org/officeDocument/2006/relationships/hyperlink" Target="https://www.google.com/maps/dir/?api=1&amp;origin=Party+Snaps+Photo+Booth+OC+%7C+Photo+Booth+Rental+Orange+County&amp;origin_place_id=ChIJS6qcHXvZ3IARO_aW9uFeY8M&amp;destination=Lily's+Bakery&amp;destination_place_id=ChIJr0ZUkr4n3YARni4y06zaWfs&amp;travelmode=best" TargetMode="External"/><Relationship Id="rId338" Type="http://schemas.openxmlformats.org/officeDocument/2006/relationships/hyperlink" Target="https://maps.google.com?saddr=33.7753974,-117.921582&amp;daddr=33.7482331,-117.8701193" TargetMode="External"/><Relationship Id="rId459" Type="http://schemas.openxmlformats.org/officeDocument/2006/relationships/hyperlink" Target="https://www.google.com/maps/dir/33.7753974,-117.921582/33.7306982,-117.9290111" TargetMode="External"/><Relationship Id="rId216" Type="http://schemas.openxmlformats.org/officeDocument/2006/relationships/hyperlink" Target="https://www.google.com/maps/dir/33.7753974,-117.921582/33.788893,-117.940805" TargetMode="External"/><Relationship Id="rId337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Z61ecgfZ3IARBTayD-VA1zI&amp;travelmode=best" TargetMode="External"/><Relationship Id="rId458" Type="http://schemas.openxmlformats.org/officeDocument/2006/relationships/hyperlink" Target="https://maps.google.com?saddr=33.7753974,-117.921582&amp;daddr=33.7306982,-117.9290111" TargetMode="External"/><Relationship Id="rId215" Type="http://schemas.openxmlformats.org/officeDocument/2006/relationships/hyperlink" Target="https://maps.google.com?saddr=33.7753974,-117.921582&amp;daddr=33.788893,-117.940805" TargetMode="External"/><Relationship Id="rId336" Type="http://schemas.openxmlformats.org/officeDocument/2006/relationships/hyperlink" Target="https://www.google.com/maps/dir/33.7753974,-117.921582/33.6944499,-117.8837986" TargetMode="External"/><Relationship Id="rId457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3TO4ln4n3YARxkEjIbsHV0c&amp;travelmode=best" TargetMode="External"/><Relationship Id="rId214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Ia9qyhYo3YARcTlIcaaNCRA&amp;travelmode=best" TargetMode="External"/><Relationship Id="rId335" Type="http://schemas.openxmlformats.org/officeDocument/2006/relationships/hyperlink" Target="https://maps.google.com?saddr=33.7753974,-117.921582&amp;daddr=33.6944499,-117.8837986" TargetMode="External"/><Relationship Id="rId456" Type="http://schemas.openxmlformats.org/officeDocument/2006/relationships/hyperlink" Target="https://www.google.com/maps/dir/33.7753974,-117.921582/33.8474597,-117.9414101" TargetMode="External"/><Relationship Id="rId219" Type="http://schemas.openxmlformats.org/officeDocument/2006/relationships/hyperlink" Target="https://www.google.com/maps/dir/33.7753974,-117.921582/33.7454272,-117.9519667" TargetMode="External"/><Relationship Id="rId218" Type="http://schemas.openxmlformats.org/officeDocument/2006/relationships/hyperlink" Target="https://maps.google.com?saddr=33.7753974,-117.921582&amp;daddr=33.7454272,-117.9519667" TargetMode="External"/><Relationship Id="rId339" Type="http://schemas.openxmlformats.org/officeDocument/2006/relationships/hyperlink" Target="https://www.google.com/maps/dir/33.7753974,-117.921582/33.7482331,-117.8701193" TargetMode="External"/><Relationship Id="rId330" Type="http://schemas.openxmlformats.org/officeDocument/2006/relationships/hyperlink" Target="https://www.google.com/maps/dir/33.7753974,-117.921582/33.8027915,-117.942422" TargetMode="External"/><Relationship Id="rId451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hzVe-9LX3IARAzrXMRXU50k&amp;travelmode=best" TargetMode="External"/><Relationship Id="rId450" Type="http://schemas.openxmlformats.org/officeDocument/2006/relationships/hyperlink" Target="https://www.google.com/maps/dir/33.7753974,-117.921582/33.7801908,-117.8700253" TargetMode="External"/><Relationship Id="rId213" Type="http://schemas.openxmlformats.org/officeDocument/2006/relationships/hyperlink" Target="https://www.google.com/maps/dir/33.7753974,-117.921582/33.7304725,-117.995964" TargetMode="External"/><Relationship Id="rId334" Type="http://schemas.openxmlformats.org/officeDocument/2006/relationships/hyperlink" Target="https://www.google.com/maps/dir/?api=1&amp;origin=Party+Snaps+Photo+Booth+OC+%7C+Photo+Booth+Rental+Orange+County&amp;origin_place_id=ChIJS6qcHXvZ3IARO_aW9uFeY8M&amp;destination=Panera+Bread&amp;destination_place_id=ChIJVcikUy_f3IARKAJqPvB0kTM&amp;travelmode=best" TargetMode="External"/><Relationship Id="rId455" Type="http://schemas.openxmlformats.org/officeDocument/2006/relationships/hyperlink" Target="https://maps.google.com?saddr=33.7753974,-117.921582&amp;daddr=33.8474597,-117.9414101" TargetMode="External"/><Relationship Id="rId212" Type="http://schemas.openxmlformats.org/officeDocument/2006/relationships/hyperlink" Target="https://maps.google.com?saddr=33.7753974,-117.921582&amp;daddr=33.7304725,-117.995964" TargetMode="External"/><Relationship Id="rId333" Type="http://schemas.openxmlformats.org/officeDocument/2006/relationships/hyperlink" Target="https://www.google.com/maps/dir/33.7753974,-117.921582/33.7586157,-117.990195" TargetMode="External"/><Relationship Id="rId454" Type="http://schemas.openxmlformats.org/officeDocument/2006/relationships/hyperlink" Target="https://www.google.com/maps/dir/?api=1&amp;origin=Party+Snaps+Photo+Booth+OC+%7C+Photo+Booth+Rental+Orange+County&amp;origin_place_id=ChIJS6qcHXvZ3IARO_aW9uFeY8M&amp;destination=Mobil&amp;destination_place_id=ChIJXcEhnPEp3YAR2L3UwejwxlI&amp;travelmode=best" TargetMode="External"/><Relationship Id="rId211" Type="http://schemas.openxmlformats.org/officeDocument/2006/relationships/hyperlink" Target="https://www.google.com/maps/dir/?api=1&amp;origin=Party+Snaps+Photo+Booth+OC+%7C+Photo+Booth+Rental+Orange+County&amp;origin_place_id=ChIJS6qcHXvZ3IARO_aW9uFeY8M&amp;destination=Corner+Bakery&amp;destination_place_id=ChIJQZuhI2gm3YAR7c1JCv3cwJU&amp;travelmode=best" TargetMode="External"/><Relationship Id="rId332" Type="http://schemas.openxmlformats.org/officeDocument/2006/relationships/hyperlink" Target="https://maps.google.com?saddr=33.7753974,-117.921582&amp;daddr=33.7586157,-117.990195" TargetMode="External"/><Relationship Id="rId453" Type="http://schemas.openxmlformats.org/officeDocument/2006/relationships/hyperlink" Target="https://www.google.com/maps/dir/33.7753974,-117.921582/33.8184413,-117.9157256" TargetMode="External"/><Relationship Id="rId210" Type="http://schemas.openxmlformats.org/officeDocument/2006/relationships/hyperlink" Target="https://www.google.com/maps/dir/33.7753974,-117.921582/33.8329216,-117.945815" TargetMode="External"/><Relationship Id="rId331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AyLGq8Al3YARuS-aQ3-gU5E&amp;travelmode=best" TargetMode="External"/><Relationship Id="rId452" Type="http://schemas.openxmlformats.org/officeDocument/2006/relationships/hyperlink" Target="https://maps.google.com?saddr=33.7753974,-117.921582&amp;daddr=33.8184413,-117.9157256" TargetMode="External"/><Relationship Id="rId370" Type="http://schemas.openxmlformats.org/officeDocument/2006/relationships/hyperlink" Target="https://www.google.com/maps/dir/?api=1&amp;origin=Party+Snaps+Photo+Booth+OC+%7C+Photo+Booth+Rental+Orange+County&amp;origin_place_id=ChIJS6qcHXvZ3IARO_aW9uFeY8M&amp;destination=Freeway+Expresswash-+Orange&amp;destination_place_id=ChIJRSkZedfZ3IARql_YeaqSxNs&amp;travelmode=best" TargetMode="External"/><Relationship Id="rId491" Type="http://schemas.openxmlformats.org/officeDocument/2006/relationships/hyperlink" Target="https://maps.google.com?saddr=33.7753974,-117.921582&amp;daddr=33.7729378,-117.8532421" TargetMode="External"/><Relationship Id="rId490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437HQJXZ3IARt1GbEzRJ7ks&amp;travelmode=best" TargetMode="External"/><Relationship Id="rId129" Type="http://schemas.openxmlformats.org/officeDocument/2006/relationships/hyperlink" Target="https://www.google.com/maps/dir/33.7753974,-117.921582/33.7743356,-117.9409542" TargetMode="External"/><Relationship Id="rId128" Type="http://schemas.openxmlformats.org/officeDocument/2006/relationships/hyperlink" Target="https://maps.google.com?saddr=33.7753974,-117.921582&amp;daddr=33.7743356,-117.9409542" TargetMode="External"/><Relationship Id="rId249" Type="http://schemas.openxmlformats.org/officeDocument/2006/relationships/hyperlink" Target="https://www.google.com/maps/dir/33.7753974,-117.921582/33.7770841,-117.8668172" TargetMode="External"/><Relationship Id="rId127" Type="http://schemas.openxmlformats.org/officeDocument/2006/relationships/hyperlink" Target="https://www.google.com/maps/dir/?api=1&amp;origin=Party+Snaps+Photo+Booth+OC+%7C+Photo+Booth+Rental+Orange+County&amp;origin_place_id=ChIJS6qcHXvZ3IARO_aW9uFeY8M&amp;destination=Historical+Main+Street+Archway&amp;destination_place_id=ChIJNVjXqOwp3YARIaclZ9IAqvE&amp;travelmode=best" TargetMode="External"/><Relationship Id="rId248" Type="http://schemas.openxmlformats.org/officeDocument/2006/relationships/hyperlink" Target="https://maps.google.com?saddr=33.7753974,-117.921582&amp;daddr=33.7770841,-117.8668172" TargetMode="External"/><Relationship Id="rId369" Type="http://schemas.openxmlformats.org/officeDocument/2006/relationships/hyperlink" Target="https://www.google.com/maps/dir/33.7753974,-117.921582/33.766571,-117.990154" TargetMode="External"/><Relationship Id="rId126" Type="http://schemas.openxmlformats.org/officeDocument/2006/relationships/hyperlink" Target="https://www.google.com/maps/dir/33.7753974,-117.921582/33.8058948,-117.9205295" TargetMode="External"/><Relationship Id="rId247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tQ4PZ8_Z3IARtU9mS-s_0mg&amp;travelmode=best" TargetMode="External"/><Relationship Id="rId368" Type="http://schemas.openxmlformats.org/officeDocument/2006/relationships/hyperlink" Target="https://maps.google.com?saddr=33.7753974,-117.921582&amp;daddr=33.766571,-117.990154" TargetMode="External"/><Relationship Id="rId489" Type="http://schemas.openxmlformats.org/officeDocument/2006/relationships/hyperlink" Target="https://www.google.com/maps/dir/33.7753974,-117.921582/33.7774741,-117.8533949" TargetMode="External"/><Relationship Id="rId121" Type="http://schemas.openxmlformats.org/officeDocument/2006/relationships/hyperlink" Target="https://www.google.com/maps/dir/?api=1&amp;origin=Party+Snaps+Photo+Booth+OC+%7C+Photo+Booth+Rental+Orange+County&amp;origin_place_id=ChIJS6qcHXvZ3IARO_aW9uFeY8M&amp;destination=Mother+Colony+House&amp;destination_place_id=ChIJoTqfTt4p3YAR1iwu6J6A3rM&amp;travelmode=best" TargetMode="External"/><Relationship Id="rId242" Type="http://schemas.openxmlformats.org/officeDocument/2006/relationships/hyperlink" Target="https://maps.google.com?saddr=33.7753974,-117.921582&amp;daddr=33.8001353,-117.9187849" TargetMode="External"/><Relationship Id="rId363" Type="http://schemas.openxmlformats.org/officeDocument/2006/relationships/hyperlink" Target="https://www.google.com/maps/dir/33.7753974,-117.921582/33.8177703,-117.9280249" TargetMode="External"/><Relationship Id="rId484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ExtraMile&amp;destination_place_id=ChIJv_weXSLZ3IAR1arJmkll3q4&amp;travelmode=best" TargetMode="External"/><Relationship Id="rId120" Type="http://schemas.openxmlformats.org/officeDocument/2006/relationships/hyperlink" Target="https://www.google.com/maps/dir/33.7753974,-117.921582/33.7392473,-117.8111765" TargetMode="External"/><Relationship Id="rId241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wXNOWOfX3IARQ2fH6X9w-Bc&amp;travelmode=best" TargetMode="External"/><Relationship Id="rId362" Type="http://schemas.openxmlformats.org/officeDocument/2006/relationships/hyperlink" Target="https://maps.google.com?saddr=33.7753974,-117.921582&amp;daddr=33.8177703,-117.9280249" TargetMode="External"/><Relationship Id="rId483" Type="http://schemas.openxmlformats.org/officeDocument/2006/relationships/hyperlink" Target="https://www.google.com/maps/dir/33.7753974,-117.921582/33.8184931,-117.8809939" TargetMode="External"/><Relationship Id="rId240" Type="http://schemas.openxmlformats.org/officeDocument/2006/relationships/hyperlink" Target="https://www.google.com/maps/dir/33.7753974,-117.921582/33.81846799999999,-117.90917" TargetMode="External"/><Relationship Id="rId361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k1PQ1dQp3YARcdjLLNFD7no&amp;travelmode=best" TargetMode="External"/><Relationship Id="rId482" Type="http://schemas.openxmlformats.org/officeDocument/2006/relationships/hyperlink" Target="https://maps.google.com?saddr=33.7753974,-117.921582&amp;daddr=33.8184931,-117.8809939" TargetMode="External"/><Relationship Id="rId360" Type="http://schemas.openxmlformats.org/officeDocument/2006/relationships/hyperlink" Target="https://www.google.com/maps/dir/33.7753974,-117.921582/33.7584775,-117.8346742" TargetMode="External"/><Relationship Id="rId481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Yb_H1afX3IARdUKobxzaJms&amp;travelmode=best" TargetMode="External"/><Relationship Id="rId125" Type="http://schemas.openxmlformats.org/officeDocument/2006/relationships/hyperlink" Target="https://maps.google.com?saddr=33.7753974,-117.921582&amp;daddr=33.8058948,-117.9205295" TargetMode="External"/><Relationship Id="rId246" Type="http://schemas.openxmlformats.org/officeDocument/2006/relationships/hyperlink" Target="https://www.google.com/maps/dir/33.7753974,-117.921582/33.7294545,-117.9930938" TargetMode="External"/><Relationship Id="rId367" Type="http://schemas.openxmlformats.org/officeDocument/2006/relationships/hyperlink" Target="https://www.google.com/maps/dir/?api=1&amp;origin=Party+Snaps+Photo+Booth+OC+%7C+Photo+Booth+Rental+Orange+County&amp;origin_place_id=ChIJS6qcHXvZ3IARO_aW9uFeY8M&amp;destination=Circle+K&amp;destination_place_id=ChIJZ7i6PZko3YARiOuoONkRGvc&amp;travelmode=best" TargetMode="External"/><Relationship Id="rId488" Type="http://schemas.openxmlformats.org/officeDocument/2006/relationships/hyperlink" Target="https://maps.google.com?saddr=33.7753974,-117.921582&amp;daddr=33.7774741,-117.8533949" TargetMode="External"/><Relationship Id="rId124" Type="http://schemas.openxmlformats.org/officeDocument/2006/relationships/hyperlink" Target="https://www.google.com/maps/dir/?api=1&amp;origin=Party+Snaps+Photo+Booth+OC+%7C+Photo+Booth+Rental+Orange+County&amp;origin_place_id=ChIJS6qcHXvZ3IARO_aW9uFeY8M&amp;destination=San+Fransokyo+Square+Bridge&amp;destination_place_id=ChIJp9qly8zX3IAR9BaSSJbG6KI&amp;travelmode=best" TargetMode="External"/><Relationship Id="rId245" Type="http://schemas.openxmlformats.org/officeDocument/2006/relationships/hyperlink" Target="https://maps.google.com?saddr=33.7753974,-117.921582&amp;daddr=33.7294545,-117.9930938" TargetMode="External"/><Relationship Id="rId366" Type="http://schemas.openxmlformats.org/officeDocument/2006/relationships/hyperlink" Target="https://www.google.com/maps/dir/33.7753974,-117.921582/33.81748629999999,-117.9149804" TargetMode="External"/><Relationship Id="rId487" Type="http://schemas.openxmlformats.org/officeDocument/2006/relationships/hyperlink" Target="https://www.google.com/maps/dir/?api=1&amp;origin=Party+Snaps+Photo+Booth+OC+%7C+Photo+Booth+Rental+Orange+County&amp;origin_place_id=ChIJS6qcHXvZ3IARO_aW9uFeY8M&amp;destination=CadMart+76&amp;destination_place_id=ChIJAeZGaurZ3IAR5tunEiuybzI&amp;travelmode=best" TargetMode="External"/><Relationship Id="rId123" Type="http://schemas.openxmlformats.org/officeDocument/2006/relationships/hyperlink" Target="https://www.google.com/maps/dir/33.7753974,-117.921582/33.8362516,-117.9280875" TargetMode="External"/><Relationship Id="rId244" Type="http://schemas.openxmlformats.org/officeDocument/2006/relationships/hyperlink" Target="https://www.google.com/maps/dir/?api=1&amp;origin=Party+Snaps+Photo+Booth+OC+%7C+Photo+Booth+Rental+Orange+County&amp;origin_place_id=ChIJS6qcHXvZ3IARO_aW9uFeY8M&amp;destination=Refuge+Calvary+Chapel+Huntington+Beach&amp;destination_place_id=ChIJu5OOMl0m3YARM7U-cViV3E4&amp;travelmode=best" TargetMode="External"/><Relationship Id="rId365" Type="http://schemas.openxmlformats.org/officeDocument/2006/relationships/hyperlink" Target="https://maps.google.com?saddr=33.7753974,-117.921582&amp;daddr=33.81748629999999,-117.9149804" TargetMode="External"/><Relationship Id="rId486" Type="http://schemas.openxmlformats.org/officeDocument/2006/relationships/hyperlink" Target="https://www.google.com/maps/dir/33.7753974,-117.921582/33.7268491,-117.8696966" TargetMode="External"/><Relationship Id="rId122" Type="http://schemas.openxmlformats.org/officeDocument/2006/relationships/hyperlink" Target="https://maps.google.com?saddr=33.7753974,-117.921582&amp;daddr=33.8362516,-117.9280875" TargetMode="External"/><Relationship Id="rId243" Type="http://schemas.openxmlformats.org/officeDocument/2006/relationships/hyperlink" Target="https://www.google.com/maps/dir/33.7753974,-117.921582/33.8001353,-117.9187849" TargetMode="External"/><Relationship Id="rId364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Anaheim&amp;destination_place_id=ChIJTxNwZ9LX3IARGfF10CWOHXw&amp;travelmode=best" TargetMode="External"/><Relationship Id="rId485" Type="http://schemas.openxmlformats.org/officeDocument/2006/relationships/hyperlink" Target="https://maps.google.com?saddr=33.7753974,-117.921582&amp;daddr=33.7268491,-117.8696966" TargetMode="External"/><Relationship Id="rId95" Type="http://schemas.openxmlformats.org/officeDocument/2006/relationships/hyperlink" Target="https://maps.google.com?saddr=33.7753974,-117.921582&amp;daddr=33.761292,-118.023549" TargetMode="External"/><Relationship Id="rId94" Type="http://schemas.openxmlformats.org/officeDocument/2006/relationships/hyperlink" Target="https://www.google.com/maps/dir/?api=1&amp;origin=Party+Snaps+Photo+Booth+OC+%7C+Photo+Booth+Rental+Orange+County&amp;origin_place_id=ChIJS6qcHXvZ3IARO_aW9uFeY8M&amp;destination=Margie+L+Rice+Park&amp;destination_place_id=ChIJsUdAI1Iv3YAR9itmGKL-56w&amp;travelmode=best" TargetMode="External"/><Relationship Id="rId97" Type="http://schemas.openxmlformats.org/officeDocument/2006/relationships/hyperlink" Target="https://www.google.com/maps/dir/?api=1&amp;origin=Party+Snaps+Photo+Booth+OC+%7C+Photo+Booth+Rental+Orange+County&amp;origin_place_id=ChIJS6qcHXvZ3IARO_aW9uFeY8M&amp;destination=Sun+View+Park&amp;destination_place_id=ChIJOyd2c10m3YARmIH5cw8OorQ&amp;travelmode=best" TargetMode="External"/><Relationship Id="rId96" Type="http://schemas.openxmlformats.org/officeDocument/2006/relationships/hyperlink" Target="https://www.google.com/maps/dir/33.7753974,-117.921582/33.761292,-118.023549" TargetMode="External"/><Relationship Id="rId99" Type="http://schemas.openxmlformats.org/officeDocument/2006/relationships/hyperlink" Target="https://www.google.com/maps/dir/33.7753974,-117.921582/33.7270764,-117.9939052" TargetMode="External"/><Relationship Id="rId480" Type="http://schemas.openxmlformats.org/officeDocument/2006/relationships/hyperlink" Target="https://www.google.com/maps/dir/33.7753974,-117.921582/33.7568071,-117.8609734" TargetMode="External"/><Relationship Id="rId98" Type="http://schemas.openxmlformats.org/officeDocument/2006/relationships/hyperlink" Target="https://maps.google.com?saddr=33.7753974,-117.921582&amp;daddr=33.7270764,-117.9939052" TargetMode="External"/><Relationship Id="rId91" Type="http://schemas.openxmlformats.org/officeDocument/2006/relationships/hyperlink" Target="https://www.google.com/maps/dir/?api=1&amp;origin=Party+Snaps+Photo+Booth+OC+%7C+Photo+Booth+Rental+Orange+County&amp;origin_place_id=ChIJS6qcHXvZ3IARO_aW9uFeY8M&amp;destination=Ponderosa+Park&amp;destination_place_id=ChIJO0oQEezX3IARrOL6pDM9dXY&amp;travelmode=best" TargetMode="External"/><Relationship Id="rId90" Type="http://schemas.openxmlformats.org/officeDocument/2006/relationships/hyperlink" Target="https://www.google.com/maps/dir/33.7753974,-117.921582/33.788456,-117.9106586" TargetMode="External"/><Relationship Id="rId93" Type="http://schemas.openxmlformats.org/officeDocument/2006/relationships/hyperlink" Target="https://www.google.com/maps/dir/33.7753974,-117.921582/33.7954907,-117.9055973" TargetMode="External"/><Relationship Id="rId92" Type="http://schemas.openxmlformats.org/officeDocument/2006/relationships/hyperlink" Target="https://maps.google.com?saddr=33.7753974,-117.921582&amp;daddr=33.7954907,-117.9055973" TargetMode="External"/><Relationship Id="rId118" Type="http://schemas.openxmlformats.org/officeDocument/2006/relationships/hyperlink" Target="https://www.google.com/maps/dir/?api=1&amp;origin=Party+Snaps+Photo+Booth+OC+%7C+Photo+Booth+Rental+Orange+County&amp;origin_place_id=ChIJS6qcHXvZ3IARO_aW9uFeY8M&amp;destination=Pine+Tree+Park&amp;destination_place_id=ChIJd9vpo-vb3IARs6hjPtk7Cdo&amp;travelmode=best" TargetMode="External"/><Relationship Id="rId239" Type="http://schemas.openxmlformats.org/officeDocument/2006/relationships/hyperlink" Target="https://maps.google.com?saddr=33.7753974,-117.921582&amp;daddr=33.81846799999999,-117.90917" TargetMode="External"/><Relationship Id="rId117" Type="http://schemas.openxmlformats.org/officeDocument/2006/relationships/hyperlink" Target="https://www.google.com/maps/dir/33.7753974,-117.921582/33.6894365,-117.9992279" TargetMode="External"/><Relationship Id="rId238" Type="http://schemas.openxmlformats.org/officeDocument/2006/relationships/hyperlink" Target="https://www.google.com/maps/dir/?api=1&amp;origin=Party+Snaps+Photo+Booth+OC+%7C+Photo+Booth+Rental+Orange+County&amp;origin_place_id=ChIJS6qcHXvZ3IARO_aW9uFeY8M&amp;destination=McDonald's&amp;destination_place_id=ChIJfSEPRMzX3IARdnHOx3KFMdI&amp;travelmode=best" TargetMode="External"/><Relationship Id="rId359" Type="http://schemas.openxmlformats.org/officeDocument/2006/relationships/hyperlink" Target="https://maps.google.com?saddr=33.7753974,-117.921582&amp;daddr=33.7584775,-117.8346742" TargetMode="External"/><Relationship Id="rId116" Type="http://schemas.openxmlformats.org/officeDocument/2006/relationships/hyperlink" Target="https://maps.google.com?saddr=33.7753974,-117.921582&amp;daddr=33.6894365,-117.9992279" TargetMode="External"/><Relationship Id="rId237" Type="http://schemas.openxmlformats.org/officeDocument/2006/relationships/hyperlink" Target="https://www.google.com/maps/dir/33.7753974,-117.921582/33.7461705,-117.8694912" TargetMode="External"/><Relationship Id="rId358" Type="http://schemas.openxmlformats.org/officeDocument/2006/relationships/hyperlink" Target="https://www.google.com/maps/dir/?api=1&amp;origin=Party+Snaps+Photo+Booth+OC+%7C+Photo+Booth+Rental+Orange+County&amp;origin_place_id=ChIJS6qcHXvZ3IARO_aW9uFeY8M&amp;destination=The+Coffee+Bean+&amp;+Tea+Leaf&amp;destination_place_id=ChIJH1vbr4HZ3IARdA75Uhbu8pc&amp;travelmode=best" TargetMode="External"/><Relationship Id="rId479" Type="http://schemas.openxmlformats.org/officeDocument/2006/relationships/hyperlink" Target="https://maps.google.com?saddr=33.7753974,-117.921582&amp;daddr=33.7568071,-117.8609734" TargetMode="External"/><Relationship Id="rId115" Type="http://schemas.openxmlformats.org/officeDocument/2006/relationships/hyperlink" Target="https://www.google.com/maps/dir/?api=1&amp;origin=Party+Snaps+Photo+Booth+OC+%7C+Photo+Booth+Rental+Orange+County&amp;origin_place_id=ChIJS6qcHXvZ3IARO_aW9uFeY8M&amp;destination=Green+Park&amp;destination_place_id=ChIJCX3L_7gm3YARLJanQGrVtwQ&amp;travelmode=best" TargetMode="External"/><Relationship Id="rId236" Type="http://schemas.openxmlformats.org/officeDocument/2006/relationships/hyperlink" Target="https://maps.google.com?saddr=33.7753974,-117.921582&amp;daddr=33.7461705,-117.8694912" TargetMode="External"/><Relationship Id="rId357" Type="http://schemas.openxmlformats.org/officeDocument/2006/relationships/hyperlink" Target="https://www.google.com/maps/dir/33.7753974,-117.921582/33.758842,-118.005351" TargetMode="External"/><Relationship Id="rId478" Type="http://schemas.openxmlformats.org/officeDocument/2006/relationships/hyperlink" Target="https://www.google.com/maps/dir/?api=1&amp;origin=Party+Snaps+Photo+Booth+OC+%7C+Photo+Booth+Rental+Orange+County&amp;origin_place_id=ChIJS6qcHXvZ3IARO_aW9uFeY8M&amp;destination=CFN&amp;destination_place_id=ChIJCwCiA6TZ3IARqF7gtPMDTF8&amp;travelmode=best" TargetMode="External"/><Relationship Id="rId119" Type="http://schemas.openxmlformats.org/officeDocument/2006/relationships/hyperlink" Target="https://maps.google.com?saddr=33.7753974,-117.921582&amp;daddr=33.7392473,-117.8111765" TargetMode="External"/><Relationship Id="rId110" Type="http://schemas.openxmlformats.org/officeDocument/2006/relationships/hyperlink" Target="https://maps.google.com?saddr=33.7753974,-117.921582&amp;daddr=33.7323026,-117.8187265" TargetMode="External"/><Relationship Id="rId231" Type="http://schemas.openxmlformats.org/officeDocument/2006/relationships/hyperlink" Target="https://www.google.com/maps/dir/33.7753974,-117.921582/33.7603212,-117.9512255" TargetMode="External"/><Relationship Id="rId352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kU58SYDZ3IARF3XyBxgqMQU&amp;travelmode=best" TargetMode="External"/><Relationship Id="rId473" Type="http://schemas.openxmlformats.org/officeDocument/2006/relationships/hyperlink" Target="https://maps.google.com?saddr=33.7753974,-117.921582&amp;daddr=33.7603691,-117.8605278" TargetMode="External"/><Relationship Id="rId230" Type="http://schemas.openxmlformats.org/officeDocument/2006/relationships/hyperlink" Target="https://maps.google.com?saddr=33.7753974,-117.921582&amp;daddr=33.7603212,-117.9512255" TargetMode="External"/><Relationship Id="rId351" Type="http://schemas.openxmlformats.org/officeDocument/2006/relationships/hyperlink" Target="https://www.google.com/maps/dir/33.7753974,-117.921582/33.7147845,-117.9721767" TargetMode="External"/><Relationship Id="rId472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n_cUoKTZ3IARS5zGIs0O5yM&amp;travelmode=best" TargetMode="External"/><Relationship Id="rId350" Type="http://schemas.openxmlformats.org/officeDocument/2006/relationships/hyperlink" Target="https://maps.google.com?saddr=33.7753974,-117.921582&amp;daddr=33.7147845,-117.9721767" TargetMode="External"/><Relationship Id="rId471" Type="http://schemas.openxmlformats.org/officeDocument/2006/relationships/hyperlink" Target="https://www.google.com/maps/dir/33.7753974,-117.921582/33.81773400000001,-117.88971" TargetMode="External"/><Relationship Id="rId470" Type="http://schemas.openxmlformats.org/officeDocument/2006/relationships/hyperlink" Target="https://maps.google.com?saddr=33.7753974,-117.921582&amp;daddr=33.81773400000001,-117.88971" TargetMode="External"/><Relationship Id="rId114" Type="http://schemas.openxmlformats.org/officeDocument/2006/relationships/hyperlink" Target="https://www.google.com/maps/dir/33.7753974,-117.921582/33.8122384,-117.9178289" TargetMode="External"/><Relationship Id="rId235" Type="http://schemas.openxmlformats.org/officeDocument/2006/relationships/hyperlink" Target="https://www.google.com/maps/dir/?api=1&amp;origin=Party+Snaps+Photo+Booth+OC+%7C+Photo+Booth+Rental+Orange+County&amp;origin_place_id=ChIJS6qcHXvZ3IARO_aW9uFeY8M&amp;destination=Den+Cafe&amp;destination_place_id=ChIJGcXo-QbZ3IARdf0EDWH2UOo&amp;travelmode=best" TargetMode="External"/><Relationship Id="rId356" Type="http://schemas.openxmlformats.org/officeDocument/2006/relationships/hyperlink" Target="https://maps.google.com?saddr=33.7753974,-117.921582&amp;daddr=33.758842,-118.005351" TargetMode="External"/><Relationship Id="rId477" Type="http://schemas.openxmlformats.org/officeDocument/2006/relationships/hyperlink" Target="https://www.google.com/maps/dir/33.7753974,-117.921582/33.72751600000001,-117.89444" TargetMode="External"/><Relationship Id="rId113" Type="http://schemas.openxmlformats.org/officeDocument/2006/relationships/hyperlink" Target="https://maps.google.com?saddr=33.7753974,-117.921582&amp;daddr=33.8122384,-117.9178289" TargetMode="External"/><Relationship Id="rId234" Type="http://schemas.openxmlformats.org/officeDocument/2006/relationships/hyperlink" Target="https://www.google.com/maps/dir/33.7753974,-117.921582/33.8088389,-117.869725" TargetMode="External"/><Relationship Id="rId355" Type="http://schemas.openxmlformats.org/officeDocument/2006/relationships/hyperlink" Target="https://www.google.com/maps/dir/?api=1&amp;origin=Party+Snaps+Photo+Booth+OC+%7C+Photo+Booth+Rental+Orange+County&amp;origin_place_id=ChIJS6qcHXvZ3IARO_aW9uFeY8M&amp;destination=McDonald's&amp;destination_place_id=ChIJsW-OuKco3YARGihHWdKKrSg&amp;travelmode=best" TargetMode="External"/><Relationship Id="rId476" Type="http://schemas.openxmlformats.org/officeDocument/2006/relationships/hyperlink" Target="https://maps.google.com?saddr=33.7753974,-117.921582&amp;daddr=33.72751600000001,-117.89444" TargetMode="External"/><Relationship Id="rId112" Type="http://schemas.openxmlformats.org/officeDocument/2006/relationships/hyperlink" Target="https://www.google.com/maps/dir/?api=1&amp;origin=Party+Snaps+Photo+Booth+OC+%7C+Photo+Booth+Rental+Orange+County&amp;origin_place_id=ChIJS6qcHXvZ3IARO_aW9uFeY8M&amp;destination=Buzz+Lightyear+Astro+Blasters&amp;destination_place_id=ChIJ0ytGJ9HX3IAR1FJWOr-ShV0&amp;travelmode=best" TargetMode="External"/><Relationship Id="rId233" Type="http://schemas.openxmlformats.org/officeDocument/2006/relationships/hyperlink" Target="https://maps.google.com?saddr=33.7753974,-117.921582&amp;daddr=33.8088389,-117.869725" TargetMode="External"/><Relationship Id="rId354" Type="http://schemas.openxmlformats.org/officeDocument/2006/relationships/hyperlink" Target="https://www.google.com/maps/dir/33.7753974,-117.921582/33.75953,-117.83375" TargetMode="External"/><Relationship Id="rId475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3ZvBS-nY3IAReVXiXTH3GoY&amp;travelmode=best" TargetMode="External"/><Relationship Id="rId111" Type="http://schemas.openxmlformats.org/officeDocument/2006/relationships/hyperlink" Target="https://www.google.com/maps/dir/33.7753974,-117.921582/33.7323026,-117.8187265" TargetMode="External"/><Relationship Id="rId232" Type="http://schemas.openxmlformats.org/officeDocument/2006/relationships/hyperlink" Target="https://www.google.com/maps/dir/?api=1&amp;origin=Party+Snaps+Photo+Booth+OC+%7C+Photo+Booth+Rental+Orange+County&amp;origin_place_id=ChIJS6qcHXvZ3IARO_aW9uFeY8M&amp;destination=Prime+Cut+Caf%C3%A9&amp;destination_place_id=ChIJOYLLAXPX3IARFGwZ5DYDL28&amp;travelmode=best" TargetMode="External"/><Relationship Id="rId353" Type="http://schemas.openxmlformats.org/officeDocument/2006/relationships/hyperlink" Target="https://maps.google.com?saddr=33.7753974,-117.921582&amp;daddr=33.75953,-117.83375" TargetMode="External"/><Relationship Id="rId474" Type="http://schemas.openxmlformats.org/officeDocument/2006/relationships/hyperlink" Target="https://www.google.com/maps/dir/33.7753974,-117.921582/33.7603691,-117.8605278" TargetMode="External"/><Relationship Id="rId305" Type="http://schemas.openxmlformats.org/officeDocument/2006/relationships/hyperlink" Target="https://maps.google.com?saddr=33.7753974,-117.921582&amp;daddr=33.78005179999999,-117.8679207" TargetMode="External"/><Relationship Id="rId426" Type="http://schemas.openxmlformats.org/officeDocument/2006/relationships/hyperlink" Target="https://www.google.com/maps/dir/33.7753974,-117.921582/33.7724018,-117.9417877" TargetMode="External"/><Relationship Id="rId304" Type="http://schemas.openxmlformats.org/officeDocument/2006/relationships/hyperlink" Target="https://www.google.com/maps/dir/?api=1&amp;origin=Party+Snaps+Photo+Booth+OC+%7C+Photo+Booth+Rental+Orange+County&amp;origin_place_id=ChIJS6qcHXvZ3IARO_aW9uFeY8M&amp;destination=Amarith+Cafe&amp;destination_place_id=ChIJn3wRw8_Z3IARB9-OXeIMldA&amp;travelmode=best" TargetMode="External"/><Relationship Id="rId425" Type="http://schemas.openxmlformats.org/officeDocument/2006/relationships/hyperlink" Target="https://maps.google.com?saddr=33.7753974,-117.921582&amp;daddr=33.7724018,-117.9417877" TargetMode="External"/><Relationship Id="rId303" Type="http://schemas.openxmlformats.org/officeDocument/2006/relationships/hyperlink" Target="https://www.google.com/maps/dir/33.7753974,-117.921582/33.729642,-117.9550171" TargetMode="External"/><Relationship Id="rId424" Type="http://schemas.openxmlformats.org/officeDocument/2006/relationships/hyperlink" Target="https://www.google.com/maps/dir/?api=1&amp;origin=Party+Snaps+Photo+Booth+OC+%7C+Photo+Booth+Rental+Orange+County&amp;origin_place_id=ChIJS6qcHXvZ3IARO_aW9uFeY8M&amp;destination=Costco+Gas+Station&amp;destination_place_id=ChIJZVDsbeIn3YARiTsZB2pa4zg&amp;travelmode=best" TargetMode="External"/><Relationship Id="rId302" Type="http://schemas.openxmlformats.org/officeDocument/2006/relationships/hyperlink" Target="https://maps.google.com?saddr=33.7753974,-117.921582&amp;daddr=33.729642,-117.9550171" TargetMode="External"/><Relationship Id="rId423" Type="http://schemas.openxmlformats.org/officeDocument/2006/relationships/hyperlink" Target="https://www.google.com/maps/dir/33.7753974,-117.921582/33.7600374,-117.9198986" TargetMode="External"/><Relationship Id="rId309" Type="http://schemas.openxmlformats.org/officeDocument/2006/relationships/hyperlink" Target="https://www.google.com/maps/dir/33.7753974,-117.921582/33.8608401,-117.9245916" TargetMode="External"/><Relationship Id="rId308" Type="http://schemas.openxmlformats.org/officeDocument/2006/relationships/hyperlink" Target="https://maps.google.com?saddr=33.7753974,-117.921582&amp;daddr=33.8608401,-117.9245916" TargetMode="External"/><Relationship Id="rId429" Type="http://schemas.openxmlformats.org/officeDocument/2006/relationships/hyperlink" Target="https://www.google.com/maps/dir/33.7753974,-117.921582/33.78862,-117.90593" TargetMode="External"/><Relationship Id="rId307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-X338P_V3IAR1B6HgrJDWz8&amp;travelmode=best" TargetMode="External"/><Relationship Id="rId428" Type="http://schemas.openxmlformats.org/officeDocument/2006/relationships/hyperlink" Target="https://maps.google.com?saddr=33.7753974,-117.921582&amp;daddr=33.78862,-117.90593" TargetMode="External"/><Relationship Id="rId306" Type="http://schemas.openxmlformats.org/officeDocument/2006/relationships/hyperlink" Target="https://www.google.com/maps/dir/33.7753974,-117.921582/33.78005179999999,-117.8679207" TargetMode="External"/><Relationship Id="rId427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o6N5uPPX3IARAsjPgftX9hQ&amp;travelmode=best" TargetMode="External"/><Relationship Id="rId301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6xsQsaAn3YARLSsrcen_flk&amp;travelmode=best" TargetMode="External"/><Relationship Id="rId422" Type="http://schemas.openxmlformats.org/officeDocument/2006/relationships/hyperlink" Target="https://maps.google.com?saddr=33.7753974,-117.921582&amp;daddr=33.7600374,-117.9198986" TargetMode="External"/><Relationship Id="rId300" Type="http://schemas.openxmlformats.org/officeDocument/2006/relationships/hyperlink" Target="https://www.google.com/maps/dir/33.7753974,-117.921582/33.7453304,-117.9524011" TargetMode="External"/><Relationship Id="rId421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Ebu9ggvY3IAR_DaVKq7gKRg&amp;travelmode=best" TargetMode="External"/><Relationship Id="rId420" Type="http://schemas.openxmlformats.org/officeDocument/2006/relationships/hyperlink" Target="https://www.google.com/maps/dir/33.7753974,-117.921582/33.7820542,-117.9064653" TargetMode="External"/><Relationship Id="rId541" Type="http://schemas.openxmlformats.org/officeDocument/2006/relationships/drawing" Target="../drawings/drawing4.xml"/><Relationship Id="rId540" Type="http://schemas.openxmlformats.org/officeDocument/2006/relationships/hyperlink" Target="https://www.google.com/maps/dir/33.7753974,-117.921582/33.7882027,-117.8362361" TargetMode="External"/><Relationship Id="rId415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fznCkwjY3IARgt1i7L_GLG4&amp;travelmode=best" TargetMode="External"/><Relationship Id="rId536" Type="http://schemas.openxmlformats.org/officeDocument/2006/relationships/hyperlink" Target="https://maps.google.com?saddr=33.7753974,-117.921582&amp;daddr=33.745823,-117.8466541" TargetMode="External"/><Relationship Id="rId414" Type="http://schemas.openxmlformats.org/officeDocument/2006/relationships/hyperlink" Target="https://www.google.com/maps/dir/33.7753974,-117.921582/33.7695963,-117.9206415" TargetMode="External"/><Relationship Id="rId535" Type="http://schemas.openxmlformats.org/officeDocument/2006/relationships/hyperlink" Target="https://www.google.com/maps/dir/?api=1&amp;origin=Party+Snaps+Photo+Booth+OC+%7C+Photo+Booth+Rental+Orange+County&amp;origin_place_id=ChIJS6qcHXvZ3IARO_aW9uFeY8M&amp;destination=Timco+CNG&amp;destination_place_id=ChIJj9Z1x3HZ3IARolpnNSR4knM&amp;travelmode=best" TargetMode="External"/><Relationship Id="rId413" Type="http://schemas.openxmlformats.org/officeDocument/2006/relationships/hyperlink" Target="https://maps.google.com?saddr=33.7753974,-117.921582&amp;daddr=33.7695963,-117.9206415" TargetMode="External"/><Relationship Id="rId534" Type="http://schemas.openxmlformats.org/officeDocument/2006/relationships/hyperlink" Target="https://www.google.com/maps/dir/33.7753974,-117.921582/33.737144,-117.9898155" TargetMode="External"/><Relationship Id="rId412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VVhOQwbY3IAR7BiqftuLDLI&amp;travelmode=best" TargetMode="External"/><Relationship Id="rId533" Type="http://schemas.openxmlformats.org/officeDocument/2006/relationships/hyperlink" Target="https://maps.google.com?saddr=33.7753974,-117.921582&amp;daddr=33.737144,-117.9898155" TargetMode="External"/><Relationship Id="rId419" Type="http://schemas.openxmlformats.org/officeDocument/2006/relationships/hyperlink" Target="https://maps.google.com?saddr=33.7753974,-117.921582&amp;daddr=33.7820542,-117.9064653" TargetMode="External"/><Relationship Id="rId418" Type="http://schemas.openxmlformats.org/officeDocument/2006/relationships/hyperlink" Target="https://www.google.com/maps/dir/?api=1&amp;origin=Party+Snaps+Photo+Booth+OC+%7C+Photo+Booth+Rental+Orange+County&amp;origin_place_id=ChIJS6qcHXvZ3IARO_aW9uFeY8M&amp;destination=Price+Saver&amp;destination_place_id=ChIJ37u9-vXX3IAR4rKbvR-KRNc&amp;travelmode=best" TargetMode="External"/><Relationship Id="rId539" Type="http://schemas.openxmlformats.org/officeDocument/2006/relationships/hyperlink" Target="https://maps.google.com?saddr=33.7753974,-117.921582&amp;daddr=33.7882027,-117.8362361" TargetMode="External"/><Relationship Id="rId417" Type="http://schemas.openxmlformats.org/officeDocument/2006/relationships/hyperlink" Target="https://www.google.com/maps/dir/33.7753974,-117.921582/33.7667571,-117.9207585" TargetMode="External"/><Relationship Id="rId538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cXygNxra3IARoQ9dFB3GYSw&amp;travelmode=best" TargetMode="External"/><Relationship Id="rId416" Type="http://schemas.openxmlformats.org/officeDocument/2006/relationships/hyperlink" Target="https://maps.google.com?saddr=33.7753974,-117.921582&amp;daddr=33.7667571,-117.9207585" TargetMode="External"/><Relationship Id="rId537" Type="http://schemas.openxmlformats.org/officeDocument/2006/relationships/hyperlink" Target="https://www.google.com/maps/dir/33.7753974,-117.921582/33.745823,-117.8466541" TargetMode="External"/><Relationship Id="rId411" Type="http://schemas.openxmlformats.org/officeDocument/2006/relationships/hyperlink" Target="https://www.google.com/maps/dir/33.7753974,-117.921582/33.8184838,-117.8888032" TargetMode="External"/><Relationship Id="rId532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_Z5RMUEm3YARuN1Oz5AH8Xk&amp;travelmode=best" TargetMode="External"/><Relationship Id="rId410" Type="http://schemas.openxmlformats.org/officeDocument/2006/relationships/hyperlink" Target="https://maps.google.com?saddr=33.7753974,-117.921582&amp;daddr=33.8184838,-117.8888032" TargetMode="External"/><Relationship Id="rId531" Type="http://schemas.openxmlformats.org/officeDocument/2006/relationships/hyperlink" Target="https://www.google.com/maps/dir/33.7753974,-117.921582/33.7157335,-117.9555558" TargetMode="External"/><Relationship Id="rId530" Type="http://schemas.openxmlformats.org/officeDocument/2006/relationships/hyperlink" Target="https://maps.google.com?saddr=33.7753974,-117.921582&amp;daddr=33.7157335,-117.9555558" TargetMode="External"/><Relationship Id="rId206" Type="http://schemas.openxmlformats.org/officeDocument/2006/relationships/hyperlink" Target="https://maps.google.com?saddr=33.7753974,-117.921582&amp;daddr=33.75407260000001,-117.8357445" TargetMode="External"/><Relationship Id="rId327" Type="http://schemas.openxmlformats.org/officeDocument/2006/relationships/hyperlink" Target="https://www.google.com/maps/dir/33.7753974,-117.921582/33.7094376,-117.9886883" TargetMode="External"/><Relationship Id="rId448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ExtraMileOrange&amp;destination_place_id=ChIJLWXS3dHZ3IAROXIhE9NCxxQ&amp;travelmode=best" TargetMode="External"/><Relationship Id="rId205" Type="http://schemas.openxmlformats.org/officeDocument/2006/relationships/hyperlink" Target="https://www.google.com/maps/dir/?api=1&amp;origin=Party+Snaps+Photo+Booth+OC+%7C+Photo+Booth+Rental+Orange+County&amp;origin_place_id=ChIJS6qcHXvZ3IARO_aW9uFeY8M&amp;destination=Corner+Books+&amp;+Coffee+at+Calvary+Church&amp;destination_place_id=ChIJxfw1i37Z3IARrdqSD1CeVso&amp;travelmode=best" TargetMode="External"/><Relationship Id="rId326" Type="http://schemas.openxmlformats.org/officeDocument/2006/relationships/hyperlink" Target="https://maps.google.com?saddr=33.7753974,-117.921582&amp;daddr=33.7094376,-117.9886883" TargetMode="External"/><Relationship Id="rId447" Type="http://schemas.openxmlformats.org/officeDocument/2006/relationships/hyperlink" Target="https://www.google.com/maps/dir/33.7753974,-117.921582/33.7342964,-117.9063174" TargetMode="External"/><Relationship Id="rId204" Type="http://schemas.openxmlformats.org/officeDocument/2006/relationships/hyperlink" Target="https://www.google.com/maps/dir/33.7753974,-117.921582/33.803772,-117.887344" TargetMode="External"/><Relationship Id="rId325" Type="http://schemas.openxmlformats.org/officeDocument/2006/relationships/hyperlink" Target="https://www.google.com/maps/dir/?api=1&amp;origin=Party+Snaps+Photo+Booth+OC+%7C+Photo+Booth+Rental+Orange+County&amp;origin_place_id=ChIJS6qcHXvZ3IARO_aW9uFeY8M&amp;destination=The+Donuttery&amp;destination_place_id=ChIJObOlBu4m3YAR-0rVhzIBaVc&amp;travelmode=best" TargetMode="External"/><Relationship Id="rId446" Type="http://schemas.openxmlformats.org/officeDocument/2006/relationships/hyperlink" Target="https://maps.google.com?saddr=33.7753974,-117.921582&amp;daddr=33.7342964,-117.9063174" TargetMode="External"/><Relationship Id="rId203" Type="http://schemas.openxmlformats.org/officeDocument/2006/relationships/hyperlink" Target="https://maps.google.com?saddr=33.7753974,-117.921582&amp;daddr=33.803772,-117.887344" TargetMode="External"/><Relationship Id="rId324" Type="http://schemas.openxmlformats.org/officeDocument/2006/relationships/hyperlink" Target="https://www.google.com/maps/dir/33.7753974,-117.921582/33.78758000000001,-117.86772" TargetMode="External"/><Relationship Id="rId445" Type="http://schemas.openxmlformats.org/officeDocument/2006/relationships/hyperlink" Target="https://www.google.com/maps/dir/?api=1&amp;origin=Party+Snaps+Photo+Booth+OC+%7C+Photo+Booth+Rental+Orange+County&amp;origin_place_id=ChIJS6qcHXvZ3IARO_aW9uFeY8M&amp;destination=Speedway+Express&amp;destination_place_id=ChIJ6fJNEYzY3IARzm5iaZ9jIQw&amp;travelmode=best" TargetMode="External"/><Relationship Id="rId209" Type="http://schemas.openxmlformats.org/officeDocument/2006/relationships/hyperlink" Target="https://maps.google.com?saddr=33.7753974,-117.921582&amp;daddr=33.8329216,-117.945815" TargetMode="External"/><Relationship Id="rId208" Type="http://schemas.openxmlformats.org/officeDocument/2006/relationships/hyperlink" Target="https://www.google.com/maps/dir/?api=1&amp;origin=Party+Snaps+Photo+Booth+OC+%7C+Photo+Booth+Rental+Orange+County&amp;origin_place_id=ChIJS6qcHXvZ3IARO_aW9uFeY8M&amp;destination=Nubia+Cafe&amp;destination_place_id=ChIJAfm7NsAp3YARc-xOVfEREKw&amp;travelmode=best" TargetMode="External"/><Relationship Id="rId329" Type="http://schemas.openxmlformats.org/officeDocument/2006/relationships/hyperlink" Target="https://maps.google.com?saddr=33.7753974,-117.921582&amp;daddr=33.8027915,-117.942422" TargetMode="External"/><Relationship Id="rId207" Type="http://schemas.openxmlformats.org/officeDocument/2006/relationships/hyperlink" Target="https://www.google.com/maps/dir/33.7753974,-117.921582/33.75407260000001,-117.8357445" TargetMode="External"/><Relationship Id="rId328" Type="http://schemas.openxmlformats.org/officeDocument/2006/relationships/hyperlink" Target="https://www.google.com/maps/dir/?api=1&amp;origin=Party+Snaps+Photo+Booth+OC+%7C+Photo+Booth+Rental+Orange+County&amp;origin_place_id=ChIJS6qcHXvZ3IARO_aW9uFeY8M&amp;destination=McDonald's&amp;destination_place_id=ChIJU50EAzoo3YARtz6Edrob5No&amp;travelmode=best" TargetMode="External"/><Relationship Id="rId449" Type="http://schemas.openxmlformats.org/officeDocument/2006/relationships/hyperlink" Target="https://maps.google.com?saddr=33.7753974,-117.921582&amp;daddr=33.7801908,-117.8700253" TargetMode="External"/><Relationship Id="rId440" Type="http://schemas.openxmlformats.org/officeDocument/2006/relationships/hyperlink" Target="https://maps.google.com?saddr=33.7753974,-117.921582&amp;daddr=33.7881238,-117.877808" TargetMode="External"/><Relationship Id="rId202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T1SyqJnX3IAR9dK1C1xn5RM&amp;travelmode=best" TargetMode="External"/><Relationship Id="rId323" Type="http://schemas.openxmlformats.org/officeDocument/2006/relationships/hyperlink" Target="https://maps.google.com?saddr=33.7753974,-117.921582&amp;daddr=33.78758000000001,-117.86772" TargetMode="External"/><Relationship Id="rId444" Type="http://schemas.openxmlformats.org/officeDocument/2006/relationships/hyperlink" Target="https://www.google.com/maps/dir/33.7753974,-117.921582/33.7518325,-117.8848699" TargetMode="External"/><Relationship Id="rId201" Type="http://schemas.openxmlformats.org/officeDocument/2006/relationships/hyperlink" Target="https://www.google.com/maps/dir/33.7753974,-117.921582/33.69442470000001,-117.9257746" TargetMode="External"/><Relationship Id="rId322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99_fbNfZ3IARMrW8EBZqCW4&amp;travelmode=best" TargetMode="External"/><Relationship Id="rId443" Type="http://schemas.openxmlformats.org/officeDocument/2006/relationships/hyperlink" Target="https://maps.google.com?saddr=33.7753974,-117.921582&amp;daddr=33.7518325,-117.8848699" TargetMode="External"/><Relationship Id="rId200" Type="http://schemas.openxmlformats.org/officeDocument/2006/relationships/hyperlink" Target="https://maps.google.com?saddr=33.7753974,-117.921582&amp;daddr=33.69442470000001,-117.9257746" TargetMode="External"/><Relationship Id="rId321" Type="http://schemas.openxmlformats.org/officeDocument/2006/relationships/hyperlink" Target="https://www.google.com/maps/dir/33.7753974,-117.921582/33.7989539,-117.9187031" TargetMode="External"/><Relationship Id="rId442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4c3uQ1HY3IARIGMQe67Kyns&amp;travelmode=best" TargetMode="External"/><Relationship Id="rId320" Type="http://schemas.openxmlformats.org/officeDocument/2006/relationships/hyperlink" Target="https://maps.google.com?saddr=33.7753974,-117.921582&amp;daddr=33.7989539,-117.9187031" TargetMode="External"/><Relationship Id="rId441" Type="http://schemas.openxmlformats.org/officeDocument/2006/relationships/hyperlink" Target="https://www.google.com/maps/dir/33.7753974,-117.921582/33.7881238,-117.877808" TargetMode="External"/><Relationship Id="rId316" Type="http://schemas.openxmlformats.org/officeDocument/2006/relationships/hyperlink" Target="https://www.google.com/maps/dir/?api=1&amp;origin=Party+Snaps+Photo+Booth+OC+%7C+Photo+Booth+Rental+Orange+County&amp;origin_place_id=ChIJS6qcHXvZ3IARO_aW9uFeY8M&amp;destination=Mae's+Cafe&amp;destination_place_id=ChIJEWzf-n8o3YARo3cVrE5DY4Q&amp;travelmode=best" TargetMode="External"/><Relationship Id="rId437" Type="http://schemas.openxmlformats.org/officeDocument/2006/relationships/hyperlink" Target="https://maps.google.com?saddr=33.7753974,-117.921582&amp;daddr=33.74479700000001,-117.93717" TargetMode="External"/><Relationship Id="rId315" Type="http://schemas.openxmlformats.org/officeDocument/2006/relationships/hyperlink" Target="https://www.google.com/maps/dir/33.7753974,-117.921582/33.7868653,-117.8532981" TargetMode="External"/><Relationship Id="rId436" Type="http://schemas.openxmlformats.org/officeDocument/2006/relationships/hyperlink" Target="https://www.google.com/maps/dir/?api=1&amp;origin=Party+Snaps+Photo+Booth+OC+%7C+Photo+Booth+Rental+Orange+County&amp;origin_place_id=ChIJS6qcHXvZ3IARO_aW9uFeY8M&amp;destination=United+Oil&amp;destination_place_id=ChIJI4c6JpAn3YARBKqNkYqbOMo&amp;travelmode=best" TargetMode="External"/><Relationship Id="rId314" Type="http://schemas.openxmlformats.org/officeDocument/2006/relationships/hyperlink" Target="https://maps.google.com?saddr=33.7753974,-117.921582&amp;daddr=33.7868653,-117.8532981" TargetMode="External"/><Relationship Id="rId435" Type="http://schemas.openxmlformats.org/officeDocument/2006/relationships/hyperlink" Target="https://www.google.com/maps/dir/33.7753974,-117.921582/33.8029169,-117.9417092" TargetMode="External"/><Relationship Id="rId313" Type="http://schemas.openxmlformats.org/officeDocument/2006/relationships/hyperlink" Target="https://www.google.com/maps/dir/?api=1&amp;origin=Party+Snaps+Photo+Booth+OC+%7C+Photo+Booth+Rental+Orange+County&amp;origin_place_id=ChIJS6qcHXvZ3IARO_aW9uFeY8M&amp;destination=Cafe+Zocalo&amp;destination_place_id=ChIJBQZTdefZ3IAR6P8em46dzHo&amp;travelmode=best" TargetMode="External"/><Relationship Id="rId434" Type="http://schemas.openxmlformats.org/officeDocument/2006/relationships/hyperlink" Target="https://maps.google.com?saddr=33.7753974,-117.921582&amp;daddr=33.8029169,-117.9417092" TargetMode="External"/><Relationship Id="rId319" Type="http://schemas.openxmlformats.org/officeDocument/2006/relationships/hyperlink" Target="https://www.google.com/maps/dir/?api=1&amp;origin=Party+Snaps+Photo+Booth+OC+%7C+Photo+Booth+Rental+Orange+County&amp;origin_place_id=ChIJS6qcHXvZ3IARO_aW9uFeY8M&amp;destination=Starbucks&amp;destination_place_id=ChIJwXNOWOfX3IARbXs61Girmwk&amp;travelmode=best" TargetMode="External"/><Relationship Id="rId318" Type="http://schemas.openxmlformats.org/officeDocument/2006/relationships/hyperlink" Target="https://www.google.com/maps/dir/33.7753974,-117.921582/33.7664005,-117.9714416" TargetMode="External"/><Relationship Id="rId439" Type="http://schemas.openxmlformats.org/officeDocument/2006/relationships/hyperlink" Target="https://www.google.com/maps/dir/?api=1&amp;origin=Party+Snaps+Photo+Booth+OC+%7C+Photo+Booth+Rental+Orange+County&amp;origin_place_id=ChIJS6qcHXvZ3IARO_aW9uFeY8M&amp;destination=Ralphs+Fuel+Center&amp;destination_place_id=ChIJnYNUUtXZ3IAR4j1QigWKbsQ&amp;travelmode=best" TargetMode="External"/><Relationship Id="rId317" Type="http://schemas.openxmlformats.org/officeDocument/2006/relationships/hyperlink" Target="https://maps.google.com?saddr=33.7753974,-117.921582&amp;daddr=33.7664005,-117.9714416" TargetMode="External"/><Relationship Id="rId438" Type="http://schemas.openxmlformats.org/officeDocument/2006/relationships/hyperlink" Target="https://www.google.com/maps/dir/33.7753974,-117.921582/33.74479700000001,-117.93717" TargetMode="External"/><Relationship Id="rId312" Type="http://schemas.openxmlformats.org/officeDocument/2006/relationships/hyperlink" Target="https://www.google.com/maps/dir/33.7753974,-117.921582/33.7026477,-117.8858847" TargetMode="External"/><Relationship Id="rId433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ex8YGjoo3YARQPoYPp2rhiU&amp;travelmode=best" TargetMode="External"/><Relationship Id="rId311" Type="http://schemas.openxmlformats.org/officeDocument/2006/relationships/hyperlink" Target="https://maps.google.com?saddr=33.7753974,-117.921582&amp;daddr=33.7026477,-117.8858847" TargetMode="External"/><Relationship Id="rId432" Type="http://schemas.openxmlformats.org/officeDocument/2006/relationships/hyperlink" Target="https://www.google.com/maps/dir/33.7753974,-117.921582/33.7710922,-117.9547628" TargetMode="External"/><Relationship Id="rId310" Type="http://schemas.openxmlformats.org/officeDocument/2006/relationships/hyperlink" Target="https://www.google.com/maps/dir/?api=1&amp;origin=Party+Snaps+Photo+Booth+OC+%7C+Photo+Booth+Rental+Orange+County&amp;origin_place_id=ChIJS6qcHXvZ3IARO_aW9uFeY8M&amp;destination=Lee's+Sandwiches&amp;destination_place_id=ChIJG_oS7Czf3IARIpSGd5_CIfs&amp;travelmode=best" TargetMode="External"/><Relationship Id="rId431" Type="http://schemas.openxmlformats.org/officeDocument/2006/relationships/hyperlink" Target="https://maps.google.com?saddr=33.7753974,-117.921582&amp;daddr=33.7710922,-117.9547628" TargetMode="External"/><Relationship Id="rId430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UcsLc3Yo3YARE4N1nG4rWVU&amp;travelmode=best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Cafe+Lu&amp;origin_place_id=ChIJAdgbZH7Y3IARFZbqM5W4iwg&amp;destination=Party+Snaps+Photo+Booth+OC+%7C+Photo+Booth+Rental+Orange+County&amp;destination_place_id=ChIJS6qcHXvZ3IARO_aW9uFeY8M&amp;travelmode=best" TargetMode="External"/><Relationship Id="rId194" Type="http://schemas.openxmlformats.org/officeDocument/2006/relationships/hyperlink" Target="https://maps.google.com?saddr=33.8175945,-117.9149544&amp;daddr=33.7753974,-117.921582" TargetMode="External"/><Relationship Id="rId193" Type="http://schemas.openxmlformats.org/officeDocument/2006/relationships/hyperlink" Target="https://www.google.com/maps/dir/?api=1&amp;origin=Starbucks&amp;origin_place_id=ChIJIQj6XdLX3IARPq3lwJ7DpvA&amp;destination=Party+Snaps+Photo+Booth+OC+%7C+Photo+Booth+Rental+Orange+County&amp;destination_place_id=ChIJS6qcHXvZ3IARO_aW9uFeY8M&amp;travelmode=best" TargetMode="External"/><Relationship Id="rId192" Type="http://schemas.openxmlformats.org/officeDocument/2006/relationships/hyperlink" Target="https://www.google.com/maps/dir/33.7391052,-117.9209747/33.7753974,-117.921582" TargetMode="External"/><Relationship Id="rId191" Type="http://schemas.openxmlformats.org/officeDocument/2006/relationships/hyperlink" Target="https://maps.google.com?saddr=33.7391052,-117.9209747&amp;daddr=33.7753974,-117.921582" TargetMode="External"/><Relationship Id="rId187" Type="http://schemas.openxmlformats.org/officeDocument/2006/relationships/hyperlink" Target="https://www.google.com/maps/dir/?api=1&amp;origin=Krispy+Kreme&amp;origin_place_id=ChIJl0znByfY3IARuFkbyEuyldc&amp;destination=Party+Snaps+Photo+Booth+OC+%7C+Photo+Booth+Rental+Orange+County&amp;destination_place_id=ChIJS6qcHXvZ3IARO_aW9uFeY8M&amp;travelmode=best" TargetMode="External"/><Relationship Id="rId186" Type="http://schemas.openxmlformats.org/officeDocument/2006/relationships/hyperlink" Target="https://www.google.com/maps/dir/33.775166,-117.8667593/33.7753974,-117.921582" TargetMode="External"/><Relationship Id="rId185" Type="http://schemas.openxmlformats.org/officeDocument/2006/relationships/hyperlink" Target="https://maps.google.com?saddr=33.775166,-117.8667593&amp;daddr=33.7753974,-117.921582" TargetMode="External"/><Relationship Id="rId184" Type="http://schemas.openxmlformats.org/officeDocument/2006/relationships/hyperlink" Target="https://www.google.com/maps/dir/?api=1&amp;origin=Barnes+&amp;+Noble&amp;origin_place_id=ChIJ_W0FucjZ3IARYjl7Yk0Q57M&amp;destination=Party+Snaps+Photo+Booth+OC+%7C+Photo+Booth+Rental+Orange+County&amp;destination_place_id=ChIJS6qcHXvZ3IARO_aW9uFeY8M&amp;travelmode=best" TargetMode="External"/><Relationship Id="rId189" Type="http://schemas.openxmlformats.org/officeDocument/2006/relationships/hyperlink" Target="https://www.google.com/maps/dir/33.783688,-117.8905022/33.7753974,-117.921582" TargetMode="External"/><Relationship Id="rId188" Type="http://schemas.openxmlformats.org/officeDocument/2006/relationships/hyperlink" Target="https://maps.google.com?saddr=33.783688,-117.8905022&amp;daddr=33.7753974,-117.921582" TargetMode="External"/><Relationship Id="rId183" Type="http://schemas.openxmlformats.org/officeDocument/2006/relationships/hyperlink" Target="https://www.google.com/maps/dir/33.7702538,-117.8678641/33.7753974,-117.921582" TargetMode="External"/><Relationship Id="rId182" Type="http://schemas.openxmlformats.org/officeDocument/2006/relationships/hyperlink" Target="https://maps.google.com?saddr=33.7702538,-117.8678641&amp;daddr=33.7753974,-117.921582" TargetMode="External"/><Relationship Id="rId181" Type="http://schemas.openxmlformats.org/officeDocument/2006/relationships/hyperlink" Target="https://www.google.com/maps/dir/?api=1&amp;origin=Discovery+Cube&amp;origin_place_id=ChIJXzC2OsjZ3IAR_H-q2B1k3fI&amp;destination=Party+Snaps+Photo+Booth+OC+%7C+Photo+Booth+Rental+Orange+County&amp;destination_place_id=ChIJS6qcHXvZ3IARO_aW9uFeY8M&amp;travelmode=best" TargetMode="External"/><Relationship Id="rId180" Type="http://schemas.openxmlformats.org/officeDocument/2006/relationships/hyperlink" Target="https://www.google.com/maps/dir/33.6920078,-117.829694/33.7753974,-117.921582" TargetMode="External"/><Relationship Id="rId176" Type="http://schemas.openxmlformats.org/officeDocument/2006/relationships/hyperlink" Target="https://maps.google.com?saddr=33.8363707,-117.8390604&amp;daddr=33.7753974,-117.921582" TargetMode="External"/><Relationship Id="rId297" Type="http://schemas.openxmlformats.org/officeDocument/2006/relationships/hyperlink" Target="https://www.google.com/maps/dir/33.7814151,-117.8682625/33.7753974,-117.921582" TargetMode="External"/><Relationship Id="rId175" Type="http://schemas.openxmlformats.org/officeDocument/2006/relationships/hyperlink" Target="https://www.google.com/maps/dir/?api=1&amp;origin=Eisenhower+Park&amp;origin_place_id=ChIJ762N8pzX3IAR_Htkkr7Oy9U&amp;destination=Party+Snaps+Photo+Booth+OC+%7C+Photo+Booth+Rental+Orange+County&amp;destination_place_id=ChIJS6qcHXvZ3IARO_aW9uFeY8M&amp;travelmode=best" TargetMode="External"/><Relationship Id="rId296" Type="http://schemas.openxmlformats.org/officeDocument/2006/relationships/hyperlink" Target="https://maps.google.com?saddr=33.7814151,-117.8682625&amp;daddr=33.7753974,-117.921582" TargetMode="External"/><Relationship Id="rId174" Type="http://schemas.openxmlformats.org/officeDocument/2006/relationships/hyperlink" Target="https://www.google.com/maps/dir/33.7174708,-117.8311428/33.7753974,-117.921582" TargetMode="External"/><Relationship Id="rId295" Type="http://schemas.openxmlformats.org/officeDocument/2006/relationships/hyperlink" Target="https://www.google.com/maps/dir/?api=1&amp;origin=Kaffa+Inc&amp;origin_place_id=ChIJgz8POdDZ3IARGEkkJW4yEu8&amp;destination=Party+Snaps+Photo+Booth+OC+%7C+Photo+Booth+Rental+Orange+County&amp;destination_place_id=ChIJS6qcHXvZ3IARO_aW9uFeY8M&amp;travelmode=best" TargetMode="External"/><Relationship Id="rId173" Type="http://schemas.openxmlformats.org/officeDocument/2006/relationships/hyperlink" Target="https://maps.google.com?saddr=33.7174708,-117.8311428&amp;daddr=33.7753974,-117.921582" TargetMode="External"/><Relationship Id="rId294" Type="http://schemas.openxmlformats.org/officeDocument/2006/relationships/hyperlink" Target="https://www.google.com/maps/dir/33.7741167,-117.9025832/33.7753974,-117.921582" TargetMode="External"/><Relationship Id="rId179" Type="http://schemas.openxmlformats.org/officeDocument/2006/relationships/hyperlink" Target="https://maps.google.com?saddr=33.6920078,-117.829694&amp;daddr=33.7753974,-117.921582" TargetMode="External"/><Relationship Id="rId178" Type="http://schemas.openxmlformats.org/officeDocument/2006/relationships/hyperlink" Target="https://www.google.com/maps/dir/?api=1&amp;origin=Pao+Fa+Buddhist+Temple&amp;origin_place_id=ChIJSUanSifc3IAR_Kiuu6vAKXo&amp;destination=Party+Snaps+Photo+Booth+OC+%7C+Photo+Booth+Rental+Orange+County&amp;destination_place_id=ChIJS6qcHXvZ3IARO_aW9uFeY8M&amp;travelmode=best" TargetMode="External"/><Relationship Id="rId299" Type="http://schemas.openxmlformats.org/officeDocument/2006/relationships/hyperlink" Target="https://maps.google.com?saddr=33.7453304,-117.9524011&amp;daddr=33.7753974,-117.921582" TargetMode="External"/><Relationship Id="rId177" Type="http://schemas.openxmlformats.org/officeDocument/2006/relationships/hyperlink" Target="https://www.google.com/maps/dir/33.8363707,-117.8390604/33.7753974,-117.921582" TargetMode="External"/><Relationship Id="rId298" Type="http://schemas.openxmlformats.org/officeDocument/2006/relationships/hyperlink" Target="https://www.google.com/maps/dir/?api=1&amp;origin=BAMB%C5%AA+Desserts+&amp;+Drinks&amp;origin_place_id=ChIJL_jYjb4n3YAR70qjNZuOQfU&amp;destination=Party+Snaps+Photo+Booth+OC+%7C+Photo+Booth+Rental+Orange+County&amp;destination_place_id=ChIJS6qcHXvZ3IARO_aW9uFeY8M&amp;travelmode=best" TargetMode="External"/><Relationship Id="rId198" Type="http://schemas.openxmlformats.org/officeDocument/2006/relationships/hyperlink" Target="https://www.google.com/maps/dir/33.812251,-117.914931/33.7753974,-117.921582" TargetMode="External"/><Relationship Id="rId197" Type="http://schemas.openxmlformats.org/officeDocument/2006/relationships/hyperlink" Target="https://maps.google.com?saddr=33.812251,-117.914931&amp;daddr=33.7753974,-117.921582" TargetMode="External"/><Relationship Id="rId196" Type="http://schemas.openxmlformats.org/officeDocument/2006/relationships/hyperlink" Target="https://www.google.com/maps/dir/?api=1&amp;origin=Mimi's+Cafe&amp;origin_place_id=ChIJzc3_stHX3IARSJhx24CYHVk&amp;destination=Party+Snaps+Photo+Booth+OC+%7C+Photo+Booth+Rental+Orange+County&amp;destination_place_id=ChIJS6qcHXvZ3IARO_aW9uFeY8M&amp;travelmode=best" TargetMode="External"/><Relationship Id="rId195" Type="http://schemas.openxmlformats.org/officeDocument/2006/relationships/hyperlink" Target="https://www.google.com/maps/dir/33.8175945,-117.9149544/33.7753974,-117.921582" TargetMode="External"/><Relationship Id="rId199" Type="http://schemas.openxmlformats.org/officeDocument/2006/relationships/hyperlink" Target="https://www.google.com/maps/dir/?api=1&amp;origin=Portola+Coffee+Roasters&amp;origin_place_id=ChIJY3h6irTd3IARMydHjjVMQn0&amp;destination=Party+Snaps+Photo+Booth+OC+%7C+Photo+Booth+Rental+Orange+County&amp;destination_place_id=ChIJS6qcHXvZ3IARO_aW9uFeY8M&amp;travelmode=best" TargetMode="External"/><Relationship Id="rId150" Type="http://schemas.openxmlformats.org/officeDocument/2006/relationships/hyperlink" Target="https://www.google.com/maps/dir/33.8061424,-117.9144892/33.7753974,-117.921582" TargetMode="External"/><Relationship Id="rId271" Type="http://schemas.openxmlformats.org/officeDocument/2006/relationships/hyperlink" Target="https://www.google.com/maps/dir/?api=1&amp;origin=Starbucks&amp;origin_place_id=ChIJuXZlA37Y3IARe66ZcQOOFyU&amp;destination=Party+Snaps+Photo+Booth+OC+%7C+Photo+Booth+Rental+Orange+County&amp;destination_place_id=ChIJS6qcHXvZ3IARO_aW9uFeY8M&amp;travelmode=best" TargetMode="External"/><Relationship Id="rId392" Type="http://schemas.openxmlformats.org/officeDocument/2006/relationships/hyperlink" Target="https://maps.google.com?saddr=33.7597456,-117.8636063&amp;daddr=33.7753974,-117.921582" TargetMode="External"/><Relationship Id="rId270" Type="http://schemas.openxmlformats.org/officeDocument/2006/relationships/hyperlink" Target="https://www.google.com/maps/dir/33.7875113,-117.853758/33.7753974,-117.921582" TargetMode="External"/><Relationship Id="rId391" Type="http://schemas.openxmlformats.org/officeDocument/2006/relationships/hyperlink" Target="https://www.google.com/maps/dir/?api=1&amp;origin=Chevron&amp;origin_place_id=ChIJeyGz6LHZ3IARKOzM8qHcVXs&amp;destination=Party+Snaps+Photo+Booth+OC+%7C+Photo+Booth+Rental+Orange+County&amp;destination_place_id=ChIJS6qcHXvZ3IARO_aW9uFeY8M&amp;travelmode=best" TargetMode="External"/><Relationship Id="rId390" Type="http://schemas.openxmlformats.org/officeDocument/2006/relationships/hyperlink" Target="https://www.google.com/maps/dir/33.76900999999999,-117.93824/33.7753974,-117.921582" TargetMode="External"/><Relationship Id="rId1" Type="http://schemas.openxmlformats.org/officeDocument/2006/relationships/hyperlink" Target="https://www.google.com/maps/dir/?api=1&amp;origin=Noguchi+Garden&amp;origin_place_id=ChIJrVNUNiHf3IARLWomTz62L98&amp;destination=Party+Snaps+Photo+Booth+OC+%7C+Photo+Booth+Rental+Orange+County&amp;destination_place_id=ChIJS6qcHXvZ3IARO_aW9uFeY8M&amp;travelmode=best" TargetMode="External"/><Relationship Id="rId2" Type="http://schemas.openxmlformats.org/officeDocument/2006/relationships/hyperlink" Target="https://maps.google.com?saddr=33.6890595,-117.8822393&amp;daddr=33.7753974,-117.921582" TargetMode="External"/><Relationship Id="rId3" Type="http://schemas.openxmlformats.org/officeDocument/2006/relationships/hyperlink" Target="https://www.google.com/maps/dir/33.6890595,-117.8822393/33.7753974,-117.921582" TargetMode="External"/><Relationship Id="rId149" Type="http://schemas.openxmlformats.org/officeDocument/2006/relationships/hyperlink" Target="https://maps.google.com?saddr=33.8061424,-117.9144892&amp;daddr=33.7753974,-117.921582" TargetMode="External"/><Relationship Id="rId4" Type="http://schemas.openxmlformats.org/officeDocument/2006/relationships/hyperlink" Target="https://www.google.com/maps/dir/?api=1&amp;origin=The+Sword+in+the+Stone&amp;origin_place_id=ChIJ52nPcIvX3IARgO-kdVB93w8&amp;destination=Party+Snaps+Photo+Booth+OC+%7C+Photo+Booth+Rental+Orange+County&amp;destination_place_id=ChIJS6qcHXvZ3IARO_aW9uFeY8M&amp;travelmode=best" TargetMode="External"/><Relationship Id="rId148" Type="http://schemas.openxmlformats.org/officeDocument/2006/relationships/hyperlink" Target="https://www.google.com/maps/dir/?api=1&amp;origin=Parking+Disney&amp;origin_place_id=ChIJkwlhPgDX3IAR5Pnz1MR8ntA&amp;destination=Party+Snaps+Photo+Booth+OC+%7C+Photo+Booth+Rental+Orange+County&amp;destination_place_id=ChIJS6qcHXvZ3IARO_aW9uFeY8M&amp;travelmode=best" TargetMode="External"/><Relationship Id="rId269" Type="http://schemas.openxmlformats.org/officeDocument/2006/relationships/hyperlink" Target="https://maps.google.com?saddr=33.7875113,-117.853758&amp;daddr=33.7753974,-117.921582" TargetMode="External"/><Relationship Id="rId9" Type="http://schemas.openxmlformats.org/officeDocument/2006/relationships/hyperlink" Target="https://www.google.com/maps/dir/33.8090944,-117.9189738/33.7753974,-117.921582" TargetMode="External"/><Relationship Id="rId143" Type="http://schemas.openxmlformats.org/officeDocument/2006/relationships/hyperlink" Target="https://maps.google.com?saddr=33.8127559,-117.918767&amp;daddr=33.7753974,-117.921582" TargetMode="External"/><Relationship Id="rId264" Type="http://schemas.openxmlformats.org/officeDocument/2006/relationships/hyperlink" Target="https://www.google.com/maps/dir/33.7672821,-117.972813/33.7753974,-117.921582" TargetMode="External"/><Relationship Id="rId385" Type="http://schemas.openxmlformats.org/officeDocument/2006/relationships/hyperlink" Target="https://www.google.com/maps/dir/?api=1&amp;origin=Chevron&amp;origin_place_id=ChIJax-Cxyom3YARf3RohSgW5Uk&amp;destination=Party+Snaps+Photo+Booth+OC+%7C+Photo+Booth+Rental+Orange+County&amp;destination_place_id=ChIJS6qcHXvZ3IARO_aW9uFeY8M&amp;travelmode=best" TargetMode="External"/><Relationship Id="rId142" Type="http://schemas.openxmlformats.org/officeDocument/2006/relationships/hyperlink" Target="https://www.google.com/maps/dir/?api=1&amp;origin=Snow+White's+Enchanted+Wish&amp;origin_place_id=ChIJC4tPjBHX3IARhEqioRHqpCw&amp;destination=Party+Snaps+Photo+Booth+OC+%7C+Photo+Booth+Rental+Orange+County&amp;destination_place_id=ChIJS6qcHXvZ3IARO_aW9uFeY8M&amp;travelmode=best" TargetMode="External"/><Relationship Id="rId263" Type="http://schemas.openxmlformats.org/officeDocument/2006/relationships/hyperlink" Target="https://maps.google.com?saddr=33.7672821,-117.972813&amp;daddr=33.7753974,-117.921582" TargetMode="External"/><Relationship Id="rId384" Type="http://schemas.openxmlformats.org/officeDocument/2006/relationships/hyperlink" Target="https://www.google.com/maps/dir/33.817796,-117.888839/33.7753974,-117.921582" TargetMode="External"/><Relationship Id="rId141" Type="http://schemas.openxmlformats.org/officeDocument/2006/relationships/hyperlink" Target="https://www.google.com/maps/dir/33.7080622,-117.8929641/33.7753974,-117.921582" TargetMode="External"/><Relationship Id="rId262" Type="http://schemas.openxmlformats.org/officeDocument/2006/relationships/hyperlink" Target="https://www.google.com/maps/dir/?api=1&amp;origin=Starbucks&amp;origin_place_id=ChIJSxlwb4Ao3YARtW-G4f0OxQk&amp;destination=Party+Snaps+Photo+Booth+OC+%7C+Photo+Booth+Rental+Orange+County&amp;destination_place_id=ChIJS6qcHXvZ3IARO_aW9uFeY8M&amp;travelmode=best" TargetMode="External"/><Relationship Id="rId383" Type="http://schemas.openxmlformats.org/officeDocument/2006/relationships/hyperlink" Target="https://maps.google.com?saddr=33.817796,-117.888839&amp;daddr=33.7753974,-117.921582" TargetMode="External"/><Relationship Id="rId140" Type="http://schemas.openxmlformats.org/officeDocument/2006/relationships/hyperlink" Target="https://maps.google.com?saddr=33.7080622,-117.8929641&amp;daddr=33.7753974,-117.921582" TargetMode="External"/><Relationship Id="rId261" Type="http://schemas.openxmlformats.org/officeDocument/2006/relationships/hyperlink" Target="https://www.google.com/maps/dir/33.835364,-117.914059/33.7753974,-117.921582" TargetMode="External"/><Relationship Id="rId382" Type="http://schemas.openxmlformats.org/officeDocument/2006/relationships/hyperlink" Target="https://www.google.com/maps/dir/?api=1&amp;origin=Shell&amp;origin_place_id=ChIJ2Z7956_X3IARNGU6tZMvz7k&amp;destination=Party+Snaps+Photo+Booth+OC+%7C+Photo+Booth+Rental+Orange+County&amp;destination_place_id=ChIJS6qcHXvZ3IARO_aW9uFeY8M&amp;travelmode=best" TargetMode="External"/><Relationship Id="rId5" Type="http://schemas.openxmlformats.org/officeDocument/2006/relationships/hyperlink" Target="https://maps.google.com?saddr=33.8132588,-117.9189825&amp;daddr=33.7753974,-117.921582" TargetMode="External"/><Relationship Id="rId147" Type="http://schemas.openxmlformats.org/officeDocument/2006/relationships/hyperlink" Target="https://www.google.com/maps/dir/33.730359,-117.828706/33.7753974,-117.921582" TargetMode="External"/><Relationship Id="rId268" Type="http://schemas.openxmlformats.org/officeDocument/2006/relationships/hyperlink" Target="https://www.google.com/maps/dir/?api=1&amp;origin=Starbucks&amp;origin_place_id=ChIJ7e3TbufZ3IARaIFU8nJ2eNc&amp;destination=Party+Snaps+Photo+Booth+OC+%7C+Photo+Booth+Rental+Orange+County&amp;destination_place_id=ChIJS6qcHXvZ3IARO_aW9uFeY8M&amp;travelmode=best" TargetMode="External"/><Relationship Id="rId389" Type="http://schemas.openxmlformats.org/officeDocument/2006/relationships/hyperlink" Target="https://maps.google.com?saddr=33.76900999999999,-117.93824&amp;daddr=33.7753974,-117.921582" TargetMode="External"/><Relationship Id="rId6" Type="http://schemas.openxmlformats.org/officeDocument/2006/relationships/hyperlink" Target="https://www.google.com/maps/dir/33.8132588,-117.9189825/33.7753974,-117.921582" TargetMode="External"/><Relationship Id="rId146" Type="http://schemas.openxmlformats.org/officeDocument/2006/relationships/hyperlink" Target="https://maps.google.com?saddr=33.730359,-117.828706&amp;daddr=33.7753974,-117.921582" TargetMode="External"/><Relationship Id="rId267" Type="http://schemas.openxmlformats.org/officeDocument/2006/relationships/hyperlink" Target="https://www.google.com/maps/dir/33.7890624,-117.8529885/33.7753974,-117.921582" TargetMode="External"/><Relationship Id="rId388" Type="http://schemas.openxmlformats.org/officeDocument/2006/relationships/hyperlink" Target="https://www.google.com/maps/dir/?api=1&amp;origin=ARCO&amp;origin_place_id=ChIJPSOgZ-Mn3YARJbYnkUsMaCM&amp;destination=Party+Snaps+Photo+Booth+OC+%7C+Photo+Booth+Rental+Orange+County&amp;destination_place_id=ChIJS6qcHXvZ3IARO_aW9uFeY8M&amp;travelmode=best" TargetMode="External"/><Relationship Id="rId7" Type="http://schemas.openxmlformats.org/officeDocument/2006/relationships/hyperlink" Target="https://www.google.com/maps/dir/?api=1&amp;origin=Disneyland+Esplanade&amp;origin_place_id=ChIJKx3EAdrX3IARl1SHBK4rtfg&amp;destination=Party+Snaps+Photo+Booth+OC+%7C+Photo+Booth+Rental+Orange+County&amp;destination_place_id=ChIJS6qcHXvZ3IARO_aW9uFeY8M&amp;travelmode=best" TargetMode="External"/><Relationship Id="rId145" Type="http://schemas.openxmlformats.org/officeDocument/2006/relationships/hyperlink" Target="https://www.google.com/maps/dir/?api=1&amp;origin=Agua+salada&amp;origin_place_id=ChIJaSeGWgTb3IARkjejCWvnv-s&amp;destination=Party+Snaps+Photo+Booth+OC+%7C+Photo+Booth+Rental+Orange+County&amp;destination_place_id=ChIJS6qcHXvZ3IARO_aW9uFeY8M&amp;travelmode=best" TargetMode="External"/><Relationship Id="rId266" Type="http://schemas.openxmlformats.org/officeDocument/2006/relationships/hyperlink" Target="https://maps.google.com?saddr=33.7890624,-117.8529885&amp;daddr=33.7753974,-117.921582" TargetMode="External"/><Relationship Id="rId387" Type="http://schemas.openxmlformats.org/officeDocument/2006/relationships/hyperlink" Target="https://www.google.com/maps/dir/33.7639786,-117.9727177/33.7753974,-117.921582" TargetMode="External"/><Relationship Id="rId8" Type="http://schemas.openxmlformats.org/officeDocument/2006/relationships/hyperlink" Target="https://maps.google.com?saddr=33.8090944,-117.9189738&amp;daddr=33.7753974,-117.921582" TargetMode="External"/><Relationship Id="rId144" Type="http://schemas.openxmlformats.org/officeDocument/2006/relationships/hyperlink" Target="https://www.google.com/maps/dir/33.8127559,-117.918767/33.7753974,-117.921582" TargetMode="External"/><Relationship Id="rId265" Type="http://schemas.openxmlformats.org/officeDocument/2006/relationships/hyperlink" Target="https://www.google.com/maps/dir/?api=1&amp;origin=PROVISIONS+cafe-coffee-beer-wine-shop&amp;origin_place_id=ChIJvSQINufZ3IARvDI-F9W9cv0&amp;destination=Party+Snaps+Photo+Booth+OC+%7C+Photo+Booth+Rental+Orange+County&amp;destination_place_id=ChIJS6qcHXvZ3IARO_aW9uFeY8M&amp;travelmode=best" TargetMode="External"/><Relationship Id="rId386" Type="http://schemas.openxmlformats.org/officeDocument/2006/relationships/hyperlink" Target="https://maps.google.com?saddr=33.7639786,-117.9727177&amp;daddr=33.7753974,-117.921582" TargetMode="External"/><Relationship Id="rId260" Type="http://schemas.openxmlformats.org/officeDocument/2006/relationships/hyperlink" Target="https://maps.google.com?saddr=33.835364,-117.914059&amp;daddr=33.7753974,-117.921582" TargetMode="External"/><Relationship Id="rId381" Type="http://schemas.openxmlformats.org/officeDocument/2006/relationships/hyperlink" Target="https://www.google.com/maps/dir/33.7590766,-117.9814072/33.7753974,-117.921582" TargetMode="External"/><Relationship Id="rId380" Type="http://schemas.openxmlformats.org/officeDocument/2006/relationships/hyperlink" Target="https://maps.google.com?saddr=33.7590766,-117.9814072&amp;daddr=33.7753974,-117.921582" TargetMode="External"/><Relationship Id="rId139" Type="http://schemas.openxmlformats.org/officeDocument/2006/relationships/hyperlink" Target="https://www.google.com/maps/dir/?api=1&amp;origin=Fountain+of+Youth&amp;origin_place_id=ChIJ8eS3DWbZ3IARMwvc1NMZ3fo&amp;destination=Party+Snaps+Photo+Booth+OC+%7C+Photo+Booth+Rental+Orange+County&amp;destination_place_id=ChIJS6qcHXvZ3IARO_aW9uFeY8M&amp;travelmode=best" TargetMode="External"/><Relationship Id="rId138" Type="http://schemas.openxmlformats.org/officeDocument/2006/relationships/hyperlink" Target="https://www.google.com/maps/dir/33.7174708,-117.8311428/33.7753974,-117.921582" TargetMode="External"/><Relationship Id="rId259" Type="http://schemas.openxmlformats.org/officeDocument/2006/relationships/hyperlink" Target="https://www.google.com/maps/dir/?api=1&amp;origin=Starbucks&amp;origin_place_id=ChIJMzeWuSTW3IARyPKoPdiTgGc&amp;destination=Party+Snaps+Photo+Booth+OC+%7C+Photo+Booth+Rental+Orange+County&amp;destination_place_id=ChIJS6qcHXvZ3IARO_aW9uFeY8M&amp;travelmode=best" TargetMode="External"/><Relationship Id="rId137" Type="http://schemas.openxmlformats.org/officeDocument/2006/relationships/hyperlink" Target="https://maps.google.com?saddr=33.7174708,-117.8311428&amp;daddr=33.7753974,-117.921582" TargetMode="External"/><Relationship Id="rId258" Type="http://schemas.openxmlformats.org/officeDocument/2006/relationships/hyperlink" Target="https://www.google.com/maps/dir/33.8137303,-117.9177127/33.7753974,-117.921582" TargetMode="External"/><Relationship Id="rId379" Type="http://schemas.openxmlformats.org/officeDocument/2006/relationships/hyperlink" Target="https://www.google.com/maps/dir/?api=1&amp;origin=Excaliber+Fuels&amp;origin_place_id=ChIJtSb55ygm3YARHh2D_deP4EI&amp;destination=Party+Snaps+Photo+Booth+OC+%7C+Photo+Booth+Rental+Orange+County&amp;destination_place_id=ChIJS6qcHXvZ3IARO_aW9uFeY8M&amp;travelmode=best" TargetMode="External"/><Relationship Id="rId132" Type="http://schemas.openxmlformats.org/officeDocument/2006/relationships/hyperlink" Target="https://www.google.com/maps/dir/33.7997683,-117.9197124/33.7753974,-117.921582" TargetMode="External"/><Relationship Id="rId253" Type="http://schemas.openxmlformats.org/officeDocument/2006/relationships/hyperlink" Target="https://www.google.com/maps/dir/?api=1&amp;origin=Mimi's+Cafe&amp;origin_place_id=ChIJsfm0LDEn3YAR6dCdiyhVfiY&amp;destination=Party+Snaps+Photo+Booth+OC+%7C+Photo+Booth+Rental+Orange+County&amp;destination_place_id=ChIJS6qcHXvZ3IARO_aW9uFeY8M&amp;travelmode=best" TargetMode="External"/><Relationship Id="rId374" Type="http://schemas.openxmlformats.org/officeDocument/2006/relationships/hyperlink" Target="https://maps.google.com?saddr=33.7453001,-117.9459389&amp;daddr=33.7753974,-117.921582" TargetMode="External"/><Relationship Id="rId495" Type="http://schemas.openxmlformats.org/officeDocument/2006/relationships/hyperlink" Target="https://www.google.com/maps/dir/33.83291450000001,-117.9134403/33.7753974,-117.921582" TargetMode="External"/><Relationship Id="rId131" Type="http://schemas.openxmlformats.org/officeDocument/2006/relationships/hyperlink" Target="https://maps.google.com?saddr=33.7997683,-117.9197124&amp;daddr=33.7753974,-117.921582" TargetMode="External"/><Relationship Id="rId252" Type="http://schemas.openxmlformats.org/officeDocument/2006/relationships/hyperlink" Target="https://www.google.com/maps/dir/33.7477834,-117.8713034/33.7753974,-117.921582" TargetMode="External"/><Relationship Id="rId373" Type="http://schemas.openxmlformats.org/officeDocument/2006/relationships/hyperlink" Target="https://www.google.com/maps/dir/?api=1&amp;origin=Chevron&amp;origin_place_id=ChIJzSOpZZYn3YARD1y_4iGBVoc&amp;destination=Party+Snaps+Photo+Booth+OC+%7C+Photo+Booth+Rental+Orange+County&amp;destination_place_id=ChIJS6qcHXvZ3IARO_aW9uFeY8M&amp;travelmode=best" TargetMode="External"/><Relationship Id="rId494" Type="http://schemas.openxmlformats.org/officeDocument/2006/relationships/hyperlink" Target="https://maps.google.com?saddr=33.83291450000001,-117.9134403&amp;daddr=33.7753974,-117.921582" TargetMode="External"/><Relationship Id="rId130" Type="http://schemas.openxmlformats.org/officeDocument/2006/relationships/hyperlink" Target="https://www.google.com/maps/dir/?api=1&amp;origin=Fountains&amp;origin_place_id=ChIJqfD7t_XX3IARfVDSp45qkt8&amp;destination=Party+Snaps+Photo+Booth+OC+%7C+Photo+Booth+Rental+Orange+County&amp;destination_place_id=ChIJS6qcHXvZ3IARO_aW9uFeY8M&amp;travelmode=best" TargetMode="External"/><Relationship Id="rId251" Type="http://schemas.openxmlformats.org/officeDocument/2006/relationships/hyperlink" Target="https://maps.google.com?saddr=33.7477834,-117.8713034&amp;daddr=33.7753974,-117.921582" TargetMode="External"/><Relationship Id="rId372" Type="http://schemas.openxmlformats.org/officeDocument/2006/relationships/hyperlink" Target="https://www.google.com/maps/dir/33.788413,-117.866729/33.7753974,-117.921582" TargetMode="External"/><Relationship Id="rId493" Type="http://schemas.openxmlformats.org/officeDocument/2006/relationships/hyperlink" Target="https://www.google.com/maps/dir/?api=1&amp;origin=ARCO&amp;origin_place_id=ChIJo6LmMiXW3IAR5CjWNIvAtXY&amp;destination=Party+Snaps+Photo+Booth+OC+%7C+Photo+Booth+Rental+Orange+County&amp;destination_place_id=ChIJS6qcHXvZ3IARO_aW9uFeY8M&amp;travelmode=best" TargetMode="External"/><Relationship Id="rId250" Type="http://schemas.openxmlformats.org/officeDocument/2006/relationships/hyperlink" Target="https://www.google.com/maps/dir/?api=1&amp;origin=Crave+Restaurant+Downtown+Santa+Ana&amp;origin_place_id=ChIJl4l6RgfZ3IARIOzwboYoRVI&amp;destination=Party+Snaps+Photo+Booth+OC+%7C+Photo+Booth+Rental+Orange+County&amp;destination_place_id=ChIJS6qcHXvZ3IARO_aW9uFeY8M&amp;travelmode=best" TargetMode="External"/><Relationship Id="rId371" Type="http://schemas.openxmlformats.org/officeDocument/2006/relationships/hyperlink" Target="https://maps.google.com?saddr=33.788413,-117.866729&amp;daddr=33.7753974,-117.921582" TargetMode="External"/><Relationship Id="rId492" Type="http://schemas.openxmlformats.org/officeDocument/2006/relationships/hyperlink" Target="https://www.google.com/maps/dir/33.7729378,-117.8532421/33.7753974,-117.921582" TargetMode="External"/><Relationship Id="rId136" Type="http://schemas.openxmlformats.org/officeDocument/2006/relationships/hyperlink" Target="https://www.google.com/maps/dir/?api=1&amp;origin=Oregon&amp;origin_place_id=ChIJN54cQM7b3IARLqudRpCU_6o&amp;destination=Party+Snaps+Photo+Booth+OC+%7C+Photo+Booth+Rental+Orange+County&amp;destination_place_id=ChIJS6qcHXvZ3IARO_aW9uFeY8M&amp;travelmode=best" TargetMode="External"/><Relationship Id="rId257" Type="http://schemas.openxmlformats.org/officeDocument/2006/relationships/hyperlink" Target="https://maps.google.com?saddr=33.8137303,-117.9177127&amp;daddr=33.7753974,-117.921582" TargetMode="External"/><Relationship Id="rId378" Type="http://schemas.openxmlformats.org/officeDocument/2006/relationships/hyperlink" Target="https://www.google.com/maps/dir/33.7734988,-117.975525/33.7753974,-117.921582" TargetMode="External"/><Relationship Id="rId499" Type="http://schemas.openxmlformats.org/officeDocument/2006/relationships/hyperlink" Target="https://www.google.com/maps/dir/?api=1&amp;origin=Chevron&amp;origin_place_id=ChIJ8_7i_5Yo3YAR02wh-m279zY&amp;destination=Party+Snaps+Photo+Booth+OC+%7C+Photo+Booth+Rental+Orange+County&amp;destination_place_id=ChIJS6qcHXvZ3IARO_aW9uFeY8M&amp;travelmode=best" TargetMode="External"/><Relationship Id="rId135" Type="http://schemas.openxmlformats.org/officeDocument/2006/relationships/hyperlink" Target="https://www.google.com/maps/dir/33.7296311,-117.940352/33.7753974,-117.921582" TargetMode="External"/><Relationship Id="rId256" Type="http://schemas.openxmlformats.org/officeDocument/2006/relationships/hyperlink" Target="https://www.google.com/maps/dir/?api=1&amp;origin=Fairytale+Art&amp;origin_place_id=ChIJ6WPEQdHX3IARgAWI2NxSqDs&amp;destination=Party+Snaps+Photo+Booth+OC+%7C+Photo+Booth+Rental+Orange+County&amp;destination_place_id=ChIJS6qcHXvZ3IARO_aW9uFeY8M&amp;travelmode=best" TargetMode="External"/><Relationship Id="rId377" Type="http://schemas.openxmlformats.org/officeDocument/2006/relationships/hyperlink" Target="https://maps.google.com?saddr=33.7734988,-117.975525&amp;daddr=33.7753974,-117.921582" TargetMode="External"/><Relationship Id="rId498" Type="http://schemas.openxmlformats.org/officeDocument/2006/relationships/hyperlink" Target="https://www.google.com/maps/dir/33.7626326,-117.9901984/33.7753974,-117.921582" TargetMode="External"/><Relationship Id="rId134" Type="http://schemas.openxmlformats.org/officeDocument/2006/relationships/hyperlink" Target="https://maps.google.com?saddr=33.7296311,-117.940352&amp;daddr=33.7753974,-117.921582" TargetMode="External"/><Relationship Id="rId255" Type="http://schemas.openxmlformats.org/officeDocument/2006/relationships/hyperlink" Target="https://www.google.com/maps/dir/33.694822,-117.954561/33.7753974,-117.921582" TargetMode="External"/><Relationship Id="rId376" Type="http://schemas.openxmlformats.org/officeDocument/2006/relationships/hyperlink" Target="https://www.google.com/maps/dir/?api=1&amp;origin=Mobil&amp;origin_place_id=ChIJqRHAR4Yo3YARU7rm_0pULCo&amp;destination=Party+Snaps+Photo+Booth+OC+%7C+Photo+Booth+Rental+Orange+County&amp;destination_place_id=ChIJS6qcHXvZ3IARO_aW9uFeY8M&amp;travelmode=best" TargetMode="External"/><Relationship Id="rId497" Type="http://schemas.openxmlformats.org/officeDocument/2006/relationships/hyperlink" Target="https://maps.google.com?saddr=33.7626326,-117.9901984&amp;daddr=33.7753974,-117.921582" TargetMode="External"/><Relationship Id="rId133" Type="http://schemas.openxmlformats.org/officeDocument/2006/relationships/hyperlink" Target="https://www.google.com/maps/dir/?api=1&amp;origin=Palm+Island+%7C+Mile+Square+Park&amp;origin_place_id=ChIJH8fXWXYn3YARNa59UbymS2c&amp;destination=Party+Snaps+Photo+Booth+OC+%7C+Photo+Booth+Rental+Orange+County&amp;destination_place_id=ChIJS6qcHXvZ3IARO_aW9uFeY8M&amp;travelmode=best" TargetMode="External"/><Relationship Id="rId254" Type="http://schemas.openxmlformats.org/officeDocument/2006/relationships/hyperlink" Target="https://maps.google.com?saddr=33.694822,-117.954561&amp;daddr=33.7753974,-117.921582" TargetMode="External"/><Relationship Id="rId375" Type="http://schemas.openxmlformats.org/officeDocument/2006/relationships/hyperlink" Target="https://www.google.com/maps/dir/33.7453001,-117.9459389/33.7753974,-117.921582" TargetMode="External"/><Relationship Id="rId496" Type="http://schemas.openxmlformats.org/officeDocument/2006/relationships/hyperlink" Target="https://www.google.com/maps/dir/?api=1&amp;origin=G&amp;M+Food+Mart&amp;origin_place_id=ChIJYy-NcZ4o3YARF_dWKX_kPp0&amp;destination=Party+Snaps+Photo+Booth+OC+%7C+Photo+Booth+Rental+Orange+County&amp;destination_place_id=ChIJS6qcHXvZ3IARO_aW9uFeY8M&amp;travelmode=best" TargetMode="External"/><Relationship Id="rId172" Type="http://schemas.openxmlformats.org/officeDocument/2006/relationships/hyperlink" Target="https://www.google.com/maps/dir/?api=1&amp;origin=Plaza+square+park+Orange+County&amp;origin_place_id=ChIJJVmW3w7b3IARKQcfrUrI3-U&amp;destination=Party+Snaps+Photo+Booth+OC+%7C+Photo+Booth+Rental+Orange+County&amp;destination_place_id=ChIJS6qcHXvZ3IARO_aW9uFeY8M&amp;travelmode=best" TargetMode="External"/><Relationship Id="rId293" Type="http://schemas.openxmlformats.org/officeDocument/2006/relationships/hyperlink" Target="https://maps.google.com?saddr=33.7741167,-117.9025832&amp;daddr=33.7753974,-117.921582" TargetMode="External"/><Relationship Id="rId171" Type="http://schemas.openxmlformats.org/officeDocument/2006/relationships/hyperlink" Target="https://www.google.com/maps/dir/33.7442071,-117.9688773/33.7753974,-117.921582" TargetMode="External"/><Relationship Id="rId292" Type="http://schemas.openxmlformats.org/officeDocument/2006/relationships/hyperlink" Target="https://www.google.com/maps/dir/?api=1&amp;origin=Starbucks&amp;origin_place_id=ChIJG26SZhjY3IARvyWylqA3DwY&amp;destination=Party+Snaps+Photo+Booth+OC+%7C+Photo+Booth+Rental+Orange+County&amp;destination_place_id=ChIJS6qcHXvZ3IARO_aW9uFeY8M&amp;travelmode=best" TargetMode="External"/><Relationship Id="rId170" Type="http://schemas.openxmlformats.org/officeDocument/2006/relationships/hyperlink" Target="https://maps.google.com?saddr=33.7442071,-117.9688773&amp;daddr=33.7753974,-117.921582" TargetMode="External"/><Relationship Id="rId291" Type="http://schemas.openxmlformats.org/officeDocument/2006/relationships/hyperlink" Target="https://www.google.com/maps/dir/33.789224,-117.892805/33.7753974,-117.921582" TargetMode="External"/><Relationship Id="rId290" Type="http://schemas.openxmlformats.org/officeDocument/2006/relationships/hyperlink" Target="https://maps.google.com?saddr=33.789224,-117.892805&amp;daddr=33.7753974,-117.921582" TargetMode="External"/><Relationship Id="rId165" Type="http://schemas.openxmlformats.org/officeDocument/2006/relationships/hyperlink" Target="https://www.google.com/maps/dir/33.83348050000001,-117.914103/33.7753974,-117.921582" TargetMode="External"/><Relationship Id="rId286" Type="http://schemas.openxmlformats.org/officeDocument/2006/relationships/hyperlink" Target="https://www.google.com/maps/dir/?api=1&amp;origin=Starbucks&amp;origin_place_id=ChIJIcD20t4p3YARAFzQeh-bNG8&amp;destination=Party+Snaps+Photo+Booth+OC+%7C+Photo+Booth+Rental+Orange+County&amp;destination_place_id=ChIJS6qcHXvZ3IARO_aW9uFeY8M&amp;travelmode=best" TargetMode="External"/><Relationship Id="rId164" Type="http://schemas.openxmlformats.org/officeDocument/2006/relationships/hyperlink" Target="https://maps.google.com?saddr=33.83348050000001,-117.914103&amp;daddr=33.7753974,-117.921582" TargetMode="External"/><Relationship Id="rId285" Type="http://schemas.openxmlformats.org/officeDocument/2006/relationships/hyperlink" Target="https://www.google.com/maps/dir/33.807442,-117.870072/33.7753974,-117.921582" TargetMode="External"/><Relationship Id="rId163" Type="http://schemas.openxmlformats.org/officeDocument/2006/relationships/hyperlink" Target="https://www.google.com/maps/dir/?api=1&amp;origin=Muzeo+Museum+and+Cultural+Center&amp;origin_place_id=ChIJXU3PKyXW3IARhRwrRyqLhpM&amp;destination=Party+Snaps+Photo+Booth+OC+%7C+Photo+Booth+Rental+Orange+County&amp;destination_place_id=ChIJS6qcHXvZ3IARO_aW9uFeY8M&amp;travelmode=best" TargetMode="External"/><Relationship Id="rId284" Type="http://schemas.openxmlformats.org/officeDocument/2006/relationships/hyperlink" Target="https://maps.google.com?saddr=33.807442,-117.870072&amp;daddr=33.7753974,-117.921582" TargetMode="External"/><Relationship Id="rId162" Type="http://schemas.openxmlformats.org/officeDocument/2006/relationships/hyperlink" Target="https://www.google.com/maps/dir/33.820946,-117.9929444/33.7753974,-117.921582" TargetMode="External"/><Relationship Id="rId283" Type="http://schemas.openxmlformats.org/officeDocument/2006/relationships/hyperlink" Target="https://www.google.com/maps/dir/?api=1&amp;origin=Starbucks&amp;origin_place_id=ChIJQyFct3PX3IARgbnqrAu_jlc&amp;destination=Party+Snaps+Photo+Booth+OC+%7C+Photo+Booth+Rental+Orange+County&amp;destination_place_id=ChIJS6qcHXvZ3IARO_aW9uFeY8M&amp;travelmode=best" TargetMode="External"/><Relationship Id="rId169" Type="http://schemas.openxmlformats.org/officeDocument/2006/relationships/hyperlink" Target="https://www.google.com/maps/dir/?api=1&amp;origin=Public+Art+%22Dolphin+Fountain%22&amp;origin_place_id=ChIJi8yxxVMn3YARDSLczG1slsA&amp;destination=Party+Snaps+Photo+Booth+OC+%7C+Photo+Booth+Rental+Orange+County&amp;destination_place_id=ChIJS6qcHXvZ3IARO_aW9uFeY8M&amp;travelmode=best" TargetMode="External"/><Relationship Id="rId168" Type="http://schemas.openxmlformats.org/officeDocument/2006/relationships/hyperlink" Target="https://www.google.com/maps/dir/33.8071827,-117.9199335/33.7753974,-117.921582" TargetMode="External"/><Relationship Id="rId289" Type="http://schemas.openxmlformats.org/officeDocument/2006/relationships/hyperlink" Target="https://www.google.com/maps/dir/?api=1&amp;origin=Starbucks&amp;origin_place_id=ChIJYfNIKInX3IARBe6JJ-u2NbQ&amp;destination=Party+Snaps+Photo+Booth+OC+%7C+Photo+Booth+Rental+Orange+County&amp;destination_place_id=ChIJS6qcHXvZ3IARO_aW9uFeY8M&amp;travelmode=best" TargetMode="External"/><Relationship Id="rId167" Type="http://schemas.openxmlformats.org/officeDocument/2006/relationships/hyperlink" Target="https://maps.google.com?saddr=33.8071827,-117.9199335&amp;daddr=33.7753974,-117.921582" TargetMode="External"/><Relationship Id="rId288" Type="http://schemas.openxmlformats.org/officeDocument/2006/relationships/hyperlink" Target="https://www.google.com/maps/dir/33.8329007,-117.9284472/33.7753974,-117.921582" TargetMode="External"/><Relationship Id="rId166" Type="http://schemas.openxmlformats.org/officeDocument/2006/relationships/hyperlink" Target="https://www.google.com/maps/dir/?api=1&amp;origin=Grizzly+Peak&amp;origin_place_id=ChIJdweFab8p3YAR0BzxUFF9mjc&amp;destination=Party+Snaps+Photo+Booth+OC+%7C+Photo+Booth+Rental+Orange+County&amp;destination_place_id=ChIJS6qcHXvZ3IARO_aW9uFeY8M&amp;travelmode=best" TargetMode="External"/><Relationship Id="rId287" Type="http://schemas.openxmlformats.org/officeDocument/2006/relationships/hyperlink" Target="https://maps.google.com?saddr=33.8329007,-117.9284472&amp;daddr=33.7753974,-117.921582" TargetMode="External"/><Relationship Id="rId161" Type="http://schemas.openxmlformats.org/officeDocument/2006/relationships/hyperlink" Target="https://maps.google.com?saddr=33.820946,-117.9929444&amp;daddr=33.7753974,-117.921582" TargetMode="External"/><Relationship Id="rId282" Type="http://schemas.openxmlformats.org/officeDocument/2006/relationships/hyperlink" Target="https://www.google.com/maps/dir/33.8381286,-117.9583008/33.7753974,-117.921582" TargetMode="External"/><Relationship Id="rId160" Type="http://schemas.openxmlformats.org/officeDocument/2006/relationships/hyperlink" Target="https://www.google.com/maps/dir/?api=1&amp;origin=California+Adventures&amp;origin_place_id=ChIJ92ltIAAp3YARasnlVqoXt0E&amp;destination=Party+Snaps+Photo+Booth+OC+%7C+Photo+Booth+Rental+Orange+County&amp;destination_place_id=ChIJS6qcHXvZ3IARO_aW9uFeY8M&amp;travelmode=best" TargetMode="External"/><Relationship Id="rId281" Type="http://schemas.openxmlformats.org/officeDocument/2006/relationships/hyperlink" Target="https://maps.google.com?saddr=33.8381286,-117.9583008&amp;daddr=33.7753974,-117.921582" TargetMode="External"/><Relationship Id="rId280" Type="http://schemas.openxmlformats.org/officeDocument/2006/relationships/hyperlink" Target="https://www.google.com/maps/dir/?api=1&amp;origin=Starbucks&amp;origin_place_id=ChIJU0GSYJAp3YARD2pnj-CLmeE&amp;destination=Party+Snaps+Photo+Booth+OC+%7C+Photo+Booth+Rental+Orange+County&amp;destination_place_id=ChIJS6qcHXvZ3IARO_aW9uFeY8M&amp;travelmode=best" TargetMode="External"/><Relationship Id="rId159" Type="http://schemas.openxmlformats.org/officeDocument/2006/relationships/hyperlink" Target="https://www.google.com/maps/dir/33.8103104,-117.9189229/33.7753974,-117.921582" TargetMode="External"/><Relationship Id="rId154" Type="http://schemas.openxmlformats.org/officeDocument/2006/relationships/hyperlink" Target="https://www.google.com/maps/dir/?api=1&amp;origin=Boardwalk+Park&amp;origin_place_id=ChIJQ7r8awAn3YARYa8msXTkU4o&amp;destination=Party+Snaps+Photo+Booth+OC+%7C+Photo+Booth+Rental+Orange+County&amp;destination_place_id=ChIJS6qcHXvZ3IARO_aW9uFeY8M&amp;travelmode=best" TargetMode="External"/><Relationship Id="rId275" Type="http://schemas.openxmlformats.org/officeDocument/2006/relationships/hyperlink" Target="https://maps.google.com?saddr=33.77382950000001,-117.8669448&amp;daddr=33.7753974,-117.921582" TargetMode="External"/><Relationship Id="rId396" Type="http://schemas.openxmlformats.org/officeDocument/2006/relationships/hyperlink" Target="https://www.google.com/maps/dir/33.7689811,-117.9208618/33.7753974,-117.921582" TargetMode="External"/><Relationship Id="rId153" Type="http://schemas.openxmlformats.org/officeDocument/2006/relationships/hyperlink" Target="https://www.google.com/maps/dir/33.8086146,-117.9186636/33.7753974,-117.921582" TargetMode="External"/><Relationship Id="rId274" Type="http://schemas.openxmlformats.org/officeDocument/2006/relationships/hyperlink" Target="https://www.google.com/maps/dir/?api=1&amp;origin=The+Coffee+Bean+&amp;+Tea+Leaf&amp;origin_place_id=ChIJFWNZawbZ3IAR9nneXrwRELQ&amp;destination=Party+Snaps+Photo+Booth+OC+%7C+Photo+Booth+Rental+Orange+County&amp;destination_place_id=ChIJS6qcHXvZ3IARO_aW9uFeY8M&amp;travelmode=best" TargetMode="External"/><Relationship Id="rId395" Type="http://schemas.openxmlformats.org/officeDocument/2006/relationships/hyperlink" Target="https://maps.google.com?saddr=33.7689811,-117.9208618&amp;daddr=33.7753974,-117.921582" TargetMode="External"/><Relationship Id="rId152" Type="http://schemas.openxmlformats.org/officeDocument/2006/relationships/hyperlink" Target="https://maps.google.com?saddr=33.8086146,-117.9186636&amp;daddr=33.7753974,-117.921582" TargetMode="External"/><Relationship Id="rId273" Type="http://schemas.openxmlformats.org/officeDocument/2006/relationships/hyperlink" Target="https://www.google.com/maps/dir/33.73729179999999,-117.9196523/33.7753974,-117.921582" TargetMode="External"/><Relationship Id="rId394" Type="http://schemas.openxmlformats.org/officeDocument/2006/relationships/hyperlink" Target="https://www.google.com/maps/dir/?api=1&amp;origin=ampm&amp;origin_place_id=ChIJace-QAbY3IARIsBmFlGeUmo&amp;destination=Party+Snaps+Photo+Booth+OC+%7C+Photo+Booth+Rental+Orange+County&amp;destination_place_id=ChIJS6qcHXvZ3IARO_aW9uFeY8M&amp;travelmode=best" TargetMode="External"/><Relationship Id="rId151" Type="http://schemas.openxmlformats.org/officeDocument/2006/relationships/hyperlink" Target="https://www.google.com/maps/dir/?api=1&amp;origin=Braille+Map+-+Information&amp;origin_place_id=ChIJDVV8G9rX3IARUv_21OLz19Y&amp;destination=Party+Snaps+Photo+Booth+OC+%7C+Photo+Booth+Rental+Orange+County&amp;destination_place_id=ChIJS6qcHXvZ3IARO_aW9uFeY8M&amp;travelmode=best" TargetMode="External"/><Relationship Id="rId272" Type="http://schemas.openxmlformats.org/officeDocument/2006/relationships/hyperlink" Target="https://maps.google.com?saddr=33.73729179999999,-117.9196523&amp;daddr=33.7753974,-117.921582" TargetMode="External"/><Relationship Id="rId393" Type="http://schemas.openxmlformats.org/officeDocument/2006/relationships/hyperlink" Target="https://www.google.com/maps/dir/33.7597456,-117.8636063/33.7753974,-117.921582" TargetMode="External"/><Relationship Id="rId158" Type="http://schemas.openxmlformats.org/officeDocument/2006/relationships/hyperlink" Target="https://maps.google.com?saddr=33.8103104,-117.9189229&amp;daddr=33.7753974,-117.921582" TargetMode="External"/><Relationship Id="rId279" Type="http://schemas.openxmlformats.org/officeDocument/2006/relationships/hyperlink" Target="https://www.google.com/maps/dir/33.7892356,-117.9935159/33.7753974,-117.921582" TargetMode="External"/><Relationship Id="rId157" Type="http://schemas.openxmlformats.org/officeDocument/2006/relationships/hyperlink" Target="https://www.google.com/maps/dir/?api=1&amp;origin=Pluto+Character+Experience&amp;origin_place_id=ChIJBQqctNDX3IARTwdYaZTMpqU&amp;destination=Party+Snaps+Photo+Booth+OC+%7C+Photo+Booth+Rental+Orange+County&amp;destination_place_id=ChIJS6qcHXvZ3IARO_aW9uFeY8M&amp;travelmode=best" TargetMode="External"/><Relationship Id="rId278" Type="http://schemas.openxmlformats.org/officeDocument/2006/relationships/hyperlink" Target="https://maps.google.com?saddr=33.7892356,-117.9935159&amp;daddr=33.7753974,-117.921582" TargetMode="External"/><Relationship Id="rId399" Type="http://schemas.openxmlformats.org/officeDocument/2006/relationships/hyperlink" Target="https://www.google.com/maps/dir/33.789275,-117.8979417/33.7753974,-117.921582" TargetMode="External"/><Relationship Id="rId156" Type="http://schemas.openxmlformats.org/officeDocument/2006/relationships/hyperlink" Target="https://www.google.com/maps/dir/33.7318675,-117.9988004/33.7753974,-117.921582" TargetMode="External"/><Relationship Id="rId277" Type="http://schemas.openxmlformats.org/officeDocument/2006/relationships/hyperlink" Target="https://www.google.com/maps/dir/?api=1&amp;origin=Starbucks&amp;origin_place_id=ChIJFToXROgo3YAReseXfsk0UJA&amp;destination=Party+Snaps+Photo+Booth+OC+%7C+Photo+Booth+Rental+Orange+County&amp;destination_place_id=ChIJS6qcHXvZ3IARO_aW9uFeY8M&amp;travelmode=best" TargetMode="External"/><Relationship Id="rId398" Type="http://schemas.openxmlformats.org/officeDocument/2006/relationships/hyperlink" Target="https://maps.google.com?saddr=33.789275,-117.8979417&amp;daddr=33.7753974,-117.921582" TargetMode="External"/><Relationship Id="rId155" Type="http://schemas.openxmlformats.org/officeDocument/2006/relationships/hyperlink" Target="https://maps.google.com?saddr=33.7318675,-117.9988004&amp;daddr=33.7753974,-117.921582" TargetMode="External"/><Relationship Id="rId276" Type="http://schemas.openxmlformats.org/officeDocument/2006/relationships/hyperlink" Target="https://www.google.com/maps/dir/33.77382950000001,-117.8669448/33.7753974,-117.921582" TargetMode="External"/><Relationship Id="rId397" Type="http://schemas.openxmlformats.org/officeDocument/2006/relationships/hyperlink" Target="https://www.google.com/maps/dir/?api=1&amp;origin=Chevron&amp;origin_place_id=ChIJsZTreozX3IARadPluG8iq_Q&amp;destination=Party+Snaps+Photo+Booth+OC+%7C+Photo+Booth+Rental+Orange+County&amp;destination_place_id=ChIJS6qcHXvZ3IARO_aW9uFeY8M&amp;travelmode=best" TargetMode="External"/><Relationship Id="rId40" Type="http://schemas.openxmlformats.org/officeDocument/2006/relationships/hyperlink" Target="https://www.google.com/maps/dir/?api=1&amp;origin=Downtown+Santa+Ana+Historic+District&amp;origin_place_id=ChIJ6YwrhQfZ3IARN8e7_TZkM84&amp;destination=Party+Snaps+Photo+Booth+OC+%7C+Photo+Booth+Rental+Orange+County&amp;destination_place_id=ChIJS6qcHXvZ3IARO_aW9uFeY8M&amp;travelmode=best" TargetMode="External"/><Relationship Id="rId42" Type="http://schemas.openxmlformats.org/officeDocument/2006/relationships/hyperlink" Target="https://www.google.com/maps/dir/33.747677,-117.8667056/33.7753974,-117.921582" TargetMode="External"/><Relationship Id="rId41" Type="http://schemas.openxmlformats.org/officeDocument/2006/relationships/hyperlink" Target="https://maps.google.com?saddr=33.747677,-117.8667056&amp;daddr=33.7753974,-117.921582" TargetMode="External"/><Relationship Id="rId44" Type="http://schemas.openxmlformats.org/officeDocument/2006/relationships/hyperlink" Target="https://maps.google.com?saddr=33.8122999,-117.9198595&amp;daddr=33.7753974,-117.921582" TargetMode="External"/><Relationship Id="rId43" Type="http://schemas.openxmlformats.org/officeDocument/2006/relationships/hyperlink" Target="https://www.google.com/maps/dir/?api=1&amp;origin=Frontierland+Shootin%E2%80%99+Exposition&amp;origin_place_id=ChIJ_ZeHNnLX3IARmPvmqXfyxf0&amp;destination=Party+Snaps+Photo+Booth+OC+%7C+Photo+Booth+Rental+Orange+County&amp;destination_place_id=ChIJS6qcHXvZ3IARO_aW9uFeY8M&amp;travelmode=best" TargetMode="External"/><Relationship Id="rId46" Type="http://schemas.openxmlformats.org/officeDocument/2006/relationships/hyperlink" Target="https://www.google.com/maps/dir/?api=1&amp;origin=Urban+Forest&amp;origin_place_id=ChIJIY4PC6Im3YAR-Z0zqKLkq5E&amp;destination=Party+Snaps+Photo+Booth+OC+%7C+Photo+Booth+Rental+Orange+County&amp;destination_place_id=ChIJS6qcHXvZ3IARO_aW9uFeY8M&amp;travelmode=best" TargetMode="External"/><Relationship Id="rId45" Type="http://schemas.openxmlformats.org/officeDocument/2006/relationships/hyperlink" Target="https://www.google.com/maps/dir/33.8122999,-117.9198595/33.7753974,-117.921582" TargetMode="External"/><Relationship Id="rId509" Type="http://schemas.openxmlformats.org/officeDocument/2006/relationships/hyperlink" Target="https://maps.google.com?saddr=33.7299726,-117.9715792&amp;daddr=33.7753974,-117.921582" TargetMode="External"/><Relationship Id="rId508" Type="http://schemas.openxmlformats.org/officeDocument/2006/relationships/hyperlink" Target="https://www.google.com/maps/dir/?api=1&amp;origin=Mobil&amp;origin_place_id=ChIJ387usqwn3YARaaW-_PA8L48&amp;destination=Party+Snaps+Photo+Booth+OC+%7C+Photo+Booth+Rental+Orange+County&amp;destination_place_id=ChIJS6qcHXvZ3IARO_aW9uFeY8M&amp;travelmode=best" TargetMode="External"/><Relationship Id="rId503" Type="http://schemas.openxmlformats.org/officeDocument/2006/relationships/hyperlink" Target="https://maps.google.com?saddr=33.803284,-117.98417&amp;daddr=33.7753974,-117.921582" TargetMode="External"/><Relationship Id="rId502" Type="http://schemas.openxmlformats.org/officeDocument/2006/relationships/hyperlink" Target="https://www.google.com/maps/dir/?api=1&amp;origin=76&amp;origin_place_id=ChIJI367qOIo3YARjGICYdPxTvE&amp;destination=Party+Snaps+Photo+Booth+OC+%7C+Photo+Booth+Rental+Orange+County&amp;destination_place_id=ChIJS6qcHXvZ3IARO_aW9uFeY8M&amp;travelmode=best" TargetMode="External"/><Relationship Id="rId501" Type="http://schemas.openxmlformats.org/officeDocument/2006/relationships/hyperlink" Target="https://www.google.com/maps/dir/33.7733759,-117.9920492/33.7753974,-117.921582" TargetMode="External"/><Relationship Id="rId500" Type="http://schemas.openxmlformats.org/officeDocument/2006/relationships/hyperlink" Target="https://maps.google.com?saddr=33.7733759,-117.9920492&amp;daddr=33.7753974,-117.921582" TargetMode="External"/><Relationship Id="rId507" Type="http://schemas.openxmlformats.org/officeDocument/2006/relationships/hyperlink" Target="https://www.google.com/maps/dir/33.8286423,-117.9585803/33.7753974,-117.921582" TargetMode="External"/><Relationship Id="rId506" Type="http://schemas.openxmlformats.org/officeDocument/2006/relationships/hyperlink" Target="https://maps.google.com?saddr=33.8286423,-117.9585803&amp;daddr=33.7753974,-117.921582" TargetMode="External"/><Relationship Id="rId505" Type="http://schemas.openxmlformats.org/officeDocument/2006/relationships/hyperlink" Target="https://www.google.com/maps/dir/?api=1&amp;origin=G&amp;M+Oil&amp;origin_place_id=ChIJ0VPfF70p3YARBe_cXCQVPEQ&amp;destination=Party+Snaps+Photo+Booth+OC+%7C+Photo+Booth+Rental+Orange+County&amp;destination_place_id=ChIJS6qcHXvZ3IARO_aW9uFeY8M&amp;travelmode=best" TargetMode="External"/><Relationship Id="rId504" Type="http://schemas.openxmlformats.org/officeDocument/2006/relationships/hyperlink" Target="https://www.google.com/maps/dir/33.803284,-117.98417/33.7753974,-117.921582" TargetMode="External"/><Relationship Id="rId48" Type="http://schemas.openxmlformats.org/officeDocument/2006/relationships/hyperlink" Target="https://www.google.com/maps/dir/33.6937729,-118.0115339/33.7753974,-117.921582" TargetMode="External"/><Relationship Id="rId47" Type="http://schemas.openxmlformats.org/officeDocument/2006/relationships/hyperlink" Target="https://maps.google.com?saddr=33.6937729,-118.0115339&amp;daddr=33.7753974,-117.921582" TargetMode="External"/><Relationship Id="rId49" Type="http://schemas.openxmlformats.org/officeDocument/2006/relationships/hyperlink" Target="https://www.google.com/maps/dir/?api=1&amp;origin=The+Disneyland+Story+presenting+Great+Moments+with+Mr.+Lincoln&amp;origin_place_id=ChIJg_8WsdDX3IARe9H6iI-roWY&amp;destination=Party+Snaps+Photo+Booth+OC+%7C+Photo+Booth+Rental+Orange+County&amp;destination_place_id=ChIJS6qcHXvZ3IARO_aW9uFeY8M&amp;travelmode=best" TargetMode="External"/><Relationship Id="rId31" Type="http://schemas.openxmlformats.org/officeDocument/2006/relationships/hyperlink" Target="https://www.google.com/maps/dir/?api=1&amp;origin=Minnie's+House&amp;origin_place_id=ChIJOeeS9dPX3IARnoCxvQs1n94&amp;destination=Party+Snaps+Photo+Booth+OC+%7C+Photo+Booth+Rental+Orange+County&amp;destination_place_id=ChIJS6qcHXvZ3IARO_aW9uFeY8M&amp;travelmode=best" TargetMode="External"/><Relationship Id="rId30" Type="http://schemas.openxmlformats.org/officeDocument/2006/relationships/hyperlink" Target="https://www.google.com/maps/dir/33.7190281,-117.9382728/33.7753974,-117.921582" TargetMode="External"/><Relationship Id="rId33" Type="http://schemas.openxmlformats.org/officeDocument/2006/relationships/hyperlink" Target="https://www.google.com/maps/dir/33.8155864,-117.9190319/33.7753974,-117.921582" TargetMode="External"/><Relationship Id="rId32" Type="http://schemas.openxmlformats.org/officeDocument/2006/relationships/hyperlink" Target="https://maps.google.com?saddr=33.8155864,-117.9190319&amp;daddr=33.7753974,-117.921582" TargetMode="External"/><Relationship Id="rId35" Type="http://schemas.openxmlformats.org/officeDocument/2006/relationships/hyperlink" Target="https://maps.google.com?saddr=33.8127953,-117.9189693&amp;daddr=33.7753974,-117.921582" TargetMode="External"/><Relationship Id="rId34" Type="http://schemas.openxmlformats.org/officeDocument/2006/relationships/hyperlink" Target="https://www.google.com/maps/dir/?api=1&amp;origin=Sleeping+Beauty+Castle+Walkthrough&amp;origin_place_id=ChIJRR0WM9HX3IARK9Sc4AyhmpE&amp;destination=Party+Snaps+Photo+Booth+OC+%7C+Photo+Booth+Rental+Orange+County&amp;destination_place_id=ChIJS6qcHXvZ3IARO_aW9uFeY8M&amp;travelmode=best" TargetMode="External"/><Relationship Id="rId37" Type="http://schemas.openxmlformats.org/officeDocument/2006/relationships/hyperlink" Target="https://www.google.com/maps/dir/?api=1&amp;origin=Downtown+Disney+District&amp;origin_place_id=ChIJtQw0jtfX3IARiwjloLOkQs0&amp;destination=Party+Snaps+Photo+Booth+OC+%7C+Photo+Booth+Rental+Orange+County&amp;destination_place_id=ChIJS6qcHXvZ3IARO_aW9uFeY8M&amp;travelmode=best" TargetMode="External"/><Relationship Id="rId36" Type="http://schemas.openxmlformats.org/officeDocument/2006/relationships/hyperlink" Target="https://www.google.com/maps/dir/33.8127953,-117.9189693/33.7753974,-117.921582" TargetMode="External"/><Relationship Id="rId39" Type="http://schemas.openxmlformats.org/officeDocument/2006/relationships/hyperlink" Target="https://www.google.com/maps/dir/33.8097925,-117.9237869/33.7753974,-117.921582" TargetMode="External"/><Relationship Id="rId38" Type="http://schemas.openxmlformats.org/officeDocument/2006/relationships/hyperlink" Target="https://maps.google.com?saddr=33.8097925,-117.9237869&amp;daddr=33.7753974,-117.921582" TargetMode="External"/><Relationship Id="rId20" Type="http://schemas.openxmlformats.org/officeDocument/2006/relationships/hyperlink" Target="https://maps.google.com?saddr=33.8056901,-117.9199596&amp;daddr=33.7753974,-117.921582" TargetMode="External"/><Relationship Id="rId22" Type="http://schemas.openxmlformats.org/officeDocument/2006/relationships/hyperlink" Target="https://www.google.com/maps/dir/?api=1&amp;origin=Heritage+Museum+of+Orange+County&amp;origin_place_id=ChIJ4y1OupfY3IARM-WCXfaxuUI&amp;destination=Party+Snaps+Photo+Booth+OC+%7C+Photo+Booth+Rental+Orange+County&amp;destination_place_id=ChIJS6qcHXvZ3IARO_aW9uFeY8M&amp;travelmode=best" TargetMode="External"/><Relationship Id="rId21" Type="http://schemas.openxmlformats.org/officeDocument/2006/relationships/hyperlink" Target="https://www.google.com/maps/dir/33.8056901,-117.9199596/33.7753974,-117.921582" TargetMode="External"/><Relationship Id="rId24" Type="http://schemas.openxmlformats.org/officeDocument/2006/relationships/hyperlink" Target="https://www.google.com/maps/dir/33.7207429,-117.9106923/33.7753974,-117.921582" TargetMode="External"/><Relationship Id="rId23" Type="http://schemas.openxmlformats.org/officeDocument/2006/relationships/hyperlink" Target="https://maps.google.com?saddr=33.7207429,-117.9106923&amp;daddr=33.7753974,-117.921582" TargetMode="External"/><Relationship Id="rId409" Type="http://schemas.openxmlformats.org/officeDocument/2006/relationships/hyperlink" Target="https://www.google.com/maps/dir/?api=1&amp;origin=Chevron&amp;origin_place_id=ChIJOyA_2q_X3IARlXVME_Oq-6I&amp;destination=Party+Snaps+Photo+Booth+OC+%7C+Photo+Booth+Rental+Orange+County&amp;destination_place_id=ChIJS6qcHXvZ3IARO_aW9uFeY8M&amp;travelmode=best" TargetMode="External"/><Relationship Id="rId404" Type="http://schemas.openxmlformats.org/officeDocument/2006/relationships/hyperlink" Target="https://maps.google.com?saddr=33.7453504,-117.9291248&amp;daddr=33.7753974,-117.921582" TargetMode="External"/><Relationship Id="rId525" Type="http://schemas.openxmlformats.org/officeDocument/2006/relationships/hyperlink" Target="https://www.google.com/maps/dir/33.7484033,-117.8515799/33.7753974,-117.921582" TargetMode="External"/><Relationship Id="rId403" Type="http://schemas.openxmlformats.org/officeDocument/2006/relationships/hyperlink" Target="https://www.google.com/maps/dir/?api=1&amp;origin=Chevron+Santa+Ana&amp;origin_place_id=ChIJNy_DmIgn3YARIDR-j5g58kE&amp;destination=Party+Snaps+Photo+Booth+OC+%7C+Photo+Booth+Rental+Orange+County&amp;destination_place_id=ChIJS6qcHXvZ3IARO_aW9uFeY8M&amp;travelmode=best" TargetMode="External"/><Relationship Id="rId524" Type="http://schemas.openxmlformats.org/officeDocument/2006/relationships/hyperlink" Target="https://maps.google.com?saddr=33.7484033,-117.8515799&amp;daddr=33.7753974,-117.921582" TargetMode="External"/><Relationship Id="rId402" Type="http://schemas.openxmlformats.org/officeDocument/2006/relationships/hyperlink" Target="https://www.google.com/maps/dir/33.7379909,-117.9203796/33.7753974,-117.921582" TargetMode="External"/><Relationship Id="rId523" Type="http://schemas.openxmlformats.org/officeDocument/2006/relationships/hyperlink" Target="https://www.google.com/maps/dir/?api=1&amp;origin=Chevron&amp;origin_place_id=ChIJASkleHPZ3IARajn_EUwGUqU&amp;destination=Party+Snaps+Photo+Booth+OC+%7C+Photo+Booth+Rental+Orange+County&amp;destination_place_id=ChIJS6qcHXvZ3IARO_aW9uFeY8M&amp;travelmode=best" TargetMode="External"/><Relationship Id="rId401" Type="http://schemas.openxmlformats.org/officeDocument/2006/relationships/hyperlink" Target="https://maps.google.com?saddr=33.7379909,-117.9203796&amp;daddr=33.7753974,-117.921582" TargetMode="External"/><Relationship Id="rId522" Type="http://schemas.openxmlformats.org/officeDocument/2006/relationships/hyperlink" Target="https://www.google.com/maps/dir/33.7462104,-117.9892303/33.7753974,-117.921582" TargetMode="External"/><Relationship Id="rId408" Type="http://schemas.openxmlformats.org/officeDocument/2006/relationships/hyperlink" Target="https://www.google.com/maps/dir/33.81838349999999,-117.8896335/33.7753974,-117.921582" TargetMode="External"/><Relationship Id="rId529" Type="http://schemas.openxmlformats.org/officeDocument/2006/relationships/hyperlink" Target="https://www.google.com/maps/dir/?api=1&amp;origin=Sam's+Club+Gas&amp;origin_place_id=ChIJyRuhmBEn3YARfT8jDQXOiq8&amp;destination=Party+Snaps+Photo+Booth+OC+%7C+Photo+Booth+Rental+Orange+County&amp;destination_place_id=ChIJS6qcHXvZ3IARO_aW9uFeY8M&amp;travelmode=best" TargetMode="External"/><Relationship Id="rId407" Type="http://schemas.openxmlformats.org/officeDocument/2006/relationships/hyperlink" Target="https://maps.google.com?saddr=33.81838349999999,-117.8896335&amp;daddr=33.7753974,-117.921582" TargetMode="External"/><Relationship Id="rId528" Type="http://schemas.openxmlformats.org/officeDocument/2006/relationships/hyperlink" Target="https://www.google.com/maps/dir/33.838444,-117.90254/33.7753974,-117.921582" TargetMode="External"/><Relationship Id="rId406" Type="http://schemas.openxmlformats.org/officeDocument/2006/relationships/hyperlink" Target="https://www.google.com/maps/dir/?api=1&amp;origin=Excaliber+Fuels&amp;origin_place_id=ChIJK98K16_X3IARZ_m5iCpPU6c&amp;destination=Party+Snaps+Photo+Booth+OC+%7C+Photo+Booth+Rental+Orange+County&amp;destination_place_id=ChIJS6qcHXvZ3IARO_aW9uFeY8M&amp;travelmode=best" TargetMode="External"/><Relationship Id="rId527" Type="http://schemas.openxmlformats.org/officeDocument/2006/relationships/hyperlink" Target="https://maps.google.com?saddr=33.838444,-117.90254&amp;daddr=33.7753974,-117.921582" TargetMode="External"/><Relationship Id="rId405" Type="http://schemas.openxmlformats.org/officeDocument/2006/relationships/hyperlink" Target="https://www.google.com/maps/dir/33.7453504,-117.9291248/33.7753974,-117.921582" TargetMode="External"/><Relationship Id="rId526" Type="http://schemas.openxmlformats.org/officeDocument/2006/relationships/hyperlink" Target="https://www.google.com/maps/dir/?api=1&amp;origin=76&amp;origin_place_id=ChIJtbbLtjjW3IARwEfzAmehdLM&amp;destination=Party+Snaps+Photo+Booth+OC+%7C+Photo+Booth+Rental+Orange+County&amp;destination_place_id=ChIJS6qcHXvZ3IARO_aW9uFeY8M&amp;travelmode=best" TargetMode="External"/><Relationship Id="rId26" Type="http://schemas.openxmlformats.org/officeDocument/2006/relationships/hyperlink" Target="https://maps.google.com?saddr=33.7878618,-117.853114&amp;daddr=33.7753974,-117.921582" TargetMode="External"/><Relationship Id="rId25" Type="http://schemas.openxmlformats.org/officeDocument/2006/relationships/hyperlink" Target="https://www.google.com/maps/dir/?api=1&amp;origin=Plaza+Park&amp;origin_place_id=ChIJH1HOFOfZ3IARSBIIYJPMa0Y&amp;destination=Party+Snaps+Photo+Booth+OC+%7C+Photo+Booth+Rental+Orange+County&amp;destination_place_id=ChIJS6qcHXvZ3IARO_aW9uFeY8M&amp;travelmode=best" TargetMode="External"/><Relationship Id="rId28" Type="http://schemas.openxmlformats.org/officeDocument/2006/relationships/hyperlink" Target="https://www.google.com/maps/dir/?api=1&amp;origin=Mile+Square+Regional+Park&amp;origin_place_id=ChIJNWhHcwsn3YAR66eV_VxLTEY&amp;destination=Party+Snaps+Photo+Booth+OC+%7C+Photo+Booth+Rental+Orange+County&amp;destination_place_id=ChIJS6qcHXvZ3IARO_aW9uFeY8M&amp;travelmode=best" TargetMode="External"/><Relationship Id="rId27" Type="http://schemas.openxmlformats.org/officeDocument/2006/relationships/hyperlink" Target="https://www.google.com/maps/dir/33.7878618,-117.853114/33.7753974,-117.921582" TargetMode="External"/><Relationship Id="rId400" Type="http://schemas.openxmlformats.org/officeDocument/2006/relationships/hyperlink" Target="https://www.google.com/maps/dir/?api=1&amp;origin=Chevron&amp;origin_place_id=ChIJa-5QFH7Y3IAROVSrZeTltOY&amp;destination=Party+Snaps+Photo+Booth+OC+%7C+Photo+Booth+Rental+Orange+County&amp;destination_place_id=ChIJS6qcHXvZ3IARO_aW9uFeY8M&amp;travelmode=best" TargetMode="External"/><Relationship Id="rId521" Type="http://schemas.openxmlformats.org/officeDocument/2006/relationships/hyperlink" Target="https://maps.google.com?saddr=33.7462104,-117.9892303&amp;daddr=33.7753974,-117.921582" TargetMode="External"/><Relationship Id="rId29" Type="http://schemas.openxmlformats.org/officeDocument/2006/relationships/hyperlink" Target="https://maps.google.com?saddr=33.7190281,-117.9382728&amp;daddr=33.7753974,-117.921582" TargetMode="External"/><Relationship Id="rId520" Type="http://schemas.openxmlformats.org/officeDocument/2006/relationships/hyperlink" Target="https://www.google.com/maps/dir/?api=1&amp;origin=Chevron&amp;origin_place_id=ChIJV8BPBzwm3YAR18NZz2_KsTg&amp;destination=Party+Snaps+Photo+Booth+OC+%7C+Photo+Booth+Rental+Orange+County&amp;destination_place_id=ChIJS6qcHXvZ3IARO_aW9uFeY8M&amp;travelmode=best" TargetMode="External"/><Relationship Id="rId11" Type="http://schemas.openxmlformats.org/officeDocument/2006/relationships/hyperlink" Target="https://maps.google.com?saddr=33.8110413,-117.9205341&amp;daddr=33.7753974,-117.921582" TargetMode="External"/><Relationship Id="rId10" Type="http://schemas.openxmlformats.org/officeDocument/2006/relationships/hyperlink" Target="https://www.google.com/maps/dir/?api=1&amp;origin=Temple+of+the+Forbidden+Eye&amp;origin_place_id=ChIJY-AbChTX3IAR7T4QCJvflZs&amp;destination=Party+Snaps+Photo+Booth+OC+%7C+Photo+Booth+Rental+Orange+County&amp;destination_place_id=ChIJS6qcHXvZ3IARO_aW9uFeY8M&amp;travelmode=best" TargetMode="External"/><Relationship Id="rId13" Type="http://schemas.openxmlformats.org/officeDocument/2006/relationships/hyperlink" Target="https://www.google.com/maps/dir/?api=1&amp;origin=Pixar+Pier&amp;origin_place_id=ChIJPQhS4djX3IARI9WzlAUOcV0&amp;destination=Party+Snaps+Photo+Booth+OC+%7C+Photo+Booth+Rental+Orange+County&amp;destination_place_id=ChIJS6qcHXvZ3IARO_aW9uFeY8M&amp;travelmode=best" TargetMode="External"/><Relationship Id="rId12" Type="http://schemas.openxmlformats.org/officeDocument/2006/relationships/hyperlink" Target="https://www.google.com/maps/dir/33.8110413,-117.9205341/33.7753974,-117.921582" TargetMode="External"/><Relationship Id="rId519" Type="http://schemas.openxmlformats.org/officeDocument/2006/relationships/hyperlink" Target="https://www.google.com/maps/dir/33.8032797,-117.9934217/33.7753974,-117.921582" TargetMode="External"/><Relationship Id="rId514" Type="http://schemas.openxmlformats.org/officeDocument/2006/relationships/hyperlink" Target="https://www.google.com/maps/dir/?api=1&amp;origin=ampm&amp;origin_place_id=ChIJ8RQk93LZ3IARfcN1imSNA2Q&amp;destination=Party+Snaps+Photo+Booth+OC+%7C+Photo+Booth+Rental+Orange+County&amp;destination_place_id=ChIJS6qcHXvZ3IARO_aW9uFeY8M&amp;travelmode=best" TargetMode="External"/><Relationship Id="rId513" Type="http://schemas.openxmlformats.org/officeDocument/2006/relationships/hyperlink" Target="https://www.google.com/maps/dir/33.82845289999999,-117.9593176/33.7753974,-117.921582" TargetMode="External"/><Relationship Id="rId512" Type="http://schemas.openxmlformats.org/officeDocument/2006/relationships/hyperlink" Target="https://maps.google.com?saddr=33.82845289999999,-117.9593176&amp;daddr=33.7753974,-117.921582" TargetMode="External"/><Relationship Id="rId511" Type="http://schemas.openxmlformats.org/officeDocument/2006/relationships/hyperlink" Target="https://www.google.com/maps/dir/?api=1&amp;origin=Chevron+Anaheim&amp;origin_place_id=ChIJRXR8Or0p3YARZh8Odvk0KvQ&amp;destination=Party+Snaps+Photo+Booth+OC+%7C+Photo+Booth+Rental+Orange+County&amp;destination_place_id=ChIJS6qcHXvZ3IARO_aW9uFeY8M&amp;travelmode=best" TargetMode="External"/><Relationship Id="rId518" Type="http://schemas.openxmlformats.org/officeDocument/2006/relationships/hyperlink" Target="https://maps.google.com?saddr=33.8032797,-117.9934217&amp;daddr=33.7753974,-117.921582" TargetMode="External"/><Relationship Id="rId517" Type="http://schemas.openxmlformats.org/officeDocument/2006/relationships/hyperlink" Target="https://www.google.com/maps/dir/?api=1&amp;origin=Chevron+Extra+Mile&amp;origin_place_id=ChIJvxtLuB8p3YAR_Ph2vzrqcj8&amp;destination=Party+Snaps+Photo+Booth+OC+%7C+Photo+Booth+Rental+Orange+County&amp;destination_place_id=ChIJS6qcHXvZ3IARO_aW9uFeY8M&amp;travelmode=best" TargetMode="External"/><Relationship Id="rId516" Type="http://schemas.openxmlformats.org/officeDocument/2006/relationships/hyperlink" Target="https://www.google.com/maps/dir/33.7450328,-117.8524511/33.7753974,-117.921582" TargetMode="External"/><Relationship Id="rId515" Type="http://schemas.openxmlformats.org/officeDocument/2006/relationships/hyperlink" Target="https://maps.google.com?saddr=33.7450328,-117.8524511&amp;daddr=33.7753974,-117.921582" TargetMode="External"/><Relationship Id="rId15" Type="http://schemas.openxmlformats.org/officeDocument/2006/relationships/hyperlink" Target="https://www.google.com/maps/dir/33.8054175,-117.9208423/33.7753974,-117.921582" TargetMode="External"/><Relationship Id="rId14" Type="http://schemas.openxmlformats.org/officeDocument/2006/relationships/hyperlink" Target="https://maps.google.com?saddr=33.8054175,-117.9208423&amp;daddr=33.7753974,-117.921582" TargetMode="External"/><Relationship Id="rId17" Type="http://schemas.openxmlformats.org/officeDocument/2006/relationships/hyperlink" Target="https://maps.google.com?saddr=33.836249,-117.9281007&amp;daddr=33.7753974,-117.921582" TargetMode="External"/><Relationship Id="rId16" Type="http://schemas.openxmlformats.org/officeDocument/2006/relationships/hyperlink" Target="https://www.google.com/maps/dir/?api=1&amp;origin=Anaheim+Founders'+Park&amp;origin_place_id=ChIJj2CtSd4p3YARR99GWRPtVxA&amp;destination=Party+Snaps+Photo+Booth+OC+%7C+Photo+Booth+Rental+Orange+County&amp;destination_place_id=ChIJS6qcHXvZ3IARO_aW9uFeY8M&amp;travelmode=best" TargetMode="External"/><Relationship Id="rId19" Type="http://schemas.openxmlformats.org/officeDocument/2006/relationships/hyperlink" Target="https://www.google.com/maps/dir/?api=1&amp;origin=San+Fransokyo+Square&amp;origin_place_id=ChIJs4wYDvDX3IARN3wIvWkH-Ho&amp;destination=Party+Snaps+Photo+Booth+OC+%7C+Photo+Booth+Rental+Orange+County&amp;destination_place_id=ChIJS6qcHXvZ3IARO_aW9uFeY8M&amp;travelmode=best" TargetMode="External"/><Relationship Id="rId510" Type="http://schemas.openxmlformats.org/officeDocument/2006/relationships/hyperlink" Target="https://www.google.com/maps/dir/33.7299726,-117.9715792/33.7753974,-117.921582" TargetMode="External"/><Relationship Id="rId18" Type="http://schemas.openxmlformats.org/officeDocument/2006/relationships/hyperlink" Target="https://www.google.com/maps/dir/33.836249,-117.9281007/33.7753974,-117.921582" TargetMode="External"/><Relationship Id="rId84" Type="http://schemas.openxmlformats.org/officeDocument/2006/relationships/hyperlink" Target="https://www.google.com/maps/dir/33.7858162,-117.8448715/33.7753974,-117.921582" TargetMode="External"/><Relationship Id="rId83" Type="http://schemas.openxmlformats.org/officeDocument/2006/relationships/hyperlink" Target="https://maps.google.com?saddr=33.7858162,-117.8448715&amp;daddr=33.7753974,-117.921582" TargetMode="External"/><Relationship Id="rId86" Type="http://schemas.openxmlformats.org/officeDocument/2006/relationships/hyperlink" Target="https://maps.google.com?saddr=33.8054575,-117.9216412&amp;daddr=33.7753974,-117.921582" TargetMode="External"/><Relationship Id="rId85" Type="http://schemas.openxmlformats.org/officeDocument/2006/relationships/hyperlink" Target="https://www.google.com/maps/dir/?api=1&amp;origin=World+of+Color+-+ONE&amp;origin_place_id=ChIJgd3UC9nX3IARpqMxlG1bXXw&amp;destination=Party+Snaps+Photo+Booth+OC+%7C+Photo+Booth+Rental+Orange+County&amp;destination_place_id=ChIJS6qcHXvZ3IARO_aW9uFeY8M&amp;travelmode=best" TargetMode="External"/><Relationship Id="rId88" Type="http://schemas.openxmlformats.org/officeDocument/2006/relationships/hyperlink" Target="https://www.google.com/maps/dir/?api=1&amp;origin=Pioneer+Park&amp;origin_place_id=ChIJgfz___DX3IARb3yFVfINKoA&amp;destination=Party+Snaps+Photo+Booth+OC+%7C+Photo+Booth+Rental+Orange+County&amp;destination_place_id=ChIJS6qcHXvZ3IARO_aW9uFeY8M&amp;travelmode=best" TargetMode="External"/><Relationship Id="rId87" Type="http://schemas.openxmlformats.org/officeDocument/2006/relationships/hyperlink" Target="https://www.google.com/maps/dir/33.8054575,-117.9216412/33.7753974,-117.921582" TargetMode="External"/><Relationship Id="rId89" Type="http://schemas.openxmlformats.org/officeDocument/2006/relationships/hyperlink" Target="https://maps.google.com?saddr=33.788456,-117.9106586&amp;daddr=33.7753974,-117.921582" TargetMode="External"/><Relationship Id="rId80" Type="http://schemas.openxmlformats.org/officeDocument/2006/relationships/hyperlink" Target="https://maps.google.com?saddr=33.8121436,-117.9210796&amp;daddr=33.7753974,-117.921582" TargetMode="External"/><Relationship Id="rId82" Type="http://schemas.openxmlformats.org/officeDocument/2006/relationships/hyperlink" Target="https://www.google.com/maps/dir/?api=1&amp;origin=Pitcher+Park&amp;origin_place_id=ChIJA0KBju_Z3IARAwCx_z8aAXY&amp;destination=Party+Snaps+Photo+Booth+OC+%7C+Photo+Booth+Rental+Orange+County&amp;destination_place_id=ChIJS6qcHXvZ3IARO_aW9uFeY8M&amp;travelmode=best" TargetMode="External"/><Relationship Id="rId81" Type="http://schemas.openxmlformats.org/officeDocument/2006/relationships/hyperlink" Target="https://www.google.com/maps/dir/33.8121436,-117.9210796/33.7753974,-117.921582" TargetMode="External"/><Relationship Id="rId73" Type="http://schemas.openxmlformats.org/officeDocument/2006/relationships/hyperlink" Target="https://www.google.com/maps/dir/?api=1&amp;origin=Haster+Basin+Recreational+Park&amp;origin_place_id=ChIJba686R3Y3IARgPs2mxMAI98&amp;destination=Party+Snaps+Photo+Booth+OC+%7C+Photo+Booth+Rental+Orange+County&amp;destination_place_id=ChIJS6qcHXvZ3IARO_aW9uFeY8M&amp;travelmode=best" TargetMode="External"/><Relationship Id="rId72" Type="http://schemas.openxmlformats.org/officeDocument/2006/relationships/hyperlink" Target="https://www.google.com/maps/dir/33.6849886,-118.0224512/33.7753974,-117.921582" TargetMode="External"/><Relationship Id="rId75" Type="http://schemas.openxmlformats.org/officeDocument/2006/relationships/hyperlink" Target="https://www.google.com/maps/dir/33.781178,-117.906741/33.7753974,-117.921582" TargetMode="External"/><Relationship Id="rId74" Type="http://schemas.openxmlformats.org/officeDocument/2006/relationships/hyperlink" Target="https://maps.google.com?saddr=33.781178,-117.906741&amp;daddr=33.7753974,-117.921582" TargetMode="External"/><Relationship Id="rId77" Type="http://schemas.openxmlformats.org/officeDocument/2006/relationships/hyperlink" Target="https://maps.google.com?saddr=33.844477,-117.8780963&amp;daddr=33.7753974,-117.921582" TargetMode="External"/><Relationship Id="rId76" Type="http://schemas.openxmlformats.org/officeDocument/2006/relationships/hyperlink" Target="https://www.google.com/maps/dir/?api=1&amp;origin=Pioneer+Park&amp;origin_place_id=ChIJ92UvqVjW3IAROz3j6rKSO-M&amp;destination=Party+Snaps+Photo+Booth+OC+%7C+Photo+Booth+Rental+Orange+County&amp;destination_place_id=ChIJS6qcHXvZ3IARO_aW9uFeY8M&amp;travelmode=best" TargetMode="External"/><Relationship Id="rId79" Type="http://schemas.openxmlformats.org/officeDocument/2006/relationships/hyperlink" Target="https://www.google.com/maps/dir/?api=1&amp;origin=Pirate's+Lair+on+Tom+Sawyer+Island&amp;origin_place_id=ChIJx29__NbX3IARe_a8KuLeoGE&amp;destination=Party+Snaps+Photo+Booth+OC+%7C+Photo+Booth+Rental+Orange+County&amp;destination_place_id=ChIJS6qcHXvZ3IARO_aW9uFeY8M&amp;travelmode=best" TargetMode="External"/><Relationship Id="rId78" Type="http://schemas.openxmlformats.org/officeDocument/2006/relationships/hyperlink" Target="https://www.google.com/maps/dir/33.844477,-117.8780963/33.7753974,-117.921582" TargetMode="External"/><Relationship Id="rId71" Type="http://schemas.openxmlformats.org/officeDocument/2006/relationships/hyperlink" Target="https://maps.google.com?saddr=33.6849886,-118.0224512&amp;daddr=33.7753974,-117.921582" TargetMode="External"/><Relationship Id="rId70" Type="http://schemas.openxmlformats.org/officeDocument/2006/relationships/hyperlink" Target="https://www.google.com/maps/dir/?api=1&amp;origin=Harriett+M.+Wieder+Regional+Park&amp;origin_place_id=ChIJG4UFOBwk3YAReimtUAk67Rw&amp;destination=Party+Snaps+Photo+Booth+OC+%7C+Photo+Booth+Rental+Orange+County&amp;destination_place_id=ChIJS6qcHXvZ3IARO_aW9uFeY8M&amp;travelmode=best" TargetMode="External"/><Relationship Id="rId62" Type="http://schemas.openxmlformats.org/officeDocument/2006/relationships/hyperlink" Target="https://maps.google.com?saddr=33.6999197,-118.009088&amp;daddr=33.7753974,-117.921582" TargetMode="External"/><Relationship Id="rId61" Type="http://schemas.openxmlformats.org/officeDocument/2006/relationships/hyperlink" Target="https://www.google.com/maps/dir/?api=1&amp;origin=Huntington+Beach+Central+Park+West&amp;origin_place_id=ChIJF_AXUZgm3YAR7WGJ_0Y_QYk&amp;destination=Party+Snaps+Photo+Booth+OC+%7C+Photo+Booth+Rental+Orange+County&amp;destination_place_id=ChIJS6qcHXvZ3IARO_aW9uFeY8M&amp;travelmode=best" TargetMode="External"/><Relationship Id="rId64" Type="http://schemas.openxmlformats.org/officeDocument/2006/relationships/hyperlink" Target="https://www.google.com/maps/dir/?api=1&amp;origin=Knott's+Berry+Farm&amp;origin_place_id=ChIJo3h_9V8p3YARVTAekE45jq4&amp;destination=Party+Snaps+Photo+Booth+OC+%7C+Photo+Booth+Rental+Orange+County&amp;destination_place_id=ChIJS6qcHXvZ3IARO_aW9uFeY8M&amp;travelmode=best" TargetMode="External"/><Relationship Id="rId63" Type="http://schemas.openxmlformats.org/officeDocument/2006/relationships/hyperlink" Target="https://www.google.com/maps/dir/33.6999197,-118.009088/33.7753974,-117.921582" TargetMode="External"/><Relationship Id="rId66" Type="http://schemas.openxmlformats.org/officeDocument/2006/relationships/hyperlink" Target="https://www.google.com/maps/dir/33.8443038,-118.0002265/33.7753974,-117.921582" TargetMode="External"/><Relationship Id="rId65" Type="http://schemas.openxmlformats.org/officeDocument/2006/relationships/hyperlink" Target="https://maps.google.com?saddr=33.8443038,-118.0002265&amp;daddr=33.7753974,-117.921582" TargetMode="External"/><Relationship Id="rId68" Type="http://schemas.openxmlformats.org/officeDocument/2006/relationships/hyperlink" Target="https://maps.google.com?saddr=33.8120918,-117.9189742&amp;daddr=33.7753974,-117.921582" TargetMode="External"/><Relationship Id="rId67" Type="http://schemas.openxmlformats.org/officeDocument/2006/relationships/hyperlink" Target="https://www.google.com/maps/dir/?api=1&amp;origin=Disneyland+Park&amp;origin_place_id=ChIJa147K9HX3IAR-lwiGIQv9i4&amp;destination=Party+Snaps+Photo+Booth+OC+%7C+Photo+Booth+Rental+Orange+County&amp;destination_place_id=ChIJS6qcHXvZ3IARO_aW9uFeY8M&amp;travelmode=best" TargetMode="External"/><Relationship Id="rId60" Type="http://schemas.openxmlformats.org/officeDocument/2006/relationships/hyperlink" Target="https://www.google.com/maps/dir/33.805822,-117.9214318/33.7753974,-117.921582" TargetMode="External"/><Relationship Id="rId69" Type="http://schemas.openxmlformats.org/officeDocument/2006/relationships/hyperlink" Target="https://www.google.com/maps/dir/33.8120918,-117.9189742/33.7753974,-117.921582" TargetMode="External"/><Relationship Id="rId51" Type="http://schemas.openxmlformats.org/officeDocument/2006/relationships/hyperlink" Target="https://www.google.com/maps/dir/33.8102333,-117.9184917/33.7753974,-117.921582" TargetMode="External"/><Relationship Id="rId50" Type="http://schemas.openxmlformats.org/officeDocument/2006/relationships/hyperlink" Target="https://maps.google.com?saddr=33.8102333,-117.9184917&amp;daddr=33.7753974,-117.921582" TargetMode="External"/><Relationship Id="rId53" Type="http://schemas.openxmlformats.org/officeDocument/2006/relationships/hyperlink" Target="https://maps.google.com?saddr=33.7560346,-117.9848717&amp;daddr=33.7753974,-117.921582" TargetMode="External"/><Relationship Id="rId52" Type="http://schemas.openxmlformats.org/officeDocument/2006/relationships/hyperlink" Target="https://www.google.com/maps/dir/?api=1&amp;origin=Vietnam+War+Memorial&amp;origin_place_id=ChIJia1mxyUm3YARbnBBJTHf6e8&amp;destination=Party+Snaps+Photo+Booth+OC+%7C+Photo+Booth+Rental+Orange+County&amp;destination_place_id=ChIJS6qcHXvZ3IARO_aW9uFeY8M&amp;travelmode=best" TargetMode="External"/><Relationship Id="rId55" Type="http://schemas.openxmlformats.org/officeDocument/2006/relationships/hyperlink" Target="https://www.google.com/maps/dir/?api=1&amp;origin=Knott's+Soak+City&amp;origin_place_id=ChIJo3h_9V8p3YARRU45Q8H7_70&amp;destination=Party+Snaps+Photo+Booth+OC+%7C+Photo+Booth+Rental+Orange+County&amp;destination_place_id=ChIJS6qcHXvZ3IARO_aW9uFeY8M&amp;travelmode=best" TargetMode="External"/><Relationship Id="rId54" Type="http://schemas.openxmlformats.org/officeDocument/2006/relationships/hyperlink" Target="https://www.google.com/maps/dir/33.7560346,-117.9848717/33.7753974,-117.921582" TargetMode="External"/><Relationship Id="rId57" Type="http://schemas.openxmlformats.org/officeDocument/2006/relationships/hyperlink" Target="https://www.google.com/maps/dir/33.8410301,-117.9949727/33.7753974,-117.921582" TargetMode="External"/><Relationship Id="rId56" Type="http://schemas.openxmlformats.org/officeDocument/2006/relationships/hyperlink" Target="https://maps.google.com?saddr=33.8410301,-117.9949727&amp;daddr=33.7753974,-117.921582" TargetMode="External"/><Relationship Id="rId59" Type="http://schemas.openxmlformats.org/officeDocument/2006/relationships/hyperlink" Target="https://maps.google.com?saddr=33.805822,-117.9214318&amp;daddr=33.7753974,-117.921582" TargetMode="External"/><Relationship Id="rId58" Type="http://schemas.openxmlformats.org/officeDocument/2006/relationships/hyperlink" Target="https://www.google.com/maps/dir/?api=1&amp;origin=Paradise+Gardens+Park&amp;origin_place_id=ChIJa2eOBtnX3IARc1NEdOGJ5oc&amp;destination=Party+Snaps+Photo+Booth+OC+%7C+Photo+Booth+Rental+Orange+County&amp;destination_place_id=ChIJS6qcHXvZ3IARO_aW9uFeY8M&amp;travelmode=best" TargetMode="External"/><Relationship Id="rId107" Type="http://schemas.openxmlformats.org/officeDocument/2006/relationships/hyperlink" Target="https://maps.google.com?saddr=33.8125169,-117.9181913&amp;daddr=33.7753974,-117.921582" TargetMode="External"/><Relationship Id="rId228" Type="http://schemas.openxmlformats.org/officeDocument/2006/relationships/hyperlink" Target="https://www.google.com/maps/dir/33.760243,-117.830241/33.7753974,-117.921582" TargetMode="External"/><Relationship Id="rId349" Type="http://schemas.openxmlformats.org/officeDocument/2006/relationships/hyperlink" Target="https://www.google.com/maps/dir/?api=1&amp;origin=Magnolia+Caf%C3%A9&amp;origin_place_id=ChIJ6UwWcv0m3YARFyqxOakpPqE&amp;destination=Party+Snaps+Photo+Booth+OC+%7C+Photo+Booth+Rental+Orange+County&amp;destination_place_id=ChIJS6qcHXvZ3IARO_aW9uFeY8M&amp;travelmode=best" TargetMode="External"/><Relationship Id="rId106" Type="http://schemas.openxmlformats.org/officeDocument/2006/relationships/hyperlink" Target="https://www.google.com/maps/dir/?api=1&amp;origin=Pixie+Hollow&amp;origin_place_id=ChIJ1YyR3-bX3IAR39PwlqTFCZQ&amp;destination=Party+Snaps+Photo+Booth+OC+%7C+Photo+Booth+Rental+Orange+County&amp;destination_place_id=ChIJS6qcHXvZ3IARO_aW9uFeY8M&amp;travelmode=best" TargetMode="External"/><Relationship Id="rId227" Type="http://schemas.openxmlformats.org/officeDocument/2006/relationships/hyperlink" Target="https://maps.google.com?saddr=33.760243,-117.830241&amp;daddr=33.7753974,-117.921582" TargetMode="External"/><Relationship Id="rId348" Type="http://schemas.openxmlformats.org/officeDocument/2006/relationships/hyperlink" Target="https://www.google.com/maps/dir/33.8086791,-117.8569725/33.7753974,-117.921582" TargetMode="External"/><Relationship Id="rId469" Type="http://schemas.openxmlformats.org/officeDocument/2006/relationships/hyperlink" Target="https://www.google.com/maps/dir/?api=1&amp;origin=76&amp;origin_place_id=ChIJHd1ar1rW3IARkvcLnXJBNrk&amp;destination=Party+Snaps+Photo+Booth+OC+%7C+Photo+Booth+Rental+Orange+County&amp;destination_place_id=ChIJS6qcHXvZ3IARO_aW9uFeY8M&amp;travelmode=best" TargetMode="External"/><Relationship Id="rId105" Type="http://schemas.openxmlformats.org/officeDocument/2006/relationships/hyperlink" Target="https://www.google.com/maps/dir/33.7107614,-117.9818572/33.7753974,-117.921582" TargetMode="External"/><Relationship Id="rId226" Type="http://schemas.openxmlformats.org/officeDocument/2006/relationships/hyperlink" Target="https://www.google.com/maps/dir/?api=1&amp;origin=Mimi's+Cafe&amp;origin_place_id=ChIJ26FAxira3IARGEk3dXawOnc&amp;destination=Party+Snaps+Photo+Booth+OC+%7C+Photo+Booth+Rental+Orange+County&amp;destination_place_id=ChIJS6qcHXvZ3IARO_aW9uFeY8M&amp;travelmode=best" TargetMode="External"/><Relationship Id="rId347" Type="http://schemas.openxmlformats.org/officeDocument/2006/relationships/hyperlink" Target="https://maps.google.com?saddr=33.8086791,-117.8569725&amp;daddr=33.7753974,-117.921582" TargetMode="External"/><Relationship Id="rId468" Type="http://schemas.openxmlformats.org/officeDocument/2006/relationships/hyperlink" Target="https://www.google.com/maps/dir/33.802647,-117.9848213/33.7753974,-117.921582" TargetMode="External"/><Relationship Id="rId104" Type="http://schemas.openxmlformats.org/officeDocument/2006/relationships/hyperlink" Target="https://maps.google.com?saddr=33.7107614,-117.9818572&amp;daddr=33.7753974,-117.921582" TargetMode="External"/><Relationship Id="rId225" Type="http://schemas.openxmlformats.org/officeDocument/2006/relationships/hyperlink" Target="https://www.google.com/maps/dir/33.7596221,-117.8528691/33.7753974,-117.921582" TargetMode="External"/><Relationship Id="rId346" Type="http://schemas.openxmlformats.org/officeDocument/2006/relationships/hyperlink" Target="https://www.google.com/maps/dir/?api=1&amp;origin=Bodhi+Leaf+Coffee+Traders&amp;origin_place_id=ChIJAd3H9DfR3IARTYNVBDanc78&amp;destination=Party+Snaps+Photo+Booth+OC+%7C+Photo+Booth+Rental+Orange+County&amp;destination_place_id=ChIJS6qcHXvZ3IARO_aW9uFeY8M&amp;travelmode=best" TargetMode="External"/><Relationship Id="rId467" Type="http://schemas.openxmlformats.org/officeDocument/2006/relationships/hyperlink" Target="https://maps.google.com?saddr=33.802647,-117.9848213&amp;daddr=33.7753974,-117.921582" TargetMode="External"/><Relationship Id="rId109" Type="http://schemas.openxmlformats.org/officeDocument/2006/relationships/hyperlink" Target="https://www.google.com/maps/dir/?api=1&amp;origin=Frontier+Park&amp;origin_place_id=ChIJ2f-Sje_b3IAREd7hru5FfqU&amp;destination=Party+Snaps+Photo+Booth+OC+%7C+Photo+Booth+Rental+Orange+County&amp;destination_place_id=ChIJS6qcHXvZ3IARO_aW9uFeY8M&amp;travelmode=best" TargetMode="External"/><Relationship Id="rId108" Type="http://schemas.openxmlformats.org/officeDocument/2006/relationships/hyperlink" Target="https://www.google.com/maps/dir/33.8125169,-117.9181913/33.7753974,-117.921582" TargetMode="External"/><Relationship Id="rId229" Type="http://schemas.openxmlformats.org/officeDocument/2006/relationships/hyperlink" Target="https://www.google.com/maps/dir/?api=1&amp;origin=Tastea+Garden+Grove+(Westminster)&amp;origin_place_id=ChIJu0qN18In3YARpX7C1F3yB3A&amp;destination=Party+Snaps+Photo+Booth+OC+%7C+Photo+Booth+Rental+Orange+County&amp;destination_place_id=ChIJS6qcHXvZ3IARO_aW9uFeY8M&amp;travelmode=best" TargetMode="External"/><Relationship Id="rId220" Type="http://schemas.openxmlformats.org/officeDocument/2006/relationships/hyperlink" Target="https://www.google.com/maps/dir/?api=1&amp;origin=McDonald's&amp;origin_place_id=ChIJZcNDxJnX3IARM0k-_xojzUA&amp;destination=Party+Snaps+Photo+Booth+OC+%7C+Photo+Booth+Rental+Orange+County&amp;destination_place_id=ChIJS6qcHXvZ3IARO_aW9uFeY8M&amp;travelmode=best" TargetMode="External"/><Relationship Id="rId341" Type="http://schemas.openxmlformats.org/officeDocument/2006/relationships/hyperlink" Target="https://maps.google.com?saddr=33.75909499999999,-117.958497&amp;daddr=33.7753974,-117.921582" TargetMode="External"/><Relationship Id="rId462" Type="http://schemas.openxmlformats.org/officeDocument/2006/relationships/hyperlink" Target="https://www.google.com/maps/dir/33.75975680000001,-117.8693846/33.7753974,-117.921582" TargetMode="External"/><Relationship Id="rId340" Type="http://schemas.openxmlformats.org/officeDocument/2006/relationships/hyperlink" Target="https://www.google.com/maps/dir/?api=1&amp;origin=7+Leaves+Cafe+Garden+Grove+(Westminster)&amp;origin_place_id=ChIJ9-W2wNon3YARvz4tSIZg5ow&amp;destination=Party+Snaps+Photo+Booth+OC+%7C+Photo+Booth+Rental+Orange+County&amp;destination_place_id=ChIJS6qcHXvZ3IARO_aW9uFeY8M&amp;travelmode=best" TargetMode="External"/><Relationship Id="rId461" Type="http://schemas.openxmlformats.org/officeDocument/2006/relationships/hyperlink" Target="https://maps.google.com?saddr=33.75975680000001,-117.8693846&amp;daddr=33.7753974,-117.921582" TargetMode="External"/><Relationship Id="rId460" Type="http://schemas.openxmlformats.org/officeDocument/2006/relationships/hyperlink" Target="https://www.google.com/maps/dir/?api=1&amp;origin=Gasco&amp;origin_place_id=ChIJh3G1Kq7Z3IAR3xWE0eAjDbw&amp;destination=Party+Snaps+Photo+Booth+OC+%7C+Photo+Booth+Rental+Orange+County&amp;destination_place_id=ChIJS6qcHXvZ3IARO_aW9uFeY8M&amp;travelmode=best" TargetMode="External"/><Relationship Id="rId103" Type="http://schemas.openxmlformats.org/officeDocument/2006/relationships/hyperlink" Target="https://www.google.com/maps/dir/?api=1&amp;origin=Lake+View+Park&amp;origin_place_id=ChIJwUoLaeUm3YARNPwAPZIAA3U&amp;destination=Party+Snaps+Photo+Booth+OC+%7C+Photo+Booth+Rental+Orange+County&amp;destination_place_id=ChIJS6qcHXvZ3IARO_aW9uFeY8M&amp;travelmode=best" TargetMode="External"/><Relationship Id="rId224" Type="http://schemas.openxmlformats.org/officeDocument/2006/relationships/hyperlink" Target="https://maps.google.com?saddr=33.7596221,-117.8528691&amp;daddr=33.7753974,-117.921582" TargetMode="External"/><Relationship Id="rId345" Type="http://schemas.openxmlformats.org/officeDocument/2006/relationships/hyperlink" Target="https://www.google.com/maps/dir/33.780929,-117.914419/33.7753974,-117.921582" TargetMode="External"/><Relationship Id="rId466" Type="http://schemas.openxmlformats.org/officeDocument/2006/relationships/hyperlink" Target="https://www.google.com/maps/dir/?api=1&amp;origin=G+&amp;+M&amp;origin_place_id=ChIJgeigveIo3YARwPO_isik0bs&amp;destination=Party+Snaps+Photo+Booth+OC+%7C+Photo+Booth+Rental+Orange+County&amp;destination_place_id=ChIJS6qcHXvZ3IARO_aW9uFeY8M&amp;travelmode=best" TargetMode="External"/><Relationship Id="rId102" Type="http://schemas.openxmlformats.org/officeDocument/2006/relationships/hyperlink" Target="https://www.google.com/maps/dir/33.8136285,-117.9182653/33.7753974,-117.921582" TargetMode="External"/><Relationship Id="rId223" Type="http://schemas.openxmlformats.org/officeDocument/2006/relationships/hyperlink" Target="https://www.google.com/maps/dir/?api=1&amp;origin=Starbucks&amp;origin_place_id=ChIJr0MSwZjZ3IARj5VK-Q6qtrE&amp;destination=Party+Snaps+Photo+Booth+OC+%7C+Photo+Booth+Rental+Orange+County&amp;destination_place_id=ChIJS6qcHXvZ3IARO_aW9uFeY8M&amp;travelmode=best" TargetMode="External"/><Relationship Id="rId344" Type="http://schemas.openxmlformats.org/officeDocument/2006/relationships/hyperlink" Target="https://maps.google.com?saddr=33.780929,-117.914419&amp;daddr=33.7753974,-117.921582" TargetMode="External"/><Relationship Id="rId465" Type="http://schemas.openxmlformats.org/officeDocument/2006/relationships/hyperlink" Target="https://www.google.com/maps/dir/33.8026191,-117.8720969/33.7753974,-117.921582" TargetMode="External"/><Relationship Id="rId101" Type="http://schemas.openxmlformats.org/officeDocument/2006/relationships/hyperlink" Target="https://maps.google.com?saddr=33.8136285,-117.9182653&amp;daddr=33.7753974,-117.921582" TargetMode="External"/><Relationship Id="rId222" Type="http://schemas.openxmlformats.org/officeDocument/2006/relationships/hyperlink" Target="https://www.google.com/maps/dir/33.8028911,-117.8886277/33.7753974,-117.921582" TargetMode="External"/><Relationship Id="rId343" Type="http://schemas.openxmlformats.org/officeDocument/2006/relationships/hyperlink" Target="https://www.google.com/maps/dir/?api=1&amp;origin=McDonald's&amp;origin_place_id=ChIJ5yR3QPjX3IARN9ufVpYwymM&amp;destination=Party+Snaps+Photo+Booth+OC+%7C+Photo+Booth+Rental+Orange+County&amp;destination_place_id=ChIJS6qcHXvZ3IARO_aW9uFeY8M&amp;travelmode=best" TargetMode="External"/><Relationship Id="rId464" Type="http://schemas.openxmlformats.org/officeDocument/2006/relationships/hyperlink" Target="https://maps.google.com?saddr=33.8026191,-117.8720969&amp;daddr=33.7753974,-117.921582" TargetMode="External"/><Relationship Id="rId100" Type="http://schemas.openxmlformats.org/officeDocument/2006/relationships/hyperlink" Target="https://www.google.com/maps/dir/?api=1&amp;origin=Storybook+Land+Canal+Boats&amp;origin_place_id=ChIJ9TWHTdHX3IARsElE7ASk9NU&amp;destination=Party+Snaps+Photo+Booth+OC+%7C+Photo+Booth+Rental+Orange+County&amp;destination_place_id=ChIJS6qcHXvZ3IARO_aW9uFeY8M&amp;travelmode=best" TargetMode="External"/><Relationship Id="rId221" Type="http://schemas.openxmlformats.org/officeDocument/2006/relationships/hyperlink" Target="https://maps.google.com?saddr=33.8028911,-117.8886277&amp;daddr=33.7753974,-117.921582" TargetMode="External"/><Relationship Id="rId342" Type="http://schemas.openxmlformats.org/officeDocument/2006/relationships/hyperlink" Target="https://www.google.com/maps/dir/33.75909499999999,-117.958497/33.7753974,-117.921582" TargetMode="External"/><Relationship Id="rId463" Type="http://schemas.openxmlformats.org/officeDocument/2006/relationships/hyperlink" Target="https://www.google.com/maps/dir/?api=1&amp;origin=SC+Fuels&amp;origin_place_id=ChIJcccg1XDX3IARGK2_ILA806k&amp;destination=Party+Snaps+Photo+Booth+OC+%7C+Photo+Booth+Rental+Orange+County&amp;destination_place_id=ChIJS6qcHXvZ3IARO_aW9uFeY8M&amp;travelmode=best" TargetMode="External"/><Relationship Id="rId217" Type="http://schemas.openxmlformats.org/officeDocument/2006/relationships/hyperlink" Target="https://www.google.com/maps/dir/?api=1&amp;origin=Lily's+Bakery&amp;origin_place_id=ChIJr0ZUkr4n3YARni4y06zaWfs&amp;destination=Party+Snaps+Photo+Booth+OC+%7C+Photo+Booth+Rental+Orange+County&amp;destination_place_id=ChIJS6qcHXvZ3IARO_aW9uFeY8M&amp;travelmode=best" TargetMode="External"/><Relationship Id="rId338" Type="http://schemas.openxmlformats.org/officeDocument/2006/relationships/hyperlink" Target="https://maps.google.com?saddr=33.7482331,-117.8701193&amp;daddr=33.7753974,-117.921582" TargetMode="External"/><Relationship Id="rId459" Type="http://schemas.openxmlformats.org/officeDocument/2006/relationships/hyperlink" Target="https://www.google.com/maps/dir/33.7306982,-117.9290111/33.7753974,-117.921582" TargetMode="External"/><Relationship Id="rId216" Type="http://schemas.openxmlformats.org/officeDocument/2006/relationships/hyperlink" Target="https://www.google.com/maps/dir/33.788893,-117.940805/33.7753974,-117.921582" TargetMode="External"/><Relationship Id="rId337" Type="http://schemas.openxmlformats.org/officeDocument/2006/relationships/hyperlink" Target="https://www.google.com/maps/dir/?api=1&amp;origin=Starbucks&amp;origin_place_id=ChIJZ61ecgfZ3IARBTayD-VA1zI&amp;destination=Party+Snaps+Photo+Booth+OC+%7C+Photo+Booth+Rental+Orange+County&amp;destination_place_id=ChIJS6qcHXvZ3IARO_aW9uFeY8M&amp;travelmode=best" TargetMode="External"/><Relationship Id="rId458" Type="http://schemas.openxmlformats.org/officeDocument/2006/relationships/hyperlink" Target="https://maps.google.com?saddr=33.7306982,-117.9290111&amp;daddr=33.7753974,-117.921582" TargetMode="External"/><Relationship Id="rId215" Type="http://schemas.openxmlformats.org/officeDocument/2006/relationships/hyperlink" Target="https://maps.google.com?saddr=33.788893,-117.940805&amp;daddr=33.7753974,-117.921582" TargetMode="External"/><Relationship Id="rId336" Type="http://schemas.openxmlformats.org/officeDocument/2006/relationships/hyperlink" Target="https://www.google.com/maps/dir/33.6944499,-117.8837986/33.7753974,-117.921582" TargetMode="External"/><Relationship Id="rId457" Type="http://schemas.openxmlformats.org/officeDocument/2006/relationships/hyperlink" Target="https://www.google.com/maps/dir/?api=1&amp;origin=76&amp;origin_place_id=ChIJ3TO4ln4n3YARxkEjIbsHV0c&amp;destination=Party+Snaps+Photo+Booth+OC+%7C+Photo+Booth+Rental+Orange+County&amp;destination_place_id=ChIJS6qcHXvZ3IARO_aW9uFeY8M&amp;travelmode=best" TargetMode="External"/><Relationship Id="rId214" Type="http://schemas.openxmlformats.org/officeDocument/2006/relationships/hyperlink" Target="https://www.google.com/maps/dir/?api=1&amp;origin=Starbucks&amp;origin_place_id=ChIJIa9qyhYo3YARcTlIcaaNCRA&amp;destination=Party+Snaps+Photo+Booth+OC+%7C+Photo+Booth+Rental+Orange+County&amp;destination_place_id=ChIJS6qcHXvZ3IARO_aW9uFeY8M&amp;travelmode=best" TargetMode="External"/><Relationship Id="rId335" Type="http://schemas.openxmlformats.org/officeDocument/2006/relationships/hyperlink" Target="https://maps.google.com?saddr=33.6944499,-117.8837986&amp;daddr=33.7753974,-117.921582" TargetMode="External"/><Relationship Id="rId456" Type="http://schemas.openxmlformats.org/officeDocument/2006/relationships/hyperlink" Target="https://www.google.com/maps/dir/33.8474597,-117.9414101/33.7753974,-117.921582" TargetMode="External"/><Relationship Id="rId219" Type="http://schemas.openxmlformats.org/officeDocument/2006/relationships/hyperlink" Target="https://www.google.com/maps/dir/33.7454272,-117.9519667/33.7753974,-117.921582" TargetMode="External"/><Relationship Id="rId218" Type="http://schemas.openxmlformats.org/officeDocument/2006/relationships/hyperlink" Target="https://maps.google.com?saddr=33.7454272,-117.9519667&amp;daddr=33.7753974,-117.921582" TargetMode="External"/><Relationship Id="rId339" Type="http://schemas.openxmlformats.org/officeDocument/2006/relationships/hyperlink" Target="https://www.google.com/maps/dir/33.7482331,-117.8701193/33.7753974,-117.921582" TargetMode="External"/><Relationship Id="rId330" Type="http://schemas.openxmlformats.org/officeDocument/2006/relationships/hyperlink" Target="https://www.google.com/maps/dir/33.8027915,-117.942422/33.7753974,-117.921582" TargetMode="External"/><Relationship Id="rId451" Type="http://schemas.openxmlformats.org/officeDocument/2006/relationships/hyperlink" Target="https://www.google.com/maps/dir/?api=1&amp;origin=Shell&amp;origin_place_id=ChIJhzVe-9LX3IARAzrXMRXU50k&amp;destination=Party+Snaps+Photo+Booth+OC+%7C+Photo+Booth+Rental+Orange+County&amp;destination_place_id=ChIJS6qcHXvZ3IARO_aW9uFeY8M&amp;travelmode=best" TargetMode="External"/><Relationship Id="rId450" Type="http://schemas.openxmlformats.org/officeDocument/2006/relationships/hyperlink" Target="https://www.google.com/maps/dir/33.7801908,-117.8700253/33.7753974,-117.921582" TargetMode="External"/><Relationship Id="rId213" Type="http://schemas.openxmlformats.org/officeDocument/2006/relationships/hyperlink" Target="https://www.google.com/maps/dir/33.7304725,-117.995964/33.7753974,-117.921582" TargetMode="External"/><Relationship Id="rId334" Type="http://schemas.openxmlformats.org/officeDocument/2006/relationships/hyperlink" Target="https://www.google.com/maps/dir/?api=1&amp;origin=Panera+Bread&amp;origin_place_id=ChIJVcikUy_f3IARKAJqPvB0kTM&amp;destination=Party+Snaps+Photo+Booth+OC+%7C+Photo+Booth+Rental+Orange+County&amp;destination_place_id=ChIJS6qcHXvZ3IARO_aW9uFeY8M&amp;travelmode=best" TargetMode="External"/><Relationship Id="rId455" Type="http://schemas.openxmlformats.org/officeDocument/2006/relationships/hyperlink" Target="https://maps.google.com?saddr=33.8474597,-117.9414101&amp;daddr=33.7753974,-117.921582" TargetMode="External"/><Relationship Id="rId212" Type="http://schemas.openxmlformats.org/officeDocument/2006/relationships/hyperlink" Target="https://maps.google.com?saddr=33.7304725,-117.995964&amp;daddr=33.7753974,-117.921582" TargetMode="External"/><Relationship Id="rId333" Type="http://schemas.openxmlformats.org/officeDocument/2006/relationships/hyperlink" Target="https://www.google.com/maps/dir/33.7586157,-117.990195/33.7753974,-117.921582" TargetMode="External"/><Relationship Id="rId454" Type="http://schemas.openxmlformats.org/officeDocument/2006/relationships/hyperlink" Target="https://www.google.com/maps/dir/?api=1&amp;origin=Mobil&amp;origin_place_id=ChIJXcEhnPEp3YAR2L3UwejwxlI&amp;destination=Party+Snaps+Photo+Booth+OC+%7C+Photo+Booth+Rental+Orange+County&amp;destination_place_id=ChIJS6qcHXvZ3IARO_aW9uFeY8M&amp;travelmode=best" TargetMode="External"/><Relationship Id="rId211" Type="http://schemas.openxmlformats.org/officeDocument/2006/relationships/hyperlink" Target="https://www.google.com/maps/dir/?api=1&amp;origin=Corner+Bakery&amp;origin_place_id=ChIJQZuhI2gm3YAR7c1JCv3cwJU&amp;destination=Party+Snaps+Photo+Booth+OC+%7C+Photo+Booth+Rental+Orange+County&amp;destination_place_id=ChIJS6qcHXvZ3IARO_aW9uFeY8M&amp;travelmode=best" TargetMode="External"/><Relationship Id="rId332" Type="http://schemas.openxmlformats.org/officeDocument/2006/relationships/hyperlink" Target="https://maps.google.com?saddr=33.7586157,-117.990195&amp;daddr=33.7753974,-117.921582" TargetMode="External"/><Relationship Id="rId453" Type="http://schemas.openxmlformats.org/officeDocument/2006/relationships/hyperlink" Target="https://www.google.com/maps/dir/33.8184413,-117.9157256/33.7753974,-117.921582" TargetMode="External"/><Relationship Id="rId210" Type="http://schemas.openxmlformats.org/officeDocument/2006/relationships/hyperlink" Target="https://www.google.com/maps/dir/33.8329216,-117.945815/33.7753974,-117.921582" TargetMode="External"/><Relationship Id="rId331" Type="http://schemas.openxmlformats.org/officeDocument/2006/relationships/hyperlink" Target="https://www.google.com/maps/dir/?api=1&amp;origin=Starbucks&amp;origin_place_id=ChIJAyLGq8Al3YARuS-aQ3-gU5E&amp;destination=Party+Snaps+Photo+Booth+OC+%7C+Photo+Booth+Rental+Orange+County&amp;destination_place_id=ChIJS6qcHXvZ3IARO_aW9uFeY8M&amp;travelmode=best" TargetMode="External"/><Relationship Id="rId452" Type="http://schemas.openxmlformats.org/officeDocument/2006/relationships/hyperlink" Target="https://maps.google.com?saddr=33.8184413,-117.9157256&amp;daddr=33.7753974,-117.921582" TargetMode="External"/><Relationship Id="rId370" Type="http://schemas.openxmlformats.org/officeDocument/2006/relationships/hyperlink" Target="https://www.google.com/maps/dir/?api=1&amp;origin=Freeway+Expresswash-+Orange&amp;origin_place_id=ChIJRSkZedfZ3IARql_YeaqSxNs&amp;destination=Party+Snaps+Photo+Booth+OC+%7C+Photo+Booth+Rental+Orange+County&amp;destination_place_id=ChIJS6qcHXvZ3IARO_aW9uFeY8M&amp;travelmode=best" TargetMode="External"/><Relationship Id="rId491" Type="http://schemas.openxmlformats.org/officeDocument/2006/relationships/hyperlink" Target="https://maps.google.com?saddr=33.7729378,-117.8532421&amp;daddr=33.7753974,-117.921582" TargetMode="External"/><Relationship Id="rId490" Type="http://schemas.openxmlformats.org/officeDocument/2006/relationships/hyperlink" Target="https://www.google.com/maps/dir/?api=1&amp;origin=Chevron&amp;origin_place_id=ChIJ437HQJXZ3IARt1GbEzRJ7ks&amp;destination=Party+Snaps+Photo+Booth+OC+%7C+Photo+Booth+Rental+Orange+County&amp;destination_place_id=ChIJS6qcHXvZ3IARO_aW9uFeY8M&amp;travelmode=best" TargetMode="External"/><Relationship Id="rId129" Type="http://schemas.openxmlformats.org/officeDocument/2006/relationships/hyperlink" Target="https://www.google.com/maps/dir/33.7743356,-117.9409542/33.7753974,-117.921582" TargetMode="External"/><Relationship Id="rId128" Type="http://schemas.openxmlformats.org/officeDocument/2006/relationships/hyperlink" Target="https://maps.google.com?saddr=33.7743356,-117.9409542&amp;daddr=33.7753974,-117.921582" TargetMode="External"/><Relationship Id="rId249" Type="http://schemas.openxmlformats.org/officeDocument/2006/relationships/hyperlink" Target="https://www.google.com/maps/dir/33.7770841,-117.8668172/33.7753974,-117.921582" TargetMode="External"/><Relationship Id="rId127" Type="http://schemas.openxmlformats.org/officeDocument/2006/relationships/hyperlink" Target="https://www.google.com/maps/dir/?api=1&amp;origin=Historical+Main+Street+Archway&amp;origin_place_id=ChIJNVjXqOwp3YARIaclZ9IAqvE&amp;destination=Party+Snaps+Photo+Booth+OC+%7C+Photo+Booth+Rental+Orange+County&amp;destination_place_id=ChIJS6qcHXvZ3IARO_aW9uFeY8M&amp;travelmode=best" TargetMode="External"/><Relationship Id="rId248" Type="http://schemas.openxmlformats.org/officeDocument/2006/relationships/hyperlink" Target="https://maps.google.com?saddr=33.7770841,-117.8668172&amp;daddr=33.7753974,-117.921582" TargetMode="External"/><Relationship Id="rId369" Type="http://schemas.openxmlformats.org/officeDocument/2006/relationships/hyperlink" Target="https://www.google.com/maps/dir/33.766571,-117.990154/33.7753974,-117.921582" TargetMode="External"/><Relationship Id="rId126" Type="http://schemas.openxmlformats.org/officeDocument/2006/relationships/hyperlink" Target="https://www.google.com/maps/dir/33.8058948,-117.9205295/33.7753974,-117.921582" TargetMode="External"/><Relationship Id="rId247" Type="http://schemas.openxmlformats.org/officeDocument/2006/relationships/hyperlink" Target="https://www.google.com/maps/dir/?api=1&amp;origin=Starbucks&amp;origin_place_id=ChIJtQ4PZ8_Z3IARtU9mS-s_0mg&amp;destination=Party+Snaps+Photo+Booth+OC+%7C+Photo+Booth+Rental+Orange+County&amp;destination_place_id=ChIJS6qcHXvZ3IARO_aW9uFeY8M&amp;travelmode=best" TargetMode="External"/><Relationship Id="rId368" Type="http://schemas.openxmlformats.org/officeDocument/2006/relationships/hyperlink" Target="https://maps.google.com?saddr=33.766571,-117.990154&amp;daddr=33.7753974,-117.921582" TargetMode="External"/><Relationship Id="rId489" Type="http://schemas.openxmlformats.org/officeDocument/2006/relationships/hyperlink" Target="https://www.google.com/maps/dir/33.7774741,-117.8533949/33.7753974,-117.921582" TargetMode="External"/><Relationship Id="rId121" Type="http://schemas.openxmlformats.org/officeDocument/2006/relationships/hyperlink" Target="https://www.google.com/maps/dir/?api=1&amp;origin=Mother+Colony+House&amp;origin_place_id=ChIJoTqfTt4p3YAR1iwu6J6A3rM&amp;destination=Party+Snaps+Photo+Booth+OC+%7C+Photo+Booth+Rental+Orange+County&amp;destination_place_id=ChIJS6qcHXvZ3IARO_aW9uFeY8M&amp;travelmode=best" TargetMode="External"/><Relationship Id="rId242" Type="http://schemas.openxmlformats.org/officeDocument/2006/relationships/hyperlink" Target="https://maps.google.com?saddr=33.8001353,-117.9187849&amp;daddr=33.7753974,-117.921582" TargetMode="External"/><Relationship Id="rId363" Type="http://schemas.openxmlformats.org/officeDocument/2006/relationships/hyperlink" Target="https://www.google.com/maps/dir/33.8177703,-117.9280249/33.7753974,-117.921582" TargetMode="External"/><Relationship Id="rId484" Type="http://schemas.openxmlformats.org/officeDocument/2006/relationships/hyperlink" Target="https://www.google.com/maps/dir/?api=1&amp;origin=Chevron+ExtraMile&amp;origin_place_id=ChIJv_weXSLZ3IAR1arJmkll3q4&amp;destination=Party+Snaps+Photo+Booth+OC+%7C+Photo+Booth+Rental+Orange+County&amp;destination_place_id=ChIJS6qcHXvZ3IARO_aW9uFeY8M&amp;travelmode=best" TargetMode="External"/><Relationship Id="rId120" Type="http://schemas.openxmlformats.org/officeDocument/2006/relationships/hyperlink" Target="https://www.google.com/maps/dir/33.7392473,-117.8111765/33.7753974,-117.921582" TargetMode="External"/><Relationship Id="rId241" Type="http://schemas.openxmlformats.org/officeDocument/2006/relationships/hyperlink" Target="https://www.google.com/maps/dir/?api=1&amp;origin=Starbucks&amp;origin_place_id=ChIJwXNOWOfX3IARQ2fH6X9w-Bc&amp;destination=Party+Snaps+Photo+Booth+OC+%7C+Photo+Booth+Rental+Orange+County&amp;destination_place_id=ChIJS6qcHXvZ3IARO_aW9uFeY8M&amp;travelmode=best" TargetMode="External"/><Relationship Id="rId362" Type="http://schemas.openxmlformats.org/officeDocument/2006/relationships/hyperlink" Target="https://maps.google.com?saddr=33.8177703,-117.9280249&amp;daddr=33.7753974,-117.921582" TargetMode="External"/><Relationship Id="rId483" Type="http://schemas.openxmlformats.org/officeDocument/2006/relationships/hyperlink" Target="https://www.google.com/maps/dir/33.8184931,-117.8809939/33.7753974,-117.921582" TargetMode="External"/><Relationship Id="rId240" Type="http://schemas.openxmlformats.org/officeDocument/2006/relationships/hyperlink" Target="https://www.google.com/maps/dir/33.81846799999999,-117.90917/33.7753974,-117.921582" TargetMode="External"/><Relationship Id="rId361" Type="http://schemas.openxmlformats.org/officeDocument/2006/relationships/hyperlink" Target="https://www.google.com/maps/dir/?api=1&amp;origin=Shell&amp;origin_place_id=ChIJk1PQ1dQp3YARcdjLLNFD7no&amp;destination=Party+Snaps+Photo+Booth+OC+%7C+Photo+Booth+Rental+Orange+County&amp;destination_place_id=ChIJS6qcHXvZ3IARO_aW9uFeY8M&amp;travelmode=best" TargetMode="External"/><Relationship Id="rId482" Type="http://schemas.openxmlformats.org/officeDocument/2006/relationships/hyperlink" Target="https://maps.google.com?saddr=33.8184931,-117.8809939&amp;daddr=33.7753974,-117.921582" TargetMode="External"/><Relationship Id="rId360" Type="http://schemas.openxmlformats.org/officeDocument/2006/relationships/hyperlink" Target="https://www.google.com/maps/dir/33.7584775,-117.8346742/33.7753974,-117.921582" TargetMode="External"/><Relationship Id="rId481" Type="http://schemas.openxmlformats.org/officeDocument/2006/relationships/hyperlink" Target="https://www.google.com/maps/dir/?api=1&amp;origin=ampm&amp;origin_place_id=ChIJYb_H1afX3IARdUKobxzaJms&amp;destination=Party+Snaps+Photo+Booth+OC+%7C+Photo+Booth+Rental+Orange+County&amp;destination_place_id=ChIJS6qcHXvZ3IARO_aW9uFeY8M&amp;travelmode=best" TargetMode="External"/><Relationship Id="rId125" Type="http://schemas.openxmlformats.org/officeDocument/2006/relationships/hyperlink" Target="https://maps.google.com?saddr=33.8058948,-117.9205295&amp;daddr=33.7753974,-117.921582" TargetMode="External"/><Relationship Id="rId246" Type="http://schemas.openxmlformats.org/officeDocument/2006/relationships/hyperlink" Target="https://www.google.com/maps/dir/33.7294545,-117.9930938/33.7753974,-117.921582" TargetMode="External"/><Relationship Id="rId367" Type="http://schemas.openxmlformats.org/officeDocument/2006/relationships/hyperlink" Target="https://www.google.com/maps/dir/?api=1&amp;origin=Circle+K&amp;origin_place_id=ChIJZ7i6PZko3YARiOuoONkRGvc&amp;destination=Party+Snaps+Photo+Booth+OC+%7C+Photo+Booth+Rental+Orange+County&amp;destination_place_id=ChIJS6qcHXvZ3IARO_aW9uFeY8M&amp;travelmode=best" TargetMode="External"/><Relationship Id="rId488" Type="http://schemas.openxmlformats.org/officeDocument/2006/relationships/hyperlink" Target="https://maps.google.com?saddr=33.7774741,-117.8533949&amp;daddr=33.7753974,-117.921582" TargetMode="External"/><Relationship Id="rId124" Type="http://schemas.openxmlformats.org/officeDocument/2006/relationships/hyperlink" Target="https://www.google.com/maps/dir/?api=1&amp;origin=San+Fransokyo+Square+Bridge&amp;origin_place_id=ChIJp9qly8zX3IAR9BaSSJbG6KI&amp;destination=Party+Snaps+Photo+Booth+OC+%7C+Photo+Booth+Rental+Orange+County&amp;destination_place_id=ChIJS6qcHXvZ3IARO_aW9uFeY8M&amp;travelmode=best" TargetMode="External"/><Relationship Id="rId245" Type="http://schemas.openxmlformats.org/officeDocument/2006/relationships/hyperlink" Target="https://maps.google.com?saddr=33.7294545,-117.9930938&amp;daddr=33.7753974,-117.921582" TargetMode="External"/><Relationship Id="rId366" Type="http://schemas.openxmlformats.org/officeDocument/2006/relationships/hyperlink" Target="https://www.google.com/maps/dir/33.81748629999999,-117.9149804/33.7753974,-117.921582" TargetMode="External"/><Relationship Id="rId487" Type="http://schemas.openxmlformats.org/officeDocument/2006/relationships/hyperlink" Target="https://www.google.com/maps/dir/?api=1&amp;origin=CadMart+76&amp;origin_place_id=ChIJAeZGaurZ3IAR5tunEiuybzI&amp;destination=Party+Snaps+Photo+Booth+OC+%7C+Photo+Booth+Rental+Orange+County&amp;destination_place_id=ChIJS6qcHXvZ3IARO_aW9uFeY8M&amp;travelmode=best" TargetMode="External"/><Relationship Id="rId123" Type="http://schemas.openxmlformats.org/officeDocument/2006/relationships/hyperlink" Target="https://www.google.com/maps/dir/33.8362516,-117.9280875/33.7753974,-117.921582" TargetMode="External"/><Relationship Id="rId244" Type="http://schemas.openxmlformats.org/officeDocument/2006/relationships/hyperlink" Target="https://www.google.com/maps/dir/?api=1&amp;origin=Refuge+Calvary+Chapel+Huntington+Beach&amp;origin_place_id=ChIJu5OOMl0m3YARM7U-cViV3E4&amp;destination=Party+Snaps+Photo+Booth+OC+%7C+Photo+Booth+Rental+Orange+County&amp;destination_place_id=ChIJS6qcHXvZ3IARO_aW9uFeY8M&amp;travelmode=best" TargetMode="External"/><Relationship Id="rId365" Type="http://schemas.openxmlformats.org/officeDocument/2006/relationships/hyperlink" Target="https://maps.google.com?saddr=33.81748629999999,-117.9149804&amp;daddr=33.7753974,-117.921582" TargetMode="External"/><Relationship Id="rId486" Type="http://schemas.openxmlformats.org/officeDocument/2006/relationships/hyperlink" Target="https://www.google.com/maps/dir/33.7268491,-117.8696966/33.7753974,-117.921582" TargetMode="External"/><Relationship Id="rId122" Type="http://schemas.openxmlformats.org/officeDocument/2006/relationships/hyperlink" Target="https://maps.google.com?saddr=33.8362516,-117.9280875&amp;daddr=33.7753974,-117.921582" TargetMode="External"/><Relationship Id="rId243" Type="http://schemas.openxmlformats.org/officeDocument/2006/relationships/hyperlink" Target="https://www.google.com/maps/dir/33.8001353,-117.9187849/33.7753974,-117.921582" TargetMode="External"/><Relationship Id="rId364" Type="http://schemas.openxmlformats.org/officeDocument/2006/relationships/hyperlink" Target="https://www.google.com/maps/dir/?api=1&amp;origin=Chevron+Anaheim&amp;origin_place_id=ChIJTxNwZ9LX3IARGfF10CWOHXw&amp;destination=Party+Snaps+Photo+Booth+OC+%7C+Photo+Booth+Rental+Orange+County&amp;destination_place_id=ChIJS6qcHXvZ3IARO_aW9uFeY8M&amp;travelmode=best" TargetMode="External"/><Relationship Id="rId485" Type="http://schemas.openxmlformats.org/officeDocument/2006/relationships/hyperlink" Target="https://maps.google.com?saddr=33.7268491,-117.8696966&amp;daddr=33.7753974,-117.921582" TargetMode="External"/><Relationship Id="rId95" Type="http://schemas.openxmlformats.org/officeDocument/2006/relationships/hyperlink" Target="https://maps.google.com?saddr=33.761292,-118.023549&amp;daddr=33.7753974,-117.921582" TargetMode="External"/><Relationship Id="rId94" Type="http://schemas.openxmlformats.org/officeDocument/2006/relationships/hyperlink" Target="https://www.google.com/maps/dir/?api=1&amp;origin=Margie+L+Rice+Park&amp;origin_place_id=ChIJsUdAI1Iv3YAR9itmGKL-56w&amp;destination=Party+Snaps+Photo+Booth+OC+%7C+Photo+Booth+Rental+Orange+County&amp;destination_place_id=ChIJS6qcHXvZ3IARO_aW9uFeY8M&amp;travelmode=best" TargetMode="External"/><Relationship Id="rId97" Type="http://schemas.openxmlformats.org/officeDocument/2006/relationships/hyperlink" Target="https://www.google.com/maps/dir/?api=1&amp;origin=Sun+View+Park&amp;origin_place_id=ChIJOyd2c10m3YARmIH5cw8OorQ&amp;destination=Party+Snaps+Photo+Booth+OC+%7C+Photo+Booth+Rental+Orange+County&amp;destination_place_id=ChIJS6qcHXvZ3IARO_aW9uFeY8M&amp;travelmode=best" TargetMode="External"/><Relationship Id="rId96" Type="http://schemas.openxmlformats.org/officeDocument/2006/relationships/hyperlink" Target="https://www.google.com/maps/dir/33.761292,-118.023549/33.7753974,-117.921582" TargetMode="External"/><Relationship Id="rId99" Type="http://schemas.openxmlformats.org/officeDocument/2006/relationships/hyperlink" Target="https://www.google.com/maps/dir/33.7270764,-117.9939052/33.7753974,-117.921582" TargetMode="External"/><Relationship Id="rId480" Type="http://schemas.openxmlformats.org/officeDocument/2006/relationships/hyperlink" Target="https://www.google.com/maps/dir/33.7568071,-117.8609734/33.7753974,-117.921582" TargetMode="External"/><Relationship Id="rId98" Type="http://schemas.openxmlformats.org/officeDocument/2006/relationships/hyperlink" Target="https://maps.google.com?saddr=33.7270764,-117.9939052&amp;daddr=33.7753974,-117.921582" TargetMode="External"/><Relationship Id="rId91" Type="http://schemas.openxmlformats.org/officeDocument/2006/relationships/hyperlink" Target="https://www.google.com/maps/dir/?api=1&amp;origin=Ponderosa+Park&amp;origin_place_id=ChIJO0oQEezX3IARrOL6pDM9dXY&amp;destination=Party+Snaps+Photo+Booth+OC+%7C+Photo+Booth+Rental+Orange+County&amp;destination_place_id=ChIJS6qcHXvZ3IARO_aW9uFeY8M&amp;travelmode=best" TargetMode="External"/><Relationship Id="rId90" Type="http://schemas.openxmlformats.org/officeDocument/2006/relationships/hyperlink" Target="https://www.google.com/maps/dir/33.788456,-117.9106586/33.7753974,-117.921582" TargetMode="External"/><Relationship Id="rId93" Type="http://schemas.openxmlformats.org/officeDocument/2006/relationships/hyperlink" Target="https://www.google.com/maps/dir/33.7954907,-117.9055973/33.7753974,-117.921582" TargetMode="External"/><Relationship Id="rId92" Type="http://schemas.openxmlformats.org/officeDocument/2006/relationships/hyperlink" Target="https://maps.google.com?saddr=33.7954907,-117.9055973&amp;daddr=33.7753974,-117.921582" TargetMode="External"/><Relationship Id="rId118" Type="http://schemas.openxmlformats.org/officeDocument/2006/relationships/hyperlink" Target="https://www.google.com/maps/dir/?api=1&amp;origin=Pine+Tree+Park&amp;origin_place_id=ChIJd9vpo-vb3IARs6hjPtk7Cdo&amp;destination=Party+Snaps+Photo+Booth+OC+%7C+Photo+Booth+Rental+Orange+County&amp;destination_place_id=ChIJS6qcHXvZ3IARO_aW9uFeY8M&amp;travelmode=best" TargetMode="External"/><Relationship Id="rId239" Type="http://schemas.openxmlformats.org/officeDocument/2006/relationships/hyperlink" Target="https://maps.google.com?saddr=33.81846799999999,-117.90917&amp;daddr=33.7753974,-117.921582" TargetMode="External"/><Relationship Id="rId117" Type="http://schemas.openxmlformats.org/officeDocument/2006/relationships/hyperlink" Target="https://www.google.com/maps/dir/33.6894365,-117.9992279/33.7753974,-117.921582" TargetMode="External"/><Relationship Id="rId238" Type="http://schemas.openxmlformats.org/officeDocument/2006/relationships/hyperlink" Target="https://www.google.com/maps/dir/?api=1&amp;origin=McDonald's&amp;origin_place_id=ChIJfSEPRMzX3IARdnHOx3KFMdI&amp;destination=Party+Snaps+Photo+Booth+OC+%7C+Photo+Booth+Rental+Orange+County&amp;destination_place_id=ChIJS6qcHXvZ3IARO_aW9uFeY8M&amp;travelmode=best" TargetMode="External"/><Relationship Id="rId359" Type="http://schemas.openxmlformats.org/officeDocument/2006/relationships/hyperlink" Target="https://maps.google.com?saddr=33.7584775,-117.8346742&amp;daddr=33.7753974,-117.921582" TargetMode="External"/><Relationship Id="rId116" Type="http://schemas.openxmlformats.org/officeDocument/2006/relationships/hyperlink" Target="https://maps.google.com?saddr=33.6894365,-117.9992279&amp;daddr=33.7753974,-117.921582" TargetMode="External"/><Relationship Id="rId237" Type="http://schemas.openxmlformats.org/officeDocument/2006/relationships/hyperlink" Target="https://www.google.com/maps/dir/33.7461705,-117.8694912/33.7753974,-117.921582" TargetMode="External"/><Relationship Id="rId358" Type="http://schemas.openxmlformats.org/officeDocument/2006/relationships/hyperlink" Target="https://www.google.com/maps/dir/?api=1&amp;origin=The+Coffee+Bean+&amp;+Tea+Leaf&amp;origin_place_id=ChIJH1vbr4HZ3IARdA75Uhbu8pc&amp;destination=Party+Snaps+Photo+Booth+OC+%7C+Photo+Booth+Rental+Orange+County&amp;destination_place_id=ChIJS6qcHXvZ3IARO_aW9uFeY8M&amp;travelmode=best" TargetMode="External"/><Relationship Id="rId479" Type="http://schemas.openxmlformats.org/officeDocument/2006/relationships/hyperlink" Target="https://maps.google.com?saddr=33.7568071,-117.8609734&amp;daddr=33.7753974,-117.921582" TargetMode="External"/><Relationship Id="rId115" Type="http://schemas.openxmlformats.org/officeDocument/2006/relationships/hyperlink" Target="https://www.google.com/maps/dir/?api=1&amp;origin=Green+Park&amp;origin_place_id=ChIJCX3L_7gm3YARLJanQGrVtwQ&amp;destination=Party+Snaps+Photo+Booth+OC+%7C+Photo+Booth+Rental+Orange+County&amp;destination_place_id=ChIJS6qcHXvZ3IARO_aW9uFeY8M&amp;travelmode=best" TargetMode="External"/><Relationship Id="rId236" Type="http://schemas.openxmlformats.org/officeDocument/2006/relationships/hyperlink" Target="https://maps.google.com?saddr=33.7461705,-117.8694912&amp;daddr=33.7753974,-117.921582" TargetMode="External"/><Relationship Id="rId357" Type="http://schemas.openxmlformats.org/officeDocument/2006/relationships/hyperlink" Target="https://www.google.com/maps/dir/33.758842,-118.005351/33.7753974,-117.921582" TargetMode="External"/><Relationship Id="rId478" Type="http://schemas.openxmlformats.org/officeDocument/2006/relationships/hyperlink" Target="https://www.google.com/maps/dir/?api=1&amp;origin=CFN&amp;origin_place_id=ChIJCwCiA6TZ3IARqF7gtPMDTF8&amp;destination=Party+Snaps+Photo+Booth+OC+%7C+Photo+Booth+Rental+Orange+County&amp;destination_place_id=ChIJS6qcHXvZ3IARO_aW9uFeY8M&amp;travelmode=best" TargetMode="External"/><Relationship Id="rId119" Type="http://schemas.openxmlformats.org/officeDocument/2006/relationships/hyperlink" Target="https://maps.google.com?saddr=33.7392473,-117.8111765&amp;daddr=33.7753974,-117.921582" TargetMode="External"/><Relationship Id="rId110" Type="http://schemas.openxmlformats.org/officeDocument/2006/relationships/hyperlink" Target="https://maps.google.com?saddr=33.7323026,-117.8187265&amp;daddr=33.7753974,-117.921582" TargetMode="External"/><Relationship Id="rId231" Type="http://schemas.openxmlformats.org/officeDocument/2006/relationships/hyperlink" Target="https://www.google.com/maps/dir/33.7603212,-117.9512255/33.7753974,-117.921582" TargetMode="External"/><Relationship Id="rId352" Type="http://schemas.openxmlformats.org/officeDocument/2006/relationships/hyperlink" Target="https://www.google.com/maps/dir/?api=1&amp;origin=Starbucks&amp;origin_place_id=ChIJkU58SYDZ3IARF3XyBxgqMQU&amp;destination=Party+Snaps+Photo+Booth+OC+%7C+Photo+Booth+Rental+Orange+County&amp;destination_place_id=ChIJS6qcHXvZ3IARO_aW9uFeY8M&amp;travelmode=best" TargetMode="External"/><Relationship Id="rId473" Type="http://schemas.openxmlformats.org/officeDocument/2006/relationships/hyperlink" Target="https://maps.google.com?saddr=33.7603691,-117.8605278&amp;daddr=33.7753974,-117.921582" TargetMode="External"/><Relationship Id="rId230" Type="http://schemas.openxmlformats.org/officeDocument/2006/relationships/hyperlink" Target="https://maps.google.com?saddr=33.7603212,-117.9512255&amp;daddr=33.7753974,-117.921582" TargetMode="External"/><Relationship Id="rId351" Type="http://schemas.openxmlformats.org/officeDocument/2006/relationships/hyperlink" Target="https://www.google.com/maps/dir/33.7147845,-117.9721767/33.7753974,-117.921582" TargetMode="External"/><Relationship Id="rId472" Type="http://schemas.openxmlformats.org/officeDocument/2006/relationships/hyperlink" Target="https://www.google.com/maps/dir/?api=1&amp;origin=76&amp;origin_place_id=ChIJn_cUoKTZ3IARS5zGIs0O5yM&amp;destination=Party+Snaps+Photo+Booth+OC+%7C+Photo+Booth+Rental+Orange+County&amp;destination_place_id=ChIJS6qcHXvZ3IARO_aW9uFeY8M&amp;travelmode=best" TargetMode="External"/><Relationship Id="rId350" Type="http://schemas.openxmlformats.org/officeDocument/2006/relationships/hyperlink" Target="https://maps.google.com?saddr=33.7147845,-117.9721767&amp;daddr=33.7753974,-117.921582" TargetMode="External"/><Relationship Id="rId471" Type="http://schemas.openxmlformats.org/officeDocument/2006/relationships/hyperlink" Target="https://www.google.com/maps/dir/33.81773400000001,-117.88971/33.7753974,-117.921582" TargetMode="External"/><Relationship Id="rId470" Type="http://schemas.openxmlformats.org/officeDocument/2006/relationships/hyperlink" Target="https://maps.google.com?saddr=33.81773400000001,-117.88971&amp;daddr=33.7753974,-117.921582" TargetMode="External"/><Relationship Id="rId114" Type="http://schemas.openxmlformats.org/officeDocument/2006/relationships/hyperlink" Target="https://www.google.com/maps/dir/33.8122384,-117.9178289/33.7753974,-117.921582" TargetMode="External"/><Relationship Id="rId235" Type="http://schemas.openxmlformats.org/officeDocument/2006/relationships/hyperlink" Target="https://www.google.com/maps/dir/?api=1&amp;origin=Den+Cafe&amp;origin_place_id=ChIJGcXo-QbZ3IARdf0EDWH2UOo&amp;destination=Party+Snaps+Photo+Booth+OC+%7C+Photo+Booth+Rental+Orange+County&amp;destination_place_id=ChIJS6qcHXvZ3IARO_aW9uFeY8M&amp;travelmode=best" TargetMode="External"/><Relationship Id="rId356" Type="http://schemas.openxmlformats.org/officeDocument/2006/relationships/hyperlink" Target="https://maps.google.com?saddr=33.758842,-118.005351&amp;daddr=33.7753974,-117.921582" TargetMode="External"/><Relationship Id="rId477" Type="http://schemas.openxmlformats.org/officeDocument/2006/relationships/hyperlink" Target="https://www.google.com/maps/dir/33.72751600000001,-117.89444/33.7753974,-117.921582" TargetMode="External"/><Relationship Id="rId113" Type="http://schemas.openxmlformats.org/officeDocument/2006/relationships/hyperlink" Target="https://maps.google.com?saddr=33.8122384,-117.9178289&amp;daddr=33.7753974,-117.921582" TargetMode="External"/><Relationship Id="rId234" Type="http://schemas.openxmlformats.org/officeDocument/2006/relationships/hyperlink" Target="https://www.google.com/maps/dir/33.8088389,-117.869725/33.7753974,-117.921582" TargetMode="External"/><Relationship Id="rId355" Type="http://schemas.openxmlformats.org/officeDocument/2006/relationships/hyperlink" Target="https://www.google.com/maps/dir/?api=1&amp;origin=McDonald's&amp;origin_place_id=ChIJsW-OuKco3YARGihHWdKKrSg&amp;destination=Party+Snaps+Photo+Booth+OC+%7C+Photo+Booth+Rental+Orange+County&amp;destination_place_id=ChIJS6qcHXvZ3IARO_aW9uFeY8M&amp;travelmode=best" TargetMode="External"/><Relationship Id="rId476" Type="http://schemas.openxmlformats.org/officeDocument/2006/relationships/hyperlink" Target="https://maps.google.com?saddr=33.72751600000001,-117.89444&amp;daddr=33.7753974,-117.921582" TargetMode="External"/><Relationship Id="rId112" Type="http://schemas.openxmlformats.org/officeDocument/2006/relationships/hyperlink" Target="https://www.google.com/maps/dir/?api=1&amp;origin=Buzz+Lightyear+Astro+Blasters&amp;origin_place_id=ChIJ0ytGJ9HX3IAR1FJWOr-ShV0&amp;destination=Party+Snaps+Photo+Booth+OC+%7C+Photo+Booth+Rental+Orange+County&amp;destination_place_id=ChIJS6qcHXvZ3IARO_aW9uFeY8M&amp;travelmode=best" TargetMode="External"/><Relationship Id="rId233" Type="http://schemas.openxmlformats.org/officeDocument/2006/relationships/hyperlink" Target="https://maps.google.com?saddr=33.8088389,-117.869725&amp;daddr=33.7753974,-117.921582" TargetMode="External"/><Relationship Id="rId354" Type="http://schemas.openxmlformats.org/officeDocument/2006/relationships/hyperlink" Target="https://www.google.com/maps/dir/33.75953,-117.83375/33.7753974,-117.921582" TargetMode="External"/><Relationship Id="rId475" Type="http://schemas.openxmlformats.org/officeDocument/2006/relationships/hyperlink" Target="https://www.google.com/maps/dir/?api=1&amp;origin=76&amp;origin_place_id=ChIJ3ZvBS-nY3IAReVXiXTH3GoY&amp;destination=Party+Snaps+Photo+Booth+OC+%7C+Photo+Booth+Rental+Orange+County&amp;destination_place_id=ChIJS6qcHXvZ3IARO_aW9uFeY8M&amp;travelmode=best" TargetMode="External"/><Relationship Id="rId111" Type="http://schemas.openxmlformats.org/officeDocument/2006/relationships/hyperlink" Target="https://www.google.com/maps/dir/33.7323026,-117.8187265/33.7753974,-117.921582" TargetMode="External"/><Relationship Id="rId232" Type="http://schemas.openxmlformats.org/officeDocument/2006/relationships/hyperlink" Target="https://www.google.com/maps/dir/?api=1&amp;origin=Prime+Cut+Caf%C3%A9&amp;origin_place_id=ChIJOYLLAXPX3IARFGwZ5DYDL28&amp;destination=Party+Snaps+Photo+Booth+OC+%7C+Photo+Booth+Rental+Orange+County&amp;destination_place_id=ChIJS6qcHXvZ3IARO_aW9uFeY8M&amp;travelmode=best" TargetMode="External"/><Relationship Id="rId353" Type="http://schemas.openxmlformats.org/officeDocument/2006/relationships/hyperlink" Target="https://maps.google.com?saddr=33.75953,-117.83375&amp;daddr=33.7753974,-117.921582" TargetMode="External"/><Relationship Id="rId474" Type="http://schemas.openxmlformats.org/officeDocument/2006/relationships/hyperlink" Target="https://www.google.com/maps/dir/33.7603691,-117.8605278/33.7753974,-117.921582" TargetMode="External"/><Relationship Id="rId305" Type="http://schemas.openxmlformats.org/officeDocument/2006/relationships/hyperlink" Target="https://maps.google.com?saddr=33.78005179999999,-117.8679207&amp;daddr=33.7753974,-117.921582" TargetMode="External"/><Relationship Id="rId426" Type="http://schemas.openxmlformats.org/officeDocument/2006/relationships/hyperlink" Target="https://www.google.com/maps/dir/33.7724018,-117.9417877/33.7753974,-117.921582" TargetMode="External"/><Relationship Id="rId304" Type="http://schemas.openxmlformats.org/officeDocument/2006/relationships/hyperlink" Target="https://www.google.com/maps/dir/?api=1&amp;origin=Amarith+Cafe&amp;origin_place_id=ChIJn3wRw8_Z3IARB9-OXeIMldA&amp;destination=Party+Snaps+Photo+Booth+OC+%7C+Photo+Booth+Rental+Orange+County&amp;destination_place_id=ChIJS6qcHXvZ3IARO_aW9uFeY8M&amp;travelmode=best" TargetMode="External"/><Relationship Id="rId425" Type="http://schemas.openxmlformats.org/officeDocument/2006/relationships/hyperlink" Target="https://maps.google.com?saddr=33.7724018,-117.9417877&amp;daddr=33.7753974,-117.921582" TargetMode="External"/><Relationship Id="rId303" Type="http://schemas.openxmlformats.org/officeDocument/2006/relationships/hyperlink" Target="https://www.google.com/maps/dir/33.729642,-117.9550171/33.7753974,-117.921582" TargetMode="External"/><Relationship Id="rId424" Type="http://schemas.openxmlformats.org/officeDocument/2006/relationships/hyperlink" Target="https://www.google.com/maps/dir/?api=1&amp;origin=Costco+Gas+Station&amp;origin_place_id=ChIJZVDsbeIn3YARiTsZB2pa4zg&amp;destination=Party+Snaps+Photo+Booth+OC+%7C+Photo+Booth+Rental+Orange+County&amp;destination_place_id=ChIJS6qcHXvZ3IARO_aW9uFeY8M&amp;travelmode=best" TargetMode="External"/><Relationship Id="rId302" Type="http://schemas.openxmlformats.org/officeDocument/2006/relationships/hyperlink" Target="https://maps.google.com?saddr=33.729642,-117.9550171&amp;daddr=33.7753974,-117.921582" TargetMode="External"/><Relationship Id="rId423" Type="http://schemas.openxmlformats.org/officeDocument/2006/relationships/hyperlink" Target="https://www.google.com/maps/dir/33.7600374,-117.9198986/33.7753974,-117.921582" TargetMode="External"/><Relationship Id="rId309" Type="http://schemas.openxmlformats.org/officeDocument/2006/relationships/hyperlink" Target="https://www.google.com/maps/dir/33.8608401,-117.9245916/33.7753974,-117.921582" TargetMode="External"/><Relationship Id="rId308" Type="http://schemas.openxmlformats.org/officeDocument/2006/relationships/hyperlink" Target="https://maps.google.com?saddr=33.8608401,-117.9245916&amp;daddr=33.7753974,-117.921582" TargetMode="External"/><Relationship Id="rId429" Type="http://schemas.openxmlformats.org/officeDocument/2006/relationships/hyperlink" Target="https://www.google.com/maps/dir/33.78862,-117.90593/33.7753974,-117.921582" TargetMode="External"/><Relationship Id="rId307" Type="http://schemas.openxmlformats.org/officeDocument/2006/relationships/hyperlink" Target="https://www.google.com/maps/dir/?api=1&amp;origin=Starbucks&amp;origin_place_id=ChIJ-X338P_V3IAR1B6HgrJDWz8&amp;destination=Party+Snaps+Photo+Booth+OC+%7C+Photo+Booth+Rental+Orange+County&amp;destination_place_id=ChIJS6qcHXvZ3IARO_aW9uFeY8M&amp;travelmode=best" TargetMode="External"/><Relationship Id="rId428" Type="http://schemas.openxmlformats.org/officeDocument/2006/relationships/hyperlink" Target="https://maps.google.com?saddr=33.78862,-117.90593&amp;daddr=33.7753974,-117.921582" TargetMode="External"/><Relationship Id="rId306" Type="http://schemas.openxmlformats.org/officeDocument/2006/relationships/hyperlink" Target="https://www.google.com/maps/dir/33.78005179999999,-117.8679207/33.7753974,-117.921582" TargetMode="External"/><Relationship Id="rId427" Type="http://schemas.openxmlformats.org/officeDocument/2006/relationships/hyperlink" Target="https://www.google.com/maps/dir/?api=1&amp;origin=76&amp;origin_place_id=ChIJo6N5uPPX3IARAsjPgftX9hQ&amp;destination=Party+Snaps+Photo+Booth+OC+%7C+Photo+Booth+Rental+Orange+County&amp;destination_place_id=ChIJS6qcHXvZ3IARO_aW9uFeY8M&amp;travelmode=best" TargetMode="External"/><Relationship Id="rId301" Type="http://schemas.openxmlformats.org/officeDocument/2006/relationships/hyperlink" Target="https://www.google.com/maps/dir/?api=1&amp;origin=Starbucks&amp;origin_place_id=ChIJ6xsQsaAn3YARLSsrcen_flk&amp;destination=Party+Snaps+Photo+Booth+OC+%7C+Photo+Booth+Rental+Orange+County&amp;destination_place_id=ChIJS6qcHXvZ3IARO_aW9uFeY8M&amp;travelmode=best" TargetMode="External"/><Relationship Id="rId422" Type="http://schemas.openxmlformats.org/officeDocument/2006/relationships/hyperlink" Target="https://maps.google.com?saddr=33.7600374,-117.9198986&amp;daddr=33.7753974,-117.921582" TargetMode="External"/><Relationship Id="rId300" Type="http://schemas.openxmlformats.org/officeDocument/2006/relationships/hyperlink" Target="https://www.google.com/maps/dir/33.7453304,-117.9524011/33.7753974,-117.921582" TargetMode="External"/><Relationship Id="rId421" Type="http://schemas.openxmlformats.org/officeDocument/2006/relationships/hyperlink" Target="https://www.google.com/maps/dir/?api=1&amp;origin=76&amp;origin_place_id=ChIJEbu9ggvY3IAR_DaVKq7gKRg&amp;destination=Party+Snaps+Photo+Booth+OC+%7C+Photo+Booth+Rental+Orange+County&amp;destination_place_id=ChIJS6qcHXvZ3IARO_aW9uFeY8M&amp;travelmode=best" TargetMode="External"/><Relationship Id="rId420" Type="http://schemas.openxmlformats.org/officeDocument/2006/relationships/hyperlink" Target="https://www.google.com/maps/dir/33.7820542,-117.9064653/33.7753974,-117.921582" TargetMode="External"/><Relationship Id="rId541" Type="http://schemas.openxmlformats.org/officeDocument/2006/relationships/drawing" Target="../drawings/drawing5.xml"/><Relationship Id="rId540" Type="http://schemas.openxmlformats.org/officeDocument/2006/relationships/hyperlink" Target="https://www.google.com/maps/dir/33.7882027,-117.8362361/33.7753974,-117.921582" TargetMode="External"/><Relationship Id="rId415" Type="http://schemas.openxmlformats.org/officeDocument/2006/relationships/hyperlink" Target="https://www.google.com/maps/dir/?api=1&amp;origin=Shell&amp;origin_place_id=ChIJfznCkwjY3IARgt1i7L_GLG4&amp;destination=Party+Snaps+Photo+Booth+OC+%7C+Photo+Booth+Rental+Orange+County&amp;destination_place_id=ChIJS6qcHXvZ3IARO_aW9uFeY8M&amp;travelmode=best" TargetMode="External"/><Relationship Id="rId536" Type="http://schemas.openxmlformats.org/officeDocument/2006/relationships/hyperlink" Target="https://maps.google.com?saddr=33.745823,-117.8466541&amp;daddr=33.7753974,-117.921582" TargetMode="External"/><Relationship Id="rId414" Type="http://schemas.openxmlformats.org/officeDocument/2006/relationships/hyperlink" Target="https://www.google.com/maps/dir/33.7695963,-117.9206415/33.7753974,-117.921582" TargetMode="External"/><Relationship Id="rId535" Type="http://schemas.openxmlformats.org/officeDocument/2006/relationships/hyperlink" Target="https://www.google.com/maps/dir/?api=1&amp;origin=Timco+CNG&amp;origin_place_id=ChIJj9Z1x3HZ3IARolpnNSR4knM&amp;destination=Party+Snaps+Photo+Booth+OC+%7C+Photo+Booth+Rental+Orange+County&amp;destination_place_id=ChIJS6qcHXvZ3IARO_aW9uFeY8M&amp;travelmode=best" TargetMode="External"/><Relationship Id="rId413" Type="http://schemas.openxmlformats.org/officeDocument/2006/relationships/hyperlink" Target="https://maps.google.com?saddr=33.7695963,-117.9206415&amp;daddr=33.7753974,-117.921582" TargetMode="External"/><Relationship Id="rId534" Type="http://schemas.openxmlformats.org/officeDocument/2006/relationships/hyperlink" Target="https://www.google.com/maps/dir/33.737144,-117.9898155/33.7753974,-117.921582" TargetMode="External"/><Relationship Id="rId412" Type="http://schemas.openxmlformats.org/officeDocument/2006/relationships/hyperlink" Target="https://www.google.com/maps/dir/?api=1&amp;origin=Chevron&amp;origin_place_id=ChIJVVhOQwbY3IAR7BiqftuLDLI&amp;destination=Party+Snaps+Photo+Booth+OC+%7C+Photo+Booth+Rental+Orange+County&amp;destination_place_id=ChIJS6qcHXvZ3IARO_aW9uFeY8M&amp;travelmode=best" TargetMode="External"/><Relationship Id="rId533" Type="http://schemas.openxmlformats.org/officeDocument/2006/relationships/hyperlink" Target="https://maps.google.com?saddr=33.737144,-117.9898155&amp;daddr=33.7753974,-117.921582" TargetMode="External"/><Relationship Id="rId419" Type="http://schemas.openxmlformats.org/officeDocument/2006/relationships/hyperlink" Target="https://maps.google.com?saddr=33.7820542,-117.9064653&amp;daddr=33.7753974,-117.921582" TargetMode="External"/><Relationship Id="rId418" Type="http://schemas.openxmlformats.org/officeDocument/2006/relationships/hyperlink" Target="https://www.google.com/maps/dir/?api=1&amp;origin=Price+Saver&amp;origin_place_id=ChIJ37u9-vXX3IAR4rKbvR-KRNc&amp;destination=Party+Snaps+Photo+Booth+OC+%7C+Photo+Booth+Rental+Orange+County&amp;destination_place_id=ChIJS6qcHXvZ3IARO_aW9uFeY8M&amp;travelmode=best" TargetMode="External"/><Relationship Id="rId539" Type="http://schemas.openxmlformats.org/officeDocument/2006/relationships/hyperlink" Target="https://maps.google.com?saddr=33.7882027,-117.8362361&amp;daddr=33.7753974,-117.921582" TargetMode="External"/><Relationship Id="rId417" Type="http://schemas.openxmlformats.org/officeDocument/2006/relationships/hyperlink" Target="https://www.google.com/maps/dir/33.7667571,-117.9207585/33.7753974,-117.921582" TargetMode="External"/><Relationship Id="rId538" Type="http://schemas.openxmlformats.org/officeDocument/2006/relationships/hyperlink" Target="https://www.google.com/maps/dir/?api=1&amp;origin=ampm&amp;origin_place_id=ChIJcXygNxra3IARoQ9dFB3GYSw&amp;destination=Party+Snaps+Photo+Booth+OC+%7C+Photo+Booth+Rental+Orange+County&amp;destination_place_id=ChIJS6qcHXvZ3IARO_aW9uFeY8M&amp;travelmode=best" TargetMode="External"/><Relationship Id="rId416" Type="http://schemas.openxmlformats.org/officeDocument/2006/relationships/hyperlink" Target="https://maps.google.com?saddr=33.7667571,-117.9207585&amp;daddr=33.7753974,-117.921582" TargetMode="External"/><Relationship Id="rId537" Type="http://schemas.openxmlformats.org/officeDocument/2006/relationships/hyperlink" Target="https://www.google.com/maps/dir/33.745823,-117.8466541/33.7753974,-117.921582" TargetMode="External"/><Relationship Id="rId411" Type="http://schemas.openxmlformats.org/officeDocument/2006/relationships/hyperlink" Target="https://www.google.com/maps/dir/33.8184838,-117.8888032/33.7753974,-117.921582" TargetMode="External"/><Relationship Id="rId532" Type="http://schemas.openxmlformats.org/officeDocument/2006/relationships/hyperlink" Target="https://www.google.com/maps/dir/?api=1&amp;origin=Chevron&amp;origin_place_id=ChIJ_Z5RMUEm3YARuN1Oz5AH8Xk&amp;destination=Party+Snaps+Photo+Booth+OC+%7C+Photo+Booth+Rental+Orange+County&amp;destination_place_id=ChIJS6qcHXvZ3IARO_aW9uFeY8M&amp;travelmode=best" TargetMode="External"/><Relationship Id="rId410" Type="http://schemas.openxmlformats.org/officeDocument/2006/relationships/hyperlink" Target="https://maps.google.com?saddr=33.8184838,-117.8888032&amp;daddr=33.7753974,-117.921582" TargetMode="External"/><Relationship Id="rId531" Type="http://schemas.openxmlformats.org/officeDocument/2006/relationships/hyperlink" Target="https://www.google.com/maps/dir/33.7157335,-117.9555558/33.7753974,-117.921582" TargetMode="External"/><Relationship Id="rId530" Type="http://schemas.openxmlformats.org/officeDocument/2006/relationships/hyperlink" Target="https://maps.google.com?saddr=33.7157335,-117.9555558&amp;daddr=33.7753974,-117.921582" TargetMode="External"/><Relationship Id="rId206" Type="http://schemas.openxmlformats.org/officeDocument/2006/relationships/hyperlink" Target="https://maps.google.com?saddr=33.75407260000001,-117.8357445&amp;daddr=33.7753974,-117.921582" TargetMode="External"/><Relationship Id="rId327" Type="http://schemas.openxmlformats.org/officeDocument/2006/relationships/hyperlink" Target="https://www.google.com/maps/dir/33.7094376,-117.9886883/33.7753974,-117.921582" TargetMode="External"/><Relationship Id="rId448" Type="http://schemas.openxmlformats.org/officeDocument/2006/relationships/hyperlink" Target="https://www.google.com/maps/dir/?api=1&amp;origin=Chevron+ExtraMileOrange&amp;origin_place_id=ChIJLWXS3dHZ3IAROXIhE9NCxxQ&amp;destination=Party+Snaps+Photo+Booth+OC+%7C+Photo+Booth+Rental+Orange+County&amp;destination_place_id=ChIJS6qcHXvZ3IARO_aW9uFeY8M&amp;travelmode=best" TargetMode="External"/><Relationship Id="rId205" Type="http://schemas.openxmlformats.org/officeDocument/2006/relationships/hyperlink" Target="https://www.google.com/maps/dir/?api=1&amp;origin=Corner+Books+&amp;+Coffee+at+Calvary+Church&amp;origin_place_id=ChIJxfw1i37Z3IARrdqSD1CeVso&amp;destination=Party+Snaps+Photo+Booth+OC+%7C+Photo+Booth+Rental+Orange+County&amp;destination_place_id=ChIJS6qcHXvZ3IARO_aW9uFeY8M&amp;travelmode=best" TargetMode="External"/><Relationship Id="rId326" Type="http://schemas.openxmlformats.org/officeDocument/2006/relationships/hyperlink" Target="https://maps.google.com?saddr=33.7094376,-117.9886883&amp;daddr=33.7753974,-117.921582" TargetMode="External"/><Relationship Id="rId447" Type="http://schemas.openxmlformats.org/officeDocument/2006/relationships/hyperlink" Target="https://www.google.com/maps/dir/33.7342964,-117.9063174/33.7753974,-117.921582" TargetMode="External"/><Relationship Id="rId204" Type="http://schemas.openxmlformats.org/officeDocument/2006/relationships/hyperlink" Target="https://www.google.com/maps/dir/33.803772,-117.887344/33.7753974,-117.921582" TargetMode="External"/><Relationship Id="rId325" Type="http://schemas.openxmlformats.org/officeDocument/2006/relationships/hyperlink" Target="https://www.google.com/maps/dir/?api=1&amp;origin=The+Donuttery&amp;origin_place_id=ChIJObOlBu4m3YAR-0rVhzIBaVc&amp;destination=Party+Snaps+Photo+Booth+OC+%7C+Photo+Booth+Rental+Orange+County&amp;destination_place_id=ChIJS6qcHXvZ3IARO_aW9uFeY8M&amp;travelmode=best" TargetMode="External"/><Relationship Id="rId446" Type="http://schemas.openxmlformats.org/officeDocument/2006/relationships/hyperlink" Target="https://maps.google.com?saddr=33.7342964,-117.9063174&amp;daddr=33.7753974,-117.921582" TargetMode="External"/><Relationship Id="rId203" Type="http://schemas.openxmlformats.org/officeDocument/2006/relationships/hyperlink" Target="https://maps.google.com?saddr=33.803772,-117.887344&amp;daddr=33.7753974,-117.921582" TargetMode="External"/><Relationship Id="rId324" Type="http://schemas.openxmlformats.org/officeDocument/2006/relationships/hyperlink" Target="https://www.google.com/maps/dir/33.78758000000001,-117.86772/33.7753974,-117.921582" TargetMode="External"/><Relationship Id="rId445" Type="http://schemas.openxmlformats.org/officeDocument/2006/relationships/hyperlink" Target="https://www.google.com/maps/dir/?api=1&amp;origin=Speedway+Express&amp;origin_place_id=ChIJ6fJNEYzY3IARzm5iaZ9jIQw&amp;destination=Party+Snaps+Photo+Booth+OC+%7C+Photo+Booth+Rental+Orange+County&amp;destination_place_id=ChIJS6qcHXvZ3IARO_aW9uFeY8M&amp;travelmode=best" TargetMode="External"/><Relationship Id="rId209" Type="http://schemas.openxmlformats.org/officeDocument/2006/relationships/hyperlink" Target="https://maps.google.com?saddr=33.8329216,-117.945815&amp;daddr=33.7753974,-117.921582" TargetMode="External"/><Relationship Id="rId208" Type="http://schemas.openxmlformats.org/officeDocument/2006/relationships/hyperlink" Target="https://www.google.com/maps/dir/?api=1&amp;origin=Nubia+Cafe&amp;origin_place_id=ChIJAfm7NsAp3YARc-xOVfEREKw&amp;destination=Party+Snaps+Photo+Booth+OC+%7C+Photo+Booth+Rental+Orange+County&amp;destination_place_id=ChIJS6qcHXvZ3IARO_aW9uFeY8M&amp;travelmode=best" TargetMode="External"/><Relationship Id="rId329" Type="http://schemas.openxmlformats.org/officeDocument/2006/relationships/hyperlink" Target="https://maps.google.com?saddr=33.8027915,-117.942422&amp;daddr=33.7753974,-117.921582" TargetMode="External"/><Relationship Id="rId207" Type="http://schemas.openxmlformats.org/officeDocument/2006/relationships/hyperlink" Target="https://www.google.com/maps/dir/33.75407260000001,-117.8357445/33.7753974,-117.921582" TargetMode="External"/><Relationship Id="rId328" Type="http://schemas.openxmlformats.org/officeDocument/2006/relationships/hyperlink" Target="https://www.google.com/maps/dir/?api=1&amp;origin=McDonald's&amp;origin_place_id=ChIJU50EAzoo3YARtz6Edrob5No&amp;destination=Party+Snaps+Photo+Booth+OC+%7C+Photo+Booth+Rental+Orange+County&amp;destination_place_id=ChIJS6qcHXvZ3IARO_aW9uFeY8M&amp;travelmode=best" TargetMode="External"/><Relationship Id="rId449" Type="http://schemas.openxmlformats.org/officeDocument/2006/relationships/hyperlink" Target="https://maps.google.com?saddr=33.7801908,-117.8700253&amp;daddr=33.7753974,-117.921582" TargetMode="External"/><Relationship Id="rId440" Type="http://schemas.openxmlformats.org/officeDocument/2006/relationships/hyperlink" Target="https://maps.google.com?saddr=33.7881238,-117.877808&amp;daddr=33.7753974,-117.921582" TargetMode="External"/><Relationship Id="rId202" Type="http://schemas.openxmlformats.org/officeDocument/2006/relationships/hyperlink" Target="https://www.google.com/maps/dir/?api=1&amp;origin=Starbucks&amp;origin_place_id=ChIJT1SyqJnX3IAR9dK1C1xn5RM&amp;destination=Party+Snaps+Photo+Booth+OC+%7C+Photo+Booth+Rental+Orange+County&amp;destination_place_id=ChIJS6qcHXvZ3IARO_aW9uFeY8M&amp;travelmode=best" TargetMode="External"/><Relationship Id="rId323" Type="http://schemas.openxmlformats.org/officeDocument/2006/relationships/hyperlink" Target="https://maps.google.com?saddr=33.78758000000001,-117.86772&amp;daddr=33.7753974,-117.921582" TargetMode="External"/><Relationship Id="rId444" Type="http://schemas.openxmlformats.org/officeDocument/2006/relationships/hyperlink" Target="https://www.google.com/maps/dir/33.7518325,-117.8848699/33.7753974,-117.921582" TargetMode="External"/><Relationship Id="rId201" Type="http://schemas.openxmlformats.org/officeDocument/2006/relationships/hyperlink" Target="https://www.google.com/maps/dir/33.69442470000001,-117.9257746/33.7753974,-117.921582" TargetMode="External"/><Relationship Id="rId322" Type="http://schemas.openxmlformats.org/officeDocument/2006/relationships/hyperlink" Target="https://www.google.com/maps/dir/?api=1&amp;origin=Starbucks&amp;origin_place_id=ChIJ99_fbNfZ3IARMrW8EBZqCW4&amp;destination=Party+Snaps+Photo+Booth+OC+%7C+Photo+Booth+Rental+Orange+County&amp;destination_place_id=ChIJS6qcHXvZ3IARO_aW9uFeY8M&amp;travelmode=best" TargetMode="External"/><Relationship Id="rId443" Type="http://schemas.openxmlformats.org/officeDocument/2006/relationships/hyperlink" Target="https://maps.google.com?saddr=33.7518325,-117.8848699&amp;daddr=33.7753974,-117.921582" TargetMode="External"/><Relationship Id="rId200" Type="http://schemas.openxmlformats.org/officeDocument/2006/relationships/hyperlink" Target="https://maps.google.com?saddr=33.69442470000001,-117.9257746&amp;daddr=33.7753974,-117.921582" TargetMode="External"/><Relationship Id="rId321" Type="http://schemas.openxmlformats.org/officeDocument/2006/relationships/hyperlink" Target="https://www.google.com/maps/dir/33.7989539,-117.9187031/33.7753974,-117.921582" TargetMode="External"/><Relationship Id="rId442" Type="http://schemas.openxmlformats.org/officeDocument/2006/relationships/hyperlink" Target="https://www.google.com/maps/dir/?api=1&amp;origin=Chevron&amp;origin_place_id=ChIJ4c3uQ1HY3IARIGMQe67Kyns&amp;destination=Party+Snaps+Photo+Booth+OC+%7C+Photo+Booth+Rental+Orange+County&amp;destination_place_id=ChIJS6qcHXvZ3IARO_aW9uFeY8M&amp;travelmode=best" TargetMode="External"/><Relationship Id="rId320" Type="http://schemas.openxmlformats.org/officeDocument/2006/relationships/hyperlink" Target="https://maps.google.com?saddr=33.7989539,-117.9187031&amp;daddr=33.7753974,-117.921582" TargetMode="External"/><Relationship Id="rId441" Type="http://schemas.openxmlformats.org/officeDocument/2006/relationships/hyperlink" Target="https://www.google.com/maps/dir/33.7881238,-117.877808/33.7753974,-117.921582" TargetMode="External"/><Relationship Id="rId316" Type="http://schemas.openxmlformats.org/officeDocument/2006/relationships/hyperlink" Target="https://www.google.com/maps/dir/?api=1&amp;origin=Mae's+Cafe&amp;origin_place_id=ChIJEWzf-n8o3YARo3cVrE5DY4Q&amp;destination=Party+Snaps+Photo+Booth+OC+%7C+Photo+Booth+Rental+Orange+County&amp;destination_place_id=ChIJS6qcHXvZ3IARO_aW9uFeY8M&amp;travelmode=best" TargetMode="External"/><Relationship Id="rId437" Type="http://schemas.openxmlformats.org/officeDocument/2006/relationships/hyperlink" Target="https://maps.google.com?saddr=33.74479700000001,-117.93717&amp;daddr=33.7753974,-117.921582" TargetMode="External"/><Relationship Id="rId315" Type="http://schemas.openxmlformats.org/officeDocument/2006/relationships/hyperlink" Target="https://www.google.com/maps/dir/33.7868653,-117.8532981/33.7753974,-117.921582" TargetMode="External"/><Relationship Id="rId436" Type="http://schemas.openxmlformats.org/officeDocument/2006/relationships/hyperlink" Target="https://www.google.com/maps/dir/?api=1&amp;origin=United+Oil&amp;origin_place_id=ChIJI4c6JpAn3YARBKqNkYqbOMo&amp;destination=Party+Snaps+Photo+Booth+OC+%7C+Photo+Booth+Rental+Orange+County&amp;destination_place_id=ChIJS6qcHXvZ3IARO_aW9uFeY8M&amp;travelmode=best" TargetMode="External"/><Relationship Id="rId314" Type="http://schemas.openxmlformats.org/officeDocument/2006/relationships/hyperlink" Target="https://maps.google.com?saddr=33.7868653,-117.8532981&amp;daddr=33.7753974,-117.921582" TargetMode="External"/><Relationship Id="rId435" Type="http://schemas.openxmlformats.org/officeDocument/2006/relationships/hyperlink" Target="https://www.google.com/maps/dir/33.8029169,-117.9417092/33.7753974,-117.921582" TargetMode="External"/><Relationship Id="rId313" Type="http://schemas.openxmlformats.org/officeDocument/2006/relationships/hyperlink" Target="https://www.google.com/maps/dir/?api=1&amp;origin=Cafe+Zocalo&amp;origin_place_id=ChIJBQZTdefZ3IAR6P8em46dzHo&amp;destination=Party+Snaps+Photo+Booth+OC+%7C+Photo+Booth+Rental+Orange+County&amp;destination_place_id=ChIJS6qcHXvZ3IARO_aW9uFeY8M&amp;travelmode=best" TargetMode="External"/><Relationship Id="rId434" Type="http://schemas.openxmlformats.org/officeDocument/2006/relationships/hyperlink" Target="https://maps.google.com?saddr=33.8029169,-117.9417092&amp;daddr=33.7753974,-117.921582" TargetMode="External"/><Relationship Id="rId319" Type="http://schemas.openxmlformats.org/officeDocument/2006/relationships/hyperlink" Target="https://www.google.com/maps/dir/?api=1&amp;origin=Starbucks&amp;origin_place_id=ChIJwXNOWOfX3IARbXs61Girmwk&amp;destination=Party+Snaps+Photo+Booth+OC+%7C+Photo+Booth+Rental+Orange+County&amp;destination_place_id=ChIJS6qcHXvZ3IARO_aW9uFeY8M&amp;travelmode=best" TargetMode="External"/><Relationship Id="rId318" Type="http://schemas.openxmlformats.org/officeDocument/2006/relationships/hyperlink" Target="https://www.google.com/maps/dir/33.7664005,-117.9714416/33.7753974,-117.921582" TargetMode="External"/><Relationship Id="rId439" Type="http://schemas.openxmlformats.org/officeDocument/2006/relationships/hyperlink" Target="https://www.google.com/maps/dir/?api=1&amp;origin=Ralphs+Fuel+Center&amp;origin_place_id=ChIJnYNUUtXZ3IAR4j1QigWKbsQ&amp;destination=Party+Snaps+Photo+Booth+OC+%7C+Photo+Booth+Rental+Orange+County&amp;destination_place_id=ChIJS6qcHXvZ3IARO_aW9uFeY8M&amp;travelmode=best" TargetMode="External"/><Relationship Id="rId317" Type="http://schemas.openxmlformats.org/officeDocument/2006/relationships/hyperlink" Target="https://maps.google.com?saddr=33.7664005,-117.9714416&amp;daddr=33.7753974,-117.921582" TargetMode="External"/><Relationship Id="rId438" Type="http://schemas.openxmlformats.org/officeDocument/2006/relationships/hyperlink" Target="https://www.google.com/maps/dir/33.74479700000001,-117.93717/33.7753974,-117.921582" TargetMode="External"/><Relationship Id="rId312" Type="http://schemas.openxmlformats.org/officeDocument/2006/relationships/hyperlink" Target="https://www.google.com/maps/dir/33.7026477,-117.8858847/33.7753974,-117.921582" TargetMode="External"/><Relationship Id="rId433" Type="http://schemas.openxmlformats.org/officeDocument/2006/relationships/hyperlink" Target="https://www.google.com/maps/dir/?api=1&amp;origin=Chevron&amp;origin_place_id=ChIJex8YGjoo3YARQPoYPp2rhiU&amp;destination=Party+Snaps+Photo+Booth+OC+%7C+Photo+Booth+Rental+Orange+County&amp;destination_place_id=ChIJS6qcHXvZ3IARO_aW9uFeY8M&amp;travelmode=best" TargetMode="External"/><Relationship Id="rId311" Type="http://schemas.openxmlformats.org/officeDocument/2006/relationships/hyperlink" Target="https://maps.google.com?saddr=33.7026477,-117.8858847&amp;daddr=33.7753974,-117.921582" TargetMode="External"/><Relationship Id="rId432" Type="http://schemas.openxmlformats.org/officeDocument/2006/relationships/hyperlink" Target="https://www.google.com/maps/dir/33.7710922,-117.9547628/33.7753974,-117.921582" TargetMode="External"/><Relationship Id="rId310" Type="http://schemas.openxmlformats.org/officeDocument/2006/relationships/hyperlink" Target="https://www.google.com/maps/dir/?api=1&amp;origin=Lee's+Sandwiches&amp;origin_place_id=ChIJG_oS7Czf3IARIpSGd5_CIfs&amp;destination=Party+Snaps+Photo+Booth+OC+%7C+Photo+Booth+Rental+Orange+County&amp;destination_place_id=ChIJS6qcHXvZ3IARO_aW9uFeY8M&amp;travelmode=best" TargetMode="External"/><Relationship Id="rId431" Type="http://schemas.openxmlformats.org/officeDocument/2006/relationships/hyperlink" Target="https://maps.google.com?saddr=33.7710922,-117.9547628&amp;daddr=33.7753974,-117.921582" TargetMode="External"/><Relationship Id="rId430" Type="http://schemas.openxmlformats.org/officeDocument/2006/relationships/hyperlink" Target="https://www.google.com/maps/dir/?api=1&amp;origin=Shell&amp;origin_place_id=ChIJUcsLc3Yo3YARE4N1nG4rWVU&amp;destination=Party+Snaps+Photo+Booth+OC+%7C+Photo+Booth+Rental+Orange+County&amp;destination_place_id=ChIJS6qcHXvZ3IARO_aW9uFeY8M&amp;travelmode=best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38"/>
  </cols>
  <sheetData>
    <row r="1" ht="300.0" customHeight="1">
      <c r="A1" s="1" t="str">
        <f>HYPERLINK("https://drive.google.com/uc?export=view&amp;id=1G9E2a511cR2exD48J1lSRAGlNuCA6jdM",IMAGE("https://drive.google.com/uc?export=view&amp;id=1G9E2a511cR2exD48J1lSRAGlNuCA6jdM",1))</f>
        <v>#REF!</v>
      </c>
      <c r="E1" s="2" t="str">
        <f>HYPERLINK("https://drive.google.com/uc?export=view&amp;id=1mJrjNLeRocLlYWhjWaOQBLYY0oSi3Ofe",IMAGE("https://drive.google.com/uc?export=view&amp;id=1mJrjNLeRocLlYWhjWaOQBLYY0oSi3Ofe",1))</f>
        <v>#REF!</v>
      </c>
      <c r="I1" s="2" t="str">
        <f>HYPERLINK("https://drive.google.com/uc?export=view&amp;id=1gLQOhhazwwCWHjMAgdVIu0TkWopVclsj",IMAGE("https://drive.google.com/uc?export=view&amp;id=1gLQOhhazwwCWHjMAgdVIu0TkWopVclsj",1))</f>
        <v>#REF!</v>
      </c>
      <c r="M1" s="2" t="str">
        <f>HYPERLINK("https://drive.google.com/uc?export=view&amp;id=1e2LQVdZpJmXDlZjvwxvY30CNN3vpS3SY",IMAGE("https://drive.google.com/uc?export=view&amp;id=1e2LQVdZpJmXDlZjvwxvY30CNN3vpS3SY",1))</f>
        <v>#REF!</v>
      </c>
      <c r="Q1" s="2" t="str">
        <f>HYPERLINK("https://drive.google.com/uc?export=view&amp;id=1BGb9YBaoetgA3Wr4K9mG5vGCw_uG7ilo",IMAGE("https://drive.google.com/uc?export=view&amp;id=1BGb9YBaoetgA3Wr4K9mG5vGCw_uG7ilo",1))</f>
        <v>#REF!</v>
      </c>
      <c r="U1" s="2" t="str">
        <f>HYPERLINK("https://drive.google.com/uc?export=view&amp;id=17IqOz-M351Lj_q06UeXqwpSH5ke6UCr7",IMAGE("https://drive.google.com/uc?export=view&amp;id=17IqOz-M351Lj_q06UeXqwpSH5ke6UCr7",1))</f>
        <v>#REF!</v>
      </c>
      <c r="Y1" s="2" t="str">
        <f>HYPERLINK("https://drive.google.com/uc?export=view&amp;id=1yUZcI1t8Xpbjiqe85_D77UsgQYUOuQP7",IMAGE("https://drive.google.com/uc?export=view&amp;id=1yUZcI1t8Xpbjiqe85_D77UsgQYUOuQP7",1))</f>
        <v>#REF!</v>
      </c>
      <c r="AC1" s="2" t="str">
        <f>HYPERLINK("https://drive.google.com/uc?export=view&amp;id=1_mdtrUFbygROTUrdarUUoJqkF65uDFhL",IMAGE("https://drive.google.com/uc?export=view&amp;id=1_mdtrUFbygROTUrdarUUoJqkF65uDFhL",1))</f>
        <v>#REF!</v>
      </c>
      <c r="AG1" s="2" t="str">
        <f>HYPERLINK("https://drive.google.com/uc?export=view&amp;id=1a6XnDgHWbEjeTzCcf-hsTvHYG0Karclo",IMAGE("https://drive.google.com/uc?export=view&amp;id=1a6XnDgHWbEjeTzCcf-hsTvHYG0Karclo",1))</f>
        <v>#REF!</v>
      </c>
      <c r="AK1" s="2" t="str">
        <f>HYPERLINK("https://drive.google.com/uc?export=view&amp;id=1Hi68JHnEn97rI_ckodHuxZvGdMTK3JOf",IMAGE("https://drive.google.com/uc?export=view&amp;id=1Hi68JHnEn97rI_ckodHuxZvGdMTK3JOf",1))</f>
        <v>#REF!</v>
      </c>
      <c r="AO1" s="2" t="str">
        <f>HYPERLINK("https://drive.google.com/uc?export=view&amp;id=1UpsBB5-L_eDXATVfRA8t7K10kRm_MVzz",IMAGE("https://drive.google.com/uc?export=view&amp;id=1UpsBB5-L_eDXATVfRA8t7K10kRm_MVzz",1))</f>
        <v>#REF!</v>
      </c>
      <c r="AS1" s="2" t="str">
        <f>HYPERLINK("https://drive.google.com/uc?export=view&amp;id=1p2XlV0Lt69ZtXJCSvOheZbab3_ICJbD1",IMAGE("https://drive.google.com/uc?export=view&amp;id=1p2XlV0Lt69ZtXJCSvOheZbab3_ICJbD1",1))</f>
        <v>#REF!</v>
      </c>
    </row>
    <row r="2" ht="37.5" customHeight="1">
      <c r="A2" s="1" t="s">
        <v>0</v>
      </c>
      <c r="B2" s="1" t="s">
        <v>1</v>
      </c>
    </row>
    <row r="3" ht="37.5" customHeight="1">
      <c r="A3" s="1" t="s">
        <v>2</v>
      </c>
      <c r="B3" s="1" t="s">
        <v>3</v>
      </c>
    </row>
    <row r="4" ht="37.5" customHeight="1">
      <c r="A4" s="1" t="s">
        <v>4</v>
      </c>
      <c r="B4" s="3" t="s">
        <v>5</v>
      </c>
    </row>
    <row r="5" ht="37.5" customHeight="1">
      <c r="A5" s="1" t="s">
        <v>6</v>
      </c>
      <c r="B5" s="4" t="s">
        <v>7</v>
      </c>
      <c r="C5" s="2" t="str">
        <f>HYPERLINK("https://www.luckyfrogphotos.com/360photoboothrentallosangeles.html", IMAGE("https://api.qrserver.com/v1/create-qr-code/?size=50x50&amp;data=https://www.luckyfrogphotos.com/360photoboothrentallosangeles.html",1))</f>
        <v>#REF!</v>
      </c>
    </row>
    <row r="6" ht="37.5" customHeight="1">
      <c r="A6" s="1" t="s">
        <v>8</v>
      </c>
      <c r="B6" s="1" t="s">
        <v>9</v>
      </c>
    </row>
    <row r="7" ht="37.5" customHeight="1">
      <c r="A7" s="1" t="s">
        <v>10</v>
      </c>
      <c r="B7" s="5">
        <v>5.0</v>
      </c>
    </row>
    <row r="8" ht="37.5" customHeight="1">
      <c r="A8" s="1" t="s">
        <v>11</v>
      </c>
      <c r="B8" s="5">
        <v>10.0</v>
      </c>
    </row>
    <row r="9" ht="37.5" customHeight="1">
      <c r="A9" s="1" t="s">
        <v>12</v>
      </c>
      <c r="B9" s="1" t="s">
        <v>13</v>
      </c>
    </row>
    <row r="10" ht="37.5" customHeight="1">
      <c r="A10" s="1" t="s">
        <v>14</v>
      </c>
    </row>
    <row r="11" ht="37.5" customHeight="1">
      <c r="A11" s="1" t="s">
        <v>15</v>
      </c>
    </row>
    <row r="12" ht="37.5" customHeight="1">
      <c r="A12" s="1" t="s">
        <v>16</v>
      </c>
    </row>
    <row r="13" ht="37.5" customHeight="1">
      <c r="A13" s="1" t="s">
        <v>17</v>
      </c>
    </row>
    <row r="14" ht="37.5" customHeight="1">
      <c r="A14" s="1" t="s">
        <v>18</v>
      </c>
    </row>
    <row r="15" ht="37.5" customHeight="1">
      <c r="A15" s="1" t="s">
        <v>19</v>
      </c>
    </row>
    <row r="16" ht="37.5" customHeight="1">
      <c r="A16" s="1" t="s">
        <v>20</v>
      </c>
      <c r="B16" s="4" t="s">
        <v>21</v>
      </c>
      <c r="C16" s="2" t="str">
        <f>HYPERLINK("https://www.google.com/maps?ll=@33.7753974,-117.921582&amp;z=17&amp;cid=14079201184688043579", IMAGE("https://api.qrserver.com/v1/create-qr-code/?size=50x50&amp;data=https://www.google.com/maps?ll=@33.7753974,-117.921582&amp;z=17&amp;cid=14079201184688043579",1))</f>
        <v>#REF!</v>
      </c>
    </row>
    <row r="17" ht="37.5" customHeight="1">
      <c r="A17" s="1" t="s">
        <v>22</v>
      </c>
      <c r="B17" s="4" t="s">
        <v>23</v>
      </c>
      <c r="C17" s="2" t="str">
        <f>HYPERLINK("https://www.google.com/maps/place/Party+Snaps+Photo+Booth+OC+%7C+Photo+Booth+Rental+Orange+County/@33.7753974,-117.9237707,17z/data=!3m1!4b1!4m5!3m4!1s0x0:0xc3635ee1f696f63b!8m2!3d33.7753974!4d-117.921582?shorturl=1",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?shorturl=1",1))</f>
        <v>#REF!</v>
      </c>
    </row>
    <row r="18" ht="37.5" customHeight="1">
      <c r="A18" s="1" t="s">
        <v>24</v>
      </c>
      <c r="B18" s="4" t="s">
        <v>25</v>
      </c>
      <c r="C18" s="2" t="str">
        <f>HYPERLINK("https://www.google.com/maps/@33.7753974,-117.921582,17?ucbcb=1&amp;cid=14079201184688043579&amp;entry=ttu", IMAGE("https://api.qrserver.com/v1/create-qr-code/?size=50x50&amp;data=https://www.google.com/maps/@33.7753974,-117.921582,17?ucbcb=1&amp;cid=14079201184688043579&amp;entry=ttu",1))</f>
        <v>#REF!</v>
      </c>
    </row>
    <row r="19" ht="37.5" customHeight="1">
      <c r="A19" s="1" t="s">
        <v>26</v>
      </c>
      <c r="B19" s="4" t="s">
        <v>27</v>
      </c>
      <c r="C19" s="2" t="str">
        <f>HYPERLINK("https://www.google.com/maps?cid=14079201184688043579", IMAGE("https://api.qrserver.com/v1/create-qr-code/?size=50x50&amp;data=https://www.google.com/maps?cid=14079201184688043579",1))</f>
        <v>#REF!</v>
      </c>
    </row>
    <row r="20" ht="37.5" customHeight="1">
      <c r="A20" s="1" t="s">
        <v>28</v>
      </c>
      <c r="B20" s="4" t="s">
        <v>29</v>
      </c>
      <c r="C20" s="2" t="str">
        <f>HYPERLINK("https://www.google.com/maps/dir//33.7753974,-117.921582/@33.7753974,-117.921582,17?ucbcb=1&amp;entry=ttu", IMAGE("https://api.qrserver.com/v1/create-qr-code/?size=50x50&amp;data=https://www.google.com/maps/dir//33.7753974,-117.921582/@33.7753974,-117.921582,17?ucbcb=1&amp;entry=ttu",1))</f>
        <v>#REF!</v>
      </c>
    </row>
    <row r="21" ht="37.5" customHeight="1">
      <c r="A21" s="1" t="s">
        <v>30</v>
      </c>
      <c r="B21" s="4" t="s">
        <v>31</v>
      </c>
      <c r="C21" s="2" t="str">
        <f>HYPERLINK("https://www.google.com/maps/dir/33.7753974,-117.921582/@33.7753974,-117.921582,17?ucbcb=1&amp;entry=ttu", IMAGE("https://api.qrserver.com/v1/create-qr-code/?size=50x50&amp;data=https://www.google.com/maps/dir/33.7753974,-117.921582/@33.7753974,-117.921582,17?ucbcb=1&amp;entry=ttu",1))</f>
        <v>#REF!</v>
      </c>
    </row>
    <row r="22" ht="37.5" customHeight="1">
      <c r="A22" s="1" t="s">
        <v>32</v>
      </c>
      <c r="B22" s="4" t="s">
        <v>33</v>
      </c>
      <c r="C22" s="2" t="str">
        <f>HYPERLINK("https://www.google.com/maps/@?api=1&amp;map_action=pano&amp;viewpoint=33.7753974%2C-117.921582", IMAGE("https://api.qrserver.com/v1/create-qr-code/?size=50x50&amp;data=https://www.google.com/maps/@?api=1&amp;map_action=pano&amp;viewpoint=33.7753974%2C-117.921582",1))</f>
        <v>#REF!</v>
      </c>
    </row>
    <row r="23" ht="37.5" customHeight="1">
      <c r="A23" s="1" t="s">
        <v>34</v>
      </c>
      <c r="B23" s="4" t="s">
        <v>35</v>
      </c>
      <c r="C23" s="2" t="str">
        <f>HYPERLINK("https://www.google.com/maps/@?api=1&amp;map_action=map&amp;center=33.7753974%2C-117.921582&amp;zoom=17&amp;basemap=satellite", IMAGE("https://api.qrserver.com/v1/create-qr-code/?size=50x50&amp;data=https://www.google.com/maps/@?api=1&amp;map_action=map&amp;center=33.7753974%2C-117.921582&amp;zoom=17&amp;basemap=satellite",1))</f>
        <v>#REF!</v>
      </c>
    </row>
    <row r="24" ht="37.5" customHeight="1">
      <c r="A24" s="1" t="s">
        <v>36</v>
      </c>
      <c r="B24" s="4" t="s">
        <v>37</v>
      </c>
      <c r="C24" s="2" t="str">
        <f>HYPERLINK("https://www.google.com/maps/@?api=1&amp;map_action=map&amp;center=33.7753974%2C-117.921582&amp;zoom=17&amp;basemap=satellite&amp;layer=traffic", IMAGE("https://api.qrserver.com/v1/create-qr-code/?size=50x50&amp;data=https://www.google.com/maps/@?api=1&amp;map_action=map&amp;center=33.7753974%2C-117.921582&amp;zoom=17&amp;basemap=satellite&amp;layer=traffic",1))</f>
        <v>#REF!</v>
      </c>
    </row>
    <row r="25" ht="37.5" customHeight="1">
      <c r="A25" s="1" t="s">
        <v>38</v>
      </c>
      <c r="B25" s="4" t="s">
        <v>39</v>
      </c>
      <c r="C25" s="2" t="str">
        <f>HYPERLINK("https://www.google.com/maps/dir///@33.7753974,-117.921582,17z?entry=ttu", IMAGE("https://api.qrserver.com/v1/create-qr-code/?size=50x50&amp;data=https://www.google.com/maps/dir///@33.7753974,-117.921582,17z?entry=ttu",1))</f>
        <v>#REF!</v>
      </c>
    </row>
    <row r="26" ht="37.5" customHeight="1">
      <c r="A26" s="1" t="s">
        <v>40</v>
      </c>
      <c r="B26" s="4" t="s">
        <v>41</v>
      </c>
      <c r="C26" s="2" t="str">
        <f>HYPERLINK("https://www.google.com/maps/place/Party+Snaps+Photo+Booth+OC+%7C+Photo+Booth+Rental+Orange+County/@33.7753974,-117.9237707,17z/data=!3m1!1e3!3m1!4b1!4m5!3m4!1s0x0:0xc3635ee1f696f63b!8m2!3d33.7753974!4d-117.921582?shorturl=1", IMAGE("https://api.qrserver.com/v1/create-qr-code/?size=50x50&amp;data=https://www.google.com/maps/place/Party+Snaps+Photo+Booth+OC+%7C+Photo+Booth+Rental+Orange+County/@33.7753974,-117.9237707,17z/data=!3m1!1e3!3m1!4b1!4m5!3m4!1s0x0:0xc3635ee1f696f63b!8m2!3d33.7753"&amp;"974!4d-117.921582?shorturl=1",1))</f>
        <v>#REF!</v>
      </c>
    </row>
    <row r="27" ht="37.5" customHeight="1">
      <c r="A27" s="1" t="s">
        <v>42</v>
      </c>
      <c r="B27" s="4" t="s">
        <v>43</v>
      </c>
      <c r="C27" s="2" t="str">
        <f>HYPERLINK("https://www.google.com/maps/place/Party+Snaps+Photo+Booth+OC+%7C+Photo+Booth+Rental+Orange+County/@33.7753974,-117.9237707,17z/data=!3m1!4b1!4m5!3m4!1s0x0:0xc3635ee1f696f63b!8m2!3d33.7753974!4d-117.921582!5m1!1e1?shorturl=1",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1?shorturl=1",1))</f>
        <v>#REF!</v>
      </c>
    </row>
    <row r="28" ht="37.5" customHeight="1">
      <c r="A28" s="1" t="s">
        <v>44</v>
      </c>
      <c r="B28" s="4" t="s">
        <v>45</v>
      </c>
      <c r="C28" s="2" t="str">
        <f>HYPERLINK("https://www.google.com/maps/place/Party+Snaps+Photo+Booth+OC+%7C+Photo+Booth+Rental+Orange+County/@33.7753974,-117.9237707,17z/data=!3m1!4b1!4m5!3m4!1s0x0:0xc3635ee1f696f63b!8m2!3d33.7753974!4d-117.921582!5m1!1e2?shorturl=1",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2?shorturl=1",1))</f>
        <v>#REF!</v>
      </c>
    </row>
    <row r="29" ht="37.5" customHeight="1">
      <c r="A29" s="1" t="s">
        <v>46</v>
      </c>
      <c r="B29" s="4" t="s">
        <v>47</v>
      </c>
      <c r="C29" s="2" t="str">
        <f>HYPERLINK("https://www.google.com/maps/place/Party+Snaps+Photo+Booth+OC+%7C+Photo+Booth+Rental+Orange+County/@33.7753974,-117.9237707,17z/data=!3m1!4b1!4m5!3m4!1s0x0:0xc3635ee1f696f63b!8m2!3d33.7753974!4d-117.921582!5m1!1e3?shorturl=1",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3?shorturl=1",1))</f>
        <v>#REF!</v>
      </c>
    </row>
    <row r="30" ht="37.5" customHeight="1">
      <c r="A30" s="1" t="s">
        <v>48</v>
      </c>
      <c r="B30" s="4" t="s">
        <v>49</v>
      </c>
      <c r="C30" s="2" t="str">
        <f>HYPERLINK("https://www.google.com/maps/place/Party+Snaps+Photo+Booth+OC+%7C+Photo+Booth+Rental+Orange+County/@33.7753974,-117.9237707,17z/data=!3m1!4b1!4m5!3m4!1s0x0:0xc3635ee1f696f63b!8m2!3d33.7753974!4d-117.921582!5m1!1e4?shorturl=1",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4?shorturl=1",1))</f>
        <v>#REF!</v>
      </c>
    </row>
    <row r="31" ht="37.5" customHeight="1">
      <c r="A31" s="1" t="s">
        <v>50</v>
      </c>
      <c r="B31" s="4" t="s">
        <v>51</v>
      </c>
      <c r="C31" s="2" t="str">
        <f>HYPERLINK("https://www.google.com/maps/place/Party+Snaps+Photo+Booth+OC+%7C+Photo+Booth+Rental+Orange+County/@33.7753974,-117.9237707,17z/data=!3m1!4b1!4m5!3m4!1s0x0:0xc3635ee1f696f63b!8m2!3d33.7753974!4d-117.921582!5m1!1e5?shorturl=1",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5?shorturl=1",1))</f>
        <v>#REF!</v>
      </c>
    </row>
    <row r="32" ht="37.5" customHeight="1">
      <c r="A32" s="1" t="s">
        <v>52</v>
      </c>
      <c r="B32" s="4" t="s">
        <v>53</v>
      </c>
      <c r="C32" s="2" t="str">
        <f>HYPERLINK("https://www.google.com/maps/place/Party+Snaps+Photo+Booth+OC+%7C+Photo+Booth+Rental+Orange+County/@33.7753974,-117.9237707,17z/data=!3m1!4b1!4m5!3m4!1s0x0:0xc3635ee1f696f63b!8m2!3d33.7753974!4d-117.921582!5m1!1e8?shorturl=1",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8?shorturl=1",1))</f>
        <v>#REF!</v>
      </c>
    </row>
    <row r="33" ht="37.5" customHeight="1">
      <c r="A33" s="1" t="s">
        <v>54</v>
      </c>
      <c r="B33" s="4" t="s">
        <v>55</v>
      </c>
      <c r="C33" s="2" t="str">
        <f>HYPERLINK("https://www.google.com/maps/place/Party+Snaps+Photo+Booth+OC+%7C+Photo+Booth+Rental+Orange+County/@33.7753974,-117.9237707,17z/data=!3m1!4b1!4m5!3m4!1s0x0:0xc3635ee1f696f63b!8m2!3d33.7753974!4d-117.921582!5m1!1e9?shorturl=1",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9?shorturl=1",1))</f>
        <v>#REF!</v>
      </c>
    </row>
    <row r="34" ht="37.5" customHeight="1">
      <c r="A34" s="1" t="s">
        <v>56</v>
      </c>
      <c r="B34" s="4" t="s">
        <v>57</v>
      </c>
      <c r="C34" s="2" t="str">
        <f>HYPERLINK("https://www.google.com/maps/place/Party+Snaps+Photo+Booth+OC+%7C+Photo+Booth+Rental+Orange+County/@33.7753974,-117.9237707,17z/data=!3m1!4b1!4m5!3m4!1s0x0:0xc3635ee1f696f63b!8m2!3d33.7753974!4d-117.921582!5m2!1e2!1e4?shorturl=1",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2!1e2!1e4?shorturl=1",1))</f>
        <v>#REF!</v>
      </c>
    </row>
    <row r="35" ht="37.5" customHeight="1">
      <c r="A35" s="1" t="s">
        <v>58</v>
      </c>
      <c r="B35" s="4" t="s">
        <v>59</v>
      </c>
      <c r="C35" s="2" t="str">
        <f>HYPERLINK("https://www.google.com/maps/place/Party+Snaps+Photo+Booth+OC+%7C+Photo+Booth+Rental+Orange+County/@33.7753974,-117.9237707,17z/data=!3m1!4b1!4m5!3m4!1s0x0:0xc3635ee1f696f63b!8m2!3d33.7753974!4d-117.921582!5m2!1e1!1e4?shorturl=1",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2!1e1!1e4?shorturl=1",1))</f>
        <v>#REF!</v>
      </c>
    </row>
    <row r="36" ht="37.5" customHeight="1">
      <c r="A36" s="1" t="s">
        <v>60</v>
      </c>
      <c r="B36" s="4" t="s">
        <v>61</v>
      </c>
      <c r="C36" s="2" t="str">
        <f>HYPERLINK("https://www.google.com/maps/place/Party+Snaps+Photo+Booth+OC+%7C+Photo+Booth+Rental+Orange+County/@33.7753974,-117.9237707,17z/data=!3m1!4b1!4m5!3m4!1s0x0:0xc3635ee1f696f63b!8m2!3d33.7753974!4d-117.921582!5m3!1e2!1e4!1e5?shorturl=1",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3!1e2!1e4!1e5?shorturl=1",1))</f>
        <v>#REF!</v>
      </c>
    </row>
    <row r="37" ht="37.5" customHeight="1">
      <c r="A37" s="1" t="s">
        <v>62</v>
      </c>
      <c r="B37" s="4" t="s">
        <v>63</v>
      </c>
      <c r="C37" s="2" t="str">
        <f>HYPERLINK("https://www.google.com/maps/place/Party+Snaps+Photo+Booth+OC+%7C+Photo+Booth+Rental+Orange+County/@33.7753974,-117.9237707,17z/data=!3m1!4b1!4m5!3m4!1s0x0:0xc3635ee1f696f63b!8m2!3d33.7753974!4d-117.921582!5m3!1e1!1e4!1e5?shorturl=1",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3!1e1!1e4!1e5?shorturl=1",1))</f>
        <v>#REF!</v>
      </c>
    </row>
    <row r="38" ht="37.5" customHeight="1">
      <c r="A38" s="1" t="s">
        <v>64</v>
      </c>
      <c r="B38" s="4" t="s">
        <v>65</v>
      </c>
      <c r="C38" s="2" t="str">
        <f>HYPERLINK("https://drive.google.com/uc?export=view&amp;id=1G9E2a511cR2exD48J1lSRAGlNuCA6jdM", IMAGE("https://api.qrserver.com/v1/create-qr-code/?size=50x50&amp;data=https://drive.google.com/uc?export=view&amp;id=1G9E2a511cR2exD48J1lSRAGlNuCA6jdM",1))</f>
        <v>#REF!</v>
      </c>
    </row>
    <row r="39" ht="37.5" customHeight="1">
      <c r="A39" s="1" t="s">
        <v>66</v>
      </c>
      <c r="B39" s="4" t="s">
        <v>67</v>
      </c>
      <c r="C39" s="2" t="str">
        <f>HYPERLINK("https://drive.google.com/uc?export=view&amp;id=1mJrjNLeRocLlYWhjWaOQBLYY0oSi3Ofe", IMAGE("https://api.qrserver.com/v1/create-qr-code/?size=50x50&amp;data=https://drive.google.com/uc?export=view&amp;id=1mJrjNLeRocLlYWhjWaOQBLYY0oSi3Ofe",1))</f>
        <v>#REF!</v>
      </c>
    </row>
    <row r="40" ht="37.5" customHeight="1">
      <c r="A40" s="1" t="s">
        <v>68</v>
      </c>
      <c r="B40" s="4" t="s">
        <v>69</v>
      </c>
      <c r="C40" s="2" t="str">
        <f>HYPERLINK("https://drive.google.com/uc?export=view&amp;id=1gLQOhhazwwCWHjMAgdVIu0TkWopVclsj", IMAGE("https://api.qrserver.com/v1/create-qr-code/?size=50x50&amp;data=https://drive.google.com/uc?export=view&amp;id=1gLQOhhazwwCWHjMAgdVIu0TkWopVclsj",1))</f>
        <v>#REF!</v>
      </c>
    </row>
    <row r="41" ht="37.5" customHeight="1">
      <c r="A41" s="1" t="s">
        <v>70</v>
      </c>
      <c r="B41" s="4" t="s">
        <v>71</v>
      </c>
      <c r="C41" s="2" t="str">
        <f>HYPERLINK("https://drive.google.com/uc?export=view&amp;id=1e2LQVdZpJmXDlZjvwxvY30CNN3vpS3SY", IMAGE("https://api.qrserver.com/v1/create-qr-code/?size=50x50&amp;data=https://drive.google.com/uc?export=view&amp;id=1e2LQVdZpJmXDlZjvwxvY30CNN3vpS3SY",1))</f>
        <v>#REF!</v>
      </c>
    </row>
    <row r="42" ht="37.5" customHeight="1">
      <c r="A42" s="1" t="s">
        <v>72</v>
      </c>
      <c r="B42" s="4" t="s">
        <v>73</v>
      </c>
      <c r="C42" s="2" t="str">
        <f>HYPERLINK("https://drive.google.com/uc?export=view&amp;id=1BGb9YBaoetgA3Wr4K9mG5vGCw_uG7ilo", IMAGE("https://api.qrserver.com/v1/create-qr-code/?size=50x50&amp;data=https://drive.google.com/uc?export=view&amp;id=1BGb9YBaoetgA3Wr4K9mG5vGCw_uG7ilo",1))</f>
        <v>#REF!</v>
      </c>
    </row>
    <row r="43" ht="37.5" customHeight="1">
      <c r="A43" s="1" t="s">
        <v>74</v>
      </c>
      <c r="B43" s="4" t="s">
        <v>75</v>
      </c>
      <c r="C43" s="2" t="str">
        <f>HYPERLINK("https://drive.google.com/uc?export=view&amp;id=17IqOz-M351Lj_q06UeXqwpSH5ke6UCr7", IMAGE("https://api.qrserver.com/v1/create-qr-code/?size=50x50&amp;data=https://drive.google.com/uc?export=view&amp;id=17IqOz-M351Lj_q06UeXqwpSH5ke6UCr7",1))</f>
        <v>#REF!</v>
      </c>
    </row>
    <row r="44" ht="37.5" customHeight="1">
      <c r="A44" s="1" t="s">
        <v>76</v>
      </c>
      <c r="B44" s="4" t="s">
        <v>77</v>
      </c>
      <c r="C44" s="2" t="str">
        <f>HYPERLINK("https://drive.google.com/uc?export=view&amp;id=1yUZcI1t8Xpbjiqe85_D77UsgQYUOuQP7", IMAGE("https://api.qrserver.com/v1/create-qr-code/?size=50x50&amp;data=https://drive.google.com/uc?export=view&amp;id=1yUZcI1t8Xpbjiqe85_D77UsgQYUOuQP7",1))</f>
        <v>#REF!</v>
      </c>
    </row>
    <row r="45" ht="37.5" customHeight="1">
      <c r="A45" s="1" t="s">
        <v>78</v>
      </c>
      <c r="B45" s="4" t="s">
        <v>79</v>
      </c>
      <c r="C45" s="2" t="str">
        <f>HYPERLINK("https://drive.google.com/uc?export=view&amp;id=1_mdtrUFbygROTUrdarUUoJqkF65uDFhL", IMAGE("https://api.qrserver.com/v1/create-qr-code/?size=50x50&amp;data=https://drive.google.com/uc?export=view&amp;id=1_mdtrUFbygROTUrdarUUoJqkF65uDFhL",1))</f>
        <v>#REF!</v>
      </c>
    </row>
    <row r="46" ht="37.5" customHeight="1">
      <c r="A46" s="1" t="s">
        <v>80</v>
      </c>
      <c r="B46" s="4" t="s">
        <v>81</v>
      </c>
      <c r="C46" s="2" t="str">
        <f>HYPERLINK("https://drive.google.com/uc?export=view&amp;id=1a6XnDgHWbEjeTzCcf-hsTvHYG0Karclo", IMAGE("https://api.qrserver.com/v1/create-qr-code/?size=50x50&amp;data=https://drive.google.com/uc?export=view&amp;id=1a6XnDgHWbEjeTzCcf-hsTvHYG0Karclo",1))</f>
        <v>#REF!</v>
      </c>
    </row>
    <row r="47" ht="37.5" customHeight="1">
      <c r="A47" s="1" t="s">
        <v>82</v>
      </c>
      <c r="B47" s="4" t="s">
        <v>83</v>
      </c>
      <c r="C47" s="2" t="str">
        <f>HYPERLINK("https://drive.google.com/uc?export=view&amp;id=1Hi68JHnEn97rI_ckodHuxZvGdMTK3JOf", IMAGE("https://api.qrserver.com/v1/create-qr-code/?size=50x50&amp;data=https://drive.google.com/uc?export=view&amp;id=1Hi68JHnEn97rI_ckodHuxZvGdMTK3JOf",1))</f>
        <v>#REF!</v>
      </c>
    </row>
    <row r="48" ht="37.5" customHeight="1">
      <c r="A48" s="1" t="s">
        <v>84</v>
      </c>
      <c r="B48" s="4" t="s">
        <v>85</v>
      </c>
      <c r="C48" s="2" t="str">
        <f>HYPERLINK("https://drive.google.com/drive/folders/1YHqvs7YPZetTfPjXjgYJJvybPoU6YRhe", IMAGE("https://api.qrserver.com/v1/create-qr-code/?size=50x50&amp;data=https://drive.google.com/drive/folders/1YHqvs7YPZetTfPjXjgYJJvybPoU6YRhe",1))</f>
        <v>#REF!</v>
      </c>
    </row>
    <row r="49" ht="37.5" customHeight="1">
      <c r="A49" s="1" t="s">
        <v>86</v>
      </c>
      <c r="B49" s="4" t="s">
        <v>87</v>
      </c>
      <c r="C49" s="2" t="str">
        <f>HYPERLINK("https://docs.google.com/spreadsheet/pub?key=18HlgObrPm0lWKZxhuKmjrzUtMaHurlx0-HuxFMoMV3c", IMAGE("https://api.qrserver.com/v1/create-qr-code/?size=50x50&amp;data=https://docs.google.com/spreadsheet/pub?key=18HlgObrPm0lWKZxhuKmjrzUtMaHurlx0-HuxFMoMV3c",1))</f>
        <v>#REF!</v>
      </c>
    </row>
    <row r="50" ht="37.5" customHeight="1">
      <c r="A50" s="1" t="s">
        <v>88</v>
      </c>
      <c r="B50" s="4" t="s">
        <v>89</v>
      </c>
      <c r="C50" s="2" t="str">
        <f>HYPERLINK("https://docs.google.com/spreadsheets/d/18HlgObrPm0lWKZxhuKmjrzUtMaHurlx0-HuxFMoMV3c/pubhtml", IMAGE("https://api.qrserver.com/v1/create-qr-code/?size=50x50&amp;data=https://docs.google.com/spreadsheets/d/18HlgObrPm0lWKZxhuKmjrzUtMaHurlx0-HuxFMoMV3c/pubhtml",1))</f>
        <v>#REF!</v>
      </c>
    </row>
    <row r="51" ht="37.5" customHeight="1">
      <c r="A51" s="1" t="s">
        <v>90</v>
      </c>
      <c r="B51" s="4" t="s">
        <v>91</v>
      </c>
      <c r="C51" s="2" t="str">
        <f>HYPERLINK("https://docs.google.com/spreadsheets/d/18HlgObrPm0lWKZxhuKmjrzUtMaHurlx0-HuxFMoMV3c/pub", IMAGE("https://api.qrserver.com/v1/create-qr-code/?size=50x50&amp;data=https://docs.google.com/spreadsheets/d/18HlgObrPm0lWKZxhuKmjrzUtMaHurlx0-HuxFMoMV3c/pub",1))</f>
        <v>#REF!</v>
      </c>
    </row>
    <row r="52" ht="37.5" customHeight="1">
      <c r="A52" s="1" t="s">
        <v>92</v>
      </c>
      <c r="B52" s="4" t="s">
        <v>93</v>
      </c>
      <c r="C52" s="2" t="str">
        <f>HYPERLINK("https://docs.google.com/spreadsheets/d/18HlgObrPm0lWKZxhuKmjrzUtMaHurlx0-HuxFMoMV3c/view", IMAGE("https://api.qrserver.com/v1/create-qr-code/?size=50x50&amp;data=https://docs.google.com/spreadsheets/d/18HlgObrPm0lWKZxhuKmjrzUtMaHurlx0-HuxFMoMV3c/view",1))</f>
        <v>#REF!</v>
      </c>
    </row>
    <row r="53" ht="37.5" customHeight="1">
      <c r="A53" s="6" t="str">
        <f>HYPERLINK("https://www.google.com/maps/place/Party+Snaps+Photo+Booth+OC+%7C+Photo+Booth+Rental+Orange+County/@33.7753974,-117.921582,14z/data=!3m1!4b1!4m5!3m4!1s0x0:0xc3635ee1f696f63b!8m2!3d33.7753974!4d-117.921582?shorturl=1","open air booth rental  South Gate")</f>
        <v>open air booth rental  South Gate</v>
      </c>
      <c r="B53" s="4" t="s">
        <v>94</v>
      </c>
      <c r="C53" s="4" t="s">
        <v>95</v>
      </c>
      <c r="D53" s="2" t="str">
        <f>HYPERLINK("https://www.google.com/maps/place/Party+Snaps+Photo+Booth+OC+%7C+Photo+Booth+Rental+Orange+County/@33.7753974,-117.921582,14z/data=!3m1!4b1!4m5!3m4!1s0x0:0xc3635ee1f696f63b!8m2!3d33.7753974!4d-117.921582?shorturl=1",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33.7753974,-117.921582,14z/data=!3m1!4b1!4m5!3m4!1s0x0:0xc3635ee1f696f63b!8m2!3d33.7753974!4d-11"&amp;"7.921582?shorturl=1",1))</f>
        <v>#REF!</v>
      </c>
    </row>
    <row r="54" ht="37.5" customHeight="1">
      <c r="A54" s="6" t="str">
        <f>HYPERLINK("https://www.google.com/maps/place/Party+Snaps+Photo+Booth+OC+%7C+Photo+Booth+Rental+Orange+County/@33.7774274,-117.921582,16z/data=!3m1!4b1!4m5!3m4!1s0x0:0xc3635ee1f696f63b!8m2!3d33.7753974!4d-117.921582?shorturl=1","open air booth rental  South Pasadena")</f>
        <v>open air booth rental  South Pasadena</v>
      </c>
      <c r="B54" s="4" t="s">
        <v>96</v>
      </c>
      <c r="C54" s="4" t="s">
        <v>97</v>
      </c>
      <c r="D54" s="2" t="str">
        <f>HYPERLINK("https://www.google.com/maps/place/Party+Snaps+Photo+Booth+OC+%7C+Photo+Booth+Rental+Orange+County/@33.7774274,-117.921582,16z/data=!3m1!4b1!4m5!3m4!1s0x0:0xc3635ee1f696f63b!8m2!3d33.7753974!4d-117.921582?shorturl=1",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33.7774274,-117.921582,16z/data=!3m1!4b1!4m5!3m4!1s0x0:0xc3635ee1f696f63b!8m2!3d33.7753974!4d-11"&amp;"7.921582?shorturl=1",1))</f>
        <v>#REF!</v>
      </c>
    </row>
    <row r="55" ht="37.5" customHeight="1">
      <c r="A55" s="6" t="str">
        <f>HYPERLINK("https://www.google.com/maps/place/Party+Snaps+Photo+Booth+OC+%7C+Photo+Booth+Rental+Orange+County/@33.7794774,-117.921582,14z/data=!3m1!4b1!4m5!3m4!1s0x0:0xc3635ee1f696f63b!8m2!3d33.7753974!4d-117.921582?shorturl=1","open air booth rental  Temple City")</f>
        <v>open air booth rental  Temple City</v>
      </c>
      <c r="B55" s="4" t="s">
        <v>98</v>
      </c>
      <c r="C55" s="4" t="s">
        <v>99</v>
      </c>
      <c r="D55" s="2" t="str">
        <f>HYPERLINK("https://www.google.com/maps/place/Party+Snaps+Photo+Booth+OC+%7C+Photo+Booth+Rental+Orange+County/@33.7794774,-117.921582,14z/data=!3m1!4b1!4m5!3m4!1s0x0:0xc3635ee1f696f63b!8m2!3d33.7753974!4d-117.921582?shorturl=1",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33.7794774,-117.921582,14z/data=!3m1!4b1!4m5!3m4!1s0x0:0xc3635ee1f696f63b!8m2!3d33.7753974!4d-11"&amp;"7.921582?shorturl=1",1))</f>
        <v>#REF!</v>
      </c>
    </row>
    <row r="56" ht="37.5" customHeight="1">
      <c r="A56" s="6" t="str">
        <f>HYPERLINK("https://www.google.com/maps/place/Party+Snaps+Photo+Booth+OC+%7C+Photo+Booth+Rental+Orange+County/@33.7812474,-117.921582,15z/data=!3m1!4b1!4m5!3m4!1s0x0:0xc3635ee1f696f63b!8m2!3d33.7753974!4d-117.921582?shorturl=1","open air booth rental  Torrance")</f>
        <v>open air booth rental  Torrance</v>
      </c>
      <c r="B56" s="4" t="s">
        <v>100</v>
      </c>
      <c r="C56" s="4" t="s">
        <v>101</v>
      </c>
      <c r="D56" s="2" t="str">
        <f>HYPERLINK("https://www.google.com/maps/place/Party+Snaps+Photo+Booth+OC+%7C+Photo+Booth+Rental+Orange+County/@33.7812474,-117.921582,15z/data=!3m1!4b1!4m5!3m4!1s0x0:0xc3635ee1f696f63b!8m2!3d33.7753974!4d-117.921582?shorturl=1", IMAGE("https://api.qrserver.com/v1/create-qr-code/?size=50x50&amp;data=https://www.google.com/maps/place/Party+Snaps+Photo+Booth+OC+%7C+Photo+Booth+Rental+Orange+County/@33.7812474,-117.921582,15z/data=!3m1!4b1!4m5!3m4!1s0x0:0xc3635ee1f696f63b!8m2!3d33.7753974!4d-11"&amp;"7.921582?shorturl=1",1))</f>
        <v>#REF!</v>
      </c>
    </row>
    <row r="57" ht="37.5" customHeight="1">
      <c r="A57" s="6" t="str">
        <f>HYPERLINK("https://www.google.com/maps/place/Party+Snaps+Photo+Booth+OC+%7C+Photo+Booth+Rental+Orange+County/@33.7827874,-117.921582,14z/data=!3m1!4b1!4m5!3m4!1s0x0:0xc3635ee1f696f63b!8m2!3d33.7753974!4d-117.921582?shorturl=1","open air booth rental  Vernon")</f>
        <v>open air booth rental  Vernon</v>
      </c>
      <c r="B57" s="4" t="s">
        <v>102</v>
      </c>
      <c r="C57" s="4" t="s">
        <v>103</v>
      </c>
      <c r="D57" s="2" t="str">
        <f>HYPERLINK("https://www.google.com/maps/place/Party+Snaps+Photo+Booth+OC+%7C+Photo+Booth+Rental+Orange+County/@33.7827874,-117.921582,14z/data=!3m1!4b1!4m5!3m4!1s0x0:0xc3635ee1f696f63b!8m2!3d33.7753974!4d-117.921582?shorturl=1",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33.7827874,-117.921582,14z/data=!3m1!4b1!4m5!3m4!1s0x0:0xc3635ee1f696f63b!8m2!3d33.7753974!4d-11"&amp;"7.921582?shorturl=1",1))</f>
        <v>#REF!</v>
      </c>
    </row>
    <row r="58" ht="37.5" customHeight="1">
      <c r="A58" s="6" t="str">
        <f>HYPERLINK("https://www.google.com/maps/place/Party+Snaps+Photo+Booth+OC+%7C+Photo+Booth+Rental+Orange+County/@33.7851574,-117.921582,14z/data=!3m1!4b1!4m5!3m4!1s0x0:0xc3635ee1f696f63b!8m2!3d33.7753974!4d-117.921582?shorturl=1","open air booth rental  Walnut")</f>
        <v>open air booth rental  Walnut</v>
      </c>
      <c r="B58" s="4" t="s">
        <v>104</v>
      </c>
      <c r="C58" s="4" t="s">
        <v>105</v>
      </c>
      <c r="D58" s="2" t="str">
        <f>HYPERLINK("https://www.google.com/maps/place/Party+Snaps+Photo+Booth+OC+%7C+Photo+Booth+Rental+Orange+County/@33.7851574,-117.921582,14z/data=!3m1!4b1!4m5!3m4!1s0x0:0xc3635ee1f696f63b!8m2!3d33.7753974!4d-117.921582?shorturl=1",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33.7851574,-117.921582,14z/data=!3m1!4b1!4m5!3m4!1s0x0:0xc3635ee1f696f63b!8m2!3d33.7753974!4d-11"&amp;"7.921582?shorturl=1",1))</f>
        <v>#REF!</v>
      </c>
    </row>
    <row r="59" ht="37.5" customHeight="1">
      <c r="A59" s="6" t="str">
        <f>HYPERLINK("https://www.google.com/maps/place/Party+Snaps+Photo+Booth+OC+%7C+Photo+Booth+Rental+Orange+County/@33.7882174,-117.921582,15z/data=!3m1!4b1!4m5!3m4!1s0x0:0xc3635ee1f696f63b!8m2!3d33.7753974!4d-117.921582?shorturl=1","open air booth rental  West Covina")</f>
        <v>open air booth rental  West Covina</v>
      </c>
      <c r="B59" s="4" t="s">
        <v>106</v>
      </c>
      <c r="C59" s="4" t="s">
        <v>107</v>
      </c>
      <c r="D59" s="2" t="str">
        <f>HYPERLINK("https://www.google.com/maps/place/Party+Snaps+Photo+Booth+OC+%7C+Photo+Booth+Rental+Orange+County/@33.7882174,-117.921582,15z/data=!3m1!4b1!4m5!3m4!1s0x0:0xc3635ee1f696f63b!8m2!3d33.7753974!4d-117.921582?shorturl=1", IMAGE("https://api.qrserver.com/v1/create-qr-code/?size=50x50&amp;data=https://www.google.com/maps/place/Party+Snaps+Photo+Booth+OC+%7C+Photo+Booth+Rental+Orange+County/@33.7882174,-117.921582,15z/data=!3m1!4b1!4m5!3m4!1s0x0:0xc3635ee1f696f63b!8m2!3d33.7753974!4d-11"&amp;"7.921582?shorturl=1",1))</f>
        <v>#REF!</v>
      </c>
    </row>
    <row r="60" ht="37.5" customHeight="1">
      <c r="A60" s="6" t="str">
        <f>HYPERLINK("https://www.google.com/maps/place/Party+Snaps+Photo+Booth+OC+%7C+Photo+Booth+Rental+Orange+County/@33.7915674,-117.921582,17z/data=!3m1!4b1!4m5!3m4!1s0x0:0xc3635ee1f696f63b!8m2!3d33.7753974!4d-117.921582?shorturl=1","open air booth rental  West Hollywood")</f>
        <v>open air booth rental  West Hollywood</v>
      </c>
      <c r="B60" s="4" t="s">
        <v>108</v>
      </c>
      <c r="C60" s="4" t="s">
        <v>109</v>
      </c>
      <c r="D60" s="2" t="str">
        <f>HYPERLINK("https://www.google.com/maps/place/Party+Snaps+Photo+Booth+OC+%7C+Photo+Booth+Rental+Orange+County/@33.7915674,-117.921582,17z/data=!3m1!4b1!4m5!3m4!1s0x0:0xc3635ee1f696f63b!8m2!3d33.7753974!4d-117.921582?shorturl=1",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33.7915674,-117.921582,17z/data=!3m1!4b1!4m5!3m4!1s0x0:0xc3635ee1f696f63b!8m2!3d33.7753974!4d-11"&amp;"7.921582?shorturl=1",1))</f>
        <v>#REF!</v>
      </c>
    </row>
    <row r="61" ht="37.5" customHeight="1">
      <c r="A61" s="6" t="str">
        <f>HYPERLINK("https://www.google.com/maps/place/Party+Snaps+Photo+Booth+OC+%7C+Photo+Booth+Rental+Orange+County/@33.7942774,-117.921582,14z/data=!3m1!4b1!4m5!3m4!1s0x0:0xc3635ee1f696f63b!8m2!3d33.7753974!4d-117.921582?shorturl=1","open air booth rental  Whittier")</f>
        <v>open air booth rental  Whittier</v>
      </c>
      <c r="B61" s="4" t="s">
        <v>110</v>
      </c>
      <c r="C61" s="4" t="s">
        <v>111</v>
      </c>
      <c r="D61" s="2" t="str">
        <f>HYPERLINK("https://www.google.com/maps/place/Party+Snaps+Photo+Booth+OC+%7C+Photo+Booth+Rental+Orange+County/@33.7942774,-117.921582,14z/data=!3m1!4b1!4m5!3m4!1s0x0:0xc3635ee1f696f63b!8m2!3d33.7753974!4d-117.921582?shorturl=1",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33.7942774,-117.921582,14z/data=!3m1!4b1!4m5!3m4!1s0x0:0xc3635ee1f696f63b!8m2!3d33.7753974!4d-11"&amp;"7.921582?shorturl=1",1))</f>
        <v>#REF!</v>
      </c>
    </row>
    <row r="62" ht="37.5" customHeight="1">
      <c r="A62" s="6" t="str">
        <f>HYPERLINK("https://www.google.com/maps/place/Party+Snaps+Photo+Booth+OC+%7C+Photo+Booth+Rental+Orange+County/@33.7959474,-117.921582,17z/data=!3m1!4b1!4m5!3m4!1s0x0:0xc3635ee1f696f63b!8m2!3d33.7753974!4d-117.921582?shorturl=1","open air photo booth rental Aliso Viejo")</f>
        <v>open air photo booth rental Aliso Viejo</v>
      </c>
      <c r="B62" s="4" t="s">
        <v>112</v>
      </c>
      <c r="C62" s="4" t="s">
        <v>113</v>
      </c>
      <c r="D62" s="2" t="str">
        <f>HYPERLINK("https://www.google.com/maps/place/Party+Snaps+Photo+Booth+OC+%7C+Photo+Booth+Rental+Orange+County/@33.7959474,-117.921582,17z/data=!3m1!4b1!4m5!3m4!1s0x0:0xc3635ee1f696f63b!8m2!3d33.7753974!4d-117.921582?shorturl=1",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33.7959474,-117.921582,17z/data=!3m1!4b1!4m5!3m4!1s0x0:0xc3635ee1f696f63b!8m2!3d33.7753974!4d-11"&amp;"7.921582?shorturl=1",1))</f>
        <v>#REF!</v>
      </c>
    </row>
    <row r="63" ht="37.5" customHeight="1">
      <c r="A63" s="6" t="str">
        <f>HYPERLINK("https://www.google.com/maps/place/Party+Snaps+Photo+Booth+OC+%7C+Photo+Booth+Rental+Orange+County/@33.7976774,-117.921582,14z/data=!3m1!4b1!4m5!3m4!1s0x0:0xc3635ee1f696f63b!8m2!3d33.7753974!4d-117.921582?shorturl=1","open air photo booth rental La Palma")</f>
        <v>open air photo booth rental La Palma</v>
      </c>
      <c r="B63" s="4" t="s">
        <v>114</v>
      </c>
      <c r="C63" s="4" t="s">
        <v>115</v>
      </c>
      <c r="D63" s="2" t="str">
        <f>HYPERLINK("https://www.google.com/maps/place/Party+Snaps+Photo+Booth+OC+%7C+Photo+Booth+Rental+Orange+County/@33.7976774,-117.921582,14z/data=!3m1!4b1!4m5!3m4!1s0x0:0xc3635ee1f696f63b!8m2!3d33.7753974!4d-117.921582?shorturl=1",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33.7976774,-117.921582,14z/data=!3m1!4b1!4m5!3m4!1s0x0:0xc3635ee1f696f63b!8m2!3d33.7753974!4d-11"&amp;"7.921582?shorturl=1",1))</f>
        <v>#REF!</v>
      </c>
    </row>
    <row r="64" ht="37.5" customHeight="1">
      <c r="A64" s="6" t="str">
        <f>HYPERLINK("https://www.google.com/maps/place/Party+Snaps+Photo+Booth+OC+%7C+Photo+Booth+Rental+Orange+County/@33.8003574,-117.921582,18z/data=!3m1!4b1!4m5!3m4!1s0x0:0xc3635ee1f696f63b!8m2!3d33.7753974!4d-117.921582?shorturl=1","open air photo booth rental Anaheim")</f>
        <v>open air photo booth rental Anaheim</v>
      </c>
      <c r="B64" s="4" t="s">
        <v>116</v>
      </c>
      <c r="C64" s="4" t="s">
        <v>117</v>
      </c>
      <c r="D64" s="2" t="str">
        <f>HYPERLINK("https://www.google.com/maps/place/Party+Snaps+Photo+Booth+OC+%7C+Photo+Booth+Rental+Orange+County/@33.8003574,-117.921582,18z/data=!3m1!4b1!4m5!3m4!1s0x0:0xc3635ee1f696f63b!8m2!3d33.7753974!4d-117.921582?shorturl=1", IMAGE("https://api.qrserver.com/v1/create-qr-code/?size=50x50&amp;data=https://www.google.com/maps/place/Party+Snaps+Photo+Booth+OC+%7C+Photo+Booth+Rental+Orange+County/@33.8003574,-117.921582,18z/data=!3m1!4b1!4m5!3m4!1s0x0:0xc3635ee1f696f63b!8m2!3d33.7753974!4d-11"&amp;"7.921582?shorturl=1",1))</f>
        <v>#REF!</v>
      </c>
    </row>
    <row r="65" ht="37.5" customHeight="1">
      <c r="A65" s="6" t="str">
        <f>HYPERLINK("https://www.google.com/maps/place/Party+Snaps+Photo+Booth+OC+%7C+Photo+Booth+Rental+Orange+County/@33.8032074,-117.921582,14z/data=!3m1!4b1!4m5!3m4!1s0x0:0xc3635ee1f696f63b!8m2!3d33.7753974!4d-117.921582?shorturl=1","open air photo booth rental Lake Forest")</f>
        <v>open air photo booth rental Lake Forest</v>
      </c>
      <c r="B65" s="4" t="s">
        <v>118</v>
      </c>
      <c r="C65" s="4" t="s">
        <v>119</v>
      </c>
      <c r="D65" s="2" t="str">
        <f>HYPERLINK("https://www.google.com/maps/place/Party+Snaps+Photo+Booth+OC+%7C+Photo+Booth+Rental+Orange+County/@33.8032074,-117.921582,14z/data=!3m1!4b1!4m5!3m4!1s0x0:0xc3635ee1f696f63b!8m2!3d33.7753974!4d-117.921582?shorturl=1",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33.8032074,-117.921582,14z/data=!3m1!4b1!4m5!3m4!1s0x0:0xc3635ee1f696f63b!8m2!3d33.7753974!4d-11"&amp;"7.921582?shorturl=1",1))</f>
        <v>#REF!</v>
      </c>
    </row>
    <row r="66" ht="37.5" customHeight="1">
      <c r="A66" s="6" t="str">
        <f>HYPERLINK("https://www.google.com/maps/place/Party+Snaps+Photo+Booth+OC+%7C+Photo+Booth+Rental+Orange+County/@33.8063374,-117.921582,14z/data=!3m1!4b1!4m5!3m4!1s0x0:0xc3635ee1f696f63b!8m2!3d33.7753974!4d-117.921582?shorturl=1","open air photo booth rental Balboa")</f>
        <v>open air photo booth rental Balboa</v>
      </c>
      <c r="B66" s="4" t="s">
        <v>120</v>
      </c>
      <c r="C66" s="4" t="s">
        <v>121</v>
      </c>
      <c r="D66" s="2" t="str">
        <f>HYPERLINK("https://www.google.com/maps/place/Party+Snaps+Photo+Booth+OC+%7C+Photo+Booth+Rental+Orange+County/@33.8063374,-117.921582,14z/data=!3m1!4b1!4m5!3m4!1s0x0:0xc3635ee1f696f63b!8m2!3d33.7753974!4d-117.921582?shorturl=1",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33.8063374,-117.921582,14z/data=!3m1!4b1!4m5!3m4!1s0x0:0xc3635ee1f696f63b!8m2!3d33.7753974!4d-11"&amp;"7.921582?shorturl=1",1))</f>
        <v>#REF!</v>
      </c>
    </row>
    <row r="67" ht="37.5" customHeight="1">
      <c r="A67" s="6" t="str">
        <f>HYPERLINK("https://www.google.com/maps/place/Party+Snaps+Photo+Booth+OC+%7C+Photo+Booth+Rental+Orange+County/@33.8093174,-117.921582,14z/data=!3m1!4b1!4m5!3m4!1s0x0:0xc3635ee1f696f63b!8m2!3d33.7753974!4d-117.921582?shorturl=1","open air photo booth rental Los Alamitos")</f>
        <v>open air photo booth rental Los Alamitos</v>
      </c>
      <c r="B67" s="4" t="s">
        <v>122</v>
      </c>
      <c r="C67" s="4" t="s">
        <v>123</v>
      </c>
      <c r="D67" s="2" t="str">
        <f>HYPERLINK("https://www.google.com/maps/place/Party+Snaps+Photo+Booth+OC+%7C+Photo+Booth+Rental+Orange+County/@33.8093174,-117.921582,14z/data=!3m1!4b1!4m5!3m4!1s0x0:0xc3635ee1f696f63b!8m2!3d33.7753974!4d-117.921582?shorturl=1",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33.8093174,-117.921582,14z/data=!3m1!4b1!4m5!3m4!1s0x0:0xc3635ee1f696f63b!8m2!3d33.7753974!4d-11"&amp;"7.921582?shorturl=1",1))</f>
        <v>#REF!</v>
      </c>
    </row>
    <row r="68" ht="37.5" customHeight="1">
      <c r="A68" s="6" t="str">
        <f>HYPERLINK("https://www.google.com/maps/place/Party+Snaps+Photo+Booth+OC+%7C+Photo+Booth+Rental+Orange+County/@33.8124774,-117.921582,17z/data=!3m1!4b1!4m5!3m4!1s0x0:0xc3635ee1f696f63b!8m2!3d33.7753974!4d-117.921582?shorturl=1","open air photo booth rental Brea")</f>
        <v>open air photo booth rental Brea</v>
      </c>
      <c r="B68" s="4" t="s">
        <v>124</v>
      </c>
      <c r="C68" s="4" t="s">
        <v>125</v>
      </c>
      <c r="D68" s="2" t="str">
        <f>HYPERLINK("https://www.google.com/maps/place/Party+Snaps+Photo+Booth+OC+%7C+Photo+Booth+Rental+Orange+County/@33.8124774,-117.921582,17z/data=!3m1!4b1!4m5!3m4!1s0x0:0xc3635ee1f696f63b!8m2!3d33.7753974!4d-117.921582?shorturl=1",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33.8124774,-117.921582,17z/data=!3m1!4b1!4m5!3m4!1s0x0:0xc3635ee1f696f63b!8m2!3d33.7753974!4d-11"&amp;"7.921582?shorturl=1",1))</f>
        <v>#REF!</v>
      </c>
    </row>
    <row r="69" ht="37.5" customHeight="1">
      <c r="A69" s="6" t="str">
        <f>HYPERLINK("https://www.google.com/maps/place/Party+Snaps+Photo+Booth+OC+%7C+Photo+Booth+Rental+Orange+County/@33.8146874,-117.921582,17z/data=!3m1!4b1!4m5!3m4!1s0x0:0xc3635ee1f696f63b!8m2!3d33.7753974!4d-117.921582?shorturl=1","open air photo booth rental Mission Viejo")</f>
        <v>open air photo booth rental Mission Viejo</v>
      </c>
      <c r="B69" s="4" t="s">
        <v>126</v>
      </c>
      <c r="C69" s="4" t="s">
        <v>127</v>
      </c>
      <c r="D69" s="2" t="str">
        <f>HYPERLINK("https://www.google.com/maps/place/Party+Snaps+Photo+Booth+OC+%7C+Photo+Booth+Rental+Orange+County/@33.8146874,-117.921582,17z/data=!3m1!4b1!4m5!3m4!1s0x0:0xc3635ee1f696f63b!8m2!3d33.7753974!4d-117.921582?shorturl=1",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33.8146874,-117.921582,17z/data=!3m1!4b1!4m5!3m4!1s0x0:0xc3635ee1f696f63b!8m2!3d33.7753974!4d-11"&amp;"7.921582?shorturl=1",1))</f>
        <v>#REF!</v>
      </c>
    </row>
    <row r="70" ht="37.5" customHeight="1">
      <c r="A70" s="6" t="str">
        <f>HYPERLINK("https://www.google.com/maps/place/Party+Snaps+Photo+Booth+OC+%7C+Photo+Booth+Rental+Orange+County/@33.8175874,-117.921582,16z/data=!3m1!4b1!4m5!3m4!1s0x0:0xc3635ee1f696f63b!8m2!3d33.7753974!4d-117.921582?shorturl=1","open air photo booth rental Buena Park")</f>
        <v>open air photo booth rental Buena Park</v>
      </c>
      <c r="B70" s="4" t="s">
        <v>128</v>
      </c>
      <c r="C70" s="4" t="s">
        <v>129</v>
      </c>
      <c r="D70" s="2" t="str">
        <f>HYPERLINK("https://www.google.com/maps/place/Party+Snaps+Photo+Booth+OC+%7C+Photo+Booth+Rental+Orange+County/@33.8175874,-117.921582,16z/data=!3m1!4b1!4m5!3m4!1s0x0:0xc3635ee1f696f63b!8m2!3d33.7753974!4d-117.921582?shorturl=1",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33.8175874,-117.921582,16z/data=!3m1!4b1!4m5!3m4!1s0x0:0xc3635ee1f696f63b!8m2!3d33.7753974!4d-11"&amp;"7.921582?shorturl=1",1))</f>
        <v>#REF!</v>
      </c>
    </row>
    <row r="71" ht="37.5" customHeight="1">
      <c r="A71" s="6" t="str">
        <f>HYPERLINK("https://www.google.com/maps/place/Party+Snaps+Photo+Booth+OC+%7C+Photo+Booth+Rental+Orange+County/@33.8193374,-117.921582,17z/data=!3m1!4b1!4m5!3m4!1s0x0:0xc3635ee1f696f63b!8m2!3d33.7753974!4d-117.921582?shorturl=1","open air photo booth rental Monarch Beach")</f>
        <v>open air photo booth rental Monarch Beach</v>
      </c>
      <c r="B71" s="4" t="s">
        <v>130</v>
      </c>
      <c r="C71" s="4" t="s">
        <v>131</v>
      </c>
      <c r="D71" s="2" t="str">
        <f>HYPERLINK("https://www.google.com/maps/place/Party+Snaps+Photo+Booth+OC+%7C+Photo+Booth+Rental+Orange+County/@33.8193374,-117.921582,17z/data=!3m1!4b1!4m5!3m4!1s0x0:0xc3635ee1f696f63b!8m2!3d33.7753974!4d-117.921582?shorturl=1",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33.8193374,-117.921582,17z/data=!3m1!4b1!4m5!3m4!1s0x0:0xc3635ee1f696f63b!8m2!3d33.7753974!4d-11"&amp;"7.921582?shorturl=1",1))</f>
        <v>#REF!</v>
      </c>
    </row>
    <row r="72" ht="37.5" customHeight="1">
      <c r="A72" s="6" t="str">
        <f>HYPERLINK("https://www.google.com/maps/place/Party+Snaps+Photo+Booth+OC+%7C+Photo+Booth+Rental+Orange+County/@33.8220274,-117.921582,14z/data=!3m1!4b1!4m5!3m4!1s0x0:0xc3635ee1f696f63b!8m2!3d33.7753974!4d-117.921582?shorturl=1","open air photo booth rental Costa Mesa	")</f>
        <v>open air photo booth rental Costa Mesa	</v>
      </c>
      <c r="B72" s="4" t="s">
        <v>132</v>
      </c>
      <c r="C72" s="1" t="s">
        <v>133</v>
      </c>
      <c r="D72" s="2" t="str">
        <f>HYPERLINK("https://www.google.com/maps/place/Party+Snaps+Photo+Booth+OC+%7C+Photo+Booth+Rental+Orange+County/@33.8220274,-117.921582,14z/data=!3m1!4b1!4m5!3m4!1s0x0:0xc3635ee1f696f63b!8m2!3d33.7753974!4d-117.921582?shorturl=1",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33.8220274,-117.921582,14z/data=!3m1!4b1!4m5!3m4!1s0x0:0xc3635ee1f696f63b!8m2!3d33.7753974!4d-11"&amp;"7.921582?shorturl=1",1))</f>
        <v>#REF!</v>
      </c>
    </row>
    <row r="73">
      <c r="A73" s="1" t="s">
        <v>1</v>
      </c>
      <c r="B73" s="4" t="s">
        <v>134</v>
      </c>
    </row>
    <row r="74">
      <c r="A74" s="1" t="s">
        <v>135</v>
      </c>
      <c r="B74" s="4" t="s">
        <v>136</v>
      </c>
    </row>
    <row r="75">
      <c r="A75" s="1" t="s">
        <v>137</v>
      </c>
      <c r="B75" s="4" t="s">
        <v>138</v>
      </c>
    </row>
    <row r="76">
      <c r="A76" s="1" t="s">
        <v>139</v>
      </c>
      <c r="B76" s="4" t="s">
        <v>140</v>
      </c>
    </row>
    <row r="77">
      <c r="A77" s="1" t="s">
        <v>141</v>
      </c>
      <c r="B77" s="4" t="s">
        <v>142</v>
      </c>
    </row>
    <row r="78">
      <c r="A78" s="1" t="s">
        <v>143</v>
      </c>
      <c r="B78" s="4" t="s">
        <v>144</v>
      </c>
    </row>
  </sheetData>
  <mergeCells count="12">
    <mergeCell ref="AC1:AF1"/>
    <mergeCell ref="AG1:AJ1"/>
    <mergeCell ref="AK1:AN1"/>
    <mergeCell ref="AO1:AR1"/>
    <mergeCell ref="AS1:AV1"/>
    <mergeCell ref="A1:D1"/>
    <mergeCell ref="E1:H1"/>
    <mergeCell ref="I1:L1"/>
    <mergeCell ref="M1:P1"/>
    <mergeCell ref="Q1:T1"/>
    <mergeCell ref="U1:X1"/>
    <mergeCell ref="Y1:AB1"/>
  </mergeCells>
  <hyperlinks>
    <hyperlink r:id="rId1" ref="B5"/>
    <hyperlink r:id="rId2" ref="B16"/>
    <hyperlink r:id="rId3" ref="B17"/>
    <hyperlink r:id="rId4" ref="B18"/>
    <hyperlink r:id="rId5" ref="B19"/>
    <hyperlink r:id="rId6" ref="B20"/>
    <hyperlink r:id="rId7" ref="B21"/>
    <hyperlink r:id="rId8" ref="B22"/>
    <hyperlink r:id="rId9" ref="B23"/>
    <hyperlink r:id="rId10" ref="B24"/>
    <hyperlink r:id="rId11" ref="B25"/>
    <hyperlink r:id="rId12" ref="B26"/>
    <hyperlink r:id="rId13" ref="B27"/>
    <hyperlink r:id="rId14" ref="B28"/>
    <hyperlink r:id="rId15" ref="B29"/>
    <hyperlink r:id="rId16" ref="B30"/>
    <hyperlink r:id="rId17" ref="B31"/>
    <hyperlink r:id="rId18" ref="B32"/>
    <hyperlink r:id="rId19" ref="B33"/>
    <hyperlink r:id="rId20" ref="B34"/>
    <hyperlink r:id="rId21" ref="B35"/>
    <hyperlink r:id="rId22" ref="B36"/>
    <hyperlink r:id="rId23" ref="B37"/>
    <hyperlink r:id="rId24" ref="B38"/>
    <hyperlink r:id="rId25" ref="B39"/>
    <hyperlink r:id="rId26" ref="B40"/>
    <hyperlink r:id="rId27" ref="B41"/>
    <hyperlink r:id="rId28" ref="B42"/>
    <hyperlink r:id="rId29" ref="B43"/>
    <hyperlink r:id="rId30" ref="B44"/>
    <hyperlink r:id="rId31" ref="B45"/>
    <hyperlink r:id="rId32" ref="B46"/>
    <hyperlink r:id="rId33" ref="B47"/>
    <hyperlink r:id="rId34" ref="B48"/>
    <hyperlink r:id="rId35" ref="B49"/>
    <hyperlink r:id="rId36" ref="B50"/>
    <hyperlink r:id="rId37" ref="B51"/>
    <hyperlink r:id="rId38" ref="B52"/>
    <hyperlink r:id="rId39" ref="B53"/>
    <hyperlink r:id="rId40" ref="C53"/>
    <hyperlink r:id="rId41" ref="B54"/>
    <hyperlink r:id="rId42" ref="C54"/>
    <hyperlink r:id="rId43" ref="B55"/>
    <hyperlink r:id="rId44" ref="C55"/>
    <hyperlink r:id="rId45" ref="B56"/>
    <hyperlink r:id="rId46" ref="C56"/>
    <hyperlink r:id="rId47" ref="B57"/>
    <hyperlink r:id="rId48" ref="C57"/>
    <hyperlink r:id="rId49" ref="B58"/>
    <hyperlink r:id="rId50" ref="C58"/>
    <hyperlink r:id="rId51" ref="B59"/>
    <hyperlink r:id="rId52" ref="C59"/>
    <hyperlink r:id="rId53" ref="B60"/>
    <hyperlink r:id="rId54" ref="C60"/>
    <hyperlink r:id="rId55" ref="B61"/>
    <hyperlink r:id="rId56" ref="C61"/>
    <hyperlink r:id="rId57" ref="B62"/>
    <hyperlink r:id="rId58" ref="C62"/>
    <hyperlink r:id="rId59" ref="B63"/>
    <hyperlink r:id="rId60" ref="C63"/>
    <hyperlink r:id="rId61" ref="B64"/>
    <hyperlink r:id="rId62" ref="C64"/>
    <hyperlink r:id="rId63" ref="B65"/>
    <hyperlink r:id="rId64" ref="C65"/>
    <hyperlink r:id="rId65" ref="B66"/>
    <hyperlink r:id="rId66" ref="C66"/>
    <hyperlink r:id="rId67" ref="B67"/>
    <hyperlink r:id="rId68" ref="C67"/>
    <hyperlink r:id="rId69" ref="B68"/>
    <hyperlink r:id="rId70" ref="C68"/>
    <hyperlink r:id="rId71" ref="B69"/>
    <hyperlink r:id="rId72" ref="C69"/>
    <hyperlink r:id="rId73" ref="B70"/>
    <hyperlink r:id="rId74" ref="C70"/>
    <hyperlink r:id="rId75" ref="B71"/>
    <hyperlink r:id="rId76" ref="C71"/>
    <hyperlink r:id="rId77" ref="B72"/>
    <hyperlink r:id="rId78" location="gid=0" ref="B73"/>
    <hyperlink r:id="rId79" location="gid=1514444272" ref="B74"/>
    <hyperlink r:id="rId80" location="gid=538414489" ref="B75"/>
    <hyperlink r:id="rId81" location="gid=1451928881" ref="B76"/>
    <hyperlink r:id="rId82" location="gid=1781931872" ref="B77"/>
    <hyperlink r:id="rId83" location="gid=1613215874" ref="B78"/>
  </hyperlinks>
  <drawing r:id="rId8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12</v>
      </c>
      <c r="F1" s="7" t="s">
        <v>149</v>
      </c>
      <c r="G1" s="7" t="s">
        <v>150</v>
      </c>
      <c r="H1" s="7" t="s">
        <v>151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tr">
        <f>HYPERLINK("https://www.google.com/maps/search/?api=1&amp;query=33.6890595,-117.8822393&amp;query_place_id=ChIJrVNUNiHf3IARLWomTz62L98","Noguchi Garden")</f>
        <v>Noguchi Garden</v>
      </c>
      <c r="B2" s="6" t="str">
        <f>HYPERLINK("https://www.google.com/maps/@?api=1&amp;map_action=pano&amp;viewpoint=33.6890595%2C-117.8822393","Noguchi Garden")</f>
        <v>Noguchi Garden</v>
      </c>
      <c r="C2" s="5">
        <v>33.6890595</v>
      </c>
      <c r="D2" s="5">
        <v>-117.8822393</v>
      </c>
      <c r="E2" s="1" t="s">
        <v>152</v>
      </c>
      <c r="F2" s="5">
        <v>4.5</v>
      </c>
      <c r="G2" s="5">
        <v>497.0</v>
      </c>
      <c r="H2" s="1" t="s">
        <v>153</v>
      </c>
    </row>
    <row r="3">
      <c r="A3" s="6" t="str">
        <f>HYPERLINK("https://www.google.com/maps/search/?api=1&amp;query=33.8132588,-117.9189825&amp;query_place_id=ChIJ52nPcIvX3IARgO-kdVB93w8","The Sword in the Stone")</f>
        <v>The Sword in the Stone</v>
      </c>
      <c r="B3" s="6" t="str">
        <f>HYPERLINK("https://www.google.com/maps/@?api=1&amp;map_action=pano&amp;viewpoint=33.8132588%2C-117.9189825","The Sword in the Stone")</f>
        <v>The Sword in the Stone</v>
      </c>
      <c r="C3" s="5">
        <v>33.8132588</v>
      </c>
      <c r="D3" s="5">
        <v>-117.9189825</v>
      </c>
      <c r="E3" s="1" t="s">
        <v>154</v>
      </c>
      <c r="F3" s="5">
        <v>4.4</v>
      </c>
      <c r="G3" s="5">
        <v>13.0</v>
      </c>
      <c r="H3" s="1" t="s">
        <v>155</v>
      </c>
    </row>
    <row r="4">
      <c r="A4" s="6" t="str">
        <f>HYPERLINK("https://www.google.com/maps/search/?api=1&amp;query=33.8090944,-117.9189738&amp;query_place_id=ChIJKx3EAdrX3IARl1SHBK4rtfg","Disneyland Esplanade")</f>
        <v>Disneyland Esplanade</v>
      </c>
      <c r="B4" s="6" t="str">
        <f>HYPERLINK("https://www.google.com/maps/@?api=1&amp;map_action=pano&amp;viewpoint=33.8090944%2C-117.9189738","Disneyland Esplanade")</f>
        <v>Disneyland Esplanade</v>
      </c>
      <c r="C4" s="5">
        <v>33.8090944</v>
      </c>
      <c r="D4" s="5">
        <v>-117.9189738</v>
      </c>
      <c r="E4" s="1" t="s">
        <v>156</v>
      </c>
      <c r="F4" s="5">
        <v>4.7</v>
      </c>
      <c r="G4" s="5">
        <v>2859.0</v>
      </c>
      <c r="H4" s="1" t="s">
        <v>155</v>
      </c>
    </row>
    <row r="5">
      <c r="A5" s="6" t="str">
        <f>HYPERLINK("https://www.google.com/maps/search/?api=1&amp;query=33.8110413,-117.9205341&amp;query_place_id=ChIJY-AbChTX3IAR7T4QCJvflZs","Temple of the Forbidden Eye")</f>
        <v>Temple of the Forbidden Eye</v>
      </c>
      <c r="B5" s="6" t="str">
        <f>HYPERLINK("https://www.google.com/maps/@?api=1&amp;map_action=pano&amp;viewpoint=33.8110413%2C-117.9205341","Temple of the Forbidden Eye")</f>
        <v>Temple of the Forbidden Eye</v>
      </c>
      <c r="C5" s="5">
        <v>33.8110413</v>
      </c>
      <c r="D5" s="5">
        <v>-117.9205341</v>
      </c>
      <c r="E5" s="1" t="s">
        <v>157</v>
      </c>
      <c r="F5" s="5">
        <v>4.8</v>
      </c>
      <c r="G5" s="5">
        <v>30.0</v>
      </c>
      <c r="H5" s="1" t="s">
        <v>155</v>
      </c>
    </row>
    <row r="6">
      <c r="A6" s="6" t="str">
        <f>HYPERLINK("https://www.google.com/maps/search/?api=1&amp;query=33.8054175,-117.9208423&amp;query_place_id=ChIJPQhS4djX3IARI9WzlAUOcV0","Pixar Pier")</f>
        <v>Pixar Pier</v>
      </c>
      <c r="B6" s="6" t="str">
        <f>HYPERLINK("https://www.google.com/maps/@?api=1&amp;map_action=pano&amp;viewpoint=33.8054175%2C-117.9208423","Pixar Pier")</f>
        <v>Pixar Pier</v>
      </c>
      <c r="C6" s="5">
        <v>33.8054175</v>
      </c>
      <c r="D6" s="5">
        <v>-117.9208423</v>
      </c>
      <c r="E6" s="1" t="s">
        <v>158</v>
      </c>
      <c r="F6" s="5">
        <v>4.8</v>
      </c>
      <c r="G6" s="5">
        <v>154.0</v>
      </c>
      <c r="H6" s="1" t="s">
        <v>155</v>
      </c>
    </row>
    <row r="7">
      <c r="A7" s="6" t="str">
        <f>HYPERLINK("https://www.google.com/maps/search/?api=1&amp;query=33.836249,-117.9281007&amp;query_place_id=ChIJj2CtSd4p3YARR99GWRPtVxA","Anaheim Founders' Park")</f>
        <v>Anaheim Founders' Park</v>
      </c>
      <c r="B7" s="6" t="str">
        <f>HYPERLINK("https://www.google.com/maps/@?api=1&amp;map_action=pano&amp;viewpoint=33.836249%2C-117.9281007","Anaheim Founders' Park")</f>
        <v>Anaheim Founders' Park</v>
      </c>
      <c r="C7" s="5">
        <v>33.836249</v>
      </c>
      <c r="D7" s="5">
        <v>-117.9281007</v>
      </c>
      <c r="E7" s="1" t="s">
        <v>159</v>
      </c>
      <c r="F7" s="5">
        <v>4.7</v>
      </c>
      <c r="G7" s="5">
        <v>179.0</v>
      </c>
      <c r="H7" s="1" t="s">
        <v>153</v>
      </c>
    </row>
    <row r="8">
      <c r="A8" s="6" t="str">
        <f>HYPERLINK("https://www.google.com/maps/search/?api=1&amp;query=33.8056901,-117.9199596&amp;query_place_id=ChIJs4wYDvDX3IARN3wIvWkH-Ho","San Fransokyo Square")</f>
        <v>San Fransokyo Square</v>
      </c>
      <c r="B8" s="6" t="str">
        <f>HYPERLINK("https://www.google.com/maps/@?api=1&amp;map_action=pano&amp;viewpoint=33.8056901%2C-117.9199596","San Fransokyo Square")</f>
        <v>San Fransokyo Square</v>
      </c>
      <c r="C8" s="5">
        <v>33.8056901</v>
      </c>
      <c r="D8" s="5">
        <v>-117.9199596</v>
      </c>
      <c r="E8" s="1" t="s">
        <v>160</v>
      </c>
      <c r="F8" s="5">
        <v>4.8</v>
      </c>
      <c r="G8" s="5">
        <v>43.0</v>
      </c>
      <c r="H8" s="1" t="s">
        <v>155</v>
      </c>
    </row>
    <row r="9">
      <c r="A9" s="6" t="str">
        <f>HYPERLINK("https://www.google.com/maps/search/?api=1&amp;query=33.7207429,-117.9106923&amp;query_place_id=ChIJ4y1OupfY3IARM-WCXfaxuUI","Heritage Museum of Orange County")</f>
        <v>Heritage Museum of Orange County</v>
      </c>
      <c r="B9" s="6" t="str">
        <f>HYPERLINK("https://www.google.com/maps/@?api=1&amp;map_action=pano&amp;viewpoint=33.7207429%2C-117.9106923","Heritage Museum of Orange County")</f>
        <v>Heritage Museum of Orange County</v>
      </c>
      <c r="C9" s="5">
        <v>33.7207429</v>
      </c>
      <c r="D9" s="5">
        <v>-117.9106923</v>
      </c>
      <c r="E9" s="1" t="s">
        <v>161</v>
      </c>
      <c r="F9" s="5">
        <v>4.6</v>
      </c>
      <c r="G9" s="5">
        <v>525.0</v>
      </c>
      <c r="H9" s="1" t="s">
        <v>162</v>
      </c>
    </row>
    <row r="10">
      <c r="A10" s="6" t="str">
        <f>HYPERLINK("https://www.google.com/maps/search/?api=1&amp;query=33.7878618,-117.853114&amp;query_place_id=ChIJH1HOFOfZ3IARSBIIYJPMa0Y","Plaza Park")</f>
        <v>Plaza Park</v>
      </c>
      <c r="B10" s="6" t="str">
        <f>HYPERLINK("https://www.google.com/maps/@?api=1&amp;map_action=pano&amp;viewpoint=33.7878618%2C-117.853114","Plaza Park")</f>
        <v>Plaza Park</v>
      </c>
      <c r="C10" s="5">
        <v>33.7878618</v>
      </c>
      <c r="D10" s="5">
        <v>-117.853114</v>
      </c>
      <c r="E10" s="1" t="s">
        <v>163</v>
      </c>
      <c r="F10" s="5">
        <v>4.7</v>
      </c>
      <c r="G10" s="5">
        <v>932.0</v>
      </c>
      <c r="H10" s="1" t="s">
        <v>164</v>
      </c>
    </row>
    <row r="11">
      <c r="A11" s="6" t="str">
        <f>HYPERLINK("https://www.google.com/maps/search/?api=1&amp;query=33.7190281,-117.9382728&amp;query_place_id=ChIJNWhHcwsn3YAR66eV_VxLTEY","Mile Square Regional Park")</f>
        <v>Mile Square Regional Park</v>
      </c>
      <c r="B11" s="6" t="str">
        <f>HYPERLINK("https://www.google.com/maps/@?api=1&amp;map_action=pano&amp;viewpoint=33.7190281%2C-117.9382728","Mile Square Regional Park")</f>
        <v>Mile Square Regional Park</v>
      </c>
      <c r="C11" s="5">
        <v>33.7190281</v>
      </c>
      <c r="D11" s="5">
        <v>-117.9382728</v>
      </c>
      <c r="E11" s="1" t="s">
        <v>165</v>
      </c>
      <c r="F11" s="5">
        <v>4.7</v>
      </c>
      <c r="G11" s="5">
        <v>6310.0</v>
      </c>
      <c r="H11" s="1" t="s">
        <v>164</v>
      </c>
    </row>
    <row r="12">
      <c r="A12" s="6" t="str">
        <f>HYPERLINK("https://www.google.com/maps/search/?api=1&amp;query=33.8155864,-117.9190319&amp;query_place_id=ChIJOeeS9dPX3IARnoCxvQs1n94","Minnie's House")</f>
        <v>Minnie's House</v>
      </c>
      <c r="B12" s="6" t="str">
        <f>HYPERLINK("https://www.google.com/maps/@?api=1&amp;map_action=pano&amp;viewpoint=33.8155864%2C-117.9190319","Minnie's House")</f>
        <v>Minnie's House</v>
      </c>
      <c r="C12" s="5">
        <v>33.8155864</v>
      </c>
      <c r="D12" s="5">
        <v>-117.9190319</v>
      </c>
      <c r="E12" s="1" t="s">
        <v>166</v>
      </c>
      <c r="F12" s="5">
        <v>4.5</v>
      </c>
      <c r="G12" s="5">
        <v>329.0</v>
      </c>
      <c r="H12" s="1" t="s">
        <v>155</v>
      </c>
    </row>
    <row r="13">
      <c r="A13" s="6" t="str">
        <f>HYPERLINK("https://www.google.com/maps/search/?api=1&amp;query=33.8127953,-117.9189693&amp;query_place_id=ChIJRR0WM9HX3IARK9Sc4AyhmpE","Sleeping Beauty Castle Walkthrough")</f>
        <v>Sleeping Beauty Castle Walkthrough</v>
      </c>
      <c r="B13" s="6" t="str">
        <f>HYPERLINK("https://www.google.com/maps/@?api=1&amp;map_action=pano&amp;viewpoint=33.8127953%2C-117.9189693","Sleeping Beauty Castle Walkthrough")</f>
        <v>Sleeping Beauty Castle Walkthrough</v>
      </c>
      <c r="C13" s="5">
        <v>33.8127953</v>
      </c>
      <c r="D13" s="5">
        <v>-117.9189693</v>
      </c>
      <c r="E13" s="1" t="s">
        <v>167</v>
      </c>
      <c r="F13" s="5">
        <v>4.6</v>
      </c>
      <c r="G13" s="5">
        <v>494.0</v>
      </c>
      <c r="H13" s="1" t="s">
        <v>168</v>
      </c>
    </row>
    <row r="14">
      <c r="A14" s="6" t="str">
        <f>HYPERLINK("https://www.google.com/maps/search/?api=1&amp;query=33.8097925,-117.9237869&amp;query_place_id=ChIJtQw0jtfX3IARiwjloLOkQs0","Downtown Disney District")</f>
        <v>Downtown Disney District</v>
      </c>
      <c r="B14" s="6" t="str">
        <f>HYPERLINK("https://www.google.com/maps/@?api=1&amp;map_action=pano&amp;viewpoint=33.8097925%2C-117.9237869","Downtown Disney District")</f>
        <v>Downtown Disney District</v>
      </c>
      <c r="C14" s="5">
        <v>33.8097925</v>
      </c>
      <c r="D14" s="5">
        <v>-117.9237869</v>
      </c>
      <c r="E14" s="1" t="s">
        <v>169</v>
      </c>
      <c r="F14" s="5">
        <v>4.6</v>
      </c>
      <c r="G14" s="5">
        <v>34533.0</v>
      </c>
      <c r="H14" s="1" t="s">
        <v>170</v>
      </c>
    </row>
    <row r="15">
      <c r="A15" s="6" t="str">
        <f>HYPERLINK("https://www.google.com/maps/search/?api=1&amp;query=33.747677,-117.8667056&amp;query_place_id=ChIJ6YwrhQfZ3IARN8e7_TZkM84","Downtown Santa Ana Historic District")</f>
        <v>Downtown Santa Ana Historic District</v>
      </c>
      <c r="B15" s="6" t="str">
        <f>HYPERLINK("https://www.google.com/maps/@?api=1&amp;map_action=pano&amp;viewpoint=33.747677%2C-117.8667056","Downtown Santa Ana Historic District")</f>
        <v>Downtown Santa Ana Historic District</v>
      </c>
      <c r="C15" s="5">
        <v>33.747677</v>
      </c>
      <c r="D15" s="5">
        <v>-117.8667056</v>
      </c>
      <c r="E15" s="1" t="s">
        <v>171</v>
      </c>
      <c r="F15" s="5">
        <v>4.5</v>
      </c>
      <c r="G15" s="5">
        <v>413.0</v>
      </c>
      <c r="H15" s="1" t="s">
        <v>155</v>
      </c>
    </row>
    <row r="16">
      <c r="A16" s="6" t="str">
        <f>HYPERLINK("https://www.google.com/maps/search/?api=1&amp;query=33.8122999,-117.9198595&amp;query_place_id=ChIJ_ZeHNnLX3IARmPvmqXfyxf0","Frontierland Shootin’ Exposition")</f>
        <v>Frontierland Shootin’ Exposition</v>
      </c>
      <c r="B16" s="6" t="str">
        <f>HYPERLINK("https://www.google.com/maps/@?api=1&amp;map_action=pano&amp;viewpoint=33.8122999%2C-117.9198595","Frontierland Shootin’ Exposition")</f>
        <v>Frontierland Shootin’ Exposition</v>
      </c>
      <c r="C16" s="5">
        <v>33.8122999</v>
      </c>
      <c r="D16" s="5">
        <v>-117.9198595</v>
      </c>
      <c r="E16" s="1" t="s">
        <v>172</v>
      </c>
      <c r="F16" s="5">
        <v>4.4</v>
      </c>
      <c r="G16" s="5">
        <v>36.0</v>
      </c>
      <c r="H16" s="1" t="s">
        <v>155</v>
      </c>
    </row>
    <row r="17">
      <c r="A17" s="6" t="str">
        <f>HYPERLINK("https://www.google.com/maps/search/?api=1&amp;query=33.6937729,-118.0115339&amp;query_place_id=ChIJIY4PC6Im3YAR-Z0zqKLkq5E","Urban Forest")</f>
        <v>Urban Forest</v>
      </c>
      <c r="B17" s="6" t="str">
        <f>HYPERLINK("https://www.google.com/maps/@?api=1&amp;map_action=pano&amp;viewpoint=33.6937729%2C-118.0115339","Urban Forest")</f>
        <v>Urban Forest</v>
      </c>
      <c r="C17" s="5">
        <v>33.6937729</v>
      </c>
      <c r="D17" s="5">
        <v>-118.0115339</v>
      </c>
      <c r="E17" s="1" t="s">
        <v>173</v>
      </c>
      <c r="F17" s="5">
        <v>4.8</v>
      </c>
      <c r="G17" s="5">
        <v>159.0</v>
      </c>
      <c r="H17" s="1" t="s">
        <v>153</v>
      </c>
    </row>
    <row r="18">
      <c r="A18" s="6" t="str">
        <f>HYPERLINK("https://www.google.com/maps/search/?api=1&amp;query=33.8102333,-117.9184917&amp;query_place_id=ChIJg_8WsdDX3IARe9H6iI-roWY","The Disneyland Story presenting Great Moments with Mr. Lincoln")</f>
        <v>The Disneyland Story presenting Great Moments with Mr. Lincoln</v>
      </c>
      <c r="B18" s="6" t="str">
        <f>HYPERLINK("https://www.google.com/maps/@?api=1&amp;map_action=pano&amp;viewpoint=33.8102333%2C-117.9184917","The Disneyland Story presenting Great Moments with Mr. Lincoln")</f>
        <v>The Disneyland Story presenting Great Moments with Mr. Lincoln</v>
      </c>
      <c r="C18" s="5">
        <v>33.8102333</v>
      </c>
      <c r="D18" s="5">
        <v>-117.9184917</v>
      </c>
      <c r="E18" s="1" t="s">
        <v>174</v>
      </c>
      <c r="F18" s="5">
        <v>4.7</v>
      </c>
      <c r="G18" s="5">
        <v>110.0</v>
      </c>
      <c r="H18" s="1" t="s">
        <v>155</v>
      </c>
    </row>
    <row r="19">
      <c r="A19" s="6" t="str">
        <f>HYPERLINK("https://www.google.com/maps/search/?api=1&amp;query=33.7560346,-117.9848717&amp;query_place_id=ChIJia1mxyUm3YARbnBBJTHf6e8","Vietnam War Memorial")</f>
        <v>Vietnam War Memorial</v>
      </c>
      <c r="B19" s="6" t="str">
        <f>HYPERLINK("https://www.google.com/maps/@?api=1&amp;map_action=pano&amp;viewpoint=33.7560346%2C-117.9848717","Vietnam War Memorial")</f>
        <v>Vietnam War Memorial</v>
      </c>
      <c r="C19" s="5">
        <v>33.7560346</v>
      </c>
      <c r="D19" s="5">
        <v>-117.9848717</v>
      </c>
      <c r="E19" s="1" t="s">
        <v>175</v>
      </c>
      <c r="F19" s="5">
        <v>4.6</v>
      </c>
      <c r="G19" s="5">
        <v>189.0</v>
      </c>
      <c r="H19" s="1" t="s">
        <v>153</v>
      </c>
    </row>
    <row r="20">
      <c r="A20" s="6" t="str">
        <f>HYPERLINK("https://www.google.com/maps/search/?api=1&amp;query=33.8410301,-117.9949727&amp;query_place_id=ChIJo3h_9V8p3YARRU45Q8H7_70","Knott's Soak City")</f>
        <v>Knott's Soak City</v>
      </c>
      <c r="B20" s="6" t="str">
        <f>HYPERLINK("https://www.google.com/maps/@?api=1&amp;map_action=pano&amp;viewpoint=33.8410301%2C-117.9949727","Knott's Soak City")</f>
        <v>Knott's Soak City</v>
      </c>
      <c r="C20" s="5">
        <v>33.8410301</v>
      </c>
      <c r="D20" s="5">
        <v>-117.9949727</v>
      </c>
      <c r="E20" s="1" t="s">
        <v>176</v>
      </c>
      <c r="F20" s="5">
        <v>4.5</v>
      </c>
      <c r="G20" s="5">
        <v>5639.0</v>
      </c>
      <c r="H20" s="1" t="s">
        <v>168</v>
      </c>
    </row>
    <row r="21">
      <c r="A21" s="6" t="str">
        <f>HYPERLINK("https://www.google.com/maps/search/?api=1&amp;query=33.805822,-117.9214318&amp;query_place_id=ChIJa2eOBtnX3IARc1NEdOGJ5oc","Paradise Gardens Park")</f>
        <v>Paradise Gardens Park</v>
      </c>
      <c r="B21" s="6" t="str">
        <f>HYPERLINK("https://www.google.com/maps/@?api=1&amp;map_action=pano&amp;viewpoint=33.805822%2C-117.9214318","Paradise Gardens Park")</f>
        <v>Paradise Gardens Park</v>
      </c>
      <c r="C21" s="5">
        <v>33.805822</v>
      </c>
      <c r="D21" s="5">
        <v>-117.9214318</v>
      </c>
      <c r="E21" s="1" t="s">
        <v>177</v>
      </c>
      <c r="F21" s="5">
        <v>4.7</v>
      </c>
      <c r="G21" s="5">
        <v>12153.0</v>
      </c>
      <c r="H21" s="1" t="s">
        <v>178</v>
      </c>
    </row>
    <row r="22">
      <c r="A22" s="6" t="str">
        <f>HYPERLINK("https://www.google.com/maps/search/?api=1&amp;query=33.6999197,-118.009088&amp;query_place_id=ChIJF_AXUZgm3YAR7WGJ_0Y_QYk","Huntington Beach Central Park West")</f>
        <v>Huntington Beach Central Park West</v>
      </c>
      <c r="B22" s="6" t="str">
        <f>HYPERLINK("https://www.google.com/maps/@?api=1&amp;map_action=pano&amp;viewpoint=33.6999197%2C-118.009088","Huntington Beach Central Park West")</f>
        <v>Huntington Beach Central Park West</v>
      </c>
      <c r="C22" s="5">
        <v>33.6999197</v>
      </c>
      <c r="D22" s="5">
        <v>-118.009088</v>
      </c>
      <c r="E22" s="1" t="s">
        <v>179</v>
      </c>
      <c r="F22" s="5">
        <v>4.7</v>
      </c>
      <c r="G22" s="5">
        <v>394.0</v>
      </c>
      <c r="H22" s="1" t="s">
        <v>153</v>
      </c>
    </row>
    <row r="23">
      <c r="A23" s="6" t="str">
        <f>HYPERLINK("https://www.google.com/maps/search/?api=1&amp;query=33.8443038,-118.0002265&amp;query_place_id=ChIJo3h_9V8p3YARVTAekE45jq4","Knott's Berry Farm")</f>
        <v>Knott's Berry Farm</v>
      </c>
      <c r="B23" s="6" t="str">
        <f>HYPERLINK("https://www.google.com/maps/@?api=1&amp;map_action=pano&amp;viewpoint=33.8443038%2C-118.0002265","Knott's Berry Farm")</f>
        <v>Knott's Berry Farm</v>
      </c>
      <c r="C23" s="5">
        <v>33.8443038</v>
      </c>
      <c r="D23" s="5">
        <v>-118.0002265</v>
      </c>
      <c r="E23" s="1" t="s">
        <v>180</v>
      </c>
      <c r="F23" s="5">
        <v>4.6</v>
      </c>
      <c r="G23" s="5">
        <v>61494.0</v>
      </c>
      <c r="H23" s="1" t="s">
        <v>168</v>
      </c>
    </row>
    <row r="24">
      <c r="A24" s="6" t="str">
        <f>HYPERLINK("https://www.google.com/maps/search/?api=1&amp;query=33.8120918,-117.9189742&amp;query_place_id=ChIJa147K9HX3IAR-lwiGIQv9i4","Disneyland Park")</f>
        <v>Disneyland Park</v>
      </c>
      <c r="B24" s="6" t="str">
        <f>HYPERLINK("https://www.google.com/maps/@?api=1&amp;map_action=pano&amp;viewpoint=33.8120918%2C-117.9189742","Disneyland Park")</f>
        <v>Disneyland Park</v>
      </c>
      <c r="C24" s="5">
        <v>33.8120918</v>
      </c>
      <c r="D24" s="5">
        <v>-117.9189742</v>
      </c>
      <c r="E24" s="1" t="s">
        <v>181</v>
      </c>
      <c r="F24" s="5">
        <v>4.6</v>
      </c>
      <c r="G24" s="5">
        <v>115112.0</v>
      </c>
      <c r="H24" s="1" t="s">
        <v>168</v>
      </c>
    </row>
    <row r="25">
      <c r="A25" s="6" t="str">
        <f>HYPERLINK("https://www.google.com/maps/search/?api=1&amp;query=33.6849886,-118.0224512&amp;query_place_id=ChIJG4UFOBwk3YAReimtUAk67Rw","Harriett M. Wieder Regional Park")</f>
        <v>Harriett M. Wieder Regional Park</v>
      </c>
      <c r="B25" s="6" t="str">
        <f>HYPERLINK("https://www.google.com/maps/@?api=1&amp;map_action=pano&amp;viewpoint=33.6849886%2C-118.0224512","Harriett M. Wieder Regional Park")</f>
        <v>Harriett M. Wieder Regional Park</v>
      </c>
      <c r="C25" s="5">
        <v>33.6849886</v>
      </c>
      <c r="D25" s="5">
        <v>-118.0224512</v>
      </c>
      <c r="E25" s="1" t="s">
        <v>182</v>
      </c>
      <c r="F25" s="5">
        <v>4.5</v>
      </c>
      <c r="G25" s="5">
        <v>281.0</v>
      </c>
      <c r="H25" s="1" t="s">
        <v>164</v>
      </c>
    </row>
    <row r="26">
      <c r="A26" s="6" t="str">
        <f>HYPERLINK("https://www.google.com/maps/search/?api=1&amp;query=33.781178,-117.906741&amp;query_place_id=ChIJba686R3Y3IARgPs2mxMAI98","Haster Basin Recreational Park")</f>
        <v>Haster Basin Recreational Park</v>
      </c>
      <c r="B26" s="6" t="str">
        <f>HYPERLINK("https://www.google.com/maps/@?api=1&amp;map_action=pano&amp;viewpoint=33.781178%2C-117.906741","Haster Basin Recreational Park")</f>
        <v>Haster Basin Recreational Park</v>
      </c>
      <c r="C26" s="5">
        <v>33.781178</v>
      </c>
      <c r="D26" s="5">
        <v>-117.906741</v>
      </c>
      <c r="E26" s="1" t="s">
        <v>183</v>
      </c>
      <c r="F26" s="5">
        <v>4.1</v>
      </c>
      <c r="G26" s="5">
        <v>1158.0</v>
      </c>
      <c r="H26" s="1" t="s">
        <v>164</v>
      </c>
    </row>
    <row r="27">
      <c r="A27" s="6" t="str">
        <f>HYPERLINK("https://www.google.com/maps/search/?api=1&amp;query=33.844477,-117.8780963&amp;query_place_id=ChIJ92UvqVjW3IAROz3j6rKSO-M","Pioneer Park")</f>
        <v>Pioneer Park</v>
      </c>
      <c r="B27" s="6" t="str">
        <f>HYPERLINK("https://www.google.com/maps/@?api=1&amp;map_action=pano&amp;viewpoint=33.844477%2C-117.8780963","Pioneer Park")</f>
        <v>Pioneer Park</v>
      </c>
      <c r="C27" s="5">
        <v>33.844477</v>
      </c>
      <c r="D27" s="5">
        <v>-117.8780963</v>
      </c>
      <c r="E27" s="1" t="s">
        <v>184</v>
      </c>
      <c r="F27" s="5">
        <v>4.4</v>
      </c>
      <c r="G27" s="5">
        <v>699.0</v>
      </c>
      <c r="H27" s="1" t="s">
        <v>164</v>
      </c>
    </row>
    <row r="28">
      <c r="A28" s="6" t="str">
        <f>HYPERLINK("https://www.google.com/maps/search/?api=1&amp;query=33.8121436,-117.9210796&amp;query_place_id=ChIJx29__NbX3IARe_a8KuLeoGE","Pirate's Lair on Tom Sawyer Island")</f>
        <v>Pirate's Lair on Tom Sawyer Island</v>
      </c>
      <c r="B28" s="6" t="str">
        <f>HYPERLINK("https://www.google.com/maps/@?api=1&amp;map_action=pano&amp;viewpoint=33.8121436%2C-117.9210796","Pirate's Lair on Tom Sawyer Island")</f>
        <v>Pirate's Lair on Tom Sawyer Island</v>
      </c>
      <c r="C28" s="5">
        <v>33.8121436</v>
      </c>
      <c r="D28" s="5">
        <v>-117.9210796</v>
      </c>
      <c r="E28" s="1" t="s">
        <v>185</v>
      </c>
      <c r="F28" s="5">
        <v>4.4</v>
      </c>
      <c r="G28" s="5">
        <v>75.0</v>
      </c>
      <c r="H28" s="1" t="s">
        <v>155</v>
      </c>
    </row>
    <row r="29">
      <c r="A29" s="6" t="str">
        <f>HYPERLINK("https://www.google.com/maps/search/?api=1&amp;query=33.7858162,-117.8448715&amp;query_place_id=ChIJA0KBju_Z3IARAwCx_z8aAXY","Pitcher Park")</f>
        <v>Pitcher Park</v>
      </c>
      <c r="B29" s="6" t="str">
        <f>HYPERLINK("https://www.google.com/maps/@?api=1&amp;map_action=pano&amp;viewpoint=33.7858162%2C-117.8448715","Pitcher Park")</f>
        <v>Pitcher Park</v>
      </c>
      <c r="C29" s="5">
        <v>33.7858162</v>
      </c>
      <c r="D29" s="5">
        <v>-117.8448715</v>
      </c>
      <c r="E29" s="1" t="s">
        <v>186</v>
      </c>
      <c r="F29" s="5">
        <v>4.6</v>
      </c>
      <c r="G29" s="5">
        <v>191.0</v>
      </c>
      <c r="H29" s="1" t="s">
        <v>164</v>
      </c>
    </row>
    <row r="30">
      <c r="A30" s="6" t="str">
        <f>HYPERLINK("https://www.google.com/maps/search/?api=1&amp;query=33.8054575,-117.9216412&amp;query_place_id=ChIJgd3UC9nX3IARpqMxlG1bXXw","World of Color - ONE")</f>
        <v>World of Color - ONE</v>
      </c>
      <c r="B30" s="6" t="str">
        <f>HYPERLINK("https://www.google.com/maps/@?api=1&amp;map_action=pano&amp;viewpoint=33.8054575%2C-117.9216412","World of Color - ONE")</f>
        <v>World of Color - ONE</v>
      </c>
      <c r="C30" s="5">
        <v>33.8054575</v>
      </c>
      <c r="D30" s="5">
        <v>-117.9216412</v>
      </c>
      <c r="E30" s="1" t="s">
        <v>187</v>
      </c>
      <c r="F30" s="5">
        <v>4.7</v>
      </c>
      <c r="G30" s="5">
        <v>181.0</v>
      </c>
      <c r="H30" s="1" t="s">
        <v>188</v>
      </c>
    </row>
    <row r="31">
      <c r="A31" s="6" t="str">
        <f>HYPERLINK("https://www.google.com/maps/search/?api=1&amp;query=33.788456,-117.9106586&amp;query_place_id=ChIJgfz___DX3IARb3yFVfINKoA","Pioneer Park")</f>
        <v>Pioneer Park</v>
      </c>
      <c r="B31" s="6" t="str">
        <f>HYPERLINK("https://www.google.com/maps/@?api=1&amp;map_action=pano&amp;viewpoint=33.788456%2C-117.9106586","Pioneer Park")</f>
        <v>Pioneer Park</v>
      </c>
      <c r="C31" s="5">
        <v>33.788456</v>
      </c>
      <c r="D31" s="5">
        <v>-117.9106586</v>
      </c>
      <c r="E31" s="1" t="s">
        <v>189</v>
      </c>
      <c r="F31" s="5">
        <v>3.9</v>
      </c>
      <c r="G31" s="5">
        <v>359.0</v>
      </c>
      <c r="H31" s="1" t="s">
        <v>164</v>
      </c>
    </row>
    <row r="32">
      <c r="A32" s="6" t="str">
        <f>HYPERLINK("https://www.google.com/maps/search/?api=1&amp;query=33.7954907,-117.9055973&amp;query_place_id=ChIJO0oQEezX3IARrOL6pDM9dXY","Ponderosa Park")</f>
        <v>Ponderosa Park</v>
      </c>
      <c r="B32" s="6" t="str">
        <f>HYPERLINK("https://www.google.com/maps/@?api=1&amp;map_action=pano&amp;viewpoint=33.7954907%2C-117.9055973","Ponderosa Park")</f>
        <v>Ponderosa Park</v>
      </c>
      <c r="C32" s="5">
        <v>33.7954907</v>
      </c>
      <c r="D32" s="5">
        <v>-117.9055973</v>
      </c>
      <c r="E32" s="1" t="s">
        <v>190</v>
      </c>
      <c r="F32" s="5">
        <v>4.4</v>
      </c>
      <c r="G32" s="5">
        <v>906.0</v>
      </c>
      <c r="H32" s="1" t="s">
        <v>164</v>
      </c>
    </row>
    <row r="33">
      <c r="A33" s="6" t="str">
        <f>HYPERLINK("https://www.google.com/maps/search/?api=1&amp;query=33.761292,-118.023549&amp;query_place_id=ChIJsUdAI1Iv3YAR9itmGKL-56w","Margie L Rice Park")</f>
        <v>Margie L Rice Park</v>
      </c>
      <c r="B33" s="6" t="str">
        <f>HYPERLINK("https://www.google.com/maps/@?api=1&amp;map_action=pano&amp;viewpoint=33.761292%2C-118.023549","Margie L Rice Park")</f>
        <v>Margie L Rice Park</v>
      </c>
      <c r="C33" s="5">
        <v>33.761292</v>
      </c>
      <c r="D33" s="5">
        <v>-118.023549</v>
      </c>
      <c r="E33" s="1" t="s">
        <v>191</v>
      </c>
      <c r="F33" s="5">
        <v>4.2</v>
      </c>
      <c r="G33" s="5">
        <v>179.0</v>
      </c>
      <c r="H33" s="1" t="s">
        <v>164</v>
      </c>
    </row>
    <row r="34">
      <c r="A34" s="6" t="str">
        <f>HYPERLINK("https://www.google.com/maps/search/?api=1&amp;query=33.7270764,-117.9939052&amp;query_place_id=ChIJOyd2c10m3YARmIH5cw8OorQ","Sun View Park")</f>
        <v>Sun View Park</v>
      </c>
      <c r="B34" s="6" t="str">
        <f>HYPERLINK("https://www.google.com/maps/@?api=1&amp;map_action=pano&amp;viewpoint=33.7270764%2C-117.9939052","Sun View Park")</f>
        <v>Sun View Park</v>
      </c>
      <c r="C34" s="5">
        <v>33.7270764</v>
      </c>
      <c r="D34" s="5">
        <v>-117.9939052</v>
      </c>
      <c r="E34" s="1" t="s">
        <v>192</v>
      </c>
      <c r="F34" s="5">
        <v>4.4</v>
      </c>
      <c r="G34" s="5">
        <v>67.0</v>
      </c>
      <c r="H34" s="1" t="s">
        <v>193</v>
      </c>
    </row>
    <row r="35">
      <c r="A35" s="6" t="str">
        <f>HYPERLINK("https://www.google.com/maps/search/?api=1&amp;query=33.8136285,-117.9182653&amp;query_place_id=ChIJ9TWHTdHX3IARsElE7ASk9NU","Storybook Land Canal Boats")</f>
        <v>Storybook Land Canal Boats</v>
      </c>
      <c r="B35" s="6" t="str">
        <f>HYPERLINK("https://www.google.com/maps/@?api=1&amp;map_action=pano&amp;viewpoint=33.8136285%2C-117.9182653","Storybook Land Canal Boats")</f>
        <v>Storybook Land Canal Boats</v>
      </c>
      <c r="C35" s="5">
        <v>33.8136285</v>
      </c>
      <c r="D35" s="5">
        <v>-117.9182653</v>
      </c>
      <c r="E35" s="1" t="s">
        <v>194</v>
      </c>
      <c r="F35" s="5">
        <v>4.2</v>
      </c>
      <c r="G35" s="5">
        <v>129.0</v>
      </c>
      <c r="H35" s="1" t="s">
        <v>155</v>
      </c>
    </row>
    <row r="36">
      <c r="A36" s="6" t="str">
        <f>HYPERLINK("https://www.google.com/maps/search/?api=1&amp;query=33.7107614,-117.9818572&amp;query_place_id=ChIJwUoLaeUm3YARNPwAPZIAA3U","Lake View Park")</f>
        <v>Lake View Park</v>
      </c>
      <c r="B36" s="6" t="str">
        <f>HYPERLINK("https://www.google.com/maps/@?api=1&amp;map_action=pano&amp;viewpoint=33.7107614%2C-117.9818572","Lake View Park")</f>
        <v>Lake View Park</v>
      </c>
      <c r="C36" s="5">
        <v>33.7107614</v>
      </c>
      <c r="D36" s="5">
        <v>-117.9818572</v>
      </c>
      <c r="E36" s="1" t="s">
        <v>195</v>
      </c>
      <c r="F36" s="5">
        <v>4.3</v>
      </c>
      <c r="G36" s="5">
        <v>94.0</v>
      </c>
      <c r="H36" s="1" t="s">
        <v>164</v>
      </c>
    </row>
    <row r="37">
      <c r="A37" s="6" t="str">
        <f>HYPERLINK("https://www.google.com/maps/search/?api=1&amp;query=33.8125169,-117.9181913&amp;query_place_id=ChIJ1YyR3-bX3IAR39PwlqTFCZQ","Pixie Hollow")</f>
        <v>Pixie Hollow</v>
      </c>
      <c r="B37" s="6" t="str">
        <f>HYPERLINK("https://www.google.com/maps/@?api=1&amp;map_action=pano&amp;viewpoint=33.8125169%2C-117.9181913","Pixie Hollow")</f>
        <v>Pixie Hollow</v>
      </c>
      <c r="C37" s="5">
        <v>33.8125169</v>
      </c>
      <c r="D37" s="5">
        <v>-117.9181913</v>
      </c>
      <c r="E37" s="1" t="s">
        <v>196</v>
      </c>
      <c r="F37" s="5">
        <v>4.3</v>
      </c>
      <c r="G37" s="5">
        <v>9.0</v>
      </c>
      <c r="H37" s="1" t="s">
        <v>155</v>
      </c>
    </row>
    <row r="38">
      <c r="A38" s="6" t="str">
        <f>HYPERLINK("https://www.google.com/maps/search/?api=1&amp;query=33.7323026,-117.8187265&amp;query_place_id=ChIJ2f-Sje_b3IAREd7hru5FfqU","Frontier Park")</f>
        <v>Frontier Park</v>
      </c>
      <c r="B38" s="6" t="str">
        <f>HYPERLINK("https://www.google.com/maps/@?api=1&amp;map_action=pano&amp;viewpoint=33.7323026%2C-117.8187265","Frontier Park")</f>
        <v>Frontier Park</v>
      </c>
      <c r="C38" s="5">
        <v>33.7323026</v>
      </c>
      <c r="D38" s="5">
        <v>-117.8187265</v>
      </c>
      <c r="E38" s="1" t="s">
        <v>197</v>
      </c>
      <c r="F38" s="5">
        <v>4.3</v>
      </c>
      <c r="G38" s="5">
        <v>281.0</v>
      </c>
      <c r="H38" s="1" t="s">
        <v>164</v>
      </c>
    </row>
    <row r="39">
      <c r="A39" s="6" t="str">
        <f>HYPERLINK("https://www.google.com/maps/search/?api=1&amp;query=33.8122384,-117.9178289&amp;query_place_id=ChIJ0ytGJ9HX3IAR1FJWOr-ShV0","Buzz Lightyear Astro Blasters")</f>
        <v>Buzz Lightyear Astro Blasters</v>
      </c>
      <c r="B39" s="6" t="str">
        <f>HYPERLINK("https://www.google.com/maps/@?api=1&amp;map_action=pano&amp;viewpoint=33.8122384%2C-117.9178289","Buzz Lightyear Astro Blasters")</f>
        <v>Buzz Lightyear Astro Blasters</v>
      </c>
      <c r="C39" s="5">
        <v>33.8122384</v>
      </c>
      <c r="D39" s="5">
        <v>-117.9178289</v>
      </c>
      <c r="E39" s="1" t="s">
        <v>198</v>
      </c>
      <c r="F39" s="5">
        <v>4.7</v>
      </c>
      <c r="G39" s="5">
        <v>1445.0</v>
      </c>
      <c r="H39" s="1" t="s">
        <v>155</v>
      </c>
    </row>
    <row r="40">
      <c r="A40" s="6" t="str">
        <f>HYPERLINK("https://www.google.com/maps/search/?api=1&amp;query=33.6894365,-117.9992279&amp;query_place_id=ChIJCX3L_7gm3YARLJanQGrVtwQ","Green Park")</f>
        <v>Green Park</v>
      </c>
      <c r="B40" s="6" t="str">
        <f>HYPERLINK("https://www.google.com/maps/@?api=1&amp;map_action=pano&amp;viewpoint=33.6894365%2C-117.9992279","Green Park")</f>
        <v>Green Park</v>
      </c>
      <c r="C40" s="5">
        <v>33.6894365</v>
      </c>
      <c r="D40" s="5">
        <v>-117.9992279</v>
      </c>
      <c r="E40" s="1" t="s">
        <v>199</v>
      </c>
      <c r="F40" s="5">
        <v>4.6</v>
      </c>
      <c r="G40" s="5">
        <v>267.0</v>
      </c>
      <c r="H40" s="1" t="s">
        <v>164</v>
      </c>
    </row>
    <row r="41">
      <c r="A41" s="6" t="str">
        <f>HYPERLINK("https://www.google.com/maps/search/?api=1&amp;query=33.7392473,-117.8111765&amp;query_place_id=ChIJd9vpo-vb3IARs6hjPtk7Cdo","Pine Tree Park")</f>
        <v>Pine Tree Park</v>
      </c>
      <c r="B41" s="6" t="str">
        <f>HYPERLINK("https://www.google.com/maps/@?api=1&amp;map_action=pano&amp;viewpoint=33.7392473%2C-117.8111765","Pine Tree Park")</f>
        <v>Pine Tree Park</v>
      </c>
      <c r="C41" s="5">
        <v>33.7392473</v>
      </c>
      <c r="D41" s="5">
        <v>-117.8111765</v>
      </c>
      <c r="E41" s="1" t="s">
        <v>200</v>
      </c>
      <c r="F41" s="5">
        <v>4.4</v>
      </c>
      <c r="G41" s="5">
        <v>376.0</v>
      </c>
      <c r="H41" s="1" t="s">
        <v>164</v>
      </c>
    </row>
    <row r="42">
      <c r="A42" s="6" t="str">
        <f>HYPERLINK("https://www.google.com/maps/search/?api=1&amp;query=33.8362516,-117.9280875&amp;query_place_id=ChIJoTqfTt4p3YAR1iwu6J6A3rM","Mother Colony House")</f>
        <v>Mother Colony House</v>
      </c>
      <c r="B42" s="6" t="str">
        <f>HYPERLINK("https://www.google.com/maps/@?api=1&amp;map_action=pano&amp;viewpoint=33.8362516%2C-117.9280875","Mother Colony House")</f>
        <v>Mother Colony House</v>
      </c>
      <c r="C42" s="5">
        <v>33.8362516</v>
      </c>
      <c r="D42" s="5">
        <v>-117.9280875</v>
      </c>
      <c r="E42" s="1" t="s">
        <v>201</v>
      </c>
      <c r="F42" s="5">
        <v>4.6</v>
      </c>
      <c r="G42" s="5">
        <v>132.0</v>
      </c>
      <c r="H42" s="1" t="s">
        <v>155</v>
      </c>
    </row>
    <row r="43">
      <c r="A43" s="6" t="str">
        <f>HYPERLINK("https://www.google.com/maps/search/?api=1&amp;query=33.8058948,-117.9205295&amp;query_place_id=ChIJp9qly8zX3IAR9BaSSJbG6KI","San Fransokyo Square Bridge")</f>
        <v>San Fransokyo Square Bridge</v>
      </c>
      <c r="B43" s="6" t="str">
        <f>HYPERLINK("https://www.google.com/maps/@?api=1&amp;map_action=pano&amp;viewpoint=33.8058948%2C-117.9205295","San Fransokyo Square Bridge")</f>
        <v>San Fransokyo Square Bridge</v>
      </c>
      <c r="C43" s="5">
        <v>33.8058948</v>
      </c>
      <c r="D43" s="5">
        <v>-117.9205295</v>
      </c>
      <c r="E43" s="1" t="s">
        <v>202</v>
      </c>
      <c r="F43" s="5">
        <v>4.6</v>
      </c>
      <c r="G43" s="5">
        <v>7.0</v>
      </c>
      <c r="H43" s="1" t="s">
        <v>155</v>
      </c>
    </row>
    <row r="44">
      <c r="A44" s="6" t="str">
        <f>HYPERLINK("https://www.google.com/maps/search/?api=1&amp;query=33.7743356,-117.9409542&amp;query_place_id=ChIJNVjXqOwp3YARIaclZ9IAqvE","Historical Main Street Archway")</f>
        <v>Historical Main Street Archway</v>
      </c>
      <c r="B44" s="6" t="str">
        <f>HYPERLINK("https://www.google.com/maps/@?api=1&amp;map_action=pano&amp;viewpoint=33.7743356%2C-117.9409542","Historical Main Street Archway")</f>
        <v>Historical Main Street Archway</v>
      </c>
      <c r="C44" s="5">
        <v>33.7743356</v>
      </c>
      <c r="D44" s="5">
        <v>-117.9409542</v>
      </c>
      <c r="E44" s="1" t="s">
        <v>203</v>
      </c>
      <c r="F44" s="5">
        <v>4.6</v>
      </c>
      <c r="G44" s="5">
        <v>8.0</v>
      </c>
      <c r="H44" s="1" t="s">
        <v>155</v>
      </c>
    </row>
    <row r="45">
      <c r="A45" s="6" t="str">
        <f>HYPERLINK("https://www.google.com/maps/search/?api=1&amp;query=33.7997683,-117.9197124&amp;query_place_id=ChIJqfD7t_XX3IARfVDSp45qkt8","Fountains")</f>
        <v>Fountains</v>
      </c>
      <c r="B45" s="6" t="str">
        <f>HYPERLINK("https://www.google.com/maps/@?api=1&amp;map_action=pano&amp;viewpoint=33.7997683%2C-117.9197124","Fountains")</f>
        <v>Fountains</v>
      </c>
      <c r="C45" s="5">
        <v>33.7997683</v>
      </c>
      <c r="D45" s="5">
        <v>-117.9197124</v>
      </c>
      <c r="E45" s="1" t="s">
        <v>204</v>
      </c>
      <c r="F45" s="5">
        <v>4.6</v>
      </c>
      <c r="G45" s="5">
        <v>13.0</v>
      </c>
      <c r="H45" s="1" t="s">
        <v>155</v>
      </c>
    </row>
    <row r="46">
      <c r="A46" s="6" t="str">
        <f>HYPERLINK("https://www.google.com/maps/search/?api=1&amp;query=33.7296311,-117.940352&amp;query_place_id=ChIJH8fXWXYn3YARNa59UbymS2c","Palm Island | Mile Square Park")</f>
        <v>Palm Island | Mile Square Park</v>
      </c>
      <c r="B46" s="6" t="str">
        <f>HYPERLINK("https://www.google.com/maps/@?api=1&amp;map_action=pano&amp;viewpoint=33.7296311%2C-117.940352","Palm Island | Mile Square Park")</f>
        <v>Palm Island | Mile Square Park</v>
      </c>
      <c r="C46" s="5">
        <v>33.7296311</v>
      </c>
      <c r="D46" s="5">
        <v>-117.940352</v>
      </c>
      <c r="E46" s="1" t="s">
        <v>205</v>
      </c>
      <c r="F46" s="5">
        <v>4.7</v>
      </c>
      <c r="G46" s="5">
        <v>180.0</v>
      </c>
      <c r="H46" s="1" t="s">
        <v>193</v>
      </c>
    </row>
    <row r="47">
      <c r="A47" s="6" t="str">
        <f>HYPERLINK("https://www.google.com/maps/search/?api=1&amp;query=33.7174708,-117.8311428&amp;query_place_id=ChIJN54cQM7b3IARLqudRpCU_6o","Oregon")</f>
        <v>Oregon</v>
      </c>
      <c r="B47" s="6" t="str">
        <f>HYPERLINK("https://www.google.com/maps/@?api=1&amp;map_action=pano&amp;viewpoint=33.7174708%2C-117.8311428","Oregon")</f>
        <v>Oregon</v>
      </c>
      <c r="C47" s="5">
        <v>33.7174708</v>
      </c>
      <c r="D47" s="5">
        <v>-117.8311428</v>
      </c>
      <c r="E47" s="1" t="s">
        <v>206</v>
      </c>
      <c r="F47" s="5">
        <v>0.0</v>
      </c>
      <c r="G47" s="5">
        <v>0.0</v>
      </c>
      <c r="H47" s="1" t="s">
        <v>193</v>
      </c>
    </row>
    <row r="48">
      <c r="A48" s="6" t="str">
        <f>HYPERLINK("https://www.google.com/maps/search/?api=1&amp;query=33.7080622,-117.8929641&amp;query_place_id=ChIJ8eS3DWbZ3IARMwvc1NMZ3fo","Fountain of Youth")</f>
        <v>Fountain of Youth</v>
      </c>
      <c r="B48" s="6" t="str">
        <f>HYPERLINK("https://www.google.com/maps/@?api=1&amp;map_action=pano&amp;viewpoint=33.7080622%2C-117.8929641","Fountain of Youth")</f>
        <v>Fountain of Youth</v>
      </c>
      <c r="C48" s="5">
        <v>33.7080622</v>
      </c>
      <c r="D48" s="5">
        <v>-117.8929641</v>
      </c>
      <c r="E48" s="1" t="s">
        <v>207</v>
      </c>
      <c r="F48" s="5">
        <v>4.8</v>
      </c>
      <c r="G48" s="5">
        <v>5.0</v>
      </c>
      <c r="H48" s="1" t="s">
        <v>155</v>
      </c>
    </row>
    <row r="49">
      <c r="A49" s="6" t="str">
        <f>HYPERLINK("https://www.google.com/maps/search/?api=1&amp;query=33.8127559,-117.918767&amp;query_place_id=ChIJC4tPjBHX3IARhEqioRHqpCw","Snow White's Enchanted Wish")</f>
        <v>Snow White's Enchanted Wish</v>
      </c>
      <c r="B49" s="6" t="str">
        <f>HYPERLINK("https://www.google.com/maps/@?api=1&amp;map_action=pano&amp;viewpoint=33.8127559%2C-117.918767","Snow White's Enchanted Wish")</f>
        <v>Snow White's Enchanted Wish</v>
      </c>
      <c r="C49" s="5">
        <v>33.8127559</v>
      </c>
      <c r="D49" s="5">
        <v>-117.918767</v>
      </c>
      <c r="E49" s="1" t="s">
        <v>208</v>
      </c>
      <c r="F49" s="5">
        <v>4.7</v>
      </c>
      <c r="G49" s="5">
        <v>18.0</v>
      </c>
      <c r="H49" s="1" t="s">
        <v>155</v>
      </c>
    </row>
    <row r="50">
      <c r="A50" s="6" t="str">
        <f>HYPERLINK("https://www.google.com/maps/search/?api=1&amp;query=33.730359,-117.828706&amp;query_place_id=ChIJaSeGWgTb3IARkjejCWvnv-s","Agua salada")</f>
        <v>Agua salada</v>
      </c>
      <c r="B50" s="6" t="str">
        <f>HYPERLINK("https://www.google.com/maps/@?api=1&amp;map_action=pano&amp;viewpoint=33.730359%2C-117.828706","Agua salada")</f>
        <v>Agua salada</v>
      </c>
      <c r="C50" s="5">
        <v>33.730359</v>
      </c>
      <c r="D50" s="5">
        <v>-117.828706</v>
      </c>
      <c r="E50" s="1" t="s">
        <v>209</v>
      </c>
      <c r="F50" s="5">
        <v>0.0</v>
      </c>
      <c r="G50" s="5">
        <v>0.0</v>
      </c>
      <c r="H50" s="1" t="s">
        <v>193</v>
      </c>
    </row>
    <row r="51">
      <c r="A51" s="6" t="str">
        <f>HYPERLINK("https://www.google.com/maps/search/?api=1&amp;query=33.8061424,-117.9144892&amp;query_place_id=ChIJkwlhPgDX3IAR5Pnz1MR8ntA","Parking Disney")</f>
        <v>Parking Disney</v>
      </c>
      <c r="B51" s="6" t="str">
        <f>HYPERLINK("https://www.google.com/maps/@?api=1&amp;map_action=pano&amp;viewpoint=33.8061424%2C-117.9144892","Parking Disney")</f>
        <v>Parking Disney</v>
      </c>
      <c r="C51" s="5">
        <v>33.8061424</v>
      </c>
      <c r="D51" s="5">
        <v>-117.9144892</v>
      </c>
      <c r="E51" s="1" t="s">
        <v>210</v>
      </c>
      <c r="F51" s="5">
        <v>5.0</v>
      </c>
      <c r="G51" s="5">
        <v>1.0</v>
      </c>
      <c r="H51" s="1" t="s">
        <v>193</v>
      </c>
    </row>
    <row r="52">
      <c r="A52" s="6" t="str">
        <f>HYPERLINK("https://www.google.com/maps/search/?api=1&amp;query=33.8086146,-117.9186636&amp;query_place_id=ChIJDVV8G9rX3IARUv_21OLz19Y","Braille Map - Information")</f>
        <v>Braille Map - Information</v>
      </c>
      <c r="B52" s="6" t="str">
        <f>HYPERLINK("https://www.google.com/maps/@?api=1&amp;map_action=pano&amp;viewpoint=33.8086146%2C-117.9186636","Braille Map - Information")</f>
        <v>Braille Map - Information</v>
      </c>
      <c r="C52" s="5">
        <v>33.8086146</v>
      </c>
      <c r="D52" s="5">
        <v>-117.9186636</v>
      </c>
      <c r="E52" s="1" t="s">
        <v>211</v>
      </c>
      <c r="F52" s="5">
        <v>0.0</v>
      </c>
      <c r="G52" s="5">
        <v>0.0</v>
      </c>
      <c r="H52" s="1" t="s">
        <v>155</v>
      </c>
    </row>
    <row r="53">
      <c r="A53" s="6" t="str">
        <f>HYPERLINK("https://www.google.com/maps/search/?api=1&amp;query=33.7318675,-117.9988004&amp;query_place_id=ChIJQ7r8awAn3YARYa8msXTkU4o","Boardwalk Park")</f>
        <v>Boardwalk Park</v>
      </c>
      <c r="B53" s="6" t="str">
        <f>HYPERLINK("https://www.google.com/maps/@?api=1&amp;map_action=pano&amp;viewpoint=33.7318675%2C-117.9988004","Boardwalk Park")</f>
        <v>Boardwalk Park</v>
      </c>
      <c r="C53" s="5">
        <v>33.7318675</v>
      </c>
      <c r="D53" s="5">
        <v>-117.9988004</v>
      </c>
      <c r="E53" s="1" t="s">
        <v>212</v>
      </c>
      <c r="F53" s="5">
        <v>3.0</v>
      </c>
      <c r="G53" s="5">
        <v>1.0</v>
      </c>
      <c r="H53" s="1" t="s">
        <v>193</v>
      </c>
    </row>
    <row r="54">
      <c r="A54" s="6" t="str">
        <f>HYPERLINK("https://www.google.com/maps/search/?api=1&amp;query=33.8103104,-117.9189229&amp;query_place_id=ChIJBQqctNDX3IARTwdYaZTMpqU","Pluto Character Experience")</f>
        <v>Pluto Character Experience</v>
      </c>
      <c r="B54" s="6" t="str">
        <f>HYPERLINK("https://www.google.com/maps/@?api=1&amp;map_action=pano&amp;viewpoint=33.8103104%2C-117.9189229","Pluto Character Experience")</f>
        <v>Pluto Character Experience</v>
      </c>
      <c r="C54" s="5">
        <v>33.8103104</v>
      </c>
      <c r="D54" s="5">
        <v>-117.9189229</v>
      </c>
      <c r="E54" s="1" t="s">
        <v>213</v>
      </c>
      <c r="F54" s="5">
        <v>5.0</v>
      </c>
      <c r="G54" s="5">
        <v>2.0</v>
      </c>
      <c r="H54" s="1" t="s">
        <v>155</v>
      </c>
    </row>
    <row r="55">
      <c r="A55" s="6" t="str">
        <f>HYPERLINK("https://www.google.com/maps/search/?api=1&amp;query=33.820946,-117.9929444&amp;query_place_id=ChIJ92ltIAAp3YARasnlVqoXt0E","California Adventures")</f>
        <v>California Adventures</v>
      </c>
      <c r="B55" s="6" t="str">
        <f>HYPERLINK("https://www.google.com/maps/@?api=1&amp;map_action=pano&amp;viewpoint=33.820946%2C-117.9929444","California Adventures")</f>
        <v>California Adventures</v>
      </c>
      <c r="C55" s="5">
        <v>33.820946</v>
      </c>
      <c r="D55" s="5">
        <v>-117.9929444</v>
      </c>
      <c r="E55" s="1" t="s">
        <v>214</v>
      </c>
      <c r="F55" s="5">
        <v>0.0</v>
      </c>
      <c r="G55" s="5">
        <v>0.0</v>
      </c>
      <c r="H55" s="1" t="s">
        <v>193</v>
      </c>
    </row>
    <row r="56">
      <c r="A56" s="6" t="str">
        <f>HYPERLINK("https://www.google.com/maps/search/?api=1&amp;query=33.83348050000001,-117.914103&amp;query_place_id=ChIJXU3PKyXW3IARhRwrRyqLhpM","Muzeo Museum and Cultural Center")</f>
        <v>Muzeo Museum and Cultural Center</v>
      </c>
      <c r="B56" s="6" t="str">
        <f>HYPERLINK("https://www.google.com/maps/@?api=1&amp;map_action=pano&amp;viewpoint=33.83348050000001%2C-117.914103","Muzeo Museum and Cultural Center")</f>
        <v>Muzeo Museum and Cultural Center</v>
      </c>
      <c r="C56" s="5">
        <v>33.83348050000001</v>
      </c>
      <c r="D56" s="5">
        <v>-117.914103</v>
      </c>
      <c r="E56" s="1" t="s">
        <v>215</v>
      </c>
      <c r="F56" s="5">
        <v>4.4</v>
      </c>
      <c r="G56" s="5">
        <v>221.0</v>
      </c>
      <c r="H56" s="1" t="s">
        <v>216</v>
      </c>
    </row>
    <row r="57">
      <c r="A57" s="6" t="str">
        <f>HYPERLINK("https://www.google.com/maps/search/?api=1&amp;query=33.8071827,-117.9199335&amp;query_place_id=ChIJdweFab8p3YAR0BzxUFF9mjc","Grizzly Peak")</f>
        <v>Grizzly Peak</v>
      </c>
      <c r="B57" s="6" t="str">
        <f>HYPERLINK("https://www.google.com/maps/@?api=1&amp;map_action=pano&amp;viewpoint=33.8071827%2C-117.9199335","Grizzly Peak")</f>
        <v>Grizzly Peak</v>
      </c>
      <c r="C57" s="5">
        <v>33.8071827</v>
      </c>
      <c r="D57" s="5">
        <v>-117.9199335</v>
      </c>
      <c r="E57" s="1" t="s">
        <v>217</v>
      </c>
      <c r="F57" s="5">
        <v>4.7</v>
      </c>
      <c r="G57" s="5">
        <v>22.0</v>
      </c>
      <c r="H57" s="1" t="s">
        <v>178</v>
      </c>
    </row>
    <row r="58">
      <c r="A58" s="6" t="str">
        <f>HYPERLINK("https://www.google.com/maps/search/?api=1&amp;query=33.7442071,-117.9688773&amp;query_place_id=ChIJi8yxxVMn3YARDSLczG1slsA","Public Art 'Dolphin Fountain'")</f>
        <v>Public Art 'Dolphin Fountain'</v>
      </c>
      <c r="B58" s="6" t="str">
        <f>HYPERLINK("https://www.google.com/maps/@?api=1&amp;map_action=pano&amp;viewpoint=33.7442071%2C-117.9688773","Public Art 'Dolphin Fountain'")</f>
        <v>Public Art 'Dolphin Fountain'</v>
      </c>
      <c r="C58" s="5">
        <v>33.7442071</v>
      </c>
      <c r="D58" s="5">
        <v>-117.9688773</v>
      </c>
      <c r="E58" s="1" t="s">
        <v>218</v>
      </c>
      <c r="F58" s="5">
        <v>0.0</v>
      </c>
      <c r="G58" s="5">
        <v>0.0</v>
      </c>
      <c r="H58" s="1" t="s">
        <v>219</v>
      </c>
    </row>
    <row r="59">
      <c r="A59" s="6" t="str">
        <f>HYPERLINK("https://www.google.com/maps/search/?api=1&amp;query=33.7174708,-117.8311428&amp;query_place_id=ChIJJVmW3w7b3IARKQcfrUrI3-U","Plaza square park Orange County")</f>
        <v>Plaza square park Orange County</v>
      </c>
      <c r="B59" s="6" t="str">
        <f>HYPERLINK("https://www.google.com/maps/@?api=1&amp;map_action=pano&amp;viewpoint=33.7174708%2C-117.8311428","Plaza square park Orange County")</f>
        <v>Plaza square park Orange County</v>
      </c>
      <c r="C59" s="5">
        <v>33.7174708</v>
      </c>
      <c r="D59" s="5">
        <v>-117.8311428</v>
      </c>
      <c r="E59" s="1" t="s">
        <v>220</v>
      </c>
      <c r="F59" s="5">
        <v>0.0</v>
      </c>
      <c r="G59" s="5">
        <v>0.0</v>
      </c>
      <c r="H59" s="1" t="s">
        <v>193</v>
      </c>
    </row>
    <row r="60">
      <c r="A60" s="6" t="str">
        <f>HYPERLINK("https://www.google.com/maps/search/?api=1&amp;query=33.8363707,-117.8390604&amp;query_place_id=ChIJ762N8pzX3IAR_Htkkr7Oy9U","Eisenhower Park")</f>
        <v>Eisenhower Park</v>
      </c>
      <c r="B60" s="6" t="str">
        <f>HYPERLINK("https://www.google.com/maps/@?api=1&amp;map_action=pano&amp;viewpoint=33.8363707%2C-117.8390604","Eisenhower Park")</f>
        <v>Eisenhower Park</v>
      </c>
      <c r="C60" s="5">
        <v>33.8363707</v>
      </c>
      <c r="D60" s="5">
        <v>-117.8390604</v>
      </c>
      <c r="E60" s="1" t="s">
        <v>221</v>
      </c>
      <c r="F60" s="5">
        <v>4.7</v>
      </c>
      <c r="G60" s="5">
        <v>20.0</v>
      </c>
      <c r="H60" s="1" t="s">
        <v>193</v>
      </c>
    </row>
    <row r="61">
      <c r="A61" s="6" t="str">
        <f>HYPERLINK("https://www.google.com/maps/search/?api=1&amp;query=33.6920078,-117.829694&amp;query_place_id=ChIJSUanSifc3IAR_Kiuu6vAKXo","Pao Fa Buddhist Temple")</f>
        <v>Pao Fa Buddhist Temple</v>
      </c>
      <c r="B61" s="6" t="str">
        <f>HYPERLINK("https://www.google.com/maps/@?api=1&amp;map_action=pano&amp;viewpoint=33.6920078%2C-117.829694","Pao Fa Buddhist Temple")</f>
        <v>Pao Fa Buddhist Temple</v>
      </c>
      <c r="C61" s="5">
        <v>33.6920078</v>
      </c>
      <c r="D61" s="5">
        <v>-117.829694</v>
      </c>
      <c r="E61" s="1" t="s">
        <v>222</v>
      </c>
      <c r="F61" s="5">
        <v>4.8</v>
      </c>
      <c r="G61" s="5">
        <v>60.0</v>
      </c>
      <c r="H61" s="1" t="s">
        <v>223</v>
      </c>
    </row>
    <row r="62">
      <c r="A62" s="6" t="str">
        <f>HYPERLINK("https://www.google.com/maps/search/?api=1&amp;query=33.7702538,-117.8678641&amp;query_place_id=ChIJXzC2OsjZ3IAR_H-q2B1k3fI","Discovery Cube")</f>
        <v>Discovery Cube</v>
      </c>
      <c r="B62" s="6" t="str">
        <f>HYPERLINK("https://www.google.com/maps/@?api=1&amp;map_action=pano&amp;viewpoint=33.7702538%2C-117.8678641","Discovery Cube")</f>
        <v>Discovery Cube</v>
      </c>
      <c r="C62" s="5">
        <v>33.7702538</v>
      </c>
      <c r="D62" s="5">
        <v>-117.8678641</v>
      </c>
      <c r="E62" s="1" t="s">
        <v>224</v>
      </c>
      <c r="F62" s="5">
        <v>4.3</v>
      </c>
      <c r="G62" s="5">
        <v>3638.0</v>
      </c>
      <c r="H62" s="1" t="s">
        <v>225</v>
      </c>
    </row>
    <row r="63">
      <c r="A63" s="6" t="str">
        <f>HYPERLINK("https://www.google.com/maps/search/?api=1&amp;query=33.775166,-117.8667593&amp;query_place_id=ChIJ_W0FucjZ3IARYjl7Yk0Q57M","Barnes &amp; Noble")</f>
        <v>Barnes &amp; Noble</v>
      </c>
      <c r="B63" s="6" t="str">
        <f>HYPERLINK("https://www.google.com/maps/@?api=1&amp;map_action=pano&amp;viewpoint=33.775166%2C-117.8667593","Barnes &amp; Noble")</f>
        <v>Barnes &amp; Noble</v>
      </c>
      <c r="C63" s="5">
        <v>33.775166</v>
      </c>
      <c r="D63" s="5">
        <v>-117.8667593</v>
      </c>
      <c r="E63" s="1" t="s">
        <v>226</v>
      </c>
      <c r="F63" s="5">
        <v>4.6</v>
      </c>
      <c r="G63" s="5">
        <v>1922.0</v>
      </c>
      <c r="H63" s="1" t="s">
        <v>227</v>
      </c>
    </row>
    <row r="64">
      <c r="A64" s="6" t="str">
        <f>HYPERLINK("https://www.google.com/maps/search/?api=1&amp;query=33.783688,-117.8905022&amp;query_place_id=ChIJl0znByfY3IARuFkbyEuyldc","Krispy Kreme")</f>
        <v>Krispy Kreme</v>
      </c>
      <c r="B64" s="6" t="str">
        <f>HYPERLINK("https://www.google.com/maps/@?api=1&amp;map_action=pano&amp;viewpoint=33.783688%2C-117.8905022","Krispy Kreme")</f>
        <v>Krispy Kreme</v>
      </c>
      <c r="C64" s="5">
        <v>33.783688</v>
      </c>
      <c r="D64" s="5">
        <v>-117.8905022</v>
      </c>
      <c r="E64" s="1" t="s">
        <v>228</v>
      </c>
      <c r="F64" s="5">
        <v>4.5</v>
      </c>
      <c r="G64" s="5">
        <v>2877.0</v>
      </c>
      <c r="H64" s="1" t="s">
        <v>229</v>
      </c>
    </row>
    <row r="65">
      <c r="A65" s="6" t="str">
        <f>HYPERLINK("https://www.google.com/maps/search/?api=1&amp;query=33.7391052,-117.9209747&amp;query_place_id=ChIJAdgbZH7Y3IARFZbqM5W4iwg","Cafe Lu")</f>
        <v>Cafe Lu</v>
      </c>
      <c r="B65" s="6" t="str">
        <f>HYPERLINK("https://www.google.com/maps/@?api=1&amp;map_action=pano&amp;viewpoint=33.7391052%2C-117.9209747","Cafe Lu")</f>
        <v>Cafe Lu</v>
      </c>
      <c r="C65" s="5">
        <v>33.7391052</v>
      </c>
      <c r="D65" s="5">
        <v>-117.9209747</v>
      </c>
      <c r="E65" s="1" t="s">
        <v>230</v>
      </c>
      <c r="F65" s="5">
        <v>4.1</v>
      </c>
      <c r="G65" s="5">
        <v>567.0</v>
      </c>
      <c r="H65" s="1" t="s">
        <v>231</v>
      </c>
    </row>
    <row r="66">
      <c r="A66" s="6" t="str">
        <f>HYPERLINK("https://www.google.com/maps/search/?api=1&amp;query=33.8175945,-117.9149544&amp;query_place_id=ChIJIQj6XdLX3IARPq3lwJ7DpvA","Starbucks")</f>
        <v>Starbucks</v>
      </c>
      <c r="B66" s="6" t="str">
        <f>HYPERLINK("https://www.google.com/maps/@?api=1&amp;map_action=pano&amp;viewpoint=33.8175945%2C-117.9149544","Starbucks")</f>
        <v>Starbucks</v>
      </c>
      <c r="C66" s="5">
        <v>33.8175945</v>
      </c>
      <c r="D66" s="5">
        <v>-117.9149544</v>
      </c>
      <c r="E66" s="1" t="s">
        <v>232</v>
      </c>
      <c r="F66" s="5">
        <v>4.1</v>
      </c>
      <c r="G66" s="5">
        <v>989.0</v>
      </c>
      <c r="H66" s="1" t="s">
        <v>233</v>
      </c>
    </row>
    <row r="67">
      <c r="A67" s="6" t="str">
        <f>HYPERLINK("https://www.google.com/maps/search/?api=1&amp;query=33.812251,-117.914931&amp;query_place_id=ChIJzc3_stHX3IARSJhx24CYHVk","Mimi's Cafe")</f>
        <v>Mimi's Cafe</v>
      </c>
      <c r="B67" s="6" t="str">
        <f>HYPERLINK("https://www.google.com/maps/@?api=1&amp;map_action=pano&amp;viewpoint=33.812251%2C-117.914931","Mimi's Cafe")</f>
        <v>Mimi's Cafe</v>
      </c>
      <c r="C67" s="5">
        <v>33.812251</v>
      </c>
      <c r="D67" s="5">
        <v>-117.914931</v>
      </c>
      <c r="E67" s="1" t="s">
        <v>234</v>
      </c>
      <c r="F67" s="5">
        <v>4.2</v>
      </c>
      <c r="G67" s="5">
        <v>2235.0</v>
      </c>
      <c r="H67" s="1" t="s">
        <v>235</v>
      </c>
    </row>
    <row r="68">
      <c r="A68" s="6" t="str">
        <f>HYPERLINK("https://www.google.com/maps/search/?api=1&amp;query=33.69442470000001,-117.9257746&amp;query_place_id=ChIJY3h6irTd3IARMydHjjVMQn0","Portola Coffee Roasters")</f>
        <v>Portola Coffee Roasters</v>
      </c>
      <c r="B68" s="6" t="str">
        <f>HYPERLINK("https://www.google.com/maps/@?api=1&amp;map_action=pano&amp;viewpoint=33.69442470000001%2C-117.9257746","Portola Coffee Roasters")</f>
        <v>Portola Coffee Roasters</v>
      </c>
      <c r="C68" s="5">
        <v>33.69442470000001</v>
      </c>
      <c r="D68" s="5">
        <v>-117.9257746</v>
      </c>
      <c r="E68" s="1" t="s">
        <v>236</v>
      </c>
      <c r="F68" s="5">
        <v>4.5</v>
      </c>
      <c r="G68" s="5">
        <v>864.0</v>
      </c>
      <c r="H68" s="1" t="s">
        <v>237</v>
      </c>
    </row>
    <row r="69">
      <c r="A69" s="6" t="str">
        <f>HYPERLINK("https://www.google.com/maps/search/?api=1&amp;query=33.803772,-117.887344&amp;query_place_id=ChIJT1SyqJnX3IAR9dK1C1xn5RM","Starbucks")</f>
        <v>Starbucks</v>
      </c>
      <c r="B69" s="6" t="str">
        <f>HYPERLINK("https://www.google.com/maps/@?api=1&amp;map_action=pano&amp;viewpoint=33.803772%2C-117.887344","Starbucks")</f>
        <v>Starbucks</v>
      </c>
      <c r="C69" s="5">
        <v>33.803772</v>
      </c>
      <c r="D69" s="5">
        <v>-117.887344</v>
      </c>
      <c r="E69" s="1" t="s">
        <v>238</v>
      </c>
      <c r="F69" s="5">
        <v>4.1</v>
      </c>
      <c r="G69" s="5">
        <v>708.0</v>
      </c>
      <c r="H69" s="1" t="s">
        <v>233</v>
      </c>
    </row>
    <row r="70">
      <c r="A70" s="6" t="str">
        <f>HYPERLINK("https://www.google.com/maps/search/?api=1&amp;query=33.75407260000001,-117.8357445&amp;query_place_id=ChIJxfw1i37Z3IARrdqSD1CeVso","Corner Books &amp; Coffee at Calvary Church")</f>
        <v>Corner Books &amp; Coffee at Calvary Church</v>
      </c>
      <c r="B70" s="6" t="str">
        <f>HYPERLINK("https://www.google.com/maps/@?api=1&amp;map_action=pano&amp;viewpoint=33.75407260000001%2C-117.8357445","Corner Books &amp; Coffee at Calvary Church")</f>
        <v>Corner Books &amp; Coffee at Calvary Church</v>
      </c>
      <c r="C70" s="5">
        <v>33.75407260000001</v>
      </c>
      <c r="D70" s="5">
        <v>-117.8357445</v>
      </c>
      <c r="E70" s="1" t="s">
        <v>239</v>
      </c>
      <c r="F70" s="5">
        <v>4.4</v>
      </c>
      <c r="G70" s="5">
        <v>8.0</v>
      </c>
      <c r="H70" s="1" t="s">
        <v>227</v>
      </c>
    </row>
    <row r="71">
      <c r="A71" s="6" t="str">
        <f>HYPERLINK("https://www.google.com/maps/search/?api=1&amp;query=33.8329216,-117.945815&amp;query_place_id=ChIJAfm7NsAp3YARc-xOVfEREKw","Nubia Cafe")</f>
        <v>Nubia Cafe</v>
      </c>
      <c r="B71" s="6" t="str">
        <f>HYPERLINK("https://www.google.com/maps/@?api=1&amp;map_action=pano&amp;viewpoint=33.8329216%2C-117.945815","Nubia Cafe")</f>
        <v>Nubia Cafe</v>
      </c>
      <c r="C71" s="5">
        <v>33.8329216</v>
      </c>
      <c r="D71" s="5">
        <v>-117.945815</v>
      </c>
      <c r="E71" s="1" t="s">
        <v>240</v>
      </c>
      <c r="F71" s="5">
        <v>4.2</v>
      </c>
      <c r="G71" s="5">
        <v>1060.0</v>
      </c>
      <c r="H71" s="1" t="s">
        <v>241</v>
      </c>
    </row>
    <row r="72">
      <c r="A72" s="6" t="str">
        <f>HYPERLINK("https://www.google.com/maps/search/?api=1&amp;query=33.7304725,-117.995964&amp;query_place_id=ChIJQZuhI2gm3YAR7c1JCv3cwJU","Corner Bakery")</f>
        <v>Corner Bakery</v>
      </c>
      <c r="B72" s="6" t="str">
        <f>HYPERLINK("https://www.google.com/maps/@?api=1&amp;map_action=pano&amp;viewpoint=33.7304725%2C-117.995964","Corner Bakery")</f>
        <v>Corner Bakery</v>
      </c>
      <c r="C72" s="5">
        <v>33.7304725</v>
      </c>
      <c r="D72" s="5">
        <v>-117.995964</v>
      </c>
      <c r="E72" s="1" t="s">
        <v>242</v>
      </c>
      <c r="F72" s="5">
        <v>4.2</v>
      </c>
      <c r="G72" s="5">
        <v>572.0</v>
      </c>
      <c r="H72" s="1" t="s">
        <v>229</v>
      </c>
    </row>
    <row r="73">
      <c r="A73" s="6" t="str">
        <f>HYPERLINK("https://www.google.com/maps/search/?api=1&amp;query=33.788893,-117.940805&amp;query_place_id=ChIJIa9qyhYo3YARcTlIcaaNCRA","Starbucks")</f>
        <v>Starbucks</v>
      </c>
      <c r="B73" s="6" t="str">
        <f>HYPERLINK("https://www.google.com/maps/@?api=1&amp;map_action=pano&amp;viewpoint=33.788893%2C-117.940805","Starbucks")</f>
        <v>Starbucks</v>
      </c>
      <c r="C73" s="5">
        <v>33.788893</v>
      </c>
      <c r="D73" s="5">
        <v>-117.940805</v>
      </c>
      <c r="E73" s="1" t="s">
        <v>243</v>
      </c>
      <c r="F73" s="5">
        <v>4.1</v>
      </c>
      <c r="G73" s="5">
        <v>605.0</v>
      </c>
      <c r="H73" s="1" t="s">
        <v>233</v>
      </c>
    </row>
    <row r="74">
      <c r="A74" s="6" t="str">
        <f>HYPERLINK("https://www.google.com/maps/search/?api=1&amp;query=33.7454272,-117.9519667&amp;query_place_id=ChIJr0ZUkr4n3YARni4y06zaWfs","Lily's Bakery")</f>
        <v>Lily's Bakery</v>
      </c>
      <c r="B74" s="6" t="str">
        <f>HYPERLINK("https://www.google.com/maps/@?api=1&amp;map_action=pano&amp;viewpoint=33.7454272%2C-117.9519667","Lily's Bakery")</f>
        <v>Lily's Bakery</v>
      </c>
      <c r="C74" s="5">
        <v>33.7454272</v>
      </c>
      <c r="D74" s="5">
        <v>-117.9519667</v>
      </c>
      <c r="E74" s="1" t="s">
        <v>244</v>
      </c>
      <c r="F74" s="5">
        <v>4.4</v>
      </c>
      <c r="G74" s="5">
        <v>281.0</v>
      </c>
      <c r="H74" s="1" t="s">
        <v>245</v>
      </c>
    </row>
    <row r="75">
      <c r="A75" s="6" t="str">
        <f>HYPERLINK("https://www.google.com/maps/search/?api=1&amp;query=33.8028911,-117.8886277&amp;query_place_id=ChIJZcNDxJnX3IARM0k-_xojzUA","McDonald's")</f>
        <v>McDonald's</v>
      </c>
      <c r="B75" s="6" t="str">
        <f>HYPERLINK("https://www.google.com/maps/@?api=1&amp;map_action=pano&amp;viewpoint=33.8028911%2C-117.8886277","McDonald's")</f>
        <v>McDonald's</v>
      </c>
      <c r="C75" s="5">
        <v>33.8028911</v>
      </c>
      <c r="D75" s="5">
        <v>-117.8886277</v>
      </c>
      <c r="E75" s="1" t="s">
        <v>246</v>
      </c>
      <c r="F75" s="5">
        <v>3.6</v>
      </c>
      <c r="G75" s="5">
        <v>2734.0</v>
      </c>
      <c r="H75" s="1" t="s">
        <v>233</v>
      </c>
    </row>
    <row r="76">
      <c r="A76" s="6" t="str">
        <f>HYPERLINK("https://www.google.com/maps/search/?api=1&amp;query=33.7596221,-117.8528691&amp;query_place_id=ChIJr0MSwZjZ3IARj5VK-Q6qtrE","Starbucks")</f>
        <v>Starbucks</v>
      </c>
      <c r="B76" s="6" t="str">
        <f>HYPERLINK("https://www.google.com/maps/@?api=1&amp;map_action=pano&amp;viewpoint=33.7596221%2C-117.8528691","Starbucks")</f>
        <v>Starbucks</v>
      </c>
      <c r="C76" s="5">
        <v>33.7596221</v>
      </c>
      <c r="D76" s="5">
        <v>-117.8528691</v>
      </c>
      <c r="E76" s="1" t="s">
        <v>247</v>
      </c>
      <c r="F76" s="5">
        <v>4.1</v>
      </c>
      <c r="G76" s="5">
        <v>950.0</v>
      </c>
      <c r="H76" s="1" t="s">
        <v>233</v>
      </c>
    </row>
    <row r="77">
      <c r="A77" s="6" t="str">
        <f>HYPERLINK("https://www.google.com/maps/search/?api=1&amp;query=33.760243,-117.830241&amp;query_place_id=ChIJ26FAxira3IARGEk3dXawOnc","Mimi's Cafe")</f>
        <v>Mimi's Cafe</v>
      </c>
      <c r="B77" s="6" t="str">
        <f>HYPERLINK("https://www.google.com/maps/@?api=1&amp;map_action=pano&amp;viewpoint=33.760243%2C-117.830241","Mimi's Cafe")</f>
        <v>Mimi's Cafe</v>
      </c>
      <c r="C77" s="5">
        <v>33.760243</v>
      </c>
      <c r="D77" s="5">
        <v>-117.830241</v>
      </c>
      <c r="E77" s="1" t="s">
        <v>248</v>
      </c>
      <c r="F77" s="5">
        <v>4.1</v>
      </c>
      <c r="G77" s="5">
        <v>1021.0</v>
      </c>
      <c r="H77" s="1" t="s">
        <v>235</v>
      </c>
    </row>
    <row r="78">
      <c r="A78" s="6" t="str">
        <f>HYPERLINK("https://www.google.com/maps/search/?api=1&amp;query=33.7603212,-117.9512255&amp;query_place_id=ChIJu0qN18In3YARpX7C1F3yB3A","Tastea Garden Grove (Westminster)")</f>
        <v>Tastea Garden Grove (Westminster)</v>
      </c>
      <c r="B78" s="6" t="str">
        <f>HYPERLINK("https://www.google.com/maps/@?api=1&amp;map_action=pano&amp;viewpoint=33.7603212%2C-117.9512255","Tastea Garden Grove (Westminster)")</f>
        <v>Tastea Garden Grove (Westminster)</v>
      </c>
      <c r="C78" s="5">
        <v>33.7603212</v>
      </c>
      <c r="D78" s="5">
        <v>-117.9512255</v>
      </c>
      <c r="E78" s="1" t="s">
        <v>249</v>
      </c>
      <c r="F78" s="5">
        <v>4.3</v>
      </c>
      <c r="G78" s="5">
        <v>678.0</v>
      </c>
      <c r="H78" s="1" t="s">
        <v>231</v>
      </c>
    </row>
    <row r="79">
      <c r="A79" s="6" t="str">
        <f>HYPERLINK("https://www.google.com/maps/search/?api=1&amp;query=33.8088389,-117.869725&amp;query_place_id=ChIJOYLLAXPX3IARFGwZ5DYDL28","Prime Cut Café")</f>
        <v>Prime Cut Café</v>
      </c>
      <c r="B79" s="6" t="str">
        <f>HYPERLINK("https://www.google.com/maps/@?api=1&amp;map_action=pano&amp;viewpoint=33.8088389%2C-117.869725","Prime Cut Café")</f>
        <v>Prime Cut Café</v>
      </c>
      <c r="C79" s="5">
        <v>33.8088389</v>
      </c>
      <c r="D79" s="5">
        <v>-117.869725</v>
      </c>
      <c r="E79" s="1" t="s">
        <v>250</v>
      </c>
      <c r="F79" s="5">
        <v>4.5</v>
      </c>
      <c r="G79" s="5">
        <v>799.0</v>
      </c>
      <c r="H79" s="1" t="s">
        <v>251</v>
      </c>
    </row>
    <row r="80">
      <c r="A80" s="6" t="str">
        <f>HYPERLINK("https://www.google.com/maps/search/?api=1&amp;query=33.7461705,-117.8694912&amp;query_place_id=ChIJGcXo-QbZ3IARdf0EDWH2UOo","Den Cafe")</f>
        <v>Den Cafe</v>
      </c>
      <c r="B80" s="6" t="str">
        <f>HYPERLINK("https://www.google.com/maps/@?api=1&amp;map_action=pano&amp;viewpoint=33.7461705%2C-117.8694912","Den Cafe")</f>
        <v>Den Cafe</v>
      </c>
      <c r="C80" s="5">
        <v>33.7461705</v>
      </c>
      <c r="D80" s="5">
        <v>-117.8694912</v>
      </c>
      <c r="E80" s="1" t="s">
        <v>252</v>
      </c>
      <c r="F80" s="5">
        <v>4.5</v>
      </c>
      <c r="G80" s="5">
        <v>517.0</v>
      </c>
      <c r="H80" s="1" t="s">
        <v>253</v>
      </c>
    </row>
    <row r="81">
      <c r="A81" s="6" t="str">
        <f>HYPERLINK("https://www.google.com/maps/search/?api=1&amp;query=33.81846799999999,-117.90917&amp;query_place_id=ChIJfSEPRMzX3IARdnHOx3KFMdI","McDonald's")</f>
        <v>McDonald's</v>
      </c>
      <c r="B81" s="6" t="str">
        <f>HYPERLINK("https://www.google.com/maps/@?api=1&amp;map_action=pano&amp;viewpoint=33.81846799999999%2C-117.90917","McDonald's")</f>
        <v>McDonald's</v>
      </c>
      <c r="C81" s="5">
        <v>33.81846799999999</v>
      </c>
      <c r="D81" s="5">
        <v>-117.90917</v>
      </c>
      <c r="E81" s="1" t="s">
        <v>254</v>
      </c>
      <c r="F81" s="5">
        <v>3.6</v>
      </c>
      <c r="G81" s="5">
        <v>2751.0</v>
      </c>
      <c r="H81" s="1" t="s">
        <v>233</v>
      </c>
    </row>
    <row r="82">
      <c r="A82" s="6" t="str">
        <f>HYPERLINK("https://www.google.com/maps/search/?api=1&amp;query=33.8001353,-117.9187849&amp;query_place_id=ChIJwXNOWOfX3IARQ2fH6X9w-Bc","Starbucks")</f>
        <v>Starbucks</v>
      </c>
      <c r="B82" s="6" t="str">
        <f>HYPERLINK("https://www.google.com/maps/@?api=1&amp;map_action=pano&amp;viewpoint=33.8001353%2C-117.9187849","Starbucks")</f>
        <v>Starbucks</v>
      </c>
      <c r="C82" s="5">
        <v>33.8001353</v>
      </c>
      <c r="D82" s="5">
        <v>-117.9187849</v>
      </c>
      <c r="E82" s="1" t="s">
        <v>255</v>
      </c>
      <c r="F82" s="5">
        <v>3.8</v>
      </c>
      <c r="G82" s="5">
        <v>274.0</v>
      </c>
      <c r="H82" s="1" t="s">
        <v>256</v>
      </c>
    </row>
    <row r="83">
      <c r="A83" s="6" t="str">
        <f>HYPERLINK("https://www.google.com/maps/search/?api=1&amp;query=33.7294545,-117.9930938&amp;query_place_id=ChIJu5OOMl0m3YARM7U-cViV3E4","Refuge Calvary Chapel Huntington Beach")</f>
        <v>Refuge Calvary Chapel Huntington Beach</v>
      </c>
      <c r="B83" s="6" t="str">
        <f>HYPERLINK("https://www.google.com/maps/@?api=1&amp;map_action=pano&amp;viewpoint=33.7294545%2C-117.9930938","Refuge Calvary Chapel Huntington Beach")</f>
        <v>Refuge Calvary Chapel Huntington Beach</v>
      </c>
      <c r="C83" s="5">
        <v>33.7294545</v>
      </c>
      <c r="D83" s="5">
        <v>-117.9930938</v>
      </c>
      <c r="E83" s="1" t="s">
        <v>257</v>
      </c>
      <c r="F83" s="5">
        <v>4.8</v>
      </c>
      <c r="G83" s="5">
        <v>368.0</v>
      </c>
      <c r="H83" s="1" t="s">
        <v>258</v>
      </c>
    </row>
    <row r="84">
      <c r="A84" s="6" t="str">
        <f>HYPERLINK("https://www.google.com/maps/search/?api=1&amp;query=33.7770841,-117.8668172&amp;query_place_id=ChIJtQ4PZ8_Z3IARtU9mS-s_0mg","Starbucks")</f>
        <v>Starbucks</v>
      </c>
      <c r="B84" s="6" t="str">
        <f>HYPERLINK("https://www.google.com/maps/@?api=1&amp;map_action=pano&amp;viewpoint=33.7770841%2C-117.8668172","Starbucks")</f>
        <v>Starbucks</v>
      </c>
      <c r="C84" s="5">
        <v>33.7770841</v>
      </c>
      <c r="D84" s="5">
        <v>-117.8668172</v>
      </c>
      <c r="E84" s="1" t="s">
        <v>259</v>
      </c>
      <c r="F84" s="5">
        <v>4.4</v>
      </c>
      <c r="G84" s="5">
        <v>705.0</v>
      </c>
      <c r="H84" s="1" t="s">
        <v>260</v>
      </c>
    </row>
    <row r="85">
      <c r="A85" s="6" t="str">
        <f>HYPERLINK("https://www.google.com/maps/search/?api=1&amp;query=33.7477834,-117.8713034&amp;query_place_id=ChIJl4l6RgfZ3IARIOzwboYoRVI","Crave Restaurant Downtown Santa Ana")</f>
        <v>Crave Restaurant Downtown Santa Ana</v>
      </c>
      <c r="B85" s="6" t="str">
        <f>HYPERLINK("https://www.google.com/maps/@?api=1&amp;map_action=pano&amp;viewpoint=33.7477834%2C-117.8713034","Crave Restaurant Downtown Santa Ana")</f>
        <v>Crave Restaurant Downtown Santa Ana</v>
      </c>
      <c r="C85" s="5">
        <v>33.7477834</v>
      </c>
      <c r="D85" s="5">
        <v>-117.8713034</v>
      </c>
      <c r="E85" s="1" t="s">
        <v>261</v>
      </c>
      <c r="F85" s="5">
        <v>4.5</v>
      </c>
      <c r="G85" s="5">
        <v>607.0</v>
      </c>
      <c r="H85" s="1" t="s">
        <v>262</v>
      </c>
    </row>
    <row r="86">
      <c r="A86" s="6" t="str">
        <f>HYPERLINK("https://www.google.com/maps/search/?api=1&amp;query=33.694822,-117.954561&amp;query_place_id=ChIJsfm0LDEn3YAR6dCdiyhVfiY","Mimi's Cafe")</f>
        <v>Mimi's Cafe</v>
      </c>
      <c r="B86" s="6" t="str">
        <f>HYPERLINK("https://www.google.com/maps/@?api=1&amp;map_action=pano&amp;viewpoint=33.694822%2C-117.954561","Mimi's Cafe")</f>
        <v>Mimi's Cafe</v>
      </c>
      <c r="C86" s="5">
        <v>33.694822</v>
      </c>
      <c r="D86" s="5">
        <v>-117.954561</v>
      </c>
      <c r="E86" s="1" t="s">
        <v>263</v>
      </c>
      <c r="F86" s="5">
        <v>4.1</v>
      </c>
      <c r="G86" s="5">
        <v>1167.0</v>
      </c>
      <c r="H86" s="1" t="s">
        <v>264</v>
      </c>
    </row>
    <row r="87">
      <c r="A87" s="6" t="str">
        <f>HYPERLINK("https://www.google.com/maps/search/?api=1&amp;query=33.8137303,-117.9177127&amp;query_place_id=ChIJ6WPEQdHX3IARgAWI2NxSqDs","Fairytale Art")</f>
        <v>Fairytale Art</v>
      </c>
      <c r="B87" s="6" t="str">
        <f>HYPERLINK("https://www.google.com/maps/@?api=1&amp;map_action=pano&amp;viewpoint=33.8137303%2C-117.9177127","Fairytale Art")</f>
        <v>Fairytale Art</v>
      </c>
      <c r="C87" s="5">
        <v>33.8137303</v>
      </c>
      <c r="D87" s="5">
        <v>-117.9177127</v>
      </c>
      <c r="E87" s="1" t="s">
        <v>265</v>
      </c>
      <c r="F87" s="5">
        <v>5.0</v>
      </c>
      <c r="G87" s="5">
        <v>1.0</v>
      </c>
      <c r="H87" s="1" t="s">
        <v>231</v>
      </c>
    </row>
    <row r="88">
      <c r="A88" s="6" t="str">
        <f>HYPERLINK("https://www.google.com/maps/search/?api=1&amp;query=33.835364,-117.914059&amp;query_place_id=ChIJMzeWuSTW3IARyPKoPdiTgGc","Starbucks")</f>
        <v>Starbucks</v>
      </c>
      <c r="B88" s="6" t="str">
        <f>HYPERLINK("https://www.google.com/maps/@?api=1&amp;map_action=pano&amp;viewpoint=33.835364%2C-117.914059","Starbucks")</f>
        <v>Starbucks</v>
      </c>
      <c r="C88" s="5">
        <v>33.835364</v>
      </c>
      <c r="D88" s="5">
        <v>-117.914059</v>
      </c>
      <c r="E88" s="1" t="s">
        <v>266</v>
      </c>
      <c r="F88" s="5">
        <v>4.2</v>
      </c>
      <c r="G88" s="5">
        <v>769.0</v>
      </c>
      <c r="H88" s="1" t="s">
        <v>260</v>
      </c>
    </row>
    <row r="89">
      <c r="A89" s="6" t="str">
        <f>HYPERLINK("https://www.google.com/maps/search/?api=1&amp;query=33.7672821,-117.972813&amp;query_place_id=ChIJSxlwb4Ao3YARtW-G4f0OxQk","Starbucks")</f>
        <v>Starbucks</v>
      </c>
      <c r="B89" s="6" t="str">
        <f>HYPERLINK("https://www.google.com/maps/@?api=1&amp;map_action=pano&amp;viewpoint=33.7672821%2C-117.972813","Starbucks")</f>
        <v>Starbucks</v>
      </c>
      <c r="C89" s="5">
        <v>33.7672821</v>
      </c>
      <c r="D89" s="5">
        <v>-117.972813</v>
      </c>
      <c r="E89" s="1" t="s">
        <v>267</v>
      </c>
      <c r="F89" s="5">
        <v>4.2</v>
      </c>
      <c r="G89" s="5">
        <v>454.0</v>
      </c>
      <c r="H89" s="1" t="s">
        <v>260</v>
      </c>
    </row>
    <row r="90">
      <c r="A90" s="6" t="str">
        <f>HYPERLINK("https://www.google.com/maps/search/?api=1&amp;query=33.7890624,-117.8529885&amp;query_place_id=ChIJvSQINufZ3IARvDI-F9W9cv0","PROVISIONS cafe-coffee-beer-wine-shop")</f>
        <v>PROVISIONS cafe-coffee-beer-wine-shop</v>
      </c>
      <c r="B90" s="6" t="str">
        <f>HYPERLINK("https://www.google.com/maps/@?api=1&amp;map_action=pano&amp;viewpoint=33.7890624%2C-117.8529885","PROVISIONS cafe-coffee-beer-wine-shop")</f>
        <v>PROVISIONS cafe-coffee-beer-wine-shop</v>
      </c>
      <c r="C90" s="5">
        <v>33.7890624</v>
      </c>
      <c r="D90" s="5">
        <v>-117.8529885</v>
      </c>
      <c r="E90" s="1" t="s">
        <v>268</v>
      </c>
      <c r="F90" s="5">
        <v>4.4</v>
      </c>
      <c r="G90" s="5">
        <v>291.0</v>
      </c>
      <c r="H90" s="1" t="s">
        <v>269</v>
      </c>
    </row>
    <row r="91">
      <c r="A91" s="6" t="str">
        <f>HYPERLINK("https://www.google.com/maps/search/?api=1&amp;query=33.7875113,-117.853758&amp;query_place_id=ChIJ7e3TbufZ3IARaIFU8nJ2eNc","Starbucks")</f>
        <v>Starbucks</v>
      </c>
      <c r="B91" s="6" t="str">
        <f>HYPERLINK("https://www.google.com/maps/@?api=1&amp;map_action=pano&amp;viewpoint=33.7875113%2C-117.853758","Starbucks")</f>
        <v>Starbucks</v>
      </c>
      <c r="C91" s="5">
        <v>33.7875113</v>
      </c>
      <c r="D91" s="5">
        <v>-117.853758</v>
      </c>
      <c r="E91" s="1" t="s">
        <v>270</v>
      </c>
      <c r="F91" s="5">
        <v>4.4</v>
      </c>
      <c r="G91" s="5">
        <v>308.0</v>
      </c>
      <c r="H91" s="1" t="s">
        <v>260</v>
      </c>
    </row>
    <row r="92">
      <c r="A92" s="6" t="str">
        <f>HYPERLINK("https://www.google.com/maps/search/?api=1&amp;query=33.73729179999999,-117.9196523&amp;query_place_id=ChIJuXZlA37Y3IARe66ZcQOOFyU","Starbucks")</f>
        <v>Starbucks</v>
      </c>
      <c r="B92" s="6" t="str">
        <f>HYPERLINK("https://www.google.com/maps/@?api=1&amp;map_action=pano&amp;viewpoint=33.73729179999999%2C-117.9196523","Starbucks")</f>
        <v>Starbucks</v>
      </c>
      <c r="C92" s="5">
        <v>33.73729179999999</v>
      </c>
      <c r="D92" s="5">
        <v>-117.9196523</v>
      </c>
      <c r="E92" s="1" t="s">
        <v>271</v>
      </c>
      <c r="F92" s="5">
        <v>4.0</v>
      </c>
      <c r="G92" s="5">
        <v>1118.0</v>
      </c>
      <c r="H92" s="1" t="s">
        <v>260</v>
      </c>
    </row>
    <row r="93">
      <c r="A93" s="6" t="str">
        <f>HYPERLINK("https://www.google.com/maps/search/?api=1&amp;query=33.77382950000001,-117.8669448&amp;query_place_id=ChIJFWNZawbZ3IAR9nneXrwRELQ","The Coffee Bean &amp; Tea Leaf")</f>
        <v>The Coffee Bean &amp; Tea Leaf</v>
      </c>
      <c r="B93" s="6" t="str">
        <f>HYPERLINK("https://www.google.com/maps/@?api=1&amp;map_action=pano&amp;viewpoint=33.77382950000001%2C-117.8669448","The Coffee Bean &amp; Tea Leaf")</f>
        <v>The Coffee Bean &amp; Tea Leaf</v>
      </c>
      <c r="C93" s="5">
        <v>33.77382950000001</v>
      </c>
      <c r="D93" s="5">
        <v>-117.8669448</v>
      </c>
      <c r="E93" s="1" t="s">
        <v>272</v>
      </c>
      <c r="F93" s="5">
        <v>4.2</v>
      </c>
      <c r="G93" s="5">
        <v>260.0</v>
      </c>
      <c r="H93" s="1" t="s">
        <v>256</v>
      </c>
    </row>
    <row r="94">
      <c r="A94" s="6" t="str">
        <f>HYPERLINK("https://www.google.com/maps/search/?api=1&amp;query=33.7892356,-117.9935159&amp;query_place_id=ChIJFToXROgo3YAReseXfsk0UJA","Starbucks")</f>
        <v>Starbucks</v>
      </c>
      <c r="B94" s="6" t="str">
        <f>HYPERLINK("https://www.google.com/maps/@?api=1&amp;map_action=pano&amp;viewpoint=33.7892356%2C-117.9935159","Starbucks")</f>
        <v>Starbucks</v>
      </c>
      <c r="C94" s="5">
        <v>33.7892356</v>
      </c>
      <c r="D94" s="5">
        <v>-117.9935159</v>
      </c>
      <c r="E94" s="1" t="s">
        <v>273</v>
      </c>
      <c r="F94" s="5">
        <v>4.1</v>
      </c>
      <c r="G94" s="5">
        <v>794.0</v>
      </c>
      <c r="H94" s="1" t="s">
        <v>260</v>
      </c>
    </row>
    <row r="95">
      <c r="A95" s="6" t="str">
        <f>HYPERLINK("https://www.google.com/maps/search/?api=1&amp;query=33.8381286,-117.9583008&amp;query_place_id=ChIJU0GSYJAp3YARD2pnj-CLmeE","Starbucks")</f>
        <v>Starbucks</v>
      </c>
      <c r="B95" s="6" t="str">
        <f>HYPERLINK("https://www.google.com/maps/@?api=1&amp;map_action=pano&amp;viewpoint=33.8381286%2C-117.9583008","Starbucks")</f>
        <v>Starbucks</v>
      </c>
      <c r="C95" s="5">
        <v>33.8381286</v>
      </c>
      <c r="D95" s="5">
        <v>-117.9583008</v>
      </c>
      <c r="E95" s="1" t="s">
        <v>274</v>
      </c>
      <c r="F95" s="5">
        <v>4.1</v>
      </c>
      <c r="G95" s="5">
        <v>890.0</v>
      </c>
      <c r="H95" s="1" t="s">
        <v>260</v>
      </c>
    </row>
    <row r="96">
      <c r="A96" s="6" t="str">
        <f>HYPERLINK("https://www.google.com/maps/search/?api=1&amp;query=33.807442,-117.870072&amp;query_place_id=ChIJQyFct3PX3IARgbnqrAu_jlc","Starbucks")</f>
        <v>Starbucks</v>
      </c>
      <c r="B96" s="6" t="str">
        <f>HYPERLINK("https://www.google.com/maps/@?api=1&amp;map_action=pano&amp;viewpoint=33.807442%2C-117.870072","Starbucks")</f>
        <v>Starbucks</v>
      </c>
      <c r="C96" s="5">
        <v>33.807442</v>
      </c>
      <c r="D96" s="5">
        <v>-117.870072</v>
      </c>
      <c r="E96" s="1" t="s">
        <v>275</v>
      </c>
      <c r="F96" s="5">
        <v>4.2</v>
      </c>
      <c r="G96" s="5">
        <v>481.0</v>
      </c>
      <c r="H96" s="1" t="s">
        <v>260</v>
      </c>
    </row>
    <row r="97">
      <c r="A97" s="6" t="str">
        <f>HYPERLINK("https://www.google.com/maps/search/?api=1&amp;query=33.8329007,-117.9284472&amp;query_place_id=ChIJIcD20t4p3YARAFzQeh-bNG8","Starbucks")</f>
        <v>Starbucks</v>
      </c>
      <c r="B97" s="6" t="str">
        <f>HYPERLINK("https://www.google.com/maps/@?api=1&amp;map_action=pano&amp;viewpoint=33.8329007%2C-117.9284472","Starbucks")</f>
        <v>Starbucks</v>
      </c>
      <c r="C97" s="5">
        <v>33.8329007</v>
      </c>
      <c r="D97" s="5">
        <v>-117.9284472</v>
      </c>
      <c r="E97" s="1" t="s">
        <v>276</v>
      </c>
      <c r="F97" s="5">
        <v>4.2</v>
      </c>
      <c r="G97" s="5">
        <v>872.0</v>
      </c>
      <c r="H97" s="1" t="s">
        <v>260</v>
      </c>
    </row>
    <row r="98">
      <c r="A98" s="6" t="str">
        <f>HYPERLINK("https://www.google.com/maps/search/?api=1&amp;query=33.789224,-117.892805&amp;query_place_id=ChIJYfNIKInX3IARBe6JJ-u2NbQ","Starbucks")</f>
        <v>Starbucks</v>
      </c>
      <c r="B98" s="6" t="str">
        <f>HYPERLINK("https://www.google.com/maps/@?api=1&amp;map_action=pano&amp;viewpoint=33.789224%2C-117.892805","Starbucks")</f>
        <v>Starbucks</v>
      </c>
      <c r="C98" s="5">
        <v>33.789224</v>
      </c>
      <c r="D98" s="5">
        <v>-117.892805</v>
      </c>
      <c r="E98" s="1" t="s">
        <v>277</v>
      </c>
      <c r="F98" s="5">
        <v>4.1</v>
      </c>
      <c r="G98" s="5">
        <v>706.0</v>
      </c>
      <c r="H98" s="1" t="s">
        <v>260</v>
      </c>
    </row>
    <row r="99">
      <c r="A99" s="6" t="str">
        <f>HYPERLINK("https://www.google.com/maps/search/?api=1&amp;query=33.7741167,-117.9025832&amp;query_place_id=ChIJG26SZhjY3IARvyWylqA3DwY","Starbucks")</f>
        <v>Starbucks</v>
      </c>
      <c r="B99" s="6" t="str">
        <f>HYPERLINK("https://www.google.com/maps/@?api=1&amp;map_action=pano&amp;viewpoint=33.7741167%2C-117.9025832","Starbucks")</f>
        <v>Starbucks</v>
      </c>
      <c r="C99" s="5">
        <v>33.7741167</v>
      </c>
      <c r="D99" s="5">
        <v>-117.9025832</v>
      </c>
      <c r="E99" s="1" t="s">
        <v>278</v>
      </c>
      <c r="F99" s="5">
        <v>4.0</v>
      </c>
      <c r="G99" s="5">
        <v>944.0</v>
      </c>
      <c r="H99" s="1" t="s">
        <v>260</v>
      </c>
    </row>
    <row r="100">
      <c r="A100" s="6" t="str">
        <f>HYPERLINK("https://www.google.com/maps/search/?api=1&amp;query=33.7814151,-117.8682625&amp;query_place_id=ChIJgz8POdDZ3IARGEkkJW4yEu8","Kaffa Inc")</f>
        <v>Kaffa Inc</v>
      </c>
      <c r="B100" s="6" t="str">
        <f>HYPERLINK("https://www.google.com/maps/@?api=1&amp;map_action=pano&amp;viewpoint=33.7814151%2C-117.8682625","Kaffa Inc")</f>
        <v>Kaffa Inc</v>
      </c>
      <c r="C100" s="5">
        <v>33.7814151</v>
      </c>
      <c r="D100" s="5">
        <v>-117.8682625</v>
      </c>
      <c r="E100" s="1" t="s">
        <v>279</v>
      </c>
      <c r="F100" s="5">
        <v>4.5</v>
      </c>
      <c r="G100" s="5">
        <v>136.0</v>
      </c>
      <c r="H100" s="1" t="s">
        <v>260</v>
      </c>
    </row>
    <row r="101">
      <c r="A101" s="6" t="str">
        <f>HYPERLINK("https://www.google.com/maps/search/?api=1&amp;query=33.7453304,-117.9524011&amp;query_place_id=ChIJL_jYjb4n3YAR70qjNZuOQfU","BAMBŪ Desserts &amp; Drinks")</f>
        <v>BAMBŪ Desserts &amp; Drinks</v>
      </c>
      <c r="B101" s="6" t="str">
        <f>HYPERLINK("https://www.google.com/maps/@?api=1&amp;map_action=pano&amp;viewpoint=33.7453304%2C-117.9524011","BAMBŪ Desserts &amp; Drinks")</f>
        <v>BAMBŪ Desserts &amp; Drinks</v>
      </c>
      <c r="C101" s="5">
        <v>33.7453304</v>
      </c>
      <c r="D101" s="5">
        <v>-117.9524011</v>
      </c>
      <c r="E101" s="1" t="s">
        <v>280</v>
      </c>
      <c r="F101" s="5">
        <v>4.2</v>
      </c>
      <c r="G101" s="5">
        <v>383.0</v>
      </c>
      <c r="H101" s="1" t="s">
        <v>260</v>
      </c>
    </row>
    <row r="102">
      <c r="A102" s="6" t="str">
        <f>HYPERLINK("https://www.google.com/maps/search/?api=1&amp;query=33.729642,-117.9550171&amp;query_place_id=ChIJ6xsQsaAn3YARLSsrcen_flk","Starbucks")</f>
        <v>Starbucks</v>
      </c>
      <c r="B102" s="6" t="str">
        <f>HYPERLINK("https://www.google.com/maps/@?api=1&amp;map_action=pano&amp;viewpoint=33.729642%2C-117.9550171","Starbucks")</f>
        <v>Starbucks</v>
      </c>
      <c r="C102" s="5">
        <v>33.729642</v>
      </c>
      <c r="D102" s="5">
        <v>-117.9550171</v>
      </c>
      <c r="E102" s="1" t="s">
        <v>281</v>
      </c>
      <c r="F102" s="5">
        <v>4.1</v>
      </c>
      <c r="G102" s="5">
        <v>392.0</v>
      </c>
      <c r="H102" s="1" t="s">
        <v>233</v>
      </c>
    </row>
    <row r="103">
      <c r="A103" s="6" t="str">
        <f>HYPERLINK("https://www.google.com/maps/search/?api=1&amp;query=33.78005179999999,-117.8679207&amp;query_place_id=ChIJn3wRw8_Z3IARB9-OXeIMldA","Amarith Cafe")</f>
        <v>Amarith Cafe</v>
      </c>
      <c r="B103" s="6" t="str">
        <f>HYPERLINK("https://www.google.com/maps/@?api=1&amp;map_action=pano&amp;viewpoint=33.78005179999999%2C-117.8679207","Amarith Cafe")</f>
        <v>Amarith Cafe</v>
      </c>
      <c r="C103" s="5">
        <v>33.78005179999999</v>
      </c>
      <c r="D103" s="5">
        <v>-117.8679207</v>
      </c>
      <c r="E103" s="1" t="s">
        <v>282</v>
      </c>
      <c r="F103" s="5">
        <v>4.6</v>
      </c>
      <c r="G103" s="5">
        <v>90.0</v>
      </c>
      <c r="H103" s="1" t="s">
        <v>231</v>
      </c>
    </row>
    <row r="104">
      <c r="A104" s="6" t="str">
        <f>HYPERLINK("https://www.google.com/maps/search/?api=1&amp;query=33.8608401,-117.9245916&amp;query_place_id=ChIJ-X338P_V3IAR1B6HgrJDWz8","Starbucks")</f>
        <v>Starbucks</v>
      </c>
      <c r="B104" s="6" t="str">
        <f>HYPERLINK("https://www.google.com/maps/@?api=1&amp;map_action=pano&amp;viewpoint=33.8608401%2C-117.9245916","Starbucks")</f>
        <v>Starbucks</v>
      </c>
      <c r="C104" s="5">
        <v>33.8608401</v>
      </c>
      <c r="D104" s="5">
        <v>-117.9245916</v>
      </c>
      <c r="E104" s="1" t="s">
        <v>283</v>
      </c>
      <c r="F104" s="5">
        <v>4.1</v>
      </c>
      <c r="G104" s="5">
        <v>459.0</v>
      </c>
      <c r="H104" s="1" t="s">
        <v>233</v>
      </c>
    </row>
    <row r="105">
      <c r="A105" s="6" t="str">
        <f>HYPERLINK("https://www.google.com/maps/search/?api=1&amp;query=33.7026477,-117.8858847&amp;query_place_id=ChIJG_oS7Czf3IARIpSGd5_CIfs","Lee's Sandwiches")</f>
        <v>Lee's Sandwiches</v>
      </c>
      <c r="B105" s="6" t="str">
        <f>HYPERLINK("https://www.google.com/maps/@?api=1&amp;map_action=pano&amp;viewpoint=33.7026477%2C-117.8858847","Lee's Sandwiches")</f>
        <v>Lee's Sandwiches</v>
      </c>
      <c r="C105" s="5">
        <v>33.7026477</v>
      </c>
      <c r="D105" s="5">
        <v>-117.8858847</v>
      </c>
      <c r="E105" s="1" t="s">
        <v>284</v>
      </c>
      <c r="F105" s="5">
        <v>3.9</v>
      </c>
      <c r="G105" s="5">
        <v>471.0</v>
      </c>
      <c r="H105" s="1" t="s">
        <v>285</v>
      </c>
    </row>
    <row r="106">
      <c r="A106" s="6" t="str">
        <f>HYPERLINK("https://www.google.com/maps/search/?api=1&amp;query=33.7868653,-117.8532981&amp;query_place_id=ChIJBQZTdefZ3IAR6P8em46dzHo","Cafe Zocalo")</f>
        <v>Cafe Zocalo</v>
      </c>
      <c r="B106" s="6" t="str">
        <f>HYPERLINK("https://www.google.com/maps/@?api=1&amp;map_action=pano&amp;viewpoint=33.7868653%2C-117.8532981","Cafe Zocalo")</f>
        <v>Cafe Zocalo</v>
      </c>
      <c r="C106" s="5">
        <v>33.7868653</v>
      </c>
      <c r="D106" s="5">
        <v>-117.8532981</v>
      </c>
      <c r="E106" s="1" t="s">
        <v>286</v>
      </c>
      <c r="F106" s="5">
        <v>4.6</v>
      </c>
      <c r="G106" s="5">
        <v>254.0</v>
      </c>
      <c r="H106" s="1" t="s">
        <v>287</v>
      </c>
    </row>
    <row r="107">
      <c r="A107" s="6" t="str">
        <f>HYPERLINK("https://www.google.com/maps/search/?api=1&amp;query=33.7664005,-117.9714416&amp;query_place_id=ChIJEWzf-n8o3YARo3cVrE5DY4Q","Mae's Cafe")</f>
        <v>Mae's Cafe</v>
      </c>
      <c r="B107" s="6" t="str">
        <f>HYPERLINK("https://www.google.com/maps/@?api=1&amp;map_action=pano&amp;viewpoint=33.7664005%2C-117.9714416","Mae's Cafe")</f>
        <v>Mae's Cafe</v>
      </c>
      <c r="C107" s="5">
        <v>33.7664005</v>
      </c>
      <c r="D107" s="5">
        <v>-117.9714416</v>
      </c>
      <c r="E107" s="1" t="s">
        <v>288</v>
      </c>
      <c r="F107" s="5">
        <v>4.3</v>
      </c>
      <c r="G107" s="5">
        <v>1474.0</v>
      </c>
      <c r="H107" s="1" t="s">
        <v>251</v>
      </c>
    </row>
    <row r="108">
      <c r="A108" s="6" t="str">
        <f>HYPERLINK("https://www.google.com/maps/search/?api=1&amp;query=33.7989539,-117.9187031&amp;query_place_id=ChIJwXNOWOfX3IARbXs61Girmwk","Starbucks")</f>
        <v>Starbucks</v>
      </c>
      <c r="B108" s="6" t="str">
        <f>HYPERLINK("https://www.google.com/maps/@?api=1&amp;map_action=pano&amp;viewpoint=33.7989539%2C-117.9187031","Starbucks")</f>
        <v>Starbucks</v>
      </c>
      <c r="C108" s="5">
        <v>33.7989539</v>
      </c>
      <c r="D108" s="5">
        <v>-117.9187031</v>
      </c>
      <c r="E108" s="1" t="s">
        <v>289</v>
      </c>
      <c r="F108" s="5">
        <v>3.8</v>
      </c>
      <c r="G108" s="5">
        <v>19.0</v>
      </c>
      <c r="H108" s="1" t="s">
        <v>237</v>
      </c>
    </row>
    <row r="109">
      <c r="A109" s="6" t="str">
        <f>HYPERLINK("https://www.google.com/maps/search/?api=1&amp;query=33.78758000000001,-117.86772&amp;query_place_id=ChIJ99_fbNfZ3IARMrW8EBZqCW4","Starbucks")</f>
        <v>Starbucks</v>
      </c>
      <c r="B109" s="6" t="str">
        <f>HYPERLINK("https://www.google.com/maps/@?api=1&amp;map_action=pano&amp;viewpoint=33.78758000000001%2C-117.86772","Starbucks")</f>
        <v>Starbucks</v>
      </c>
      <c r="C109" s="5">
        <v>33.78758000000001</v>
      </c>
      <c r="D109" s="5">
        <v>-117.86772</v>
      </c>
      <c r="E109" s="1" t="s">
        <v>290</v>
      </c>
      <c r="F109" s="5">
        <v>4.3</v>
      </c>
      <c r="G109" s="5">
        <v>371.0</v>
      </c>
      <c r="H109" s="1" t="s">
        <v>233</v>
      </c>
    </row>
    <row r="110">
      <c r="A110" s="6" t="str">
        <f>HYPERLINK("https://www.google.com/maps/search/?api=1&amp;query=33.7094376,-117.9886883&amp;query_place_id=ChIJObOlBu4m3YAR-0rVhzIBaVc","The Donuttery")</f>
        <v>The Donuttery</v>
      </c>
      <c r="B110" s="6" t="str">
        <f>HYPERLINK("https://www.google.com/maps/@?api=1&amp;map_action=pano&amp;viewpoint=33.7094376%2C-117.9886883","The Donuttery")</f>
        <v>The Donuttery</v>
      </c>
      <c r="C110" s="5">
        <v>33.7094376</v>
      </c>
      <c r="D110" s="5">
        <v>-117.9886883</v>
      </c>
      <c r="E110" s="1" t="s">
        <v>291</v>
      </c>
      <c r="F110" s="5">
        <v>4.6</v>
      </c>
      <c r="G110" s="5">
        <v>2876.0</v>
      </c>
      <c r="H110" s="1" t="s">
        <v>292</v>
      </c>
    </row>
    <row r="111">
      <c r="A111" s="6" t="str">
        <f>HYPERLINK("https://www.google.com/maps/search/?api=1&amp;query=33.8027915,-117.942422&amp;query_place_id=ChIJU50EAzoo3YARtz6Edrob5No","McDonald's")</f>
        <v>McDonald's</v>
      </c>
      <c r="B111" s="6" t="str">
        <f>HYPERLINK("https://www.google.com/maps/@?api=1&amp;map_action=pano&amp;viewpoint=33.8027915%2C-117.942422","McDonald's")</f>
        <v>McDonald's</v>
      </c>
      <c r="C111" s="5">
        <v>33.8027915</v>
      </c>
      <c r="D111" s="5">
        <v>-117.942422</v>
      </c>
      <c r="E111" s="1" t="s">
        <v>293</v>
      </c>
      <c r="F111" s="5">
        <v>3.7</v>
      </c>
      <c r="G111" s="5">
        <v>1748.0</v>
      </c>
      <c r="H111" s="1" t="s">
        <v>233</v>
      </c>
    </row>
    <row r="112">
      <c r="A112" s="6" t="str">
        <f>HYPERLINK("https://www.google.com/maps/search/?api=1&amp;query=33.7586157,-117.990195&amp;query_place_id=ChIJAyLGq8Al3YARuS-aQ3-gU5E","Starbucks")</f>
        <v>Starbucks</v>
      </c>
      <c r="B112" s="6" t="str">
        <f>HYPERLINK("https://www.google.com/maps/@?api=1&amp;map_action=pano&amp;viewpoint=33.7586157%2C-117.990195","Starbucks")</f>
        <v>Starbucks</v>
      </c>
      <c r="C112" s="5">
        <v>33.7586157</v>
      </c>
      <c r="D112" s="5">
        <v>-117.990195</v>
      </c>
      <c r="E112" s="1" t="s">
        <v>294</v>
      </c>
      <c r="F112" s="5">
        <v>4.1</v>
      </c>
      <c r="G112" s="5">
        <v>706.0</v>
      </c>
      <c r="H112" s="1" t="s">
        <v>233</v>
      </c>
    </row>
    <row r="113">
      <c r="A113" s="6" t="str">
        <f>HYPERLINK("https://www.google.com/maps/search/?api=1&amp;query=33.6944499,-117.8837986&amp;query_place_id=ChIJVcikUy_f3IARKAJqPvB0kTM","Panera Bread")</f>
        <v>Panera Bread</v>
      </c>
      <c r="B113" s="6" t="str">
        <f>HYPERLINK("https://www.google.com/maps/@?api=1&amp;map_action=pano&amp;viewpoint=33.6944499%2C-117.8837986","Panera Bread")</f>
        <v>Panera Bread</v>
      </c>
      <c r="C113" s="5">
        <v>33.6944499</v>
      </c>
      <c r="D113" s="5">
        <v>-117.8837986</v>
      </c>
      <c r="E113" s="1" t="s">
        <v>295</v>
      </c>
      <c r="F113" s="5">
        <v>3.9</v>
      </c>
      <c r="G113" s="5">
        <v>630.0</v>
      </c>
      <c r="H113" s="1" t="s">
        <v>296</v>
      </c>
    </row>
    <row r="114">
      <c r="A114" s="6" t="str">
        <f>HYPERLINK("https://www.google.com/maps/search/?api=1&amp;query=33.7482331,-117.8701193&amp;query_place_id=ChIJZ61ecgfZ3IARBTayD-VA1zI","Starbucks")</f>
        <v>Starbucks</v>
      </c>
      <c r="B114" s="6" t="str">
        <f>HYPERLINK("https://www.google.com/maps/@?api=1&amp;map_action=pano&amp;viewpoint=33.7482331%2C-117.8701193","Starbucks")</f>
        <v>Starbucks</v>
      </c>
      <c r="C114" s="5">
        <v>33.7482331</v>
      </c>
      <c r="D114" s="5">
        <v>-117.8701193</v>
      </c>
      <c r="E114" s="1" t="s">
        <v>297</v>
      </c>
      <c r="F114" s="5">
        <v>4.2</v>
      </c>
      <c r="G114" s="5">
        <v>723.0</v>
      </c>
      <c r="H114" s="1" t="s">
        <v>233</v>
      </c>
    </row>
    <row r="115">
      <c r="A115" s="6" t="str">
        <f>HYPERLINK("https://www.google.com/maps/search/?api=1&amp;query=33.75909499999999,-117.958497&amp;query_place_id=ChIJ9-W2wNon3YARvz4tSIZg5ow","7 Leaves Cafe Garden Grove (Westminster)")</f>
        <v>7 Leaves Cafe Garden Grove (Westminster)</v>
      </c>
      <c r="B115" s="6" t="str">
        <f>HYPERLINK("https://www.google.com/maps/@?api=1&amp;map_action=pano&amp;viewpoint=33.75909499999999%2C-117.958497","7 Leaves Cafe Garden Grove (Westminster)")</f>
        <v>7 Leaves Cafe Garden Grove (Westminster)</v>
      </c>
      <c r="C115" s="5">
        <v>33.75909499999999</v>
      </c>
      <c r="D115" s="5">
        <v>-117.958497</v>
      </c>
      <c r="E115" s="1" t="s">
        <v>298</v>
      </c>
      <c r="F115" s="5">
        <v>4.3</v>
      </c>
      <c r="G115" s="5">
        <v>378.0</v>
      </c>
      <c r="H115" s="1" t="s">
        <v>299</v>
      </c>
    </row>
    <row r="116">
      <c r="A116" s="6" t="str">
        <f>HYPERLINK("https://www.google.com/maps/search/?api=1&amp;query=33.780929,-117.914419&amp;query_place_id=ChIJ5yR3QPjX3IARN9ufVpYwymM","McDonald's")</f>
        <v>McDonald's</v>
      </c>
      <c r="B116" s="6" t="str">
        <f>HYPERLINK("https://www.google.com/maps/@?api=1&amp;map_action=pano&amp;viewpoint=33.780929%2C-117.914419","McDonald's")</f>
        <v>McDonald's</v>
      </c>
      <c r="C116" s="5">
        <v>33.780929</v>
      </c>
      <c r="D116" s="5">
        <v>-117.914419</v>
      </c>
      <c r="E116" s="1" t="s">
        <v>300</v>
      </c>
      <c r="F116" s="5">
        <v>3.6</v>
      </c>
      <c r="G116" s="5">
        <v>2145.0</v>
      </c>
      <c r="H116" s="1" t="s">
        <v>233</v>
      </c>
    </row>
    <row r="117">
      <c r="A117" s="6" t="str">
        <f>HYPERLINK("https://www.google.com/maps/search/?api=1&amp;query=33.8086791,-117.8569725&amp;query_place_id=ChIJAd3H9DfR3IARTYNVBDanc78","Bodhi Leaf Coffee Traders")</f>
        <v>Bodhi Leaf Coffee Traders</v>
      </c>
      <c r="B117" s="6" t="str">
        <f>HYPERLINK("https://www.google.com/maps/@?api=1&amp;map_action=pano&amp;viewpoint=33.8086791%2C-117.8569725","Bodhi Leaf Coffee Traders")</f>
        <v>Bodhi Leaf Coffee Traders</v>
      </c>
      <c r="C117" s="5">
        <v>33.8086791</v>
      </c>
      <c r="D117" s="5">
        <v>-117.8569725</v>
      </c>
      <c r="E117" s="1" t="s">
        <v>301</v>
      </c>
      <c r="F117" s="5">
        <v>4.6</v>
      </c>
      <c r="G117" s="5">
        <v>799.0</v>
      </c>
      <c r="H117" s="1" t="s">
        <v>237</v>
      </c>
    </row>
    <row r="118">
      <c r="A118" s="6" t="str">
        <f>HYPERLINK("https://www.google.com/maps/search/?api=1&amp;query=33.7147845,-117.9721767&amp;query_place_id=ChIJ6UwWcv0m3YARFyqxOakpPqE","Magnolia Café")</f>
        <v>Magnolia Café</v>
      </c>
      <c r="B118" s="6" t="str">
        <f>HYPERLINK("https://www.google.com/maps/@?api=1&amp;map_action=pano&amp;viewpoint=33.7147845%2C-117.9721767","Magnolia Café")</f>
        <v>Magnolia Café</v>
      </c>
      <c r="C118" s="5">
        <v>33.7147845</v>
      </c>
      <c r="D118" s="5">
        <v>-117.9721767</v>
      </c>
      <c r="E118" s="1" t="s">
        <v>302</v>
      </c>
      <c r="F118" s="5">
        <v>4.4</v>
      </c>
      <c r="G118" s="5">
        <v>555.0</v>
      </c>
      <c r="H118" s="1" t="s">
        <v>251</v>
      </c>
    </row>
    <row r="119">
      <c r="A119" s="6" t="str">
        <f>HYPERLINK("https://www.google.com/maps/search/?api=1&amp;query=33.75953,-117.83375&amp;query_place_id=ChIJkU58SYDZ3IARF3XyBxgqMQU","Starbucks")</f>
        <v>Starbucks</v>
      </c>
      <c r="B119" s="6" t="str">
        <f>HYPERLINK("https://www.google.com/maps/@?api=1&amp;map_action=pano&amp;viewpoint=33.75953%2C-117.83375","Starbucks")</f>
        <v>Starbucks</v>
      </c>
      <c r="C119" s="5">
        <v>33.75953</v>
      </c>
      <c r="D119" s="5">
        <v>-117.83375</v>
      </c>
      <c r="E119" s="1" t="s">
        <v>303</v>
      </c>
      <c r="F119" s="5">
        <v>4.2</v>
      </c>
      <c r="G119" s="5">
        <v>954.0</v>
      </c>
      <c r="H119" s="1" t="s">
        <v>233</v>
      </c>
    </row>
    <row r="120">
      <c r="A120" s="6" t="str">
        <f>HYPERLINK("https://www.google.com/maps/search/?api=1&amp;query=33.758842,-118.005351&amp;query_place_id=ChIJsW-OuKco3YARGihHWdKKrSg","McDonald's")</f>
        <v>McDonald's</v>
      </c>
      <c r="B120" s="6" t="str">
        <f>HYPERLINK("https://www.google.com/maps/@?api=1&amp;map_action=pano&amp;viewpoint=33.758842%2C-118.005351","McDonald's")</f>
        <v>McDonald's</v>
      </c>
      <c r="C120" s="5">
        <v>33.758842</v>
      </c>
      <c r="D120" s="5">
        <v>-118.005351</v>
      </c>
      <c r="E120" s="1" t="s">
        <v>304</v>
      </c>
      <c r="F120" s="5">
        <v>3.9</v>
      </c>
      <c r="G120" s="5">
        <v>1893.0</v>
      </c>
      <c r="H120" s="1" t="s">
        <v>233</v>
      </c>
    </row>
    <row r="121">
      <c r="A121" s="6" t="str">
        <f>HYPERLINK("https://www.google.com/maps/search/?api=1&amp;query=33.7584775,-117.8346742&amp;query_place_id=ChIJH1vbr4HZ3IARdA75Uhbu8pc","The Coffee Bean &amp; Tea Leaf")</f>
        <v>The Coffee Bean &amp; Tea Leaf</v>
      </c>
      <c r="B121" s="6" t="str">
        <f>HYPERLINK("https://www.google.com/maps/@?api=1&amp;map_action=pano&amp;viewpoint=33.7584775%2C-117.8346742","The Coffee Bean &amp; Tea Leaf")</f>
        <v>The Coffee Bean &amp; Tea Leaf</v>
      </c>
      <c r="C121" s="5">
        <v>33.7584775</v>
      </c>
      <c r="D121" s="5">
        <v>-117.8346742</v>
      </c>
      <c r="E121" s="1" t="s">
        <v>305</v>
      </c>
      <c r="F121" s="5">
        <v>4.5</v>
      </c>
      <c r="G121" s="5">
        <v>295.0</v>
      </c>
      <c r="H121" s="1" t="s">
        <v>237</v>
      </c>
    </row>
    <row r="122">
      <c r="A122" s="6" t="str">
        <f>HYPERLINK("https://www.google.com/maps/search/?api=1&amp;query=33.8177703,-117.9280249&amp;query_place_id=ChIJk1PQ1dQp3YARcdjLLNFD7no","Shell")</f>
        <v>Shell</v>
      </c>
      <c r="B122" s="6" t="str">
        <f>HYPERLINK("https://www.google.com/maps/@?api=1&amp;map_action=pano&amp;viewpoint=33.8177703%2C-117.9280249","Shell")</f>
        <v>Shell</v>
      </c>
      <c r="C122" s="5">
        <v>33.8177703</v>
      </c>
      <c r="D122" s="5">
        <v>-117.9280249</v>
      </c>
      <c r="E122" s="1" t="s">
        <v>306</v>
      </c>
      <c r="F122" s="5">
        <v>3.1</v>
      </c>
      <c r="G122" s="5">
        <v>93.0</v>
      </c>
      <c r="H122" s="1" t="s">
        <v>307</v>
      </c>
    </row>
    <row r="123">
      <c r="A123" s="6" t="str">
        <f>HYPERLINK("https://www.google.com/maps/search/?api=1&amp;query=33.81748629999999,-117.9149804&amp;query_place_id=ChIJTxNwZ9LX3IARGfF10CWOHXw","Chevron Anaheim")</f>
        <v>Chevron Anaheim</v>
      </c>
      <c r="B123" s="6" t="str">
        <f>HYPERLINK("https://www.google.com/maps/@?api=1&amp;map_action=pano&amp;viewpoint=33.81748629999999%2C-117.9149804","Chevron Anaheim")</f>
        <v>Chevron Anaheim</v>
      </c>
      <c r="C123" s="5">
        <v>33.81748629999999</v>
      </c>
      <c r="D123" s="5">
        <v>-117.9149804</v>
      </c>
      <c r="E123" s="1" t="s">
        <v>308</v>
      </c>
      <c r="F123" s="5">
        <v>3.9</v>
      </c>
      <c r="G123" s="5">
        <v>297.0</v>
      </c>
      <c r="H123" s="1" t="s">
        <v>309</v>
      </c>
    </row>
    <row r="124">
      <c r="A124" s="6" t="str">
        <f>HYPERLINK("https://www.google.com/maps/search/?api=1&amp;query=33.766571,-117.990154&amp;query_place_id=ChIJZ7i6PZko3YARiOuoONkRGvc","Circle K")</f>
        <v>Circle K</v>
      </c>
      <c r="B124" s="6" t="str">
        <f>HYPERLINK("https://www.google.com/maps/@?api=1&amp;map_action=pano&amp;viewpoint=33.766571%2C-117.990154","Circle K")</f>
        <v>Circle K</v>
      </c>
      <c r="C124" s="5">
        <v>33.766571</v>
      </c>
      <c r="D124" s="5">
        <v>-117.990154</v>
      </c>
      <c r="E124" s="1" t="s">
        <v>310</v>
      </c>
      <c r="F124" s="5">
        <v>2.2</v>
      </c>
      <c r="G124" s="5">
        <v>25.0</v>
      </c>
      <c r="H124" s="1" t="s">
        <v>311</v>
      </c>
    </row>
    <row r="125">
      <c r="A125" s="6" t="str">
        <f>HYPERLINK("https://www.google.com/maps/search/?api=1&amp;query=33.788413,-117.866729&amp;query_place_id=ChIJRSkZedfZ3IARql_YeaqSxNs","Freeway Expresswash- Orange")</f>
        <v>Freeway Expresswash- Orange</v>
      </c>
      <c r="B125" s="6" t="str">
        <f>HYPERLINK("https://www.google.com/maps/@?api=1&amp;map_action=pano&amp;viewpoint=33.788413%2C-117.866729","Freeway Expresswash- Orange")</f>
        <v>Freeway Expresswash- Orange</v>
      </c>
      <c r="C125" s="5">
        <v>33.788413</v>
      </c>
      <c r="D125" s="5">
        <v>-117.866729</v>
      </c>
      <c r="E125" s="1" t="s">
        <v>312</v>
      </c>
      <c r="F125" s="5">
        <v>3.4</v>
      </c>
      <c r="G125" s="5">
        <v>97.0</v>
      </c>
      <c r="H125" s="1" t="s">
        <v>313</v>
      </c>
    </row>
    <row r="126">
      <c r="A126" s="6" t="str">
        <f>HYPERLINK("https://www.google.com/maps/search/?api=1&amp;query=33.7453001,-117.9459389&amp;query_place_id=ChIJzSOpZZYn3YARD1y_4iGBVoc","Chevron")</f>
        <v>Chevron</v>
      </c>
      <c r="B126" s="6" t="str">
        <f>HYPERLINK("https://www.google.com/maps/@?api=1&amp;map_action=pano&amp;viewpoint=33.7453001%2C-117.9459389","Chevron")</f>
        <v>Chevron</v>
      </c>
      <c r="C126" s="5">
        <v>33.7453001</v>
      </c>
      <c r="D126" s="5">
        <v>-117.9459389</v>
      </c>
      <c r="E126" s="1" t="s">
        <v>314</v>
      </c>
      <c r="F126" s="5">
        <v>3.3</v>
      </c>
      <c r="G126" s="5">
        <v>15.0</v>
      </c>
      <c r="H126" s="1" t="s">
        <v>315</v>
      </c>
    </row>
    <row r="127">
      <c r="A127" s="6" t="str">
        <f>HYPERLINK("https://www.google.com/maps/search/?api=1&amp;query=33.7734988,-117.975525&amp;query_place_id=ChIJqRHAR4Yo3YARU7rm_0pULCo","Mobil")</f>
        <v>Mobil</v>
      </c>
      <c r="B127" s="6" t="str">
        <f>HYPERLINK("https://www.google.com/maps/@?api=1&amp;map_action=pano&amp;viewpoint=33.7734988%2C-117.975525","Mobil")</f>
        <v>Mobil</v>
      </c>
      <c r="C127" s="5">
        <v>33.7734988</v>
      </c>
      <c r="D127" s="5">
        <v>-117.975525</v>
      </c>
      <c r="E127" s="1" t="s">
        <v>316</v>
      </c>
      <c r="F127" s="5">
        <v>3.7</v>
      </c>
      <c r="G127" s="5">
        <v>71.0</v>
      </c>
      <c r="H127" s="1" t="s">
        <v>309</v>
      </c>
    </row>
    <row r="128">
      <c r="A128" s="6" t="str">
        <f>HYPERLINK("https://www.google.com/maps/search/?api=1&amp;query=33.7590766,-117.9814072&amp;query_place_id=ChIJtSb55ygm3YARHh2D_deP4EI","Excaliber Fuels")</f>
        <v>Excaliber Fuels</v>
      </c>
      <c r="B128" s="6" t="str">
        <f>HYPERLINK("https://www.google.com/maps/@?api=1&amp;map_action=pano&amp;viewpoint=33.7590766%2C-117.9814072","Excaliber Fuels")</f>
        <v>Excaliber Fuels</v>
      </c>
      <c r="C128" s="5">
        <v>33.7590766</v>
      </c>
      <c r="D128" s="5">
        <v>-117.9814072</v>
      </c>
      <c r="E128" s="1" t="s">
        <v>317</v>
      </c>
      <c r="F128" s="5">
        <v>3.8</v>
      </c>
      <c r="G128" s="5">
        <v>4.0</v>
      </c>
      <c r="H128" s="1" t="s">
        <v>309</v>
      </c>
    </row>
    <row r="129">
      <c r="A129" s="6" t="str">
        <f>HYPERLINK("https://www.google.com/maps/search/?api=1&amp;query=33.817796,-117.888839&amp;query_place_id=ChIJ2Z7956_X3IARNGU6tZMvz7k","Shell")</f>
        <v>Shell</v>
      </c>
      <c r="B129" s="6" t="str">
        <f>HYPERLINK("https://www.google.com/maps/@?api=1&amp;map_action=pano&amp;viewpoint=33.817796%2C-117.888839","Shell")</f>
        <v>Shell</v>
      </c>
      <c r="C129" s="5">
        <v>33.817796</v>
      </c>
      <c r="D129" s="5">
        <v>-117.888839</v>
      </c>
      <c r="E129" s="1" t="s">
        <v>318</v>
      </c>
      <c r="F129" s="5">
        <v>3.9</v>
      </c>
      <c r="G129" s="5">
        <v>31.0</v>
      </c>
      <c r="H129" s="1" t="s">
        <v>319</v>
      </c>
    </row>
    <row r="130">
      <c r="A130" s="6" t="str">
        <f>HYPERLINK("https://www.google.com/maps/search/?api=1&amp;query=33.7639786,-117.9727177&amp;query_place_id=ChIJax-Cxyom3YARf3RohSgW5Uk","Chevron")</f>
        <v>Chevron</v>
      </c>
      <c r="B130" s="6" t="str">
        <f>HYPERLINK("https://www.google.com/maps/@?api=1&amp;map_action=pano&amp;viewpoint=33.7639786%2C-117.9727177","Chevron")</f>
        <v>Chevron</v>
      </c>
      <c r="C130" s="5">
        <v>33.7639786</v>
      </c>
      <c r="D130" s="5">
        <v>-117.9727177</v>
      </c>
      <c r="E130" s="1" t="s">
        <v>320</v>
      </c>
      <c r="F130" s="5">
        <v>3.0</v>
      </c>
      <c r="G130" s="5">
        <v>24.0</v>
      </c>
      <c r="H130" s="1" t="s">
        <v>321</v>
      </c>
    </row>
    <row r="131">
      <c r="A131" s="6" t="str">
        <f>HYPERLINK("https://www.google.com/maps/search/?api=1&amp;query=33.76900999999999,-117.93824&amp;query_place_id=ChIJPSOgZ-Mn3YARJbYnkUsMaCM","ARCO")</f>
        <v>ARCO</v>
      </c>
      <c r="B131" s="6" t="str">
        <f>HYPERLINK("https://www.google.com/maps/@?api=1&amp;map_action=pano&amp;viewpoint=33.76900999999999%2C-117.93824","ARCO")</f>
        <v>ARCO</v>
      </c>
      <c r="C131" s="5">
        <v>33.76900999999999</v>
      </c>
      <c r="D131" s="5">
        <v>-117.93824</v>
      </c>
      <c r="E131" s="1" t="s">
        <v>322</v>
      </c>
      <c r="F131" s="5">
        <v>4.0</v>
      </c>
      <c r="G131" s="5">
        <v>441.0</v>
      </c>
      <c r="H131" s="1" t="s">
        <v>309</v>
      </c>
    </row>
    <row r="132">
      <c r="A132" s="6" t="str">
        <f>HYPERLINK("https://www.google.com/maps/search/?api=1&amp;query=33.7597456,-117.8636063&amp;query_place_id=ChIJeyGz6LHZ3IARKOzM8qHcVXs","Chevron")</f>
        <v>Chevron</v>
      </c>
      <c r="B132" s="6" t="str">
        <f>HYPERLINK("https://www.google.com/maps/@?api=1&amp;map_action=pano&amp;viewpoint=33.7597456%2C-117.8636063","Chevron")</f>
        <v>Chevron</v>
      </c>
      <c r="C132" s="5">
        <v>33.7597456</v>
      </c>
      <c r="D132" s="5">
        <v>-117.8636063</v>
      </c>
      <c r="E132" s="1" t="s">
        <v>323</v>
      </c>
      <c r="F132" s="5">
        <v>3.9</v>
      </c>
      <c r="G132" s="5">
        <v>259.0</v>
      </c>
      <c r="H132" s="1" t="s">
        <v>309</v>
      </c>
    </row>
    <row r="133">
      <c r="A133" s="6" t="str">
        <f>HYPERLINK("https://www.google.com/maps/search/?api=1&amp;query=33.7689811,-117.9208618&amp;query_place_id=ChIJace-QAbY3IARIsBmFlGeUmo","ampm")</f>
        <v>ampm</v>
      </c>
      <c r="B133" s="6" t="str">
        <f>HYPERLINK("https://www.google.com/maps/@?api=1&amp;map_action=pano&amp;viewpoint=33.7689811%2C-117.9208618","ampm")</f>
        <v>ampm</v>
      </c>
      <c r="C133" s="5">
        <v>33.7689811</v>
      </c>
      <c r="D133" s="5">
        <v>-117.9208618</v>
      </c>
      <c r="E133" s="1" t="s">
        <v>324</v>
      </c>
      <c r="F133" s="5">
        <v>3.7</v>
      </c>
      <c r="G133" s="5">
        <v>3.0</v>
      </c>
      <c r="H133" s="1" t="s">
        <v>325</v>
      </c>
    </row>
    <row r="134">
      <c r="A134" s="6" t="str">
        <f>HYPERLINK("https://www.google.com/maps/search/?api=1&amp;query=33.789275,-117.8979417&amp;query_place_id=ChIJsZTreozX3IARadPluG8iq_Q","Chevron")</f>
        <v>Chevron</v>
      </c>
      <c r="B134" s="6" t="str">
        <f>HYPERLINK("https://www.google.com/maps/@?api=1&amp;map_action=pano&amp;viewpoint=33.789275%2C-117.8979417","Chevron")</f>
        <v>Chevron</v>
      </c>
      <c r="C134" s="5">
        <v>33.789275</v>
      </c>
      <c r="D134" s="5">
        <v>-117.8979417</v>
      </c>
      <c r="E134" s="1" t="s">
        <v>326</v>
      </c>
      <c r="F134" s="5">
        <v>2.8</v>
      </c>
      <c r="G134" s="5">
        <v>26.0</v>
      </c>
      <c r="H134" s="1" t="s">
        <v>315</v>
      </c>
    </row>
    <row r="135">
      <c r="A135" s="6" t="str">
        <f>HYPERLINK("https://www.google.com/maps/search/?api=1&amp;query=33.7379909,-117.9203796&amp;query_place_id=ChIJa-5QFH7Y3IAROVSrZeTltOY","Chevron")</f>
        <v>Chevron</v>
      </c>
      <c r="B135" s="6" t="str">
        <f>HYPERLINK("https://www.google.com/maps/@?api=1&amp;map_action=pano&amp;viewpoint=33.7379909%2C-117.9203796","Chevron")</f>
        <v>Chevron</v>
      </c>
      <c r="C135" s="5">
        <v>33.7379909</v>
      </c>
      <c r="D135" s="5">
        <v>-117.9203796</v>
      </c>
      <c r="E135" s="1" t="s">
        <v>327</v>
      </c>
      <c r="F135" s="5">
        <v>2.1</v>
      </c>
      <c r="G135" s="5">
        <v>14.0</v>
      </c>
      <c r="H135" s="1" t="s">
        <v>315</v>
      </c>
    </row>
    <row r="136">
      <c r="A136" s="6" t="str">
        <f>HYPERLINK("https://www.google.com/maps/search/?api=1&amp;query=33.7453504,-117.9291248&amp;query_place_id=ChIJNy_DmIgn3YARIDR-j5g58kE","Chevron Santa Ana")</f>
        <v>Chevron Santa Ana</v>
      </c>
      <c r="B136" s="6" t="str">
        <f>HYPERLINK("https://www.google.com/maps/@?api=1&amp;map_action=pano&amp;viewpoint=33.7453504%2C-117.9291248","Chevron Santa Ana")</f>
        <v>Chevron Santa Ana</v>
      </c>
      <c r="C136" s="5">
        <v>33.7453504</v>
      </c>
      <c r="D136" s="5">
        <v>-117.9291248</v>
      </c>
      <c r="E136" s="1" t="s">
        <v>328</v>
      </c>
      <c r="F136" s="5">
        <v>3.9</v>
      </c>
      <c r="G136" s="5">
        <v>29.0</v>
      </c>
      <c r="H136" s="1" t="s">
        <v>315</v>
      </c>
    </row>
    <row r="137">
      <c r="A137" s="6" t="str">
        <f>HYPERLINK("https://www.google.com/maps/search/?api=1&amp;query=33.81838349999999,-117.8896335&amp;query_place_id=ChIJK98K16_X3IARZ_m5iCpPU6c","Excaliber Fuels")</f>
        <v>Excaliber Fuels</v>
      </c>
      <c r="B137" s="6" t="str">
        <f>HYPERLINK("https://www.google.com/maps/@?api=1&amp;map_action=pano&amp;viewpoint=33.81838349999999%2C-117.8896335","Excaliber Fuels")</f>
        <v>Excaliber Fuels</v>
      </c>
      <c r="C137" s="5">
        <v>33.81838349999999</v>
      </c>
      <c r="D137" s="5">
        <v>-117.8896335</v>
      </c>
      <c r="E137" s="1" t="s">
        <v>329</v>
      </c>
      <c r="F137" s="5">
        <v>3.7</v>
      </c>
      <c r="G137" s="5">
        <v>111.0</v>
      </c>
      <c r="H137" s="1" t="s">
        <v>309</v>
      </c>
    </row>
    <row r="138">
      <c r="A138" s="6" t="str">
        <f>HYPERLINK("https://www.google.com/maps/search/?api=1&amp;query=33.8184838,-117.8888032&amp;query_place_id=ChIJOyA_2q_X3IARlXVME_Oq-6I","Chevron")</f>
        <v>Chevron</v>
      </c>
      <c r="B138" s="6" t="str">
        <f>HYPERLINK("https://www.google.com/maps/@?api=1&amp;map_action=pano&amp;viewpoint=33.8184838%2C-117.8888032","Chevron")</f>
        <v>Chevron</v>
      </c>
      <c r="C138" s="5">
        <v>33.8184838</v>
      </c>
      <c r="D138" s="5">
        <v>-117.8888032</v>
      </c>
      <c r="E138" s="1" t="s">
        <v>330</v>
      </c>
      <c r="F138" s="5">
        <v>3.2</v>
      </c>
      <c r="G138" s="5">
        <v>23.0</v>
      </c>
      <c r="H138" s="1" t="s">
        <v>315</v>
      </c>
    </row>
    <row r="139">
      <c r="A139" s="6" t="str">
        <f>HYPERLINK("https://www.google.com/maps/search/?api=1&amp;query=33.7695963,-117.9206415&amp;query_place_id=ChIJVVhOQwbY3IAR7BiqftuLDLI","Chevron")</f>
        <v>Chevron</v>
      </c>
      <c r="B139" s="6" t="str">
        <f>HYPERLINK("https://www.google.com/maps/@?api=1&amp;map_action=pano&amp;viewpoint=33.7695963%2C-117.9206415","Chevron")</f>
        <v>Chevron</v>
      </c>
      <c r="C139" s="5">
        <v>33.7695963</v>
      </c>
      <c r="D139" s="5">
        <v>-117.9206415</v>
      </c>
      <c r="E139" s="1" t="s">
        <v>331</v>
      </c>
      <c r="F139" s="5">
        <v>3.0</v>
      </c>
      <c r="G139" s="5">
        <v>33.0</v>
      </c>
      <c r="H139" s="1" t="s">
        <v>321</v>
      </c>
    </row>
    <row r="140">
      <c r="A140" s="6" t="str">
        <f>HYPERLINK("https://www.google.com/maps/search/?api=1&amp;query=33.7667571,-117.9207585&amp;query_place_id=ChIJfznCkwjY3IARgt1i7L_GLG4","Shell")</f>
        <v>Shell</v>
      </c>
      <c r="B140" s="6" t="str">
        <f>HYPERLINK("https://www.google.com/maps/@?api=1&amp;map_action=pano&amp;viewpoint=33.7667571%2C-117.9207585","Shell")</f>
        <v>Shell</v>
      </c>
      <c r="C140" s="5">
        <v>33.7667571</v>
      </c>
      <c r="D140" s="5">
        <v>-117.9207585</v>
      </c>
      <c r="E140" s="1" t="s">
        <v>332</v>
      </c>
      <c r="F140" s="5">
        <v>3.7</v>
      </c>
      <c r="G140" s="5">
        <v>49.0</v>
      </c>
      <c r="H140" s="1" t="s">
        <v>307</v>
      </c>
    </row>
    <row r="141">
      <c r="A141" s="6" t="str">
        <f>HYPERLINK("https://www.google.com/maps/search/?api=1&amp;query=33.7820542,-117.9064653&amp;query_place_id=ChIJ37u9-vXX3IAR4rKbvR-KRNc","Price Saver")</f>
        <v>Price Saver</v>
      </c>
      <c r="B141" s="6" t="str">
        <f>HYPERLINK("https://www.google.com/maps/@?api=1&amp;map_action=pano&amp;viewpoint=33.7820542%2C-117.9064653","Price Saver")</f>
        <v>Price Saver</v>
      </c>
      <c r="C141" s="5">
        <v>33.7820542</v>
      </c>
      <c r="D141" s="5">
        <v>-117.9064653</v>
      </c>
      <c r="E141" s="1" t="s">
        <v>333</v>
      </c>
      <c r="F141" s="5">
        <v>4.3</v>
      </c>
      <c r="G141" s="5">
        <v>61.0</v>
      </c>
      <c r="H141" s="1" t="s">
        <v>309</v>
      </c>
    </row>
    <row r="142">
      <c r="A142" s="6" t="str">
        <f>HYPERLINK("https://www.google.com/maps/search/?api=1&amp;query=33.7600374,-117.9198986&amp;query_place_id=ChIJEbu9ggvY3IAR_DaVKq7gKRg","76")</f>
        <v>76</v>
      </c>
      <c r="B142" s="6" t="str">
        <f>HYPERLINK("https://www.google.com/maps/@?api=1&amp;map_action=pano&amp;viewpoint=33.7600374%2C-117.9198986","76")</f>
        <v>76</v>
      </c>
      <c r="C142" s="5">
        <v>33.7600374</v>
      </c>
      <c r="D142" s="5">
        <v>-117.9198986</v>
      </c>
      <c r="E142" s="1" t="s">
        <v>334</v>
      </c>
      <c r="F142" s="5">
        <v>3.9</v>
      </c>
      <c r="G142" s="5">
        <v>73.0</v>
      </c>
      <c r="H142" s="1" t="s">
        <v>309</v>
      </c>
    </row>
    <row r="143">
      <c r="A143" s="6" t="str">
        <f>HYPERLINK("https://www.google.com/maps/search/?api=1&amp;query=33.7724018,-117.9417877&amp;query_place_id=ChIJZVDsbeIn3YARiTsZB2pa4zg","Costco Gas Station")</f>
        <v>Costco Gas Station</v>
      </c>
      <c r="B143" s="6" t="str">
        <f>HYPERLINK("https://www.google.com/maps/@?api=1&amp;map_action=pano&amp;viewpoint=33.7724018%2C-117.9417877","Costco Gas Station")</f>
        <v>Costco Gas Station</v>
      </c>
      <c r="C143" s="5">
        <v>33.7724018</v>
      </c>
      <c r="D143" s="5">
        <v>-117.9417877</v>
      </c>
      <c r="E143" s="1" t="s">
        <v>335</v>
      </c>
      <c r="F143" s="5">
        <v>4.4</v>
      </c>
      <c r="G143" s="5">
        <v>1031.0</v>
      </c>
      <c r="H143" s="1" t="s">
        <v>309</v>
      </c>
    </row>
    <row r="144">
      <c r="A144" s="6" t="str">
        <f>HYPERLINK("https://www.google.com/maps/search/?api=1&amp;query=33.78862,-117.90593&amp;query_place_id=ChIJo6N5uPPX3IARAsjPgftX9hQ","76")</f>
        <v>76</v>
      </c>
      <c r="B144" s="6" t="str">
        <f>HYPERLINK("https://www.google.com/maps/@?api=1&amp;map_action=pano&amp;viewpoint=33.78862%2C-117.90593","76")</f>
        <v>76</v>
      </c>
      <c r="C144" s="5">
        <v>33.78862</v>
      </c>
      <c r="D144" s="5">
        <v>-117.90593</v>
      </c>
      <c r="E144" s="1" t="s">
        <v>336</v>
      </c>
      <c r="F144" s="5">
        <v>4.0</v>
      </c>
      <c r="G144" s="5">
        <v>106.0</v>
      </c>
      <c r="H144" s="1" t="s">
        <v>337</v>
      </c>
    </row>
    <row r="145">
      <c r="A145" s="6" t="str">
        <f>HYPERLINK("https://www.google.com/maps/search/?api=1&amp;query=33.7710922,-117.9547628&amp;query_place_id=ChIJUcsLc3Yo3YARE4N1nG4rWVU","Shell")</f>
        <v>Shell</v>
      </c>
      <c r="B145" s="6" t="str">
        <f>HYPERLINK("https://www.google.com/maps/@?api=1&amp;map_action=pano&amp;viewpoint=33.7710922%2C-117.9547628","Shell")</f>
        <v>Shell</v>
      </c>
      <c r="C145" s="5">
        <v>33.7710922</v>
      </c>
      <c r="D145" s="5">
        <v>-117.9547628</v>
      </c>
      <c r="E145" s="1" t="s">
        <v>338</v>
      </c>
      <c r="F145" s="5">
        <v>3.8</v>
      </c>
      <c r="G145" s="5">
        <v>24.0</v>
      </c>
      <c r="H145" s="1" t="s">
        <v>337</v>
      </c>
    </row>
    <row r="146">
      <c r="A146" s="6" t="str">
        <f>HYPERLINK("https://www.google.com/maps/search/?api=1&amp;query=33.8029169,-117.9417092&amp;query_place_id=ChIJex8YGjoo3YARQPoYPp2rhiU","Chevron")</f>
        <v>Chevron</v>
      </c>
      <c r="B146" s="6" t="str">
        <f>HYPERLINK("https://www.google.com/maps/@?api=1&amp;map_action=pano&amp;viewpoint=33.8029169%2C-117.9417092","Chevron")</f>
        <v>Chevron</v>
      </c>
      <c r="C146" s="5">
        <v>33.8029169</v>
      </c>
      <c r="D146" s="5">
        <v>-117.9417092</v>
      </c>
      <c r="E146" s="1" t="s">
        <v>339</v>
      </c>
      <c r="F146" s="5">
        <v>3.2</v>
      </c>
      <c r="G146" s="5">
        <v>33.0</v>
      </c>
      <c r="H146" s="1" t="s">
        <v>340</v>
      </c>
    </row>
    <row r="147">
      <c r="A147" s="6" t="str">
        <f>HYPERLINK("https://www.google.com/maps/search/?api=1&amp;query=33.74479700000001,-117.93717&amp;query_place_id=ChIJI4c6JpAn3YARBKqNkYqbOMo","United Oil")</f>
        <v>United Oil</v>
      </c>
      <c r="B147" s="6" t="str">
        <f>HYPERLINK("https://www.google.com/maps/@?api=1&amp;map_action=pano&amp;viewpoint=33.74479700000001%2C-117.93717","United Oil")</f>
        <v>United Oil</v>
      </c>
      <c r="C147" s="5">
        <v>33.74479700000001</v>
      </c>
      <c r="D147" s="5">
        <v>-117.93717</v>
      </c>
      <c r="E147" s="1" t="s">
        <v>341</v>
      </c>
      <c r="F147" s="5">
        <v>3.9</v>
      </c>
      <c r="G147" s="5">
        <v>138.0</v>
      </c>
      <c r="H147" s="1" t="s">
        <v>337</v>
      </c>
    </row>
    <row r="148">
      <c r="A148" s="6" t="str">
        <f>HYPERLINK("https://www.google.com/maps/search/?api=1&amp;query=33.7881238,-117.877808&amp;query_place_id=ChIJnYNUUtXZ3IAR4j1QigWKbsQ","Ralphs Fuel Center")</f>
        <v>Ralphs Fuel Center</v>
      </c>
      <c r="B148" s="6" t="str">
        <f>HYPERLINK("https://www.google.com/maps/@?api=1&amp;map_action=pano&amp;viewpoint=33.7881238%2C-117.877808","Ralphs Fuel Center")</f>
        <v>Ralphs Fuel Center</v>
      </c>
      <c r="C148" s="5">
        <v>33.7881238</v>
      </c>
      <c r="D148" s="5">
        <v>-117.877808</v>
      </c>
      <c r="E148" s="1" t="s">
        <v>342</v>
      </c>
      <c r="F148" s="5">
        <v>4.4</v>
      </c>
      <c r="G148" s="5">
        <v>503.0</v>
      </c>
      <c r="H148" s="1" t="s">
        <v>343</v>
      </c>
    </row>
    <row r="149">
      <c r="A149" s="6" t="str">
        <f>HYPERLINK("https://www.google.com/maps/search/?api=1&amp;query=33.7518325,-117.8848699&amp;query_place_id=ChIJ4c3uQ1HY3IARIGMQe67Kyns","Chevron")</f>
        <v>Chevron</v>
      </c>
      <c r="B149" s="6" t="str">
        <f>HYPERLINK("https://www.google.com/maps/@?api=1&amp;map_action=pano&amp;viewpoint=33.7518325%2C-117.8848699","Chevron")</f>
        <v>Chevron</v>
      </c>
      <c r="C149" s="5">
        <v>33.7518325</v>
      </c>
      <c r="D149" s="5">
        <v>-117.8848699</v>
      </c>
      <c r="E149" s="1" t="s">
        <v>344</v>
      </c>
      <c r="F149" s="5">
        <v>3.8</v>
      </c>
      <c r="G149" s="5">
        <v>133.0</v>
      </c>
      <c r="H149" s="1" t="s">
        <v>309</v>
      </c>
    </row>
    <row r="150">
      <c r="A150" s="6" t="str">
        <f>HYPERLINK("https://www.google.com/maps/search/?api=1&amp;query=33.7342964,-117.9063174&amp;query_place_id=ChIJ6fJNEYzY3IARzm5iaZ9jIQw","Speedway Express")</f>
        <v>Speedway Express</v>
      </c>
      <c r="B150" s="6" t="str">
        <f>HYPERLINK("https://www.google.com/maps/@?api=1&amp;map_action=pano&amp;viewpoint=33.7342964%2C-117.9063174","Speedway Express")</f>
        <v>Speedway Express</v>
      </c>
      <c r="C150" s="5">
        <v>33.7342964</v>
      </c>
      <c r="D150" s="5">
        <v>-117.9063174</v>
      </c>
      <c r="E150" s="1" t="s">
        <v>345</v>
      </c>
      <c r="F150" s="5">
        <v>4.1</v>
      </c>
      <c r="G150" s="5">
        <v>88.0</v>
      </c>
      <c r="H150" s="1" t="s">
        <v>309</v>
      </c>
    </row>
    <row r="151">
      <c r="A151" s="6" t="str">
        <f>HYPERLINK("https://www.google.com/maps/search/?api=1&amp;query=33.7801908,-117.8700253&amp;query_place_id=ChIJLWXS3dHZ3IAROXIhE9NCxxQ","Chevron ExtraMileOrange")</f>
        <v>Chevron ExtraMileOrange</v>
      </c>
      <c r="B151" s="6" t="str">
        <f>HYPERLINK("https://www.google.com/maps/@?api=1&amp;map_action=pano&amp;viewpoint=33.7801908%2C-117.8700253","Chevron ExtraMileOrange")</f>
        <v>Chevron ExtraMileOrange</v>
      </c>
      <c r="C151" s="5">
        <v>33.7801908</v>
      </c>
      <c r="D151" s="5">
        <v>-117.8700253</v>
      </c>
      <c r="E151" s="1" t="s">
        <v>346</v>
      </c>
      <c r="F151" s="5">
        <v>3.2</v>
      </c>
      <c r="G151" s="5">
        <v>18.0</v>
      </c>
      <c r="H151" s="1" t="s">
        <v>340</v>
      </c>
    </row>
    <row r="152">
      <c r="A152" s="6" t="str">
        <f>HYPERLINK("https://www.google.com/maps/search/?api=1&amp;query=33.8184413,-117.9157256&amp;query_place_id=ChIJhzVe-9LX3IARAzrXMRXU50k","Shell")</f>
        <v>Shell</v>
      </c>
      <c r="B152" s="6" t="str">
        <f>HYPERLINK("https://www.google.com/maps/@?api=1&amp;map_action=pano&amp;viewpoint=33.8184413%2C-117.9157256","Shell")</f>
        <v>Shell</v>
      </c>
      <c r="C152" s="5">
        <v>33.8184413</v>
      </c>
      <c r="D152" s="5">
        <v>-117.9157256</v>
      </c>
      <c r="E152" s="1" t="s">
        <v>347</v>
      </c>
      <c r="F152" s="5">
        <v>3.2</v>
      </c>
      <c r="G152" s="5">
        <v>58.0</v>
      </c>
      <c r="H152" s="1" t="s">
        <v>337</v>
      </c>
    </row>
    <row r="153">
      <c r="A153" s="6" t="str">
        <f>HYPERLINK("https://www.google.com/maps/search/?api=1&amp;query=33.8474597,-117.9414101&amp;query_place_id=ChIJXcEhnPEp3YAR2L3UwejwxlI","Mobil")</f>
        <v>Mobil</v>
      </c>
      <c r="B153" s="6" t="str">
        <f>HYPERLINK("https://www.google.com/maps/@?api=1&amp;map_action=pano&amp;viewpoint=33.8474597%2C-117.9414101","Mobil")</f>
        <v>Mobil</v>
      </c>
      <c r="C153" s="5">
        <v>33.8474597</v>
      </c>
      <c r="D153" s="5">
        <v>-117.9414101</v>
      </c>
      <c r="E153" s="1" t="s">
        <v>348</v>
      </c>
      <c r="F153" s="5">
        <v>4.0</v>
      </c>
      <c r="G153" s="5">
        <v>125.0</v>
      </c>
      <c r="H153" s="1" t="s">
        <v>309</v>
      </c>
    </row>
    <row r="154">
      <c r="A154" s="6" t="str">
        <f>HYPERLINK("https://www.google.com/maps/search/?api=1&amp;query=33.7306982,-117.9290111&amp;query_place_id=ChIJ3TO4ln4n3YARxkEjIbsHV0c","76")</f>
        <v>76</v>
      </c>
      <c r="B154" s="6" t="str">
        <f>HYPERLINK("https://www.google.com/maps/@?api=1&amp;map_action=pano&amp;viewpoint=33.7306982%2C-117.9290111","76")</f>
        <v>76</v>
      </c>
      <c r="C154" s="5">
        <v>33.7306982</v>
      </c>
      <c r="D154" s="5">
        <v>-117.9290111</v>
      </c>
      <c r="E154" s="1" t="s">
        <v>349</v>
      </c>
      <c r="F154" s="5">
        <v>4.0</v>
      </c>
      <c r="G154" s="5">
        <v>135.0</v>
      </c>
      <c r="H154" s="1" t="s">
        <v>337</v>
      </c>
    </row>
    <row r="155">
      <c r="A155" s="6" t="str">
        <f>HYPERLINK("https://www.google.com/maps/search/?api=1&amp;query=33.75975680000001,-117.8693846&amp;query_place_id=ChIJh3G1Kq7Z3IAR3xWE0eAjDbw","Gasco")</f>
        <v>Gasco</v>
      </c>
      <c r="B155" s="6" t="str">
        <f>HYPERLINK("https://www.google.com/maps/@?api=1&amp;map_action=pano&amp;viewpoint=33.75975680000001%2C-117.8693846","Gasco")</f>
        <v>Gasco</v>
      </c>
      <c r="C155" s="5">
        <v>33.75975680000001</v>
      </c>
      <c r="D155" s="5">
        <v>-117.8693846</v>
      </c>
      <c r="E155" s="1" t="s">
        <v>350</v>
      </c>
      <c r="F155" s="5">
        <v>3.7</v>
      </c>
      <c r="G155" s="5">
        <v>29.0</v>
      </c>
      <c r="H155" s="1" t="s">
        <v>351</v>
      </c>
    </row>
    <row r="156">
      <c r="A156" s="6" t="str">
        <f>HYPERLINK("https://www.google.com/maps/search/?api=1&amp;query=33.8026191,-117.8720969&amp;query_place_id=ChIJcccg1XDX3IARGK2_ILA806k","SC Fuels")</f>
        <v>SC Fuels</v>
      </c>
      <c r="B156" s="6" t="str">
        <f>HYPERLINK("https://www.google.com/maps/@?api=1&amp;map_action=pano&amp;viewpoint=33.8026191%2C-117.8720969","SC Fuels")</f>
        <v>SC Fuels</v>
      </c>
      <c r="C156" s="5">
        <v>33.8026191</v>
      </c>
      <c r="D156" s="5">
        <v>-117.8720969</v>
      </c>
      <c r="E156" s="1" t="s">
        <v>352</v>
      </c>
      <c r="F156" s="5">
        <v>4.5</v>
      </c>
      <c r="G156" s="5">
        <v>48.0</v>
      </c>
      <c r="H156" s="1" t="s">
        <v>309</v>
      </c>
    </row>
    <row r="157">
      <c r="A157" s="6" t="str">
        <f>HYPERLINK("https://www.google.com/maps/search/?api=1&amp;query=33.802647,-117.9848213&amp;query_place_id=ChIJgeigveIo3YARwPO_isik0bs","G &amp; M")</f>
        <v>G &amp; M</v>
      </c>
      <c r="B157" s="6" t="str">
        <f>HYPERLINK("https://www.google.com/maps/@?api=1&amp;map_action=pano&amp;viewpoint=33.802647%2C-117.9848213","G &amp; M")</f>
        <v>G &amp; M</v>
      </c>
      <c r="C157" s="5">
        <v>33.802647</v>
      </c>
      <c r="D157" s="5">
        <v>-117.9848213</v>
      </c>
      <c r="E157" s="1" t="s">
        <v>353</v>
      </c>
      <c r="F157" s="5">
        <v>4.3</v>
      </c>
      <c r="G157" s="5">
        <v>166.0</v>
      </c>
      <c r="H157" s="1" t="s">
        <v>309</v>
      </c>
    </row>
    <row r="158">
      <c r="A158" s="6" t="str">
        <f>HYPERLINK("https://www.google.com/maps/search/?api=1&amp;query=33.81773400000001,-117.88971&amp;query_place_id=ChIJHd1ar1rW3IARkvcLnXJBNrk","76")</f>
        <v>76</v>
      </c>
      <c r="B158" s="6" t="str">
        <f>HYPERLINK("https://www.google.com/maps/@?api=1&amp;map_action=pano&amp;viewpoint=33.81773400000001%2C-117.88971","76")</f>
        <v>76</v>
      </c>
      <c r="C158" s="5">
        <v>33.81773400000001</v>
      </c>
      <c r="D158" s="5">
        <v>-117.88971</v>
      </c>
      <c r="E158" s="1" t="s">
        <v>354</v>
      </c>
      <c r="F158" s="5">
        <v>4.0</v>
      </c>
      <c r="G158" s="5">
        <v>125.0</v>
      </c>
      <c r="H158" s="1" t="s">
        <v>355</v>
      </c>
    </row>
    <row r="159">
      <c r="A159" s="6" t="str">
        <f>HYPERLINK("https://www.google.com/maps/search/?api=1&amp;query=33.7603691,-117.8605278&amp;query_place_id=ChIJn_cUoKTZ3IARS5zGIs0O5yM","76")</f>
        <v>76</v>
      </c>
      <c r="B159" s="6" t="str">
        <f>HYPERLINK("https://www.google.com/maps/@?api=1&amp;map_action=pano&amp;viewpoint=33.7603691%2C-117.8605278","76")</f>
        <v>76</v>
      </c>
      <c r="C159" s="5">
        <v>33.7603691</v>
      </c>
      <c r="D159" s="5">
        <v>-117.8605278</v>
      </c>
      <c r="E159" s="1" t="s">
        <v>356</v>
      </c>
      <c r="F159" s="5">
        <v>4.2</v>
      </c>
      <c r="G159" s="5">
        <v>161.0</v>
      </c>
      <c r="H159" s="1" t="s">
        <v>357</v>
      </c>
    </row>
    <row r="160">
      <c r="A160" s="6" t="str">
        <f>HYPERLINK("https://www.google.com/maps/search/?api=1&amp;query=33.72751600000001,-117.89444&amp;query_place_id=ChIJ3ZvBS-nY3IAReVXiXTH3GoY","76")</f>
        <v>76</v>
      </c>
      <c r="B160" s="6" t="str">
        <f>HYPERLINK("https://www.google.com/maps/@?api=1&amp;map_action=pano&amp;viewpoint=33.72751600000001%2C-117.89444","76")</f>
        <v>76</v>
      </c>
      <c r="C160" s="5">
        <v>33.72751600000001</v>
      </c>
      <c r="D160" s="5">
        <v>-117.89444</v>
      </c>
      <c r="E160" s="1" t="s">
        <v>358</v>
      </c>
      <c r="F160" s="5">
        <v>4.0</v>
      </c>
      <c r="G160" s="5">
        <v>162.0</v>
      </c>
      <c r="H160" s="1" t="s">
        <v>337</v>
      </c>
    </row>
    <row r="161">
      <c r="A161" s="6" t="str">
        <f>HYPERLINK("https://www.google.com/maps/search/?api=1&amp;query=33.7568071,-117.8609734&amp;query_place_id=ChIJCwCiA6TZ3IARqF7gtPMDTF8","CFN")</f>
        <v>CFN</v>
      </c>
      <c r="B161" s="6" t="str">
        <f>HYPERLINK("https://www.google.com/maps/@?api=1&amp;map_action=pano&amp;viewpoint=33.7568071%2C-117.8609734","CFN")</f>
        <v>CFN</v>
      </c>
      <c r="C161" s="5">
        <v>33.7568071</v>
      </c>
      <c r="D161" s="5">
        <v>-117.8609734</v>
      </c>
      <c r="E161" s="1" t="s">
        <v>359</v>
      </c>
      <c r="F161" s="5">
        <v>3.7</v>
      </c>
      <c r="G161" s="5">
        <v>28.0</v>
      </c>
      <c r="H161" s="1" t="s">
        <v>309</v>
      </c>
    </row>
    <row r="162">
      <c r="A162" s="6" t="str">
        <f>HYPERLINK("https://www.google.com/maps/search/?api=1&amp;query=33.8184931,-117.8809939&amp;query_place_id=ChIJYb_H1afX3IARdUKobxzaJms","ampm")</f>
        <v>ampm</v>
      </c>
      <c r="B162" s="6" t="str">
        <f>HYPERLINK("https://www.google.com/maps/@?api=1&amp;map_action=pano&amp;viewpoint=33.8184931%2C-117.8809939","ampm")</f>
        <v>ampm</v>
      </c>
      <c r="C162" s="5">
        <v>33.8184931</v>
      </c>
      <c r="D162" s="5">
        <v>-117.8809939</v>
      </c>
      <c r="E162" s="1" t="s">
        <v>360</v>
      </c>
      <c r="F162" s="5">
        <v>3.7</v>
      </c>
      <c r="G162" s="5">
        <v>10.0</v>
      </c>
      <c r="H162" s="1" t="s">
        <v>361</v>
      </c>
    </row>
    <row r="163">
      <c r="A163" s="6" t="str">
        <f>HYPERLINK("https://www.google.com/maps/search/?api=1&amp;query=33.7268491,-117.8696966&amp;query_place_id=ChIJv_weXSLZ3IAR1arJmkll3q4","Chevron ExtraMile")</f>
        <v>Chevron ExtraMile</v>
      </c>
      <c r="B163" s="6" t="str">
        <f>HYPERLINK("https://www.google.com/maps/@?api=1&amp;map_action=pano&amp;viewpoint=33.7268491%2C-117.8696966","Chevron ExtraMile")</f>
        <v>Chevron ExtraMile</v>
      </c>
      <c r="C163" s="5">
        <v>33.7268491</v>
      </c>
      <c r="D163" s="5">
        <v>-117.8696966</v>
      </c>
      <c r="E163" s="1" t="s">
        <v>362</v>
      </c>
      <c r="F163" s="5">
        <v>4.0</v>
      </c>
      <c r="G163" s="5">
        <v>41.0</v>
      </c>
      <c r="H163" s="1" t="s">
        <v>363</v>
      </c>
    </row>
    <row r="164">
      <c r="A164" s="6" t="str">
        <f>HYPERLINK("https://www.google.com/maps/search/?api=1&amp;query=33.7774741,-117.8533949&amp;query_place_id=ChIJAeZGaurZ3IAR5tunEiuybzI","CadMart 76")</f>
        <v>CadMart 76</v>
      </c>
      <c r="B164" s="6" t="str">
        <f>HYPERLINK("https://www.google.com/maps/@?api=1&amp;map_action=pano&amp;viewpoint=33.7774741%2C-117.8533949","CadMart 76")</f>
        <v>CadMart 76</v>
      </c>
      <c r="C164" s="5">
        <v>33.7774741</v>
      </c>
      <c r="D164" s="5">
        <v>-117.8533949</v>
      </c>
      <c r="E164" s="1" t="s">
        <v>364</v>
      </c>
      <c r="F164" s="5">
        <v>3.7</v>
      </c>
      <c r="G164" s="5">
        <v>25.0</v>
      </c>
      <c r="H164" s="1" t="s">
        <v>365</v>
      </c>
    </row>
    <row r="165">
      <c r="A165" s="6" t="str">
        <f>HYPERLINK("https://www.google.com/maps/search/?api=1&amp;query=33.7729378,-117.8532421&amp;query_place_id=ChIJ437HQJXZ3IARt1GbEzRJ7ks","Chevron")</f>
        <v>Chevron</v>
      </c>
      <c r="B165" s="6" t="str">
        <f>HYPERLINK("https://www.google.com/maps/@?api=1&amp;map_action=pano&amp;viewpoint=33.7729378%2C-117.8532421","Chevron")</f>
        <v>Chevron</v>
      </c>
      <c r="C165" s="5">
        <v>33.7729378</v>
      </c>
      <c r="D165" s="5">
        <v>-117.8532421</v>
      </c>
      <c r="E165" s="1" t="s">
        <v>366</v>
      </c>
      <c r="F165" s="5">
        <v>2.2</v>
      </c>
      <c r="G165" s="5">
        <v>43.0</v>
      </c>
      <c r="H165" s="1" t="s">
        <v>367</v>
      </c>
    </row>
    <row r="166">
      <c r="A166" s="6" t="str">
        <f>HYPERLINK("https://www.google.com/maps/search/?api=1&amp;query=33.83291450000001,-117.9134403&amp;query_place_id=ChIJo6LmMiXW3IAR5CjWNIvAtXY","ARCO")</f>
        <v>ARCO</v>
      </c>
      <c r="B166" s="6" t="str">
        <f>HYPERLINK("https://www.google.com/maps/@?api=1&amp;map_action=pano&amp;viewpoint=33.83291450000001%2C-117.9134403","ARCO")</f>
        <v>ARCO</v>
      </c>
      <c r="C166" s="5">
        <v>33.83291450000001</v>
      </c>
      <c r="D166" s="5">
        <v>-117.9134403</v>
      </c>
      <c r="E166" s="1" t="s">
        <v>368</v>
      </c>
      <c r="F166" s="5">
        <v>4.1</v>
      </c>
      <c r="G166" s="5">
        <v>273.0</v>
      </c>
      <c r="H166" s="1" t="s">
        <v>309</v>
      </c>
    </row>
    <row r="167">
      <c r="A167" s="6" t="str">
        <f>HYPERLINK("https://www.google.com/maps/search/?api=1&amp;query=33.7626326,-117.9901984&amp;query_place_id=ChIJYy-NcZ4o3YARF_dWKX_kPp0","G&amp;M Food Mart")</f>
        <v>G&amp;M Food Mart</v>
      </c>
      <c r="B167" s="6" t="str">
        <f>HYPERLINK("https://www.google.com/maps/@?api=1&amp;map_action=pano&amp;viewpoint=33.7626326%2C-117.9901984","G&amp;M Food Mart")</f>
        <v>G&amp;M Food Mart</v>
      </c>
      <c r="C167" s="5">
        <v>33.7626326</v>
      </c>
      <c r="D167" s="5">
        <v>-117.9901984</v>
      </c>
      <c r="E167" s="1" t="s">
        <v>369</v>
      </c>
      <c r="F167" s="5">
        <v>4.1</v>
      </c>
      <c r="G167" s="5">
        <v>207.0</v>
      </c>
      <c r="H167" s="1" t="s">
        <v>309</v>
      </c>
    </row>
    <row r="168">
      <c r="A168" s="6" t="str">
        <f>HYPERLINK("https://www.google.com/maps/search/?api=1&amp;query=33.7733759,-117.9920492&amp;query_place_id=ChIJ8_7i_5Yo3YAR02wh-m279zY","Chevron")</f>
        <v>Chevron</v>
      </c>
      <c r="B168" s="6" t="str">
        <f>HYPERLINK("https://www.google.com/maps/@?api=1&amp;map_action=pano&amp;viewpoint=33.7733759%2C-117.9920492","Chevron")</f>
        <v>Chevron</v>
      </c>
      <c r="C168" s="5">
        <v>33.7733759</v>
      </c>
      <c r="D168" s="5">
        <v>-117.9920492</v>
      </c>
      <c r="E168" s="1" t="s">
        <v>370</v>
      </c>
      <c r="F168" s="5">
        <v>4.0</v>
      </c>
      <c r="G168" s="5">
        <v>227.0</v>
      </c>
      <c r="H168" s="1" t="s">
        <v>351</v>
      </c>
    </row>
    <row r="169">
      <c r="A169" s="6" t="str">
        <f>HYPERLINK("https://www.google.com/maps/search/?api=1&amp;query=33.803284,-117.98417&amp;query_place_id=ChIJI367qOIo3YARjGICYdPxTvE","76")</f>
        <v>76</v>
      </c>
      <c r="B169" s="6" t="str">
        <f>HYPERLINK("https://www.google.com/maps/@?api=1&amp;map_action=pano&amp;viewpoint=33.803284%2C-117.98417","76")</f>
        <v>76</v>
      </c>
      <c r="C169" s="5">
        <v>33.803284</v>
      </c>
      <c r="D169" s="5">
        <v>-117.98417</v>
      </c>
      <c r="E169" s="1" t="s">
        <v>371</v>
      </c>
      <c r="F169" s="5">
        <v>3.6</v>
      </c>
      <c r="G169" s="5">
        <v>89.0</v>
      </c>
      <c r="H169" s="1" t="s">
        <v>372</v>
      </c>
    </row>
    <row r="170">
      <c r="A170" s="6" t="str">
        <f>HYPERLINK("https://www.google.com/maps/search/?api=1&amp;query=33.8286423,-117.9585803&amp;query_place_id=ChIJ0VPfF70p3YARBe_cXCQVPEQ","G&amp;M Oil")</f>
        <v>G&amp;M Oil</v>
      </c>
      <c r="B170" s="6" t="str">
        <f>HYPERLINK("https://www.google.com/maps/@?api=1&amp;map_action=pano&amp;viewpoint=33.8286423%2C-117.9585803","G&amp;M Oil")</f>
        <v>G&amp;M Oil</v>
      </c>
      <c r="C170" s="5">
        <v>33.8286423</v>
      </c>
      <c r="D170" s="5">
        <v>-117.9585803</v>
      </c>
      <c r="E170" s="1" t="s">
        <v>373</v>
      </c>
      <c r="F170" s="5">
        <v>4.2</v>
      </c>
      <c r="G170" s="5">
        <v>217.0</v>
      </c>
      <c r="H170" s="1" t="s">
        <v>309</v>
      </c>
    </row>
    <row r="171">
      <c r="A171" s="6" t="str">
        <f>HYPERLINK("https://www.google.com/maps/search/?api=1&amp;query=33.7299726,-117.9715792&amp;query_place_id=ChIJ387usqwn3YARaaW-_PA8L48","Mobil")</f>
        <v>Mobil</v>
      </c>
      <c r="B171" s="6" t="str">
        <f>HYPERLINK("https://www.google.com/maps/@?api=1&amp;map_action=pano&amp;viewpoint=33.7299726%2C-117.9715792","Mobil")</f>
        <v>Mobil</v>
      </c>
      <c r="C171" s="5">
        <v>33.7299726</v>
      </c>
      <c r="D171" s="5">
        <v>-117.9715792</v>
      </c>
      <c r="E171" s="1" t="s">
        <v>374</v>
      </c>
      <c r="F171" s="5">
        <v>3.7</v>
      </c>
      <c r="G171" s="5">
        <v>41.0</v>
      </c>
      <c r="H171" s="1" t="s">
        <v>309</v>
      </c>
    </row>
    <row r="172">
      <c r="A172" s="6" t="str">
        <f>HYPERLINK("https://www.google.com/maps/search/?api=1&amp;query=33.82845289999999,-117.9593176&amp;query_place_id=ChIJRXR8Or0p3YARZh8Odvk0KvQ","Chevron Anaheim")</f>
        <v>Chevron Anaheim</v>
      </c>
      <c r="B172" s="6" t="str">
        <f>HYPERLINK("https://www.google.com/maps/@?api=1&amp;map_action=pano&amp;viewpoint=33.82845289999999%2C-117.9593176","Chevron Anaheim")</f>
        <v>Chevron Anaheim</v>
      </c>
      <c r="C172" s="5">
        <v>33.82845289999999</v>
      </c>
      <c r="D172" s="5">
        <v>-117.9593176</v>
      </c>
      <c r="E172" s="1" t="s">
        <v>375</v>
      </c>
      <c r="F172" s="5">
        <v>1.6</v>
      </c>
      <c r="G172" s="5">
        <v>12.0</v>
      </c>
      <c r="H172" s="1" t="s">
        <v>376</v>
      </c>
    </row>
    <row r="173">
      <c r="A173" s="6" t="str">
        <f>HYPERLINK("https://www.google.com/maps/search/?api=1&amp;query=33.7450328,-117.8524511&amp;query_place_id=ChIJ8RQk93LZ3IARfcN1imSNA2Q","ampm")</f>
        <v>ampm</v>
      </c>
      <c r="B173" s="6" t="str">
        <f>HYPERLINK("https://www.google.com/maps/@?api=1&amp;map_action=pano&amp;viewpoint=33.7450328%2C-117.8524511","ampm")</f>
        <v>ampm</v>
      </c>
      <c r="C173" s="5">
        <v>33.7450328</v>
      </c>
      <c r="D173" s="5">
        <v>-117.8524511</v>
      </c>
      <c r="E173" s="1" t="s">
        <v>377</v>
      </c>
      <c r="F173" s="5">
        <v>2.7</v>
      </c>
      <c r="G173" s="5">
        <v>18.0</v>
      </c>
      <c r="H173" s="1" t="s">
        <v>361</v>
      </c>
    </row>
    <row r="174">
      <c r="A174" s="6" t="str">
        <f>HYPERLINK("https://www.google.com/maps/search/?api=1&amp;query=33.8032797,-117.9934217&amp;query_place_id=ChIJvxtLuB8p3YAR_Ph2vzrqcj8","Chevron Extra Mile")</f>
        <v>Chevron Extra Mile</v>
      </c>
      <c r="B174" s="6" t="str">
        <f>HYPERLINK("https://www.google.com/maps/@?api=1&amp;map_action=pano&amp;viewpoint=33.8032797%2C-117.9934217","Chevron Extra Mile")</f>
        <v>Chevron Extra Mile</v>
      </c>
      <c r="C174" s="5">
        <v>33.8032797</v>
      </c>
      <c r="D174" s="5">
        <v>-117.9934217</v>
      </c>
      <c r="E174" s="1" t="s">
        <v>378</v>
      </c>
      <c r="F174" s="5">
        <v>3.0</v>
      </c>
      <c r="G174" s="5">
        <v>26.0</v>
      </c>
      <c r="H174" s="1" t="s">
        <v>376</v>
      </c>
    </row>
    <row r="175">
      <c r="A175" s="6" t="str">
        <f>HYPERLINK("https://www.google.com/maps/search/?api=1&amp;query=33.7462104,-117.9892303&amp;query_place_id=ChIJV8BPBzwm3YAR18NZz2_KsTg","Chevron")</f>
        <v>Chevron</v>
      </c>
      <c r="B175" s="6" t="str">
        <f>HYPERLINK("https://www.google.com/maps/@?api=1&amp;map_action=pano&amp;viewpoint=33.7462104%2C-117.9892303","Chevron")</f>
        <v>Chevron</v>
      </c>
      <c r="C175" s="5">
        <v>33.7462104</v>
      </c>
      <c r="D175" s="5">
        <v>-117.9892303</v>
      </c>
      <c r="E175" s="1" t="s">
        <v>379</v>
      </c>
      <c r="F175" s="5">
        <v>4.1</v>
      </c>
      <c r="G175" s="5">
        <v>12.0</v>
      </c>
      <c r="H175" s="1" t="s">
        <v>363</v>
      </c>
    </row>
    <row r="176">
      <c r="A176" s="6" t="str">
        <f>HYPERLINK("https://www.google.com/maps/search/?api=1&amp;query=33.7484033,-117.8515799&amp;query_place_id=ChIJASkleHPZ3IARajn_EUwGUqU","Chevron")</f>
        <v>Chevron</v>
      </c>
      <c r="B176" s="6" t="str">
        <f>HYPERLINK("https://www.google.com/maps/@?api=1&amp;map_action=pano&amp;viewpoint=33.7484033%2C-117.8515799","Chevron")</f>
        <v>Chevron</v>
      </c>
      <c r="C176" s="5">
        <v>33.7484033</v>
      </c>
      <c r="D176" s="5">
        <v>-117.8515799</v>
      </c>
      <c r="E176" s="1" t="s">
        <v>380</v>
      </c>
      <c r="F176" s="5">
        <v>2.4</v>
      </c>
      <c r="G176" s="5">
        <v>30.0</v>
      </c>
      <c r="H176" s="1" t="s">
        <v>363</v>
      </c>
    </row>
    <row r="177">
      <c r="A177" s="6" t="str">
        <f>HYPERLINK("https://www.google.com/maps/search/?api=1&amp;query=33.838444,-117.90254&amp;query_place_id=ChIJtbbLtjjW3IARwEfzAmehdLM","76")</f>
        <v>76</v>
      </c>
      <c r="B177" s="6" t="str">
        <f>HYPERLINK("https://www.google.com/maps/@?api=1&amp;map_action=pano&amp;viewpoint=33.838444%2C-117.90254","76")</f>
        <v>76</v>
      </c>
      <c r="C177" s="5">
        <v>33.838444</v>
      </c>
      <c r="D177" s="5">
        <v>-117.90254</v>
      </c>
      <c r="E177" s="1" t="s">
        <v>381</v>
      </c>
      <c r="F177" s="5">
        <v>4.3</v>
      </c>
      <c r="G177" s="5">
        <v>251.0</v>
      </c>
      <c r="H177" s="1" t="s">
        <v>376</v>
      </c>
    </row>
    <row r="178">
      <c r="A178" s="6" t="str">
        <f>HYPERLINK("https://www.google.com/maps/search/?api=1&amp;query=33.7157335,-117.9555558&amp;query_place_id=ChIJyRuhmBEn3YARfT8jDQXOiq8","Sam's Club Gas")</f>
        <v>Sam's Club Gas</v>
      </c>
      <c r="B178" s="6" t="str">
        <f>HYPERLINK("https://www.google.com/maps/@?api=1&amp;map_action=pano&amp;viewpoint=33.7157335%2C-117.9555558","Sam's Club Gas")</f>
        <v>Sam's Club Gas</v>
      </c>
      <c r="C178" s="5">
        <v>33.7157335</v>
      </c>
      <c r="D178" s="5">
        <v>-117.9555558</v>
      </c>
      <c r="E178" s="1" t="s">
        <v>382</v>
      </c>
      <c r="F178" s="5">
        <v>4.5</v>
      </c>
      <c r="G178" s="5">
        <v>520.0</v>
      </c>
      <c r="H178" s="1" t="s">
        <v>309</v>
      </c>
    </row>
    <row r="179">
      <c r="A179" s="6" t="str">
        <f>HYPERLINK("https://www.google.com/maps/search/?api=1&amp;query=33.737144,-117.9898155&amp;query_place_id=ChIJ_Z5RMUEm3YARuN1Oz5AH8Xk","Chevron")</f>
        <v>Chevron</v>
      </c>
      <c r="B179" s="6" t="str">
        <f>HYPERLINK("https://www.google.com/maps/@?api=1&amp;map_action=pano&amp;viewpoint=33.737144%2C-117.9898155","Chevron")</f>
        <v>Chevron</v>
      </c>
      <c r="C179" s="5">
        <v>33.737144</v>
      </c>
      <c r="D179" s="5">
        <v>-117.9898155</v>
      </c>
      <c r="E179" s="1" t="s">
        <v>383</v>
      </c>
      <c r="F179" s="5">
        <v>2.3</v>
      </c>
      <c r="G179" s="5">
        <v>20.0</v>
      </c>
      <c r="H179" s="1" t="s">
        <v>363</v>
      </c>
    </row>
    <row r="180">
      <c r="A180" s="6" t="str">
        <f>HYPERLINK("https://www.google.com/maps/search/?api=1&amp;query=33.745823,-117.8466541&amp;query_place_id=ChIJj9Z1x3HZ3IARolpnNSR4knM","Timco CNG")</f>
        <v>Timco CNG</v>
      </c>
      <c r="B180" s="6" t="str">
        <f>HYPERLINK("https://www.google.com/maps/@?api=1&amp;map_action=pano&amp;viewpoint=33.745823%2C-117.8466541","Timco CNG")</f>
        <v>Timco CNG</v>
      </c>
      <c r="C180" s="5">
        <v>33.745823</v>
      </c>
      <c r="D180" s="5">
        <v>-117.8466541</v>
      </c>
      <c r="E180" s="1" t="s">
        <v>384</v>
      </c>
      <c r="F180" s="5">
        <v>4.2</v>
      </c>
      <c r="G180" s="5">
        <v>52.0</v>
      </c>
      <c r="H180" s="1" t="s">
        <v>309</v>
      </c>
    </row>
    <row r="181">
      <c r="A181" s="6" t="str">
        <f>HYPERLINK("https://www.google.com/maps/search/?api=1&amp;query=33.7882027,-117.8362361&amp;query_place_id=ChIJcXygNxra3IARoQ9dFB3GYSw","ampm")</f>
        <v>ampm</v>
      </c>
      <c r="B181" s="6" t="str">
        <f>HYPERLINK("https://www.google.com/maps/@?api=1&amp;map_action=pano&amp;viewpoint=33.7882027%2C-117.8362361","ampm")</f>
        <v>ampm</v>
      </c>
      <c r="C181" s="5">
        <v>33.7882027</v>
      </c>
      <c r="D181" s="5">
        <v>-117.8362361</v>
      </c>
      <c r="E181" s="1" t="s">
        <v>385</v>
      </c>
      <c r="H181" s="1" t="s">
        <v>361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50.13"/>
  </cols>
  <sheetData>
    <row r="1" ht="300.0" customHeight="1">
      <c r="A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w2WtHtpNjSzmi-naaCnAJo6D8fCMX-2M",1))</f>
        <v>#REF!</v>
      </c>
      <c r="B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13-_TjDEeiwvx1otFw3_6eWsmwwxYhEet",1))</f>
        <v>#REF!</v>
      </c>
      <c r="C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hnIOa5LJbczmOiwspZfdzmOjunGmf2Ad",1))</f>
        <v>#REF!</v>
      </c>
      <c r="D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a0-m_lhw2k_80RchiXXYEik-e6mjlNVN",1))</f>
        <v>#REF!</v>
      </c>
      <c r="E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SLdGiss9zxkfJISfi19AHbve3hWVgK6a",1))</f>
        <v>#REF!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386</v>
      </c>
      <c r="B2" s="10" t="s">
        <v>387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388</v>
      </c>
      <c r="B3" s="13" t="s">
        <v>389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2" t="s">
        <v>390</v>
      </c>
      <c r="B4" s="13" t="s">
        <v>391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 t="s">
        <v>392</v>
      </c>
      <c r="B5" s="13" t="s">
        <v>393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 t="s">
        <v>394</v>
      </c>
      <c r="B6" s="13" t="s">
        <v>395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 t="s">
        <v>396</v>
      </c>
      <c r="B7" s="13" t="s">
        <v>397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398</v>
      </c>
      <c r="B1" s="7" t="s">
        <v>399</v>
      </c>
      <c r="C1" s="7" t="s">
        <v>400</v>
      </c>
      <c r="D1" s="7" t="s">
        <v>401</v>
      </c>
      <c r="E1" s="7" t="s">
        <v>402</v>
      </c>
      <c r="F1" s="7" t="s">
        <v>403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1</v>
      </c>
      <c r="B2" s="1" t="s">
        <v>404</v>
      </c>
      <c r="C2" s="4" t="s">
        <v>405</v>
      </c>
      <c r="D2" s="4" t="s">
        <v>406</v>
      </c>
      <c r="E2" s="4" t="s">
        <v>407</v>
      </c>
      <c r="F2" s="1" t="s">
        <v>408</v>
      </c>
    </row>
    <row r="3">
      <c r="A3" s="1" t="s">
        <v>1</v>
      </c>
      <c r="B3" s="1" t="s">
        <v>409</v>
      </c>
      <c r="C3" s="4" t="s">
        <v>410</v>
      </c>
      <c r="D3" s="4" t="s">
        <v>411</v>
      </c>
      <c r="E3" s="4" t="s">
        <v>412</v>
      </c>
      <c r="F3" s="1" t="s">
        <v>413</v>
      </c>
    </row>
    <row r="4">
      <c r="A4" s="1" t="s">
        <v>1</v>
      </c>
      <c r="B4" s="1" t="s">
        <v>414</v>
      </c>
      <c r="C4" s="4" t="s">
        <v>415</v>
      </c>
      <c r="D4" s="4" t="s">
        <v>416</v>
      </c>
      <c r="E4" s="4" t="s">
        <v>417</v>
      </c>
      <c r="F4" s="1" t="s">
        <v>418</v>
      </c>
    </row>
    <row r="5">
      <c r="A5" s="1" t="s">
        <v>1</v>
      </c>
      <c r="B5" s="1" t="s">
        <v>419</v>
      </c>
      <c r="C5" s="4" t="s">
        <v>420</v>
      </c>
      <c r="D5" s="4" t="s">
        <v>421</v>
      </c>
      <c r="E5" s="4" t="s">
        <v>422</v>
      </c>
      <c r="F5" s="1" t="s">
        <v>423</v>
      </c>
    </row>
    <row r="6">
      <c r="A6" s="1" t="s">
        <v>1</v>
      </c>
      <c r="B6" s="1" t="s">
        <v>424</v>
      </c>
      <c r="C6" s="4" t="s">
        <v>425</v>
      </c>
      <c r="D6" s="4" t="s">
        <v>426</v>
      </c>
      <c r="E6" s="4" t="s">
        <v>427</v>
      </c>
      <c r="F6" s="1" t="s">
        <v>428</v>
      </c>
    </row>
    <row r="7">
      <c r="A7" s="1" t="s">
        <v>1</v>
      </c>
      <c r="B7" s="1" t="s">
        <v>429</v>
      </c>
      <c r="C7" s="4" t="s">
        <v>430</v>
      </c>
      <c r="D7" s="4" t="s">
        <v>431</v>
      </c>
      <c r="E7" s="4" t="s">
        <v>432</v>
      </c>
      <c r="F7" s="1" t="s">
        <v>433</v>
      </c>
    </row>
    <row r="8">
      <c r="A8" s="1" t="s">
        <v>1</v>
      </c>
      <c r="B8" s="1" t="s">
        <v>434</v>
      </c>
      <c r="C8" s="4" t="s">
        <v>435</v>
      </c>
      <c r="D8" s="4" t="s">
        <v>436</v>
      </c>
      <c r="E8" s="4" t="s">
        <v>437</v>
      </c>
      <c r="F8" s="1" t="s">
        <v>438</v>
      </c>
    </row>
    <row r="9">
      <c r="A9" s="1" t="s">
        <v>1</v>
      </c>
      <c r="B9" s="1" t="s">
        <v>439</v>
      </c>
      <c r="C9" s="4" t="s">
        <v>440</v>
      </c>
      <c r="D9" s="4" t="s">
        <v>441</v>
      </c>
      <c r="E9" s="4" t="s">
        <v>442</v>
      </c>
      <c r="F9" s="1" t="s">
        <v>443</v>
      </c>
    </row>
    <row r="10">
      <c r="A10" s="1" t="s">
        <v>1</v>
      </c>
      <c r="B10" s="1" t="s">
        <v>444</v>
      </c>
      <c r="C10" s="4" t="s">
        <v>445</v>
      </c>
      <c r="D10" s="4" t="s">
        <v>446</v>
      </c>
      <c r="E10" s="4" t="s">
        <v>447</v>
      </c>
      <c r="F10" s="1" t="s">
        <v>448</v>
      </c>
    </row>
    <row r="11">
      <c r="A11" s="1" t="s">
        <v>1</v>
      </c>
      <c r="B11" s="1" t="s">
        <v>449</v>
      </c>
      <c r="C11" s="4" t="s">
        <v>450</v>
      </c>
      <c r="D11" s="4" t="s">
        <v>451</v>
      </c>
      <c r="E11" s="4" t="s">
        <v>452</v>
      </c>
      <c r="F11" s="1" t="s">
        <v>453</v>
      </c>
    </row>
    <row r="12">
      <c r="A12" s="1" t="s">
        <v>1</v>
      </c>
      <c r="B12" s="1" t="s">
        <v>454</v>
      </c>
      <c r="C12" s="4" t="s">
        <v>455</v>
      </c>
      <c r="D12" s="4" t="s">
        <v>456</v>
      </c>
      <c r="E12" s="4" t="s">
        <v>457</v>
      </c>
      <c r="F12" s="1" t="s">
        <v>458</v>
      </c>
    </row>
    <row r="13">
      <c r="A13" s="1" t="s">
        <v>1</v>
      </c>
      <c r="B13" s="1" t="s">
        <v>459</v>
      </c>
      <c r="C13" s="4" t="s">
        <v>460</v>
      </c>
      <c r="D13" s="4" t="s">
        <v>461</v>
      </c>
      <c r="E13" s="4" t="s">
        <v>462</v>
      </c>
      <c r="F13" s="1" t="s">
        <v>463</v>
      </c>
    </row>
    <row r="14">
      <c r="A14" s="1" t="s">
        <v>1</v>
      </c>
      <c r="B14" s="1" t="s">
        <v>464</v>
      </c>
      <c r="C14" s="4" t="s">
        <v>465</v>
      </c>
      <c r="D14" s="4" t="s">
        <v>466</v>
      </c>
      <c r="E14" s="4" t="s">
        <v>467</v>
      </c>
      <c r="F14" s="1" t="s">
        <v>468</v>
      </c>
    </row>
    <row r="15">
      <c r="A15" s="1" t="s">
        <v>1</v>
      </c>
      <c r="B15" s="1" t="s">
        <v>469</v>
      </c>
      <c r="C15" s="4" t="s">
        <v>470</v>
      </c>
      <c r="D15" s="4" t="s">
        <v>471</v>
      </c>
      <c r="E15" s="4" t="s">
        <v>472</v>
      </c>
      <c r="F15" s="1" t="s">
        <v>473</v>
      </c>
    </row>
    <row r="16">
      <c r="A16" s="1" t="s">
        <v>1</v>
      </c>
      <c r="B16" s="1" t="s">
        <v>474</v>
      </c>
      <c r="C16" s="4" t="s">
        <v>475</v>
      </c>
      <c r="D16" s="4" t="s">
        <v>476</v>
      </c>
      <c r="E16" s="4" t="s">
        <v>477</v>
      </c>
      <c r="F16" s="1" t="s">
        <v>478</v>
      </c>
    </row>
    <row r="17">
      <c r="A17" s="1" t="s">
        <v>1</v>
      </c>
      <c r="B17" s="1" t="s">
        <v>479</v>
      </c>
      <c r="C17" s="4" t="s">
        <v>480</v>
      </c>
      <c r="D17" s="4" t="s">
        <v>481</v>
      </c>
      <c r="E17" s="4" t="s">
        <v>482</v>
      </c>
      <c r="F17" s="1" t="s">
        <v>483</v>
      </c>
    </row>
    <row r="18">
      <c r="A18" s="1" t="s">
        <v>1</v>
      </c>
      <c r="B18" s="1" t="s">
        <v>484</v>
      </c>
      <c r="C18" s="4" t="s">
        <v>485</v>
      </c>
      <c r="D18" s="4" t="s">
        <v>486</v>
      </c>
      <c r="E18" s="4" t="s">
        <v>487</v>
      </c>
      <c r="F18" s="1" t="s">
        <v>488</v>
      </c>
    </row>
    <row r="19">
      <c r="A19" s="1" t="s">
        <v>1</v>
      </c>
      <c r="B19" s="1" t="s">
        <v>489</v>
      </c>
      <c r="C19" s="4" t="s">
        <v>490</v>
      </c>
      <c r="D19" s="4" t="s">
        <v>491</v>
      </c>
      <c r="E19" s="4" t="s">
        <v>492</v>
      </c>
      <c r="F19" s="1" t="s">
        <v>493</v>
      </c>
    </row>
    <row r="20">
      <c r="A20" s="1" t="s">
        <v>1</v>
      </c>
      <c r="B20" s="1" t="s">
        <v>494</v>
      </c>
      <c r="C20" s="4" t="s">
        <v>495</v>
      </c>
      <c r="D20" s="4" t="s">
        <v>496</v>
      </c>
      <c r="E20" s="4" t="s">
        <v>497</v>
      </c>
      <c r="F20" s="1" t="s">
        <v>498</v>
      </c>
    </row>
    <row r="21">
      <c r="A21" s="1" t="s">
        <v>1</v>
      </c>
      <c r="B21" s="1" t="s">
        <v>499</v>
      </c>
      <c r="C21" s="4" t="s">
        <v>500</v>
      </c>
      <c r="D21" s="4" t="s">
        <v>501</v>
      </c>
      <c r="E21" s="4" t="s">
        <v>502</v>
      </c>
      <c r="F21" s="1" t="s">
        <v>503</v>
      </c>
    </row>
    <row r="22">
      <c r="A22" s="1" t="s">
        <v>1</v>
      </c>
      <c r="B22" s="1" t="s">
        <v>504</v>
      </c>
      <c r="C22" s="4" t="s">
        <v>505</v>
      </c>
      <c r="D22" s="4" t="s">
        <v>506</v>
      </c>
      <c r="E22" s="4" t="s">
        <v>507</v>
      </c>
      <c r="F22" s="1" t="s">
        <v>508</v>
      </c>
    </row>
    <row r="23">
      <c r="A23" s="1" t="s">
        <v>1</v>
      </c>
      <c r="B23" s="1" t="s">
        <v>509</v>
      </c>
      <c r="C23" s="4" t="s">
        <v>510</v>
      </c>
      <c r="D23" s="4" t="s">
        <v>511</v>
      </c>
      <c r="E23" s="4" t="s">
        <v>512</v>
      </c>
      <c r="F23" s="1" t="s">
        <v>513</v>
      </c>
    </row>
    <row r="24">
      <c r="A24" s="1" t="s">
        <v>1</v>
      </c>
      <c r="B24" s="1" t="s">
        <v>514</v>
      </c>
      <c r="C24" s="4" t="s">
        <v>515</v>
      </c>
      <c r="D24" s="4" t="s">
        <v>516</v>
      </c>
      <c r="E24" s="4" t="s">
        <v>517</v>
      </c>
      <c r="F24" s="1" t="s">
        <v>518</v>
      </c>
    </row>
    <row r="25">
      <c r="A25" s="1" t="s">
        <v>1</v>
      </c>
      <c r="B25" s="1" t="s">
        <v>519</v>
      </c>
      <c r="C25" s="4" t="s">
        <v>520</v>
      </c>
      <c r="D25" s="4" t="s">
        <v>521</v>
      </c>
      <c r="E25" s="4" t="s">
        <v>522</v>
      </c>
      <c r="F25" s="1" t="s">
        <v>523</v>
      </c>
    </row>
    <row r="26">
      <c r="A26" s="1" t="s">
        <v>1</v>
      </c>
      <c r="B26" s="1" t="s">
        <v>524</v>
      </c>
      <c r="C26" s="4" t="s">
        <v>525</v>
      </c>
      <c r="D26" s="4" t="s">
        <v>526</v>
      </c>
      <c r="E26" s="4" t="s">
        <v>527</v>
      </c>
      <c r="F26" s="1" t="s">
        <v>528</v>
      </c>
    </row>
    <row r="27">
      <c r="A27" s="1" t="s">
        <v>1</v>
      </c>
      <c r="B27" s="1" t="s">
        <v>529</v>
      </c>
      <c r="C27" s="4" t="s">
        <v>530</v>
      </c>
      <c r="D27" s="4" t="s">
        <v>531</v>
      </c>
      <c r="E27" s="4" t="s">
        <v>532</v>
      </c>
      <c r="F27" s="1" t="s">
        <v>533</v>
      </c>
    </row>
    <row r="28">
      <c r="A28" s="1" t="s">
        <v>1</v>
      </c>
      <c r="B28" s="1" t="s">
        <v>534</v>
      </c>
      <c r="C28" s="4" t="s">
        <v>535</v>
      </c>
      <c r="D28" s="4" t="s">
        <v>536</v>
      </c>
      <c r="E28" s="4" t="s">
        <v>537</v>
      </c>
      <c r="F28" s="1" t="s">
        <v>538</v>
      </c>
    </row>
    <row r="29">
      <c r="A29" s="1" t="s">
        <v>1</v>
      </c>
      <c r="B29" s="1" t="s">
        <v>539</v>
      </c>
      <c r="C29" s="4" t="s">
        <v>540</v>
      </c>
      <c r="D29" s="4" t="s">
        <v>541</v>
      </c>
      <c r="E29" s="4" t="s">
        <v>542</v>
      </c>
      <c r="F29" s="1" t="s">
        <v>543</v>
      </c>
    </row>
    <row r="30">
      <c r="A30" s="1" t="s">
        <v>1</v>
      </c>
      <c r="B30" s="1" t="s">
        <v>544</v>
      </c>
      <c r="C30" s="4" t="s">
        <v>545</v>
      </c>
      <c r="D30" s="4" t="s">
        <v>546</v>
      </c>
      <c r="E30" s="4" t="s">
        <v>547</v>
      </c>
      <c r="F30" s="1" t="s">
        <v>548</v>
      </c>
    </row>
    <row r="31">
      <c r="A31" s="1" t="s">
        <v>1</v>
      </c>
      <c r="B31" s="1" t="s">
        <v>529</v>
      </c>
      <c r="C31" s="4" t="s">
        <v>549</v>
      </c>
      <c r="D31" s="4" t="s">
        <v>550</v>
      </c>
      <c r="E31" s="4" t="s">
        <v>551</v>
      </c>
      <c r="F31" s="1" t="s">
        <v>552</v>
      </c>
    </row>
    <row r="32">
      <c r="A32" s="1" t="s">
        <v>1</v>
      </c>
      <c r="B32" s="1" t="s">
        <v>553</v>
      </c>
      <c r="C32" s="4" t="s">
        <v>554</v>
      </c>
      <c r="D32" s="4" t="s">
        <v>555</v>
      </c>
      <c r="E32" s="4" t="s">
        <v>556</v>
      </c>
      <c r="F32" s="1" t="s">
        <v>557</v>
      </c>
    </row>
    <row r="33">
      <c r="A33" s="1" t="s">
        <v>1</v>
      </c>
      <c r="B33" s="1" t="s">
        <v>558</v>
      </c>
      <c r="C33" s="4" t="s">
        <v>559</v>
      </c>
      <c r="D33" s="4" t="s">
        <v>560</v>
      </c>
      <c r="E33" s="4" t="s">
        <v>561</v>
      </c>
      <c r="F33" s="1" t="s">
        <v>562</v>
      </c>
    </row>
    <row r="34">
      <c r="A34" s="1" t="s">
        <v>1</v>
      </c>
      <c r="B34" s="1" t="s">
        <v>563</v>
      </c>
      <c r="C34" s="4" t="s">
        <v>564</v>
      </c>
      <c r="D34" s="4" t="s">
        <v>565</v>
      </c>
      <c r="E34" s="4" t="s">
        <v>566</v>
      </c>
      <c r="F34" s="1" t="s">
        <v>567</v>
      </c>
    </row>
    <row r="35">
      <c r="A35" s="1" t="s">
        <v>1</v>
      </c>
      <c r="B35" s="1" t="s">
        <v>568</v>
      </c>
      <c r="C35" s="4" t="s">
        <v>569</v>
      </c>
      <c r="D35" s="4" t="s">
        <v>570</v>
      </c>
      <c r="E35" s="4" t="s">
        <v>571</v>
      </c>
      <c r="F35" s="1" t="s">
        <v>572</v>
      </c>
    </row>
    <row r="36">
      <c r="A36" s="1" t="s">
        <v>1</v>
      </c>
      <c r="B36" s="1" t="s">
        <v>573</v>
      </c>
      <c r="C36" s="4" t="s">
        <v>574</v>
      </c>
      <c r="D36" s="4" t="s">
        <v>575</v>
      </c>
      <c r="E36" s="4" t="s">
        <v>576</v>
      </c>
      <c r="F36" s="1" t="s">
        <v>577</v>
      </c>
    </row>
    <row r="37">
      <c r="A37" s="1" t="s">
        <v>1</v>
      </c>
      <c r="B37" s="1" t="s">
        <v>578</v>
      </c>
      <c r="C37" s="4" t="s">
        <v>579</v>
      </c>
      <c r="D37" s="4" t="s">
        <v>580</v>
      </c>
      <c r="E37" s="4" t="s">
        <v>581</v>
      </c>
      <c r="F37" s="1" t="s">
        <v>582</v>
      </c>
    </row>
    <row r="38">
      <c r="A38" s="1" t="s">
        <v>1</v>
      </c>
      <c r="B38" s="1" t="s">
        <v>583</v>
      </c>
      <c r="C38" s="4" t="s">
        <v>584</v>
      </c>
      <c r="D38" s="4" t="s">
        <v>585</v>
      </c>
      <c r="E38" s="4" t="s">
        <v>586</v>
      </c>
      <c r="F38" s="1" t="s">
        <v>587</v>
      </c>
    </row>
    <row r="39">
      <c r="A39" s="1" t="s">
        <v>1</v>
      </c>
      <c r="B39" s="1" t="s">
        <v>588</v>
      </c>
      <c r="C39" s="4" t="s">
        <v>589</v>
      </c>
      <c r="D39" s="4" t="s">
        <v>590</v>
      </c>
      <c r="E39" s="4" t="s">
        <v>591</v>
      </c>
      <c r="F39" s="1" t="s">
        <v>592</v>
      </c>
    </row>
    <row r="40">
      <c r="A40" s="1" t="s">
        <v>1</v>
      </c>
      <c r="B40" s="1" t="s">
        <v>593</v>
      </c>
      <c r="C40" s="4" t="s">
        <v>594</v>
      </c>
      <c r="D40" s="4" t="s">
        <v>595</v>
      </c>
      <c r="E40" s="4" t="s">
        <v>596</v>
      </c>
      <c r="F40" s="1" t="s">
        <v>597</v>
      </c>
    </row>
    <row r="41">
      <c r="A41" s="1" t="s">
        <v>1</v>
      </c>
      <c r="B41" s="1" t="s">
        <v>598</v>
      </c>
      <c r="C41" s="4" t="s">
        <v>599</v>
      </c>
      <c r="D41" s="4" t="s">
        <v>600</v>
      </c>
      <c r="E41" s="4" t="s">
        <v>601</v>
      </c>
      <c r="F41" s="1" t="s">
        <v>602</v>
      </c>
    </row>
    <row r="42">
      <c r="A42" s="1" t="s">
        <v>1</v>
      </c>
      <c r="B42" s="1" t="s">
        <v>603</v>
      </c>
      <c r="C42" s="4" t="s">
        <v>604</v>
      </c>
      <c r="D42" s="4" t="s">
        <v>605</v>
      </c>
      <c r="E42" s="4" t="s">
        <v>606</v>
      </c>
      <c r="F42" s="1" t="s">
        <v>607</v>
      </c>
    </row>
    <row r="43">
      <c r="A43" s="1" t="s">
        <v>1</v>
      </c>
      <c r="B43" s="1" t="s">
        <v>608</v>
      </c>
      <c r="C43" s="4" t="s">
        <v>609</v>
      </c>
      <c r="D43" s="4" t="s">
        <v>610</v>
      </c>
      <c r="E43" s="4" t="s">
        <v>611</v>
      </c>
      <c r="F43" s="1" t="s">
        <v>612</v>
      </c>
    </row>
    <row r="44">
      <c r="A44" s="1" t="s">
        <v>1</v>
      </c>
      <c r="B44" s="1" t="s">
        <v>613</v>
      </c>
      <c r="C44" s="4" t="s">
        <v>614</v>
      </c>
      <c r="D44" s="4" t="s">
        <v>615</v>
      </c>
      <c r="E44" s="4" t="s">
        <v>616</v>
      </c>
      <c r="F44" s="1" t="s">
        <v>617</v>
      </c>
    </row>
    <row r="45">
      <c r="A45" s="1" t="s">
        <v>1</v>
      </c>
      <c r="B45" s="1" t="s">
        <v>618</v>
      </c>
      <c r="C45" s="4" t="s">
        <v>619</v>
      </c>
      <c r="D45" s="4" t="s">
        <v>620</v>
      </c>
      <c r="E45" s="4" t="s">
        <v>621</v>
      </c>
      <c r="F45" s="1" t="s">
        <v>622</v>
      </c>
    </row>
    <row r="46">
      <c r="A46" s="1" t="s">
        <v>1</v>
      </c>
      <c r="B46" s="1" t="s">
        <v>623</v>
      </c>
      <c r="C46" s="4" t="s">
        <v>624</v>
      </c>
      <c r="D46" s="4" t="s">
        <v>625</v>
      </c>
      <c r="E46" s="4" t="s">
        <v>626</v>
      </c>
      <c r="F46" s="1" t="s">
        <v>627</v>
      </c>
    </row>
    <row r="47">
      <c r="A47" s="1" t="s">
        <v>1</v>
      </c>
      <c r="B47" s="1" t="s">
        <v>628</v>
      </c>
      <c r="C47" s="4" t="s">
        <v>629</v>
      </c>
      <c r="D47" s="4" t="s">
        <v>630</v>
      </c>
      <c r="E47" s="4" t="s">
        <v>631</v>
      </c>
      <c r="F47" s="1" t="s">
        <v>632</v>
      </c>
    </row>
    <row r="48">
      <c r="A48" s="1" t="s">
        <v>1</v>
      </c>
      <c r="B48" s="1" t="s">
        <v>633</v>
      </c>
      <c r="C48" s="4" t="s">
        <v>634</v>
      </c>
      <c r="D48" s="4" t="s">
        <v>635</v>
      </c>
      <c r="E48" s="4" t="s">
        <v>636</v>
      </c>
      <c r="F48" s="1" t="s">
        <v>637</v>
      </c>
    </row>
    <row r="49">
      <c r="A49" s="1" t="s">
        <v>1</v>
      </c>
      <c r="B49" s="1" t="s">
        <v>638</v>
      </c>
      <c r="C49" s="4" t="s">
        <v>639</v>
      </c>
      <c r="D49" s="4" t="s">
        <v>640</v>
      </c>
      <c r="E49" s="4" t="s">
        <v>641</v>
      </c>
      <c r="F49" s="1" t="s">
        <v>642</v>
      </c>
    </row>
    <row r="50">
      <c r="A50" s="1" t="s">
        <v>1</v>
      </c>
      <c r="B50" s="1" t="s">
        <v>643</v>
      </c>
      <c r="C50" s="4" t="s">
        <v>644</v>
      </c>
      <c r="D50" s="4" t="s">
        <v>645</v>
      </c>
      <c r="E50" s="4" t="s">
        <v>646</v>
      </c>
      <c r="F50" s="1" t="s">
        <v>647</v>
      </c>
    </row>
    <row r="51">
      <c r="A51" s="1" t="s">
        <v>1</v>
      </c>
      <c r="B51" s="1" t="s">
        <v>648</v>
      </c>
      <c r="C51" s="4" t="s">
        <v>649</v>
      </c>
      <c r="D51" s="4" t="s">
        <v>650</v>
      </c>
      <c r="E51" s="4" t="s">
        <v>651</v>
      </c>
      <c r="F51" s="1" t="s">
        <v>652</v>
      </c>
    </row>
    <row r="52">
      <c r="A52" s="1" t="s">
        <v>1</v>
      </c>
      <c r="B52" s="1" t="s">
        <v>653</v>
      </c>
      <c r="C52" s="4" t="s">
        <v>654</v>
      </c>
      <c r="D52" s="4" t="s">
        <v>655</v>
      </c>
      <c r="E52" s="4" t="s">
        <v>656</v>
      </c>
      <c r="F52" s="1" t="s">
        <v>657</v>
      </c>
    </row>
    <row r="53">
      <c r="A53" s="1" t="s">
        <v>1</v>
      </c>
      <c r="B53" s="1" t="s">
        <v>658</v>
      </c>
      <c r="C53" s="4" t="s">
        <v>659</v>
      </c>
      <c r="D53" s="4" t="s">
        <v>660</v>
      </c>
      <c r="E53" s="4" t="s">
        <v>661</v>
      </c>
      <c r="F53" s="1" t="s">
        <v>662</v>
      </c>
    </row>
    <row r="54">
      <c r="A54" s="1" t="s">
        <v>1</v>
      </c>
      <c r="B54" s="1" t="s">
        <v>663</v>
      </c>
      <c r="C54" s="4" t="s">
        <v>664</v>
      </c>
      <c r="D54" s="4" t="s">
        <v>665</v>
      </c>
      <c r="E54" s="4" t="s">
        <v>666</v>
      </c>
      <c r="F54" s="1" t="s">
        <v>667</v>
      </c>
    </row>
    <row r="55">
      <c r="A55" s="1" t="s">
        <v>1</v>
      </c>
      <c r="B55" s="1" t="s">
        <v>668</v>
      </c>
      <c r="C55" s="4" t="s">
        <v>669</v>
      </c>
      <c r="D55" s="4" t="s">
        <v>670</v>
      </c>
      <c r="E55" s="4" t="s">
        <v>671</v>
      </c>
      <c r="F55" s="1" t="s">
        <v>672</v>
      </c>
    </row>
    <row r="56">
      <c r="A56" s="1" t="s">
        <v>1</v>
      </c>
      <c r="B56" s="1" t="s">
        <v>673</v>
      </c>
      <c r="C56" s="4" t="s">
        <v>674</v>
      </c>
      <c r="D56" s="4" t="s">
        <v>675</v>
      </c>
      <c r="E56" s="4" t="s">
        <v>676</v>
      </c>
      <c r="F56" s="1" t="s">
        <v>677</v>
      </c>
    </row>
    <row r="57">
      <c r="A57" s="1" t="s">
        <v>1</v>
      </c>
      <c r="B57" s="1" t="s">
        <v>678</v>
      </c>
      <c r="C57" s="4" t="s">
        <v>679</v>
      </c>
      <c r="D57" s="4" t="s">
        <v>680</v>
      </c>
      <c r="E57" s="4" t="s">
        <v>681</v>
      </c>
      <c r="F57" s="1" t="s">
        <v>682</v>
      </c>
    </row>
    <row r="58">
      <c r="A58" s="1" t="s">
        <v>1</v>
      </c>
      <c r="B58" s="1" t="s">
        <v>683</v>
      </c>
      <c r="C58" s="4" t="s">
        <v>684</v>
      </c>
      <c r="D58" s="4" t="s">
        <v>685</v>
      </c>
      <c r="E58" s="4" t="s">
        <v>686</v>
      </c>
      <c r="F58" s="1" t="s">
        <v>687</v>
      </c>
    </row>
    <row r="59">
      <c r="A59" s="1" t="s">
        <v>1</v>
      </c>
      <c r="B59" s="1" t="s">
        <v>688</v>
      </c>
      <c r="C59" s="4" t="s">
        <v>689</v>
      </c>
      <c r="D59" s="4" t="s">
        <v>630</v>
      </c>
      <c r="E59" s="4" t="s">
        <v>631</v>
      </c>
      <c r="F59" s="1" t="s">
        <v>690</v>
      </c>
    </row>
    <row r="60">
      <c r="A60" s="1" t="s">
        <v>1</v>
      </c>
      <c r="B60" s="1" t="s">
        <v>691</v>
      </c>
      <c r="C60" s="4" t="s">
        <v>692</v>
      </c>
      <c r="D60" s="4" t="s">
        <v>693</v>
      </c>
      <c r="E60" s="4" t="s">
        <v>694</v>
      </c>
      <c r="F60" s="1" t="s">
        <v>695</v>
      </c>
    </row>
    <row r="61">
      <c r="A61" s="1" t="s">
        <v>1</v>
      </c>
      <c r="B61" s="1" t="s">
        <v>696</v>
      </c>
      <c r="C61" s="4" t="s">
        <v>697</v>
      </c>
      <c r="D61" s="4" t="s">
        <v>698</v>
      </c>
      <c r="E61" s="4" t="s">
        <v>699</v>
      </c>
      <c r="F61" s="1" t="s">
        <v>700</v>
      </c>
    </row>
    <row r="62">
      <c r="A62" s="1" t="s">
        <v>1</v>
      </c>
      <c r="B62" s="1" t="s">
        <v>701</v>
      </c>
      <c r="C62" s="4" t="s">
        <v>702</v>
      </c>
      <c r="D62" s="4" t="s">
        <v>703</v>
      </c>
      <c r="E62" s="4" t="s">
        <v>704</v>
      </c>
      <c r="F62" s="1" t="s">
        <v>705</v>
      </c>
    </row>
    <row r="63">
      <c r="A63" s="1" t="s">
        <v>1</v>
      </c>
      <c r="B63" s="1" t="s">
        <v>706</v>
      </c>
      <c r="C63" s="4" t="s">
        <v>707</v>
      </c>
      <c r="D63" s="4" t="s">
        <v>708</v>
      </c>
      <c r="E63" s="4" t="s">
        <v>709</v>
      </c>
      <c r="F63" s="1" t="s">
        <v>710</v>
      </c>
    </row>
    <row r="64">
      <c r="A64" s="1" t="s">
        <v>1</v>
      </c>
      <c r="B64" s="1" t="s">
        <v>711</v>
      </c>
      <c r="C64" s="4" t="s">
        <v>712</v>
      </c>
      <c r="D64" s="4" t="s">
        <v>713</v>
      </c>
      <c r="E64" s="4" t="s">
        <v>714</v>
      </c>
      <c r="F64" s="1" t="s">
        <v>715</v>
      </c>
    </row>
    <row r="65">
      <c r="A65" s="1" t="s">
        <v>1</v>
      </c>
      <c r="B65" s="1" t="s">
        <v>716</v>
      </c>
      <c r="C65" s="4" t="s">
        <v>717</v>
      </c>
      <c r="D65" s="4" t="s">
        <v>718</v>
      </c>
      <c r="E65" s="4" t="s">
        <v>719</v>
      </c>
      <c r="F65" s="1" t="s">
        <v>720</v>
      </c>
    </row>
    <row r="66">
      <c r="A66" s="1" t="s">
        <v>1</v>
      </c>
      <c r="B66" s="1" t="s">
        <v>721</v>
      </c>
      <c r="C66" s="4" t="s">
        <v>722</v>
      </c>
      <c r="D66" s="4" t="s">
        <v>723</v>
      </c>
      <c r="E66" s="4" t="s">
        <v>724</v>
      </c>
      <c r="F66" s="1" t="s">
        <v>725</v>
      </c>
    </row>
    <row r="67">
      <c r="A67" s="1" t="s">
        <v>1</v>
      </c>
      <c r="B67" s="1" t="s">
        <v>726</v>
      </c>
      <c r="C67" s="4" t="s">
        <v>727</v>
      </c>
      <c r="D67" s="4" t="s">
        <v>728</v>
      </c>
      <c r="E67" s="4" t="s">
        <v>729</v>
      </c>
      <c r="F67" s="1" t="s">
        <v>730</v>
      </c>
    </row>
    <row r="68">
      <c r="A68" s="1" t="s">
        <v>1</v>
      </c>
      <c r="B68" s="1" t="s">
        <v>731</v>
      </c>
      <c r="C68" s="4" t="s">
        <v>732</v>
      </c>
      <c r="D68" s="4" t="s">
        <v>733</v>
      </c>
      <c r="E68" s="4" t="s">
        <v>734</v>
      </c>
      <c r="F68" s="1" t="s">
        <v>735</v>
      </c>
    </row>
    <row r="69">
      <c r="A69" s="1" t="s">
        <v>1</v>
      </c>
      <c r="B69" s="1" t="s">
        <v>721</v>
      </c>
      <c r="C69" s="4" t="s">
        <v>736</v>
      </c>
      <c r="D69" s="4" t="s">
        <v>737</v>
      </c>
      <c r="E69" s="4" t="s">
        <v>738</v>
      </c>
      <c r="F69" s="1" t="s">
        <v>739</v>
      </c>
    </row>
    <row r="70">
      <c r="A70" s="1" t="s">
        <v>1</v>
      </c>
      <c r="B70" s="1" t="s">
        <v>740</v>
      </c>
      <c r="C70" s="4" t="s">
        <v>741</v>
      </c>
      <c r="D70" s="4" t="s">
        <v>742</v>
      </c>
      <c r="E70" s="4" t="s">
        <v>743</v>
      </c>
      <c r="F70" s="1" t="s">
        <v>744</v>
      </c>
    </row>
    <row r="71">
      <c r="A71" s="1" t="s">
        <v>1</v>
      </c>
      <c r="B71" s="1" t="s">
        <v>745</v>
      </c>
      <c r="C71" s="4" t="s">
        <v>746</v>
      </c>
      <c r="D71" s="4" t="s">
        <v>747</v>
      </c>
      <c r="E71" s="4" t="s">
        <v>748</v>
      </c>
      <c r="F71" s="1" t="s">
        <v>749</v>
      </c>
    </row>
    <row r="72">
      <c r="A72" s="1" t="s">
        <v>1</v>
      </c>
      <c r="B72" s="1" t="s">
        <v>750</v>
      </c>
      <c r="C72" s="4" t="s">
        <v>751</v>
      </c>
      <c r="D72" s="4" t="s">
        <v>752</v>
      </c>
      <c r="E72" s="4" t="s">
        <v>753</v>
      </c>
      <c r="F72" s="1" t="s">
        <v>754</v>
      </c>
    </row>
    <row r="73">
      <c r="A73" s="1" t="s">
        <v>1</v>
      </c>
      <c r="B73" s="1" t="s">
        <v>721</v>
      </c>
      <c r="C73" s="4" t="s">
        <v>755</v>
      </c>
      <c r="D73" s="4" t="s">
        <v>756</v>
      </c>
      <c r="E73" s="4" t="s">
        <v>757</v>
      </c>
      <c r="F73" s="1" t="s">
        <v>758</v>
      </c>
    </row>
    <row r="74">
      <c r="A74" s="1" t="s">
        <v>1</v>
      </c>
      <c r="B74" s="1" t="s">
        <v>759</v>
      </c>
      <c r="C74" s="4" t="s">
        <v>760</v>
      </c>
      <c r="D74" s="4" t="s">
        <v>761</v>
      </c>
      <c r="E74" s="4" t="s">
        <v>762</v>
      </c>
      <c r="F74" s="1" t="s">
        <v>763</v>
      </c>
    </row>
    <row r="75">
      <c r="A75" s="1" t="s">
        <v>1</v>
      </c>
      <c r="B75" s="1" t="s">
        <v>764</v>
      </c>
      <c r="C75" s="4" t="s">
        <v>765</v>
      </c>
      <c r="D75" s="4" t="s">
        <v>766</v>
      </c>
      <c r="E75" s="4" t="s">
        <v>767</v>
      </c>
      <c r="F75" s="1" t="s">
        <v>768</v>
      </c>
    </row>
    <row r="76">
      <c r="A76" s="1" t="s">
        <v>1</v>
      </c>
      <c r="B76" s="1" t="s">
        <v>721</v>
      </c>
      <c r="C76" s="4" t="s">
        <v>769</v>
      </c>
      <c r="D76" s="4" t="s">
        <v>770</v>
      </c>
      <c r="E76" s="4" t="s">
        <v>771</v>
      </c>
      <c r="F76" s="1" t="s">
        <v>772</v>
      </c>
    </row>
    <row r="77">
      <c r="A77" s="1" t="s">
        <v>1</v>
      </c>
      <c r="B77" s="1" t="s">
        <v>726</v>
      </c>
      <c r="C77" s="4" t="s">
        <v>773</v>
      </c>
      <c r="D77" s="4" t="s">
        <v>774</v>
      </c>
      <c r="E77" s="4" t="s">
        <v>775</v>
      </c>
      <c r="F77" s="1" t="s">
        <v>776</v>
      </c>
    </row>
    <row r="78">
      <c r="A78" s="1" t="s">
        <v>1</v>
      </c>
      <c r="B78" s="1" t="s">
        <v>777</v>
      </c>
      <c r="C78" s="4" t="s">
        <v>778</v>
      </c>
      <c r="D78" s="4" t="s">
        <v>779</v>
      </c>
      <c r="E78" s="4" t="s">
        <v>780</v>
      </c>
      <c r="F78" s="1" t="s">
        <v>781</v>
      </c>
    </row>
    <row r="79">
      <c r="A79" s="1" t="s">
        <v>1</v>
      </c>
      <c r="B79" s="1" t="s">
        <v>782</v>
      </c>
      <c r="C79" s="4" t="s">
        <v>783</v>
      </c>
      <c r="D79" s="4" t="s">
        <v>784</v>
      </c>
      <c r="E79" s="4" t="s">
        <v>785</v>
      </c>
      <c r="F79" s="1" t="s">
        <v>786</v>
      </c>
    </row>
    <row r="80">
      <c r="A80" s="1" t="s">
        <v>1</v>
      </c>
      <c r="B80" s="1" t="s">
        <v>787</v>
      </c>
      <c r="C80" s="4" t="s">
        <v>788</v>
      </c>
      <c r="D80" s="4" t="s">
        <v>789</v>
      </c>
      <c r="E80" s="4" t="s">
        <v>790</v>
      </c>
      <c r="F80" s="1" t="s">
        <v>791</v>
      </c>
    </row>
    <row r="81">
      <c r="A81" s="1" t="s">
        <v>1</v>
      </c>
      <c r="B81" s="1" t="s">
        <v>764</v>
      </c>
      <c r="C81" s="4" t="s">
        <v>792</v>
      </c>
      <c r="D81" s="4" t="s">
        <v>793</v>
      </c>
      <c r="E81" s="4" t="s">
        <v>794</v>
      </c>
      <c r="F81" s="1" t="s">
        <v>795</v>
      </c>
    </row>
    <row r="82">
      <c r="A82" s="1" t="s">
        <v>1</v>
      </c>
      <c r="B82" s="1" t="s">
        <v>721</v>
      </c>
      <c r="C82" s="4" t="s">
        <v>796</v>
      </c>
      <c r="D82" s="4" t="s">
        <v>797</v>
      </c>
      <c r="E82" s="4" t="s">
        <v>798</v>
      </c>
      <c r="F82" s="1" t="s">
        <v>799</v>
      </c>
    </row>
    <row r="83">
      <c r="A83" s="1" t="s">
        <v>1</v>
      </c>
      <c r="B83" s="1" t="s">
        <v>800</v>
      </c>
      <c r="C83" s="4" t="s">
        <v>801</v>
      </c>
      <c r="D83" s="4" t="s">
        <v>802</v>
      </c>
      <c r="E83" s="4" t="s">
        <v>803</v>
      </c>
      <c r="F83" s="1" t="s">
        <v>804</v>
      </c>
    </row>
    <row r="84">
      <c r="A84" s="1" t="s">
        <v>1</v>
      </c>
      <c r="B84" s="1" t="s">
        <v>721</v>
      </c>
      <c r="C84" s="4" t="s">
        <v>805</v>
      </c>
      <c r="D84" s="4" t="s">
        <v>806</v>
      </c>
      <c r="E84" s="4" t="s">
        <v>807</v>
      </c>
      <c r="F84" s="1" t="s">
        <v>808</v>
      </c>
    </row>
    <row r="85">
      <c r="A85" s="1" t="s">
        <v>1</v>
      </c>
      <c r="B85" s="1" t="s">
        <v>809</v>
      </c>
      <c r="C85" s="4" t="s">
        <v>810</v>
      </c>
      <c r="D85" s="4" t="s">
        <v>811</v>
      </c>
      <c r="E85" s="4" t="s">
        <v>812</v>
      </c>
      <c r="F85" s="1" t="s">
        <v>813</v>
      </c>
    </row>
    <row r="86">
      <c r="A86" s="1" t="s">
        <v>1</v>
      </c>
      <c r="B86" s="1" t="s">
        <v>726</v>
      </c>
      <c r="C86" s="4" t="s">
        <v>814</v>
      </c>
      <c r="D86" s="4" t="s">
        <v>815</v>
      </c>
      <c r="E86" s="4" t="s">
        <v>816</v>
      </c>
      <c r="F86" s="1" t="s">
        <v>817</v>
      </c>
    </row>
    <row r="87">
      <c r="A87" s="1" t="s">
        <v>1</v>
      </c>
      <c r="B87" s="1" t="s">
        <v>818</v>
      </c>
      <c r="C87" s="4" t="s">
        <v>819</v>
      </c>
      <c r="D87" s="4" t="s">
        <v>820</v>
      </c>
      <c r="E87" s="4" t="s">
        <v>821</v>
      </c>
      <c r="F87" s="1" t="s">
        <v>822</v>
      </c>
    </row>
    <row r="88">
      <c r="A88" s="1" t="s">
        <v>1</v>
      </c>
      <c r="B88" s="1" t="s">
        <v>721</v>
      </c>
      <c r="C88" s="4" t="s">
        <v>823</v>
      </c>
      <c r="D88" s="4" t="s">
        <v>824</v>
      </c>
      <c r="E88" s="4" t="s">
        <v>825</v>
      </c>
      <c r="F88" s="1" t="s">
        <v>826</v>
      </c>
    </row>
    <row r="89">
      <c r="A89" s="1" t="s">
        <v>1</v>
      </c>
      <c r="B89" s="1" t="s">
        <v>721</v>
      </c>
      <c r="C89" s="4" t="s">
        <v>827</v>
      </c>
      <c r="D89" s="4" t="s">
        <v>828</v>
      </c>
      <c r="E89" s="4" t="s">
        <v>829</v>
      </c>
      <c r="F89" s="1" t="s">
        <v>830</v>
      </c>
    </row>
    <row r="90">
      <c r="A90" s="1" t="s">
        <v>1</v>
      </c>
      <c r="B90" s="1" t="s">
        <v>831</v>
      </c>
      <c r="C90" s="4" t="s">
        <v>832</v>
      </c>
      <c r="D90" s="4" t="s">
        <v>833</v>
      </c>
      <c r="E90" s="4" t="s">
        <v>834</v>
      </c>
      <c r="F90" s="1" t="s">
        <v>835</v>
      </c>
    </row>
    <row r="91">
      <c r="A91" s="1" t="s">
        <v>1</v>
      </c>
      <c r="B91" s="1" t="s">
        <v>721</v>
      </c>
      <c r="C91" s="4" t="s">
        <v>836</v>
      </c>
      <c r="D91" s="4" t="s">
        <v>837</v>
      </c>
      <c r="E91" s="4" t="s">
        <v>838</v>
      </c>
      <c r="F91" s="1" t="s">
        <v>839</v>
      </c>
    </row>
    <row r="92">
      <c r="A92" s="1" t="s">
        <v>1</v>
      </c>
      <c r="B92" s="1" t="s">
        <v>721</v>
      </c>
      <c r="C92" s="4" t="s">
        <v>840</v>
      </c>
      <c r="D92" s="4" t="s">
        <v>841</v>
      </c>
      <c r="E92" s="4" t="s">
        <v>842</v>
      </c>
      <c r="F92" s="1" t="s">
        <v>843</v>
      </c>
    </row>
    <row r="93">
      <c r="A93" s="1" t="s">
        <v>1</v>
      </c>
      <c r="B93" s="1" t="s">
        <v>844</v>
      </c>
      <c r="C93" s="4" t="s">
        <v>845</v>
      </c>
      <c r="D93" s="4" t="s">
        <v>846</v>
      </c>
      <c r="E93" s="4" t="s">
        <v>847</v>
      </c>
      <c r="F93" s="1" t="s">
        <v>848</v>
      </c>
    </row>
    <row r="94">
      <c r="A94" s="1" t="s">
        <v>1</v>
      </c>
      <c r="B94" s="1" t="s">
        <v>721</v>
      </c>
      <c r="C94" s="4" t="s">
        <v>849</v>
      </c>
      <c r="D94" s="4" t="s">
        <v>850</v>
      </c>
      <c r="E94" s="4" t="s">
        <v>851</v>
      </c>
      <c r="F94" s="1" t="s">
        <v>852</v>
      </c>
    </row>
    <row r="95">
      <c r="A95" s="1" t="s">
        <v>1</v>
      </c>
      <c r="B95" s="1" t="s">
        <v>721</v>
      </c>
      <c r="C95" s="4" t="s">
        <v>853</v>
      </c>
      <c r="D95" s="4" t="s">
        <v>854</v>
      </c>
      <c r="E95" s="4" t="s">
        <v>855</v>
      </c>
      <c r="F95" s="1" t="s">
        <v>856</v>
      </c>
    </row>
    <row r="96">
      <c r="A96" s="1" t="s">
        <v>1</v>
      </c>
      <c r="B96" s="1" t="s">
        <v>721</v>
      </c>
      <c r="C96" s="4" t="s">
        <v>857</v>
      </c>
      <c r="D96" s="4" t="s">
        <v>858</v>
      </c>
      <c r="E96" s="4" t="s">
        <v>859</v>
      </c>
      <c r="F96" s="1" t="s">
        <v>860</v>
      </c>
    </row>
    <row r="97">
      <c r="A97" s="1" t="s">
        <v>1</v>
      </c>
      <c r="B97" s="1" t="s">
        <v>721</v>
      </c>
      <c r="C97" s="4" t="s">
        <v>861</v>
      </c>
      <c r="D97" s="4" t="s">
        <v>862</v>
      </c>
      <c r="E97" s="4" t="s">
        <v>863</v>
      </c>
      <c r="F97" s="1" t="s">
        <v>864</v>
      </c>
    </row>
    <row r="98">
      <c r="A98" s="1" t="s">
        <v>1</v>
      </c>
      <c r="B98" s="1" t="s">
        <v>721</v>
      </c>
      <c r="C98" s="4" t="s">
        <v>865</v>
      </c>
      <c r="D98" s="4" t="s">
        <v>866</v>
      </c>
      <c r="E98" s="4" t="s">
        <v>867</v>
      </c>
      <c r="F98" s="1" t="s">
        <v>868</v>
      </c>
    </row>
    <row r="99">
      <c r="A99" s="1" t="s">
        <v>1</v>
      </c>
      <c r="B99" s="1" t="s">
        <v>721</v>
      </c>
      <c r="C99" s="4" t="s">
        <v>869</v>
      </c>
      <c r="D99" s="4" t="s">
        <v>870</v>
      </c>
      <c r="E99" s="4" t="s">
        <v>871</v>
      </c>
      <c r="F99" s="1" t="s">
        <v>872</v>
      </c>
    </row>
    <row r="100">
      <c r="A100" s="1" t="s">
        <v>1</v>
      </c>
      <c r="B100" s="1" t="s">
        <v>873</v>
      </c>
      <c r="C100" s="4" t="s">
        <v>874</v>
      </c>
      <c r="D100" s="4" t="s">
        <v>875</v>
      </c>
      <c r="E100" s="4" t="s">
        <v>876</v>
      </c>
      <c r="F100" s="1" t="s">
        <v>877</v>
      </c>
    </row>
    <row r="101">
      <c r="A101" s="1" t="s">
        <v>1</v>
      </c>
      <c r="B101" s="1" t="s">
        <v>878</v>
      </c>
      <c r="C101" s="4" t="s">
        <v>879</v>
      </c>
      <c r="D101" s="4" t="s">
        <v>880</v>
      </c>
      <c r="E101" s="4" t="s">
        <v>881</v>
      </c>
      <c r="F101" s="1" t="s">
        <v>882</v>
      </c>
    </row>
    <row r="102">
      <c r="A102" s="1" t="s">
        <v>1</v>
      </c>
      <c r="B102" s="1" t="s">
        <v>721</v>
      </c>
      <c r="C102" s="4" t="s">
        <v>883</v>
      </c>
      <c r="D102" s="4" t="s">
        <v>884</v>
      </c>
      <c r="E102" s="4" t="s">
        <v>885</v>
      </c>
      <c r="F102" s="1" t="s">
        <v>886</v>
      </c>
    </row>
    <row r="103">
      <c r="A103" s="1" t="s">
        <v>1</v>
      </c>
      <c r="B103" s="1" t="s">
        <v>887</v>
      </c>
      <c r="C103" s="4" t="s">
        <v>888</v>
      </c>
      <c r="D103" s="4" t="s">
        <v>889</v>
      </c>
      <c r="E103" s="4" t="s">
        <v>890</v>
      </c>
      <c r="F103" s="1" t="s">
        <v>891</v>
      </c>
    </row>
    <row r="104">
      <c r="A104" s="1" t="s">
        <v>1</v>
      </c>
      <c r="B104" s="1" t="s">
        <v>721</v>
      </c>
      <c r="C104" s="4" t="s">
        <v>892</v>
      </c>
      <c r="D104" s="4" t="s">
        <v>893</v>
      </c>
      <c r="E104" s="4" t="s">
        <v>894</v>
      </c>
      <c r="F104" s="1" t="s">
        <v>895</v>
      </c>
    </row>
    <row r="105">
      <c r="A105" s="1" t="s">
        <v>1</v>
      </c>
      <c r="B105" s="1" t="s">
        <v>896</v>
      </c>
      <c r="C105" s="4" t="s">
        <v>897</v>
      </c>
      <c r="D105" s="4" t="s">
        <v>898</v>
      </c>
      <c r="E105" s="4" t="s">
        <v>899</v>
      </c>
      <c r="F105" s="1" t="s">
        <v>900</v>
      </c>
    </row>
    <row r="106">
      <c r="A106" s="1" t="s">
        <v>1</v>
      </c>
      <c r="B106" s="1" t="s">
        <v>901</v>
      </c>
      <c r="C106" s="4" t="s">
        <v>902</v>
      </c>
      <c r="D106" s="4" t="s">
        <v>903</v>
      </c>
      <c r="E106" s="4" t="s">
        <v>904</v>
      </c>
      <c r="F106" s="1" t="s">
        <v>905</v>
      </c>
    </row>
    <row r="107">
      <c r="A107" s="1" t="s">
        <v>1</v>
      </c>
      <c r="B107" s="1" t="s">
        <v>906</v>
      </c>
      <c r="C107" s="4" t="s">
        <v>907</v>
      </c>
      <c r="D107" s="4" t="s">
        <v>908</v>
      </c>
      <c r="E107" s="4" t="s">
        <v>909</v>
      </c>
      <c r="F107" s="1" t="s">
        <v>910</v>
      </c>
    </row>
    <row r="108">
      <c r="A108" s="1" t="s">
        <v>1</v>
      </c>
      <c r="B108" s="1" t="s">
        <v>721</v>
      </c>
      <c r="C108" s="4" t="s">
        <v>911</v>
      </c>
      <c r="D108" s="4" t="s">
        <v>912</v>
      </c>
      <c r="E108" s="4" t="s">
        <v>913</v>
      </c>
      <c r="F108" s="1" t="s">
        <v>914</v>
      </c>
    </row>
    <row r="109">
      <c r="A109" s="1" t="s">
        <v>1</v>
      </c>
      <c r="B109" s="1" t="s">
        <v>721</v>
      </c>
      <c r="C109" s="4" t="s">
        <v>915</v>
      </c>
      <c r="D109" s="4" t="s">
        <v>916</v>
      </c>
      <c r="E109" s="4" t="s">
        <v>917</v>
      </c>
      <c r="F109" s="1" t="s">
        <v>918</v>
      </c>
    </row>
    <row r="110">
      <c r="A110" s="1" t="s">
        <v>1</v>
      </c>
      <c r="B110" s="1" t="s">
        <v>919</v>
      </c>
      <c r="C110" s="4" t="s">
        <v>920</v>
      </c>
      <c r="D110" s="4" t="s">
        <v>921</v>
      </c>
      <c r="E110" s="4" t="s">
        <v>922</v>
      </c>
      <c r="F110" s="1" t="s">
        <v>923</v>
      </c>
    </row>
    <row r="111">
      <c r="A111" s="1" t="s">
        <v>1</v>
      </c>
      <c r="B111" s="1" t="s">
        <v>764</v>
      </c>
      <c r="C111" s="4" t="s">
        <v>924</v>
      </c>
      <c r="D111" s="4" t="s">
        <v>925</v>
      </c>
      <c r="E111" s="4" t="s">
        <v>926</v>
      </c>
      <c r="F111" s="1" t="s">
        <v>927</v>
      </c>
    </row>
    <row r="112">
      <c r="A112" s="1" t="s">
        <v>1</v>
      </c>
      <c r="B112" s="1" t="s">
        <v>721</v>
      </c>
      <c r="C112" s="4" t="s">
        <v>928</v>
      </c>
      <c r="D112" s="4" t="s">
        <v>929</v>
      </c>
      <c r="E112" s="4" t="s">
        <v>930</v>
      </c>
      <c r="F112" s="1" t="s">
        <v>931</v>
      </c>
    </row>
    <row r="113">
      <c r="A113" s="1" t="s">
        <v>1</v>
      </c>
      <c r="B113" s="1" t="s">
        <v>932</v>
      </c>
      <c r="C113" s="4" t="s">
        <v>933</v>
      </c>
      <c r="D113" s="4" t="s">
        <v>934</v>
      </c>
      <c r="E113" s="4" t="s">
        <v>935</v>
      </c>
      <c r="F113" s="1" t="s">
        <v>936</v>
      </c>
    </row>
    <row r="114">
      <c r="A114" s="1" t="s">
        <v>1</v>
      </c>
      <c r="B114" s="1" t="s">
        <v>721</v>
      </c>
      <c r="C114" s="4" t="s">
        <v>937</v>
      </c>
      <c r="D114" s="4" t="s">
        <v>938</v>
      </c>
      <c r="E114" s="4" t="s">
        <v>939</v>
      </c>
      <c r="F114" s="1" t="s">
        <v>940</v>
      </c>
    </row>
    <row r="115">
      <c r="A115" s="1" t="s">
        <v>1</v>
      </c>
      <c r="B115" s="1" t="s">
        <v>941</v>
      </c>
      <c r="C115" s="4" t="s">
        <v>942</v>
      </c>
      <c r="D115" s="4" t="s">
        <v>943</v>
      </c>
      <c r="E115" s="4" t="s">
        <v>944</v>
      </c>
      <c r="F115" s="1" t="s">
        <v>945</v>
      </c>
    </row>
    <row r="116">
      <c r="A116" s="1" t="s">
        <v>1</v>
      </c>
      <c r="B116" s="1" t="s">
        <v>764</v>
      </c>
      <c r="C116" s="4" t="s">
        <v>946</v>
      </c>
      <c r="D116" s="4" t="s">
        <v>947</v>
      </c>
      <c r="E116" s="4" t="s">
        <v>948</v>
      </c>
      <c r="F116" s="1" t="s">
        <v>949</v>
      </c>
    </row>
    <row r="117">
      <c r="A117" s="1" t="s">
        <v>1</v>
      </c>
      <c r="B117" s="1" t="s">
        <v>950</v>
      </c>
      <c r="C117" s="4" t="s">
        <v>951</v>
      </c>
      <c r="D117" s="4" t="s">
        <v>952</v>
      </c>
      <c r="E117" s="4" t="s">
        <v>953</v>
      </c>
      <c r="F117" s="1" t="s">
        <v>954</v>
      </c>
    </row>
    <row r="118">
      <c r="A118" s="1" t="s">
        <v>1</v>
      </c>
      <c r="B118" s="1" t="s">
        <v>955</v>
      </c>
      <c r="C118" s="4" t="s">
        <v>956</v>
      </c>
      <c r="D118" s="4" t="s">
        <v>957</v>
      </c>
      <c r="E118" s="4" t="s">
        <v>958</v>
      </c>
      <c r="F118" s="1" t="s">
        <v>959</v>
      </c>
    </row>
    <row r="119">
      <c r="A119" s="1" t="s">
        <v>1</v>
      </c>
      <c r="B119" s="1" t="s">
        <v>721</v>
      </c>
      <c r="C119" s="4" t="s">
        <v>960</v>
      </c>
      <c r="D119" s="4" t="s">
        <v>961</v>
      </c>
      <c r="E119" s="4" t="s">
        <v>962</v>
      </c>
      <c r="F119" s="1" t="s">
        <v>963</v>
      </c>
    </row>
    <row r="120">
      <c r="A120" s="1" t="s">
        <v>1</v>
      </c>
      <c r="B120" s="1" t="s">
        <v>764</v>
      </c>
      <c r="C120" s="4" t="s">
        <v>964</v>
      </c>
      <c r="D120" s="4" t="s">
        <v>965</v>
      </c>
      <c r="E120" s="4" t="s">
        <v>966</v>
      </c>
      <c r="F120" s="1" t="s">
        <v>967</v>
      </c>
    </row>
    <row r="121">
      <c r="A121" s="1" t="s">
        <v>1</v>
      </c>
      <c r="B121" s="1" t="s">
        <v>844</v>
      </c>
      <c r="C121" s="4" t="s">
        <v>968</v>
      </c>
      <c r="D121" s="4" t="s">
        <v>969</v>
      </c>
      <c r="E121" s="4" t="s">
        <v>970</v>
      </c>
      <c r="F121" s="1" t="s">
        <v>971</v>
      </c>
    </row>
    <row r="122">
      <c r="A122" s="1" t="s">
        <v>1</v>
      </c>
      <c r="B122" s="1" t="s">
        <v>972</v>
      </c>
      <c r="C122" s="4" t="s">
        <v>973</v>
      </c>
      <c r="D122" s="4" t="s">
        <v>974</v>
      </c>
      <c r="E122" s="4" t="s">
        <v>975</v>
      </c>
      <c r="F122" s="1" t="s">
        <v>976</v>
      </c>
    </row>
    <row r="123">
      <c r="A123" s="1" t="s">
        <v>1</v>
      </c>
      <c r="B123" s="1" t="s">
        <v>977</v>
      </c>
      <c r="C123" s="4" t="s">
        <v>978</v>
      </c>
      <c r="D123" s="4" t="s">
        <v>979</v>
      </c>
      <c r="E123" s="4" t="s">
        <v>980</v>
      </c>
      <c r="F123" s="1" t="s">
        <v>981</v>
      </c>
    </row>
    <row r="124">
      <c r="A124" s="1" t="s">
        <v>1</v>
      </c>
      <c r="B124" s="1" t="s">
        <v>982</v>
      </c>
      <c r="C124" s="4" t="s">
        <v>983</v>
      </c>
      <c r="D124" s="4" t="s">
        <v>984</v>
      </c>
      <c r="E124" s="4" t="s">
        <v>985</v>
      </c>
      <c r="F124" s="1" t="s">
        <v>986</v>
      </c>
    </row>
    <row r="125">
      <c r="A125" s="1" t="s">
        <v>1</v>
      </c>
      <c r="B125" s="1" t="s">
        <v>987</v>
      </c>
      <c r="C125" s="4" t="s">
        <v>988</v>
      </c>
      <c r="D125" s="4" t="s">
        <v>989</v>
      </c>
      <c r="E125" s="4" t="s">
        <v>990</v>
      </c>
      <c r="F125" s="1" t="s">
        <v>991</v>
      </c>
    </row>
    <row r="126">
      <c r="A126" s="1" t="s">
        <v>1</v>
      </c>
      <c r="B126" s="1" t="s">
        <v>992</v>
      </c>
      <c r="C126" s="4" t="s">
        <v>993</v>
      </c>
      <c r="D126" s="4" t="s">
        <v>994</v>
      </c>
      <c r="E126" s="4" t="s">
        <v>995</v>
      </c>
      <c r="F126" s="1" t="s">
        <v>996</v>
      </c>
    </row>
    <row r="127">
      <c r="A127" s="1" t="s">
        <v>1</v>
      </c>
      <c r="B127" s="1" t="s">
        <v>997</v>
      </c>
      <c r="C127" s="4" t="s">
        <v>998</v>
      </c>
      <c r="D127" s="4" t="s">
        <v>999</v>
      </c>
      <c r="E127" s="4" t="s">
        <v>1000</v>
      </c>
      <c r="F127" s="1" t="s">
        <v>1001</v>
      </c>
    </row>
    <row r="128">
      <c r="A128" s="1" t="s">
        <v>1</v>
      </c>
      <c r="B128" s="1" t="s">
        <v>1002</v>
      </c>
      <c r="C128" s="4" t="s">
        <v>1003</v>
      </c>
      <c r="D128" s="4" t="s">
        <v>1004</v>
      </c>
      <c r="E128" s="4" t="s">
        <v>1005</v>
      </c>
      <c r="F128" s="1" t="s">
        <v>1006</v>
      </c>
    </row>
    <row r="129">
      <c r="A129" s="1" t="s">
        <v>1</v>
      </c>
      <c r="B129" s="1" t="s">
        <v>972</v>
      </c>
      <c r="C129" s="4" t="s">
        <v>1007</v>
      </c>
      <c r="D129" s="4" t="s">
        <v>1008</v>
      </c>
      <c r="E129" s="4" t="s">
        <v>1009</v>
      </c>
      <c r="F129" s="1" t="s">
        <v>1010</v>
      </c>
    </row>
    <row r="130">
      <c r="A130" s="1" t="s">
        <v>1</v>
      </c>
      <c r="B130" s="1" t="s">
        <v>992</v>
      </c>
      <c r="C130" s="4" t="s">
        <v>1011</v>
      </c>
      <c r="D130" s="4" t="s">
        <v>1012</v>
      </c>
      <c r="E130" s="4" t="s">
        <v>1013</v>
      </c>
      <c r="F130" s="1" t="s">
        <v>1014</v>
      </c>
    </row>
    <row r="131">
      <c r="A131" s="1" t="s">
        <v>1</v>
      </c>
      <c r="B131" s="1" t="s">
        <v>1015</v>
      </c>
      <c r="C131" s="4" t="s">
        <v>1016</v>
      </c>
      <c r="D131" s="4" t="s">
        <v>1017</v>
      </c>
      <c r="E131" s="4" t="s">
        <v>1018</v>
      </c>
      <c r="F131" s="1" t="s">
        <v>1019</v>
      </c>
    </row>
    <row r="132">
      <c r="A132" s="1" t="s">
        <v>1</v>
      </c>
      <c r="B132" s="1" t="s">
        <v>992</v>
      </c>
      <c r="C132" s="4" t="s">
        <v>1020</v>
      </c>
      <c r="D132" s="4" t="s">
        <v>1021</v>
      </c>
      <c r="E132" s="4" t="s">
        <v>1022</v>
      </c>
      <c r="F132" s="1" t="s">
        <v>1023</v>
      </c>
    </row>
    <row r="133">
      <c r="A133" s="1" t="s">
        <v>1</v>
      </c>
      <c r="B133" s="1" t="s">
        <v>1024</v>
      </c>
      <c r="C133" s="4" t="s">
        <v>1025</v>
      </c>
      <c r="D133" s="4" t="s">
        <v>1026</v>
      </c>
      <c r="E133" s="4" t="s">
        <v>1027</v>
      </c>
      <c r="F133" s="1" t="s">
        <v>1028</v>
      </c>
    </row>
    <row r="134">
      <c r="A134" s="1" t="s">
        <v>1</v>
      </c>
      <c r="B134" s="1" t="s">
        <v>992</v>
      </c>
      <c r="C134" s="4" t="s">
        <v>1029</v>
      </c>
      <c r="D134" s="4" t="s">
        <v>1030</v>
      </c>
      <c r="E134" s="4" t="s">
        <v>1031</v>
      </c>
      <c r="F134" s="1" t="s">
        <v>1032</v>
      </c>
    </row>
    <row r="135">
      <c r="A135" s="1" t="s">
        <v>1</v>
      </c>
      <c r="B135" s="1" t="s">
        <v>992</v>
      </c>
      <c r="C135" s="4" t="s">
        <v>1033</v>
      </c>
      <c r="D135" s="4" t="s">
        <v>1034</v>
      </c>
      <c r="E135" s="4" t="s">
        <v>1035</v>
      </c>
      <c r="F135" s="1" t="s">
        <v>1036</v>
      </c>
    </row>
    <row r="136">
      <c r="A136" s="1" t="s">
        <v>1</v>
      </c>
      <c r="B136" s="1" t="s">
        <v>1037</v>
      </c>
      <c r="C136" s="4" t="s">
        <v>1038</v>
      </c>
      <c r="D136" s="4" t="s">
        <v>1039</v>
      </c>
      <c r="E136" s="4" t="s">
        <v>1040</v>
      </c>
      <c r="F136" s="1" t="s">
        <v>1041</v>
      </c>
    </row>
    <row r="137">
      <c r="A137" s="1" t="s">
        <v>1</v>
      </c>
      <c r="B137" s="1" t="s">
        <v>1002</v>
      </c>
      <c r="C137" s="4" t="s">
        <v>1042</v>
      </c>
      <c r="D137" s="4" t="s">
        <v>1043</v>
      </c>
      <c r="E137" s="4" t="s">
        <v>1044</v>
      </c>
      <c r="F137" s="1" t="s">
        <v>1045</v>
      </c>
    </row>
    <row r="138">
      <c r="A138" s="1" t="s">
        <v>1</v>
      </c>
      <c r="B138" s="1" t="s">
        <v>992</v>
      </c>
      <c r="C138" s="4" t="s">
        <v>1046</v>
      </c>
      <c r="D138" s="4" t="s">
        <v>1047</v>
      </c>
      <c r="E138" s="4" t="s">
        <v>1048</v>
      </c>
      <c r="F138" s="1" t="s">
        <v>1049</v>
      </c>
    </row>
    <row r="139">
      <c r="A139" s="1" t="s">
        <v>1</v>
      </c>
      <c r="B139" s="1" t="s">
        <v>992</v>
      </c>
      <c r="C139" s="4" t="s">
        <v>1050</v>
      </c>
      <c r="D139" s="4" t="s">
        <v>1051</v>
      </c>
      <c r="E139" s="4" t="s">
        <v>1052</v>
      </c>
      <c r="F139" s="1" t="s">
        <v>1053</v>
      </c>
    </row>
    <row r="140">
      <c r="A140" s="1" t="s">
        <v>1</v>
      </c>
      <c r="B140" s="1" t="s">
        <v>972</v>
      </c>
      <c r="C140" s="4" t="s">
        <v>1054</v>
      </c>
      <c r="D140" s="4" t="s">
        <v>1055</v>
      </c>
      <c r="E140" s="4" t="s">
        <v>1056</v>
      </c>
      <c r="F140" s="1" t="s">
        <v>1057</v>
      </c>
    </row>
    <row r="141">
      <c r="A141" s="1" t="s">
        <v>1</v>
      </c>
      <c r="B141" s="1" t="s">
        <v>1058</v>
      </c>
      <c r="C141" s="4" t="s">
        <v>1059</v>
      </c>
      <c r="D141" s="4" t="s">
        <v>1060</v>
      </c>
      <c r="E141" s="4" t="s">
        <v>1061</v>
      </c>
      <c r="F141" s="1" t="s">
        <v>1062</v>
      </c>
    </row>
    <row r="142">
      <c r="A142" s="1" t="s">
        <v>1</v>
      </c>
      <c r="B142" s="1">
        <v>76.0</v>
      </c>
      <c r="C142" s="4" t="s">
        <v>1063</v>
      </c>
      <c r="D142" s="4" t="s">
        <v>1064</v>
      </c>
      <c r="E142" s="4" t="s">
        <v>1065</v>
      </c>
      <c r="F142" s="1" t="s">
        <v>1066</v>
      </c>
    </row>
    <row r="143">
      <c r="A143" s="1" t="s">
        <v>1</v>
      </c>
      <c r="B143" s="1" t="s">
        <v>1067</v>
      </c>
      <c r="C143" s="4" t="s">
        <v>1068</v>
      </c>
      <c r="D143" s="4" t="s">
        <v>1069</v>
      </c>
      <c r="E143" s="4" t="s">
        <v>1070</v>
      </c>
      <c r="F143" s="1" t="s">
        <v>1071</v>
      </c>
    </row>
    <row r="144">
      <c r="A144" s="1" t="s">
        <v>1</v>
      </c>
      <c r="B144" s="1">
        <v>76.0</v>
      </c>
      <c r="C144" s="4" t="s">
        <v>1072</v>
      </c>
      <c r="D144" s="4" t="s">
        <v>1073</v>
      </c>
      <c r="E144" s="4" t="s">
        <v>1074</v>
      </c>
      <c r="F144" s="1" t="s">
        <v>1075</v>
      </c>
    </row>
    <row r="145">
      <c r="A145" s="1" t="s">
        <v>1</v>
      </c>
      <c r="B145" s="1" t="s">
        <v>972</v>
      </c>
      <c r="C145" s="4" t="s">
        <v>1076</v>
      </c>
      <c r="D145" s="4" t="s">
        <v>1077</v>
      </c>
      <c r="E145" s="4" t="s">
        <v>1078</v>
      </c>
      <c r="F145" s="1" t="s">
        <v>1079</v>
      </c>
    </row>
    <row r="146">
      <c r="A146" s="1" t="s">
        <v>1</v>
      </c>
      <c r="B146" s="1" t="s">
        <v>992</v>
      </c>
      <c r="C146" s="4" t="s">
        <v>1080</v>
      </c>
      <c r="D146" s="4" t="s">
        <v>1081</v>
      </c>
      <c r="E146" s="4" t="s">
        <v>1082</v>
      </c>
      <c r="F146" s="1" t="s">
        <v>1083</v>
      </c>
    </row>
    <row r="147">
      <c r="A147" s="1" t="s">
        <v>1</v>
      </c>
      <c r="B147" s="1" t="s">
        <v>1084</v>
      </c>
      <c r="C147" s="4" t="s">
        <v>1085</v>
      </c>
      <c r="D147" s="4" t="s">
        <v>1086</v>
      </c>
      <c r="E147" s="4" t="s">
        <v>1087</v>
      </c>
      <c r="F147" s="1" t="s">
        <v>1088</v>
      </c>
    </row>
    <row r="148">
      <c r="A148" s="1" t="s">
        <v>1</v>
      </c>
      <c r="B148" s="1" t="s">
        <v>1089</v>
      </c>
      <c r="C148" s="4" t="s">
        <v>1090</v>
      </c>
      <c r="D148" s="4" t="s">
        <v>1091</v>
      </c>
      <c r="E148" s="4" t="s">
        <v>1092</v>
      </c>
      <c r="F148" s="1" t="s">
        <v>1093</v>
      </c>
    </row>
    <row r="149">
      <c r="A149" s="1" t="s">
        <v>1</v>
      </c>
      <c r="B149" s="1" t="s">
        <v>992</v>
      </c>
      <c r="C149" s="4" t="s">
        <v>1094</v>
      </c>
      <c r="D149" s="4" t="s">
        <v>1095</v>
      </c>
      <c r="E149" s="4" t="s">
        <v>1096</v>
      </c>
      <c r="F149" s="1" t="s">
        <v>1097</v>
      </c>
    </row>
    <row r="150">
      <c r="A150" s="1" t="s">
        <v>1</v>
      </c>
      <c r="B150" s="1" t="s">
        <v>1098</v>
      </c>
      <c r="C150" s="4" t="s">
        <v>1099</v>
      </c>
      <c r="D150" s="4" t="s">
        <v>1100</v>
      </c>
      <c r="E150" s="4" t="s">
        <v>1101</v>
      </c>
      <c r="F150" s="1" t="s">
        <v>1102</v>
      </c>
    </row>
    <row r="151">
      <c r="A151" s="1" t="s">
        <v>1</v>
      </c>
      <c r="B151" s="1" t="s">
        <v>1103</v>
      </c>
      <c r="C151" s="4" t="s">
        <v>1104</v>
      </c>
      <c r="D151" s="4" t="s">
        <v>1105</v>
      </c>
      <c r="E151" s="4" t="s">
        <v>1106</v>
      </c>
      <c r="F151" s="1" t="s">
        <v>1107</v>
      </c>
    </row>
    <row r="152">
      <c r="A152" s="1" t="s">
        <v>1</v>
      </c>
      <c r="B152" s="1" t="s">
        <v>972</v>
      </c>
      <c r="C152" s="4" t="s">
        <v>1108</v>
      </c>
      <c r="D152" s="4" t="s">
        <v>1109</v>
      </c>
      <c r="E152" s="4" t="s">
        <v>1110</v>
      </c>
      <c r="F152" s="1" t="s">
        <v>1111</v>
      </c>
    </row>
    <row r="153">
      <c r="A153" s="1" t="s">
        <v>1</v>
      </c>
      <c r="B153" s="1" t="s">
        <v>997</v>
      </c>
      <c r="C153" s="4" t="s">
        <v>1112</v>
      </c>
      <c r="D153" s="4" t="s">
        <v>1113</v>
      </c>
      <c r="E153" s="4" t="s">
        <v>1114</v>
      </c>
      <c r="F153" s="1" t="s">
        <v>1115</v>
      </c>
    </row>
    <row r="154">
      <c r="A154" s="1" t="s">
        <v>1</v>
      </c>
      <c r="B154" s="1">
        <v>76.0</v>
      </c>
      <c r="C154" s="4" t="s">
        <v>1116</v>
      </c>
      <c r="D154" s="4" t="s">
        <v>1117</v>
      </c>
      <c r="E154" s="4" t="s">
        <v>1118</v>
      </c>
      <c r="F154" s="1" t="s">
        <v>1119</v>
      </c>
    </row>
    <row r="155">
      <c r="A155" s="1" t="s">
        <v>1</v>
      </c>
      <c r="B155" s="1" t="s">
        <v>1120</v>
      </c>
      <c r="C155" s="4" t="s">
        <v>1121</v>
      </c>
      <c r="D155" s="4" t="s">
        <v>1122</v>
      </c>
      <c r="E155" s="4" t="s">
        <v>1123</v>
      </c>
      <c r="F155" s="1" t="s">
        <v>1124</v>
      </c>
    </row>
    <row r="156">
      <c r="A156" s="1" t="s">
        <v>1</v>
      </c>
      <c r="B156" s="1" t="s">
        <v>1125</v>
      </c>
      <c r="C156" s="4" t="s">
        <v>1126</v>
      </c>
      <c r="D156" s="4" t="s">
        <v>1127</v>
      </c>
      <c r="E156" s="4" t="s">
        <v>1128</v>
      </c>
      <c r="F156" s="1" t="s">
        <v>1129</v>
      </c>
    </row>
    <row r="157">
      <c r="A157" s="1" t="s">
        <v>1</v>
      </c>
      <c r="B157" s="1" t="s">
        <v>1130</v>
      </c>
      <c r="C157" s="4" t="s">
        <v>1131</v>
      </c>
      <c r="D157" s="4" t="s">
        <v>1132</v>
      </c>
      <c r="E157" s="4" t="s">
        <v>1133</v>
      </c>
      <c r="F157" s="1" t="s">
        <v>1134</v>
      </c>
    </row>
    <row r="158">
      <c r="A158" s="1" t="s">
        <v>1</v>
      </c>
      <c r="B158" s="1">
        <v>76.0</v>
      </c>
      <c r="C158" s="4" t="s">
        <v>1135</v>
      </c>
      <c r="D158" s="4" t="s">
        <v>1136</v>
      </c>
      <c r="E158" s="4" t="s">
        <v>1137</v>
      </c>
      <c r="F158" s="1" t="s">
        <v>1138</v>
      </c>
    </row>
    <row r="159">
      <c r="A159" s="1" t="s">
        <v>1</v>
      </c>
      <c r="B159" s="1">
        <v>76.0</v>
      </c>
      <c r="C159" s="4" t="s">
        <v>1139</v>
      </c>
      <c r="D159" s="4" t="s">
        <v>1140</v>
      </c>
      <c r="E159" s="4" t="s">
        <v>1141</v>
      </c>
      <c r="F159" s="1" t="s">
        <v>1142</v>
      </c>
    </row>
    <row r="160">
      <c r="A160" s="1" t="s">
        <v>1</v>
      </c>
      <c r="B160" s="1">
        <v>76.0</v>
      </c>
      <c r="C160" s="4" t="s">
        <v>1143</v>
      </c>
      <c r="D160" s="4" t="s">
        <v>1144</v>
      </c>
      <c r="E160" s="4" t="s">
        <v>1145</v>
      </c>
      <c r="F160" s="1" t="s">
        <v>1146</v>
      </c>
    </row>
    <row r="161">
      <c r="A161" s="1" t="s">
        <v>1</v>
      </c>
      <c r="B161" s="1" t="s">
        <v>1147</v>
      </c>
      <c r="C161" s="4" t="s">
        <v>1148</v>
      </c>
      <c r="D161" s="4" t="s">
        <v>1149</v>
      </c>
      <c r="E161" s="4" t="s">
        <v>1150</v>
      </c>
      <c r="F161" s="1" t="s">
        <v>1151</v>
      </c>
    </row>
    <row r="162">
      <c r="A162" s="1" t="s">
        <v>1</v>
      </c>
      <c r="B162" s="1" t="s">
        <v>1024</v>
      </c>
      <c r="C162" s="4" t="s">
        <v>1152</v>
      </c>
      <c r="D162" s="4" t="s">
        <v>1153</v>
      </c>
      <c r="E162" s="4" t="s">
        <v>1154</v>
      </c>
      <c r="F162" s="1" t="s">
        <v>1155</v>
      </c>
    </row>
    <row r="163">
      <c r="A163" s="1" t="s">
        <v>1</v>
      </c>
      <c r="B163" s="1" t="s">
        <v>1156</v>
      </c>
      <c r="C163" s="4" t="s">
        <v>1157</v>
      </c>
      <c r="D163" s="4" t="s">
        <v>1158</v>
      </c>
      <c r="E163" s="4" t="s">
        <v>1159</v>
      </c>
      <c r="F163" s="1" t="s">
        <v>1160</v>
      </c>
    </row>
    <row r="164">
      <c r="A164" s="1" t="s">
        <v>1</v>
      </c>
      <c r="B164" s="1" t="s">
        <v>1161</v>
      </c>
      <c r="C164" s="4" t="s">
        <v>1162</v>
      </c>
      <c r="D164" s="4" t="s">
        <v>1163</v>
      </c>
      <c r="E164" s="4" t="s">
        <v>1164</v>
      </c>
      <c r="F164" s="1" t="s">
        <v>1165</v>
      </c>
    </row>
    <row r="165">
      <c r="A165" s="1" t="s">
        <v>1</v>
      </c>
      <c r="B165" s="1" t="s">
        <v>992</v>
      </c>
      <c r="C165" s="4" t="s">
        <v>1166</v>
      </c>
      <c r="D165" s="4" t="s">
        <v>1167</v>
      </c>
      <c r="E165" s="4" t="s">
        <v>1168</v>
      </c>
      <c r="F165" s="1" t="s">
        <v>1169</v>
      </c>
    </row>
    <row r="166">
      <c r="A166" s="1" t="s">
        <v>1</v>
      </c>
      <c r="B166" s="1" t="s">
        <v>1015</v>
      </c>
      <c r="C166" s="4" t="s">
        <v>1170</v>
      </c>
      <c r="D166" s="4" t="s">
        <v>1171</v>
      </c>
      <c r="E166" s="4" t="s">
        <v>1172</v>
      </c>
      <c r="F166" s="1" t="s">
        <v>1173</v>
      </c>
    </row>
    <row r="167">
      <c r="A167" s="1" t="s">
        <v>1</v>
      </c>
      <c r="B167" s="1" t="s">
        <v>1174</v>
      </c>
      <c r="C167" s="4" t="s">
        <v>1175</v>
      </c>
      <c r="D167" s="4" t="s">
        <v>1176</v>
      </c>
      <c r="E167" s="4" t="s">
        <v>1177</v>
      </c>
      <c r="F167" s="1" t="s">
        <v>1178</v>
      </c>
    </row>
    <row r="168">
      <c r="A168" s="1" t="s">
        <v>1</v>
      </c>
      <c r="B168" s="1" t="s">
        <v>992</v>
      </c>
      <c r="C168" s="4" t="s">
        <v>1179</v>
      </c>
      <c r="D168" s="4" t="s">
        <v>1180</v>
      </c>
      <c r="E168" s="4" t="s">
        <v>1181</v>
      </c>
      <c r="F168" s="1" t="s">
        <v>1182</v>
      </c>
    </row>
    <row r="169">
      <c r="A169" s="1" t="s">
        <v>1</v>
      </c>
      <c r="B169" s="1">
        <v>76.0</v>
      </c>
      <c r="C169" s="4" t="s">
        <v>1183</v>
      </c>
      <c r="D169" s="4" t="s">
        <v>1184</v>
      </c>
      <c r="E169" s="4" t="s">
        <v>1185</v>
      </c>
      <c r="F169" s="1" t="s">
        <v>1186</v>
      </c>
    </row>
    <row r="170">
      <c r="A170" s="1" t="s">
        <v>1</v>
      </c>
      <c r="B170" s="1" t="s">
        <v>1187</v>
      </c>
      <c r="C170" s="4" t="s">
        <v>1188</v>
      </c>
      <c r="D170" s="4" t="s">
        <v>1189</v>
      </c>
      <c r="E170" s="4" t="s">
        <v>1190</v>
      </c>
      <c r="F170" s="1" t="s">
        <v>1191</v>
      </c>
    </row>
    <row r="171">
      <c r="A171" s="1" t="s">
        <v>1</v>
      </c>
      <c r="B171" s="1" t="s">
        <v>997</v>
      </c>
      <c r="C171" s="4" t="s">
        <v>1192</v>
      </c>
      <c r="D171" s="4" t="s">
        <v>1193</v>
      </c>
      <c r="E171" s="4" t="s">
        <v>1194</v>
      </c>
      <c r="F171" s="1" t="s">
        <v>1195</v>
      </c>
    </row>
    <row r="172">
      <c r="A172" s="1" t="s">
        <v>1</v>
      </c>
      <c r="B172" s="1" t="s">
        <v>977</v>
      </c>
      <c r="C172" s="4" t="s">
        <v>1196</v>
      </c>
      <c r="D172" s="4" t="s">
        <v>1197</v>
      </c>
      <c r="E172" s="4" t="s">
        <v>1198</v>
      </c>
      <c r="F172" s="1" t="s">
        <v>1199</v>
      </c>
    </row>
    <row r="173">
      <c r="A173" s="1" t="s">
        <v>1</v>
      </c>
      <c r="B173" s="1" t="s">
        <v>1024</v>
      </c>
      <c r="C173" s="4" t="s">
        <v>1200</v>
      </c>
      <c r="D173" s="4" t="s">
        <v>1201</v>
      </c>
      <c r="E173" s="4" t="s">
        <v>1202</v>
      </c>
      <c r="F173" s="1" t="s">
        <v>1203</v>
      </c>
    </row>
    <row r="174">
      <c r="A174" s="1" t="s">
        <v>1</v>
      </c>
      <c r="B174" s="1" t="s">
        <v>1204</v>
      </c>
      <c r="C174" s="4" t="s">
        <v>1205</v>
      </c>
      <c r="D174" s="4" t="s">
        <v>1206</v>
      </c>
      <c r="E174" s="4" t="s">
        <v>1207</v>
      </c>
      <c r="F174" s="1" t="s">
        <v>1208</v>
      </c>
    </row>
    <row r="175">
      <c r="A175" s="1" t="s">
        <v>1</v>
      </c>
      <c r="B175" s="1" t="s">
        <v>992</v>
      </c>
      <c r="C175" s="4" t="s">
        <v>1209</v>
      </c>
      <c r="D175" s="4" t="s">
        <v>1210</v>
      </c>
      <c r="E175" s="4" t="s">
        <v>1211</v>
      </c>
      <c r="F175" s="1" t="s">
        <v>1212</v>
      </c>
    </row>
    <row r="176">
      <c r="A176" s="1" t="s">
        <v>1</v>
      </c>
      <c r="B176" s="1" t="s">
        <v>992</v>
      </c>
      <c r="C176" s="4" t="s">
        <v>1213</v>
      </c>
      <c r="D176" s="4" t="s">
        <v>1214</v>
      </c>
      <c r="E176" s="4" t="s">
        <v>1215</v>
      </c>
      <c r="F176" s="1" t="s">
        <v>1216</v>
      </c>
    </row>
    <row r="177">
      <c r="A177" s="1" t="s">
        <v>1</v>
      </c>
      <c r="B177" s="1">
        <v>76.0</v>
      </c>
      <c r="C177" s="4" t="s">
        <v>1217</v>
      </c>
      <c r="D177" s="4" t="s">
        <v>1218</v>
      </c>
      <c r="E177" s="4" t="s">
        <v>1219</v>
      </c>
      <c r="F177" s="1" t="s">
        <v>1220</v>
      </c>
    </row>
    <row r="178">
      <c r="A178" s="1" t="s">
        <v>1</v>
      </c>
      <c r="B178" s="1" t="s">
        <v>1221</v>
      </c>
      <c r="C178" s="4" t="s">
        <v>1222</v>
      </c>
      <c r="D178" s="4" t="s">
        <v>1223</v>
      </c>
      <c r="E178" s="4" t="s">
        <v>1224</v>
      </c>
      <c r="F178" s="1" t="s">
        <v>1225</v>
      </c>
    </row>
    <row r="179">
      <c r="A179" s="1" t="s">
        <v>1</v>
      </c>
      <c r="B179" s="1" t="s">
        <v>992</v>
      </c>
      <c r="C179" s="4" t="s">
        <v>1226</v>
      </c>
      <c r="D179" s="4" t="s">
        <v>1227</v>
      </c>
      <c r="E179" s="4" t="s">
        <v>1228</v>
      </c>
      <c r="F179" s="1" t="s">
        <v>1229</v>
      </c>
    </row>
    <row r="180">
      <c r="A180" s="1" t="s">
        <v>1</v>
      </c>
      <c r="B180" s="1" t="s">
        <v>1230</v>
      </c>
      <c r="C180" s="4" t="s">
        <v>1231</v>
      </c>
      <c r="D180" s="4" t="s">
        <v>1232</v>
      </c>
      <c r="E180" s="4" t="s">
        <v>1233</v>
      </c>
      <c r="F180" s="1" t="s">
        <v>1234</v>
      </c>
    </row>
    <row r="181">
      <c r="A181" s="1" t="s">
        <v>1</v>
      </c>
      <c r="B181" s="1" t="s">
        <v>1024</v>
      </c>
      <c r="C181" s="4" t="s">
        <v>1235</v>
      </c>
      <c r="D181" s="4" t="s">
        <v>1236</v>
      </c>
      <c r="E181" s="4" t="s">
        <v>1237</v>
      </c>
      <c r="F181" s="1" t="s">
        <v>1238</v>
      </c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C4"/>
    <hyperlink r:id="rId8" ref="D4"/>
    <hyperlink r:id="rId9" ref="E4"/>
    <hyperlink r:id="rId10" ref="C5"/>
    <hyperlink r:id="rId11" ref="D5"/>
    <hyperlink r:id="rId12" ref="E5"/>
    <hyperlink r:id="rId13" ref="C6"/>
    <hyperlink r:id="rId14" ref="D6"/>
    <hyperlink r:id="rId15" ref="E6"/>
    <hyperlink r:id="rId16" ref="C7"/>
    <hyperlink r:id="rId17" ref="D7"/>
    <hyperlink r:id="rId18" ref="E7"/>
    <hyperlink r:id="rId19" ref="C8"/>
    <hyperlink r:id="rId20" ref="D8"/>
    <hyperlink r:id="rId21" ref="E8"/>
    <hyperlink r:id="rId22" ref="C9"/>
    <hyperlink r:id="rId23" ref="D9"/>
    <hyperlink r:id="rId24" ref="E9"/>
    <hyperlink r:id="rId25" ref="C10"/>
    <hyperlink r:id="rId26" ref="D10"/>
    <hyperlink r:id="rId27" ref="E10"/>
    <hyperlink r:id="rId28" ref="C11"/>
    <hyperlink r:id="rId29" ref="D11"/>
    <hyperlink r:id="rId30" ref="E11"/>
    <hyperlink r:id="rId31" ref="C12"/>
    <hyperlink r:id="rId32" ref="D12"/>
    <hyperlink r:id="rId33" ref="E12"/>
    <hyperlink r:id="rId34" ref="C13"/>
    <hyperlink r:id="rId35" ref="D13"/>
    <hyperlink r:id="rId36" ref="E13"/>
    <hyperlink r:id="rId37" ref="C14"/>
    <hyperlink r:id="rId38" ref="D14"/>
    <hyperlink r:id="rId39" ref="E14"/>
    <hyperlink r:id="rId40" ref="C15"/>
    <hyperlink r:id="rId41" ref="D15"/>
    <hyperlink r:id="rId42" ref="E15"/>
    <hyperlink r:id="rId43" ref="C16"/>
    <hyperlink r:id="rId44" ref="D16"/>
    <hyperlink r:id="rId45" ref="E16"/>
    <hyperlink r:id="rId46" ref="C17"/>
    <hyperlink r:id="rId47" ref="D17"/>
    <hyperlink r:id="rId48" ref="E17"/>
    <hyperlink r:id="rId49" ref="C18"/>
    <hyperlink r:id="rId50" ref="D18"/>
    <hyperlink r:id="rId51" ref="E18"/>
    <hyperlink r:id="rId52" ref="C19"/>
    <hyperlink r:id="rId53" ref="D19"/>
    <hyperlink r:id="rId54" ref="E19"/>
    <hyperlink r:id="rId55" ref="C20"/>
    <hyperlink r:id="rId56" ref="D20"/>
    <hyperlink r:id="rId57" ref="E20"/>
    <hyperlink r:id="rId58" ref="C21"/>
    <hyperlink r:id="rId59" ref="D21"/>
    <hyperlink r:id="rId60" ref="E21"/>
    <hyperlink r:id="rId61" ref="C22"/>
    <hyperlink r:id="rId62" ref="D22"/>
    <hyperlink r:id="rId63" ref="E22"/>
    <hyperlink r:id="rId64" ref="C23"/>
    <hyperlink r:id="rId65" ref="D23"/>
    <hyperlink r:id="rId66" ref="E23"/>
    <hyperlink r:id="rId67" ref="C24"/>
    <hyperlink r:id="rId68" ref="D24"/>
    <hyperlink r:id="rId69" ref="E24"/>
    <hyperlink r:id="rId70" ref="C25"/>
    <hyperlink r:id="rId71" ref="D25"/>
    <hyperlink r:id="rId72" ref="E25"/>
    <hyperlink r:id="rId73" ref="C26"/>
    <hyperlink r:id="rId74" ref="D26"/>
    <hyperlink r:id="rId75" ref="E26"/>
    <hyperlink r:id="rId76" ref="C27"/>
    <hyperlink r:id="rId77" ref="D27"/>
    <hyperlink r:id="rId78" ref="E27"/>
    <hyperlink r:id="rId79" ref="C28"/>
    <hyperlink r:id="rId80" ref="D28"/>
    <hyperlink r:id="rId81" ref="E28"/>
    <hyperlink r:id="rId82" ref="C29"/>
    <hyperlink r:id="rId83" ref="D29"/>
    <hyperlink r:id="rId84" ref="E29"/>
    <hyperlink r:id="rId85" ref="C30"/>
    <hyperlink r:id="rId86" ref="D30"/>
    <hyperlink r:id="rId87" ref="E30"/>
    <hyperlink r:id="rId88" ref="C31"/>
    <hyperlink r:id="rId89" ref="D31"/>
    <hyperlink r:id="rId90" ref="E31"/>
    <hyperlink r:id="rId91" ref="C32"/>
    <hyperlink r:id="rId92" ref="D32"/>
    <hyperlink r:id="rId93" ref="E32"/>
    <hyperlink r:id="rId94" ref="C33"/>
    <hyperlink r:id="rId95" ref="D33"/>
    <hyperlink r:id="rId96" ref="E33"/>
    <hyperlink r:id="rId97" ref="C34"/>
    <hyperlink r:id="rId98" ref="D34"/>
    <hyperlink r:id="rId99" ref="E34"/>
    <hyperlink r:id="rId100" ref="C35"/>
    <hyperlink r:id="rId101" ref="D35"/>
    <hyperlink r:id="rId102" ref="E35"/>
    <hyperlink r:id="rId103" ref="C36"/>
    <hyperlink r:id="rId104" ref="D36"/>
    <hyperlink r:id="rId105" ref="E36"/>
    <hyperlink r:id="rId106" ref="C37"/>
    <hyperlink r:id="rId107" ref="D37"/>
    <hyperlink r:id="rId108" ref="E37"/>
    <hyperlink r:id="rId109" ref="C38"/>
    <hyperlink r:id="rId110" ref="D38"/>
    <hyperlink r:id="rId111" ref="E38"/>
    <hyperlink r:id="rId112" ref="C39"/>
    <hyperlink r:id="rId113" ref="D39"/>
    <hyperlink r:id="rId114" ref="E39"/>
    <hyperlink r:id="rId115" ref="C40"/>
    <hyperlink r:id="rId116" ref="D40"/>
    <hyperlink r:id="rId117" ref="E40"/>
    <hyperlink r:id="rId118" ref="C41"/>
    <hyperlink r:id="rId119" ref="D41"/>
    <hyperlink r:id="rId120" ref="E41"/>
    <hyperlink r:id="rId121" ref="C42"/>
    <hyperlink r:id="rId122" ref="D42"/>
    <hyperlink r:id="rId123" ref="E42"/>
    <hyperlink r:id="rId124" ref="C43"/>
    <hyperlink r:id="rId125" ref="D43"/>
    <hyperlink r:id="rId126" ref="E43"/>
    <hyperlink r:id="rId127" ref="C44"/>
    <hyperlink r:id="rId128" ref="D44"/>
    <hyperlink r:id="rId129" ref="E44"/>
    <hyperlink r:id="rId130" ref="C45"/>
    <hyperlink r:id="rId131" ref="D45"/>
    <hyperlink r:id="rId132" ref="E45"/>
    <hyperlink r:id="rId133" ref="C46"/>
    <hyperlink r:id="rId134" ref="D46"/>
    <hyperlink r:id="rId135" ref="E46"/>
    <hyperlink r:id="rId136" ref="C47"/>
    <hyperlink r:id="rId137" ref="D47"/>
    <hyperlink r:id="rId138" ref="E47"/>
    <hyperlink r:id="rId139" ref="C48"/>
    <hyperlink r:id="rId140" ref="D48"/>
    <hyperlink r:id="rId141" ref="E48"/>
    <hyperlink r:id="rId142" ref="C49"/>
    <hyperlink r:id="rId143" ref="D49"/>
    <hyperlink r:id="rId144" ref="E49"/>
    <hyperlink r:id="rId145" ref="C50"/>
    <hyperlink r:id="rId146" ref="D50"/>
    <hyperlink r:id="rId147" ref="E50"/>
    <hyperlink r:id="rId148" ref="C51"/>
    <hyperlink r:id="rId149" ref="D51"/>
    <hyperlink r:id="rId150" ref="E51"/>
    <hyperlink r:id="rId151" ref="C52"/>
    <hyperlink r:id="rId152" ref="D52"/>
    <hyperlink r:id="rId153" ref="E52"/>
    <hyperlink r:id="rId154" ref="C53"/>
    <hyperlink r:id="rId155" ref="D53"/>
    <hyperlink r:id="rId156" ref="E53"/>
    <hyperlink r:id="rId157" ref="C54"/>
    <hyperlink r:id="rId158" ref="D54"/>
    <hyperlink r:id="rId159" ref="E54"/>
    <hyperlink r:id="rId160" ref="C55"/>
    <hyperlink r:id="rId161" ref="D55"/>
    <hyperlink r:id="rId162" ref="E55"/>
    <hyperlink r:id="rId163" ref="C56"/>
    <hyperlink r:id="rId164" ref="D56"/>
    <hyperlink r:id="rId165" ref="E56"/>
    <hyperlink r:id="rId166" ref="C57"/>
    <hyperlink r:id="rId167" ref="D57"/>
    <hyperlink r:id="rId168" ref="E57"/>
    <hyperlink r:id="rId169" ref="C58"/>
    <hyperlink r:id="rId170" ref="D58"/>
    <hyperlink r:id="rId171" ref="E58"/>
    <hyperlink r:id="rId172" ref="C59"/>
    <hyperlink r:id="rId173" ref="D59"/>
    <hyperlink r:id="rId174" ref="E59"/>
    <hyperlink r:id="rId175" ref="C60"/>
    <hyperlink r:id="rId176" ref="D60"/>
    <hyperlink r:id="rId177" ref="E60"/>
    <hyperlink r:id="rId178" ref="C61"/>
    <hyperlink r:id="rId179" ref="D61"/>
    <hyperlink r:id="rId180" ref="E61"/>
    <hyperlink r:id="rId181" ref="C62"/>
    <hyperlink r:id="rId182" ref="D62"/>
    <hyperlink r:id="rId183" ref="E62"/>
    <hyperlink r:id="rId184" ref="C63"/>
    <hyperlink r:id="rId185" ref="D63"/>
    <hyperlink r:id="rId186" ref="E63"/>
    <hyperlink r:id="rId187" ref="C64"/>
    <hyperlink r:id="rId188" ref="D64"/>
    <hyperlink r:id="rId189" ref="E64"/>
    <hyperlink r:id="rId190" ref="C65"/>
    <hyperlink r:id="rId191" ref="D65"/>
    <hyperlink r:id="rId192" ref="E65"/>
    <hyperlink r:id="rId193" ref="C66"/>
    <hyperlink r:id="rId194" ref="D66"/>
    <hyperlink r:id="rId195" ref="E66"/>
    <hyperlink r:id="rId196" ref="C67"/>
    <hyperlink r:id="rId197" ref="D67"/>
    <hyperlink r:id="rId198" ref="E67"/>
    <hyperlink r:id="rId199" ref="C68"/>
    <hyperlink r:id="rId200" ref="D68"/>
    <hyperlink r:id="rId201" ref="E68"/>
    <hyperlink r:id="rId202" ref="C69"/>
    <hyperlink r:id="rId203" ref="D69"/>
    <hyperlink r:id="rId204" ref="E69"/>
    <hyperlink r:id="rId205" ref="C70"/>
    <hyperlink r:id="rId206" ref="D70"/>
    <hyperlink r:id="rId207" ref="E70"/>
    <hyperlink r:id="rId208" ref="C71"/>
    <hyperlink r:id="rId209" ref="D71"/>
    <hyperlink r:id="rId210" ref="E71"/>
    <hyperlink r:id="rId211" ref="C72"/>
    <hyperlink r:id="rId212" ref="D72"/>
    <hyperlink r:id="rId213" ref="E72"/>
    <hyperlink r:id="rId214" ref="C73"/>
    <hyperlink r:id="rId215" ref="D73"/>
    <hyperlink r:id="rId216" ref="E73"/>
    <hyperlink r:id="rId217" ref="C74"/>
    <hyperlink r:id="rId218" ref="D74"/>
    <hyperlink r:id="rId219" ref="E74"/>
    <hyperlink r:id="rId220" ref="C75"/>
    <hyperlink r:id="rId221" ref="D75"/>
    <hyperlink r:id="rId222" ref="E75"/>
    <hyperlink r:id="rId223" ref="C76"/>
    <hyperlink r:id="rId224" ref="D76"/>
    <hyperlink r:id="rId225" ref="E76"/>
    <hyperlink r:id="rId226" ref="C77"/>
    <hyperlink r:id="rId227" ref="D77"/>
    <hyperlink r:id="rId228" ref="E77"/>
    <hyperlink r:id="rId229" ref="C78"/>
    <hyperlink r:id="rId230" ref="D78"/>
    <hyperlink r:id="rId231" ref="E78"/>
    <hyperlink r:id="rId232" ref="C79"/>
    <hyperlink r:id="rId233" ref="D79"/>
    <hyperlink r:id="rId234" ref="E79"/>
    <hyperlink r:id="rId235" ref="C80"/>
    <hyperlink r:id="rId236" ref="D80"/>
    <hyperlink r:id="rId237" ref="E80"/>
    <hyperlink r:id="rId238" ref="C81"/>
    <hyperlink r:id="rId239" ref="D81"/>
    <hyperlink r:id="rId240" ref="E81"/>
    <hyperlink r:id="rId241" ref="C82"/>
    <hyperlink r:id="rId242" ref="D82"/>
    <hyperlink r:id="rId243" ref="E82"/>
    <hyperlink r:id="rId244" ref="C83"/>
    <hyperlink r:id="rId245" ref="D83"/>
    <hyperlink r:id="rId246" ref="E83"/>
    <hyperlink r:id="rId247" ref="C84"/>
    <hyperlink r:id="rId248" ref="D84"/>
    <hyperlink r:id="rId249" ref="E84"/>
    <hyperlink r:id="rId250" ref="C85"/>
    <hyperlink r:id="rId251" ref="D85"/>
    <hyperlink r:id="rId252" ref="E85"/>
    <hyperlink r:id="rId253" ref="C86"/>
    <hyperlink r:id="rId254" ref="D86"/>
    <hyperlink r:id="rId255" ref="E86"/>
    <hyperlink r:id="rId256" ref="C87"/>
    <hyperlink r:id="rId257" ref="D87"/>
    <hyperlink r:id="rId258" ref="E87"/>
    <hyperlink r:id="rId259" ref="C88"/>
    <hyperlink r:id="rId260" ref="D88"/>
    <hyperlink r:id="rId261" ref="E88"/>
    <hyperlink r:id="rId262" ref="C89"/>
    <hyperlink r:id="rId263" ref="D89"/>
    <hyperlink r:id="rId264" ref="E89"/>
    <hyperlink r:id="rId265" ref="C90"/>
    <hyperlink r:id="rId266" ref="D90"/>
    <hyperlink r:id="rId267" ref="E90"/>
    <hyperlink r:id="rId268" ref="C91"/>
    <hyperlink r:id="rId269" ref="D91"/>
    <hyperlink r:id="rId270" ref="E91"/>
    <hyperlink r:id="rId271" ref="C92"/>
    <hyperlink r:id="rId272" ref="D92"/>
    <hyperlink r:id="rId273" ref="E92"/>
    <hyperlink r:id="rId274" ref="C93"/>
    <hyperlink r:id="rId275" ref="D93"/>
    <hyperlink r:id="rId276" ref="E93"/>
    <hyperlink r:id="rId277" ref="C94"/>
    <hyperlink r:id="rId278" ref="D94"/>
    <hyperlink r:id="rId279" ref="E94"/>
    <hyperlink r:id="rId280" ref="C95"/>
    <hyperlink r:id="rId281" ref="D95"/>
    <hyperlink r:id="rId282" ref="E95"/>
    <hyperlink r:id="rId283" ref="C96"/>
    <hyperlink r:id="rId284" ref="D96"/>
    <hyperlink r:id="rId285" ref="E96"/>
    <hyperlink r:id="rId286" ref="C97"/>
    <hyperlink r:id="rId287" ref="D97"/>
    <hyperlink r:id="rId288" ref="E97"/>
    <hyperlink r:id="rId289" ref="C98"/>
    <hyperlink r:id="rId290" ref="D98"/>
    <hyperlink r:id="rId291" ref="E98"/>
    <hyperlink r:id="rId292" ref="C99"/>
    <hyperlink r:id="rId293" ref="D99"/>
    <hyperlink r:id="rId294" ref="E99"/>
    <hyperlink r:id="rId295" ref="C100"/>
    <hyperlink r:id="rId296" ref="D100"/>
    <hyperlink r:id="rId297" ref="E100"/>
    <hyperlink r:id="rId298" ref="C101"/>
    <hyperlink r:id="rId299" ref="D101"/>
    <hyperlink r:id="rId300" ref="E101"/>
    <hyperlink r:id="rId301" ref="C102"/>
    <hyperlink r:id="rId302" ref="D102"/>
    <hyperlink r:id="rId303" ref="E102"/>
    <hyperlink r:id="rId304" ref="C103"/>
    <hyperlink r:id="rId305" ref="D103"/>
    <hyperlink r:id="rId306" ref="E103"/>
    <hyperlink r:id="rId307" ref="C104"/>
    <hyperlink r:id="rId308" ref="D104"/>
    <hyperlink r:id="rId309" ref="E104"/>
    <hyperlink r:id="rId310" ref="C105"/>
    <hyperlink r:id="rId311" ref="D105"/>
    <hyperlink r:id="rId312" ref="E105"/>
    <hyperlink r:id="rId313" ref="C106"/>
    <hyperlink r:id="rId314" ref="D106"/>
    <hyperlink r:id="rId315" ref="E106"/>
    <hyperlink r:id="rId316" ref="C107"/>
    <hyperlink r:id="rId317" ref="D107"/>
    <hyperlink r:id="rId318" ref="E107"/>
    <hyperlink r:id="rId319" ref="C108"/>
    <hyperlink r:id="rId320" ref="D108"/>
    <hyperlink r:id="rId321" ref="E108"/>
    <hyperlink r:id="rId322" ref="C109"/>
    <hyperlink r:id="rId323" ref="D109"/>
    <hyperlink r:id="rId324" ref="E109"/>
    <hyperlink r:id="rId325" ref="C110"/>
    <hyperlink r:id="rId326" ref="D110"/>
    <hyperlink r:id="rId327" ref="E110"/>
    <hyperlink r:id="rId328" ref="C111"/>
    <hyperlink r:id="rId329" ref="D111"/>
    <hyperlink r:id="rId330" ref="E111"/>
    <hyperlink r:id="rId331" ref="C112"/>
    <hyperlink r:id="rId332" ref="D112"/>
    <hyperlink r:id="rId333" ref="E112"/>
    <hyperlink r:id="rId334" ref="C113"/>
    <hyperlink r:id="rId335" ref="D113"/>
    <hyperlink r:id="rId336" ref="E113"/>
    <hyperlink r:id="rId337" ref="C114"/>
    <hyperlink r:id="rId338" ref="D114"/>
    <hyperlink r:id="rId339" ref="E114"/>
    <hyperlink r:id="rId340" ref="C115"/>
    <hyperlink r:id="rId341" ref="D115"/>
    <hyperlink r:id="rId342" ref="E115"/>
    <hyperlink r:id="rId343" ref="C116"/>
    <hyperlink r:id="rId344" ref="D116"/>
    <hyperlink r:id="rId345" ref="E116"/>
    <hyperlink r:id="rId346" ref="C117"/>
    <hyperlink r:id="rId347" ref="D117"/>
    <hyperlink r:id="rId348" ref="E117"/>
    <hyperlink r:id="rId349" ref="C118"/>
    <hyperlink r:id="rId350" ref="D118"/>
    <hyperlink r:id="rId351" ref="E118"/>
    <hyperlink r:id="rId352" ref="C119"/>
    <hyperlink r:id="rId353" ref="D119"/>
    <hyperlink r:id="rId354" ref="E119"/>
    <hyperlink r:id="rId355" ref="C120"/>
    <hyperlink r:id="rId356" ref="D120"/>
    <hyperlink r:id="rId357" ref="E120"/>
    <hyperlink r:id="rId358" ref="C121"/>
    <hyperlink r:id="rId359" ref="D121"/>
    <hyperlink r:id="rId360" ref="E121"/>
    <hyperlink r:id="rId361" ref="C122"/>
    <hyperlink r:id="rId362" ref="D122"/>
    <hyperlink r:id="rId363" ref="E122"/>
    <hyperlink r:id="rId364" ref="C123"/>
    <hyperlink r:id="rId365" ref="D123"/>
    <hyperlink r:id="rId366" ref="E123"/>
    <hyperlink r:id="rId367" ref="C124"/>
    <hyperlink r:id="rId368" ref="D124"/>
    <hyperlink r:id="rId369" ref="E124"/>
    <hyperlink r:id="rId370" ref="C125"/>
    <hyperlink r:id="rId371" ref="D125"/>
    <hyperlink r:id="rId372" ref="E125"/>
    <hyperlink r:id="rId373" ref="C126"/>
    <hyperlink r:id="rId374" ref="D126"/>
    <hyperlink r:id="rId375" ref="E126"/>
    <hyperlink r:id="rId376" ref="C127"/>
    <hyperlink r:id="rId377" ref="D127"/>
    <hyperlink r:id="rId378" ref="E127"/>
    <hyperlink r:id="rId379" ref="C128"/>
    <hyperlink r:id="rId380" ref="D128"/>
    <hyperlink r:id="rId381" ref="E128"/>
    <hyperlink r:id="rId382" ref="C129"/>
    <hyperlink r:id="rId383" ref="D129"/>
    <hyperlink r:id="rId384" ref="E129"/>
    <hyperlink r:id="rId385" ref="C130"/>
    <hyperlink r:id="rId386" ref="D130"/>
    <hyperlink r:id="rId387" ref="E130"/>
    <hyperlink r:id="rId388" ref="C131"/>
    <hyperlink r:id="rId389" ref="D131"/>
    <hyperlink r:id="rId390" ref="E131"/>
    <hyperlink r:id="rId391" ref="C132"/>
    <hyperlink r:id="rId392" ref="D132"/>
    <hyperlink r:id="rId393" ref="E132"/>
    <hyperlink r:id="rId394" ref="C133"/>
    <hyperlink r:id="rId395" ref="D133"/>
    <hyperlink r:id="rId396" ref="E133"/>
    <hyperlink r:id="rId397" ref="C134"/>
    <hyperlink r:id="rId398" ref="D134"/>
    <hyperlink r:id="rId399" ref="E134"/>
    <hyperlink r:id="rId400" ref="C135"/>
    <hyperlink r:id="rId401" ref="D135"/>
    <hyperlink r:id="rId402" ref="E135"/>
    <hyperlink r:id="rId403" ref="C136"/>
    <hyperlink r:id="rId404" ref="D136"/>
    <hyperlink r:id="rId405" ref="E136"/>
    <hyperlink r:id="rId406" ref="C137"/>
    <hyperlink r:id="rId407" ref="D137"/>
    <hyperlink r:id="rId408" ref="E137"/>
    <hyperlink r:id="rId409" ref="C138"/>
    <hyperlink r:id="rId410" ref="D138"/>
    <hyperlink r:id="rId411" ref="E138"/>
    <hyperlink r:id="rId412" ref="C139"/>
    <hyperlink r:id="rId413" ref="D139"/>
    <hyperlink r:id="rId414" ref="E139"/>
    <hyperlink r:id="rId415" ref="C140"/>
    <hyperlink r:id="rId416" ref="D140"/>
    <hyperlink r:id="rId417" ref="E140"/>
    <hyperlink r:id="rId418" ref="C141"/>
    <hyperlink r:id="rId419" ref="D141"/>
    <hyperlink r:id="rId420" ref="E141"/>
    <hyperlink r:id="rId421" ref="C142"/>
    <hyperlink r:id="rId422" ref="D142"/>
    <hyperlink r:id="rId423" ref="E142"/>
    <hyperlink r:id="rId424" ref="C143"/>
    <hyperlink r:id="rId425" ref="D143"/>
    <hyperlink r:id="rId426" ref="E143"/>
    <hyperlink r:id="rId427" ref="C144"/>
    <hyperlink r:id="rId428" ref="D144"/>
    <hyperlink r:id="rId429" ref="E144"/>
    <hyperlink r:id="rId430" ref="C145"/>
    <hyperlink r:id="rId431" ref="D145"/>
    <hyperlink r:id="rId432" ref="E145"/>
    <hyperlink r:id="rId433" ref="C146"/>
    <hyperlink r:id="rId434" ref="D146"/>
    <hyperlink r:id="rId435" ref="E146"/>
    <hyperlink r:id="rId436" ref="C147"/>
    <hyperlink r:id="rId437" ref="D147"/>
    <hyperlink r:id="rId438" ref="E147"/>
    <hyperlink r:id="rId439" ref="C148"/>
    <hyperlink r:id="rId440" ref="D148"/>
    <hyperlink r:id="rId441" ref="E148"/>
    <hyperlink r:id="rId442" ref="C149"/>
    <hyperlink r:id="rId443" ref="D149"/>
    <hyperlink r:id="rId444" ref="E149"/>
    <hyperlink r:id="rId445" ref="C150"/>
    <hyperlink r:id="rId446" ref="D150"/>
    <hyperlink r:id="rId447" ref="E150"/>
    <hyperlink r:id="rId448" ref="C151"/>
    <hyperlink r:id="rId449" ref="D151"/>
    <hyperlink r:id="rId450" ref="E151"/>
    <hyperlink r:id="rId451" ref="C152"/>
    <hyperlink r:id="rId452" ref="D152"/>
    <hyperlink r:id="rId453" ref="E152"/>
    <hyperlink r:id="rId454" ref="C153"/>
    <hyperlink r:id="rId455" ref="D153"/>
    <hyperlink r:id="rId456" ref="E153"/>
    <hyperlink r:id="rId457" ref="C154"/>
    <hyperlink r:id="rId458" ref="D154"/>
    <hyperlink r:id="rId459" ref="E154"/>
    <hyperlink r:id="rId460" ref="C155"/>
    <hyperlink r:id="rId461" ref="D155"/>
    <hyperlink r:id="rId462" ref="E155"/>
    <hyperlink r:id="rId463" ref="C156"/>
    <hyperlink r:id="rId464" ref="D156"/>
    <hyperlink r:id="rId465" ref="E156"/>
    <hyperlink r:id="rId466" ref="C157"/>
    <hyperlink r:id="rId467" ref="D157"/>
    <hyperlink r:id="rId468" ref="E157"/>
    <hyperlink r:id="rId469" ref="C158"/>
    <hyperlink r:id="rId470" ref="D158"/>
    <hyperlink r:id="rId471" ref="E158"/>
    <hyperlink r:id="rId472" ref="C159"/>
    <hyperlink r:id="rId473" ref="D159"/>
    <hyperlink r:id="rId474" ref="E159"/>
    <hyperlink r:id="rId475" ref="C160"/>
    <hyperlink r:id="rId476" ref="D160"/>
    <hyperlink r:id="rId477" ref="E160"/>
    <hyperlink r:id="rId478" ref="C161"/>
    <hyperlink r:id="rId479" ref="D161"/>
    <hyperlink r:id="rId480" ref="E161"/>
    <hyperlink r:id="rId481" ref="C162"/>
    <hyperlink r:id="rId482" ref="D162"/>
    <hyperlink r:id="rId483" ref="E162"/>
    <hyperlink r:id="rId484" ref="C163"/>
    <hyperlink r:id="rId485" ref="D163"/>
    <hyperlink r:id="rId486" ref="E163"/>
    <hyperlink r:id="rId487" ref="C164"/>
    <hyperlink r:id="rId488" ref="D164"/>
    <hyperlink r:id="rId489" ref="E164"/>
    <hyperlink r:id="rId490" ref="C165"/>
    <hyperlink r:id="rId491" ref="D165"/>
    <hyperlink r:id="rId492" ref="E165"/>
    <hyperlink r:id="rId493" ref="C166"/>
    <hyperlink r:id="rId494" ref="D166"/>
    <hyperlink r:id="rId495" ref="E166"/>
    <hyperlink r:id="rId496" ref="C167"/>
    <hyperlink r:id="rId497" ref="D167"/>
    <hyperlink r:id="rId498" ref="E167"/>
    <hyperlink r:id="rId499" ref="C168"/>
    <hyperlink r:id="rId500" ref="D168"/>
    <hyperlink r:id="rId501" ref="E168"/>
    <hyperlink r:id="rId502" ref="C169"/>
    <hyperlink r:id="rId503" ref="D169"/>
    <hyperlink r:id="rId504" ref="E169"/>
    <hyperlink r:id="rId505" ref="C170"/>
    <hyperlink r:id="rId506" ref="D170"/>
    <hyperlink r:id="rId507" ref="E170"/>
    <hyperlink r:id="rId508" ref="C171"/>
    <hyperlink r:id="rId509" ref="D171"/>
    <hyperlink r:id="rId510" ref="E171"/>
    <hyperlink r:id="rId511" ref="C172"/>
    <hyperlink r:id="rId512" ref="D172"/>
    <hyperlink r:id="rId513" ref="E172"/>
    <hyperlink r:id="rId514" ref="C173"/>
    <hyperlink r:id="rId515" ref="D173"/>
    <hyperlink r:id="rId516" ref="E173"/>
    <hyperlink r:id="rId517" ref="C174"/>
    <hyperlink r:id="rId518" ref="D174"/>
    <hyperlink r:id="rId519" ref="E174"/>
    <hyperlink r:id="rId520" ref="C175"/>
    <hyperlink r:id="rId521" ref="D175"/>
    <hyperlink r:id="rId522" ref="E175"/>
    <hyperlink r:id="rId523" ref="C176"/>
    <hyperlink r:id="rId524" ref="D176"/>
    <hyperlink r:id="rId525" ref="E176"/>
    <hyperlink r:id="rId526" ref="C177"/>
    <hyperlink r:id="rId527" ref="D177"/>
    <hyperlink r:id="rId528" ref="E177"/>
    <hyperlink r:id="rId529" ref="C178"/>
    <hyperlink r:id="rId530" ref="D178"/>
    <hyperlink r:id="rId531" ref="E178"/>
    <hyperlink r:id="rId532" ref="C179"/>
    <hyperlink r:id="rId533" ref="D179"/>
    <hyperlink r:id="rId534" ref="E179"/>
    <hyperlink r:id="rId535" ref="C180"/>
    <hyperlink r:id="rId536" ref="D180"/>
    <hyperlink r:id="rId537" ref="E180"/>
    <hyperlink r:id="rId538" ref="C181"/>
    <hyperlink r:id="rId539" ref="D181"/>
    <hyperlink r:id="rId540" ref="E181"/>
  </hyperlinks>
  <drawing r:id="rId54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398</v>
      </c>
      <c r="B1" s="7" t="s">
        <v>399</v>
      </c>
      <c r="C1" s="7" t="s">
        <v>400</v>
      </c>
      <c r="D1" s="7" t="s">
        <v>401</v>
      </c>
      <c r="E1" s="7" t="s">
        <v>402</v>
      </c>
      <c r="F1" s="7" t="s">
        <v>403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404</v>
      </c>
      <c r="B2" s="1" t="s">
        <v>1</v>
      </c>
      <c r="C2" s="4" t="s">
        <v>1239</v>
      </c>
      <c r="D2" s="4" t="s">
        <v>1240</v>
      </c>
      <c r="E2" s="4" t="s">
        <v>1241</v>
      </c>
    </row>
    <row r="3">
      <c r="A3" s="1" t="s">
        <v>409</v>
      </c>
      <c r="B3" s="1" t="s">
        <v>1</v>
      </c>
      <c r="C3" s="4" t="s">
        <v>1242</v>
      </c>
      <c r="D3" s="4" t="s">
        <v>1243</v>
      </c>
      <c r="E3" s="4" t="s">
        <v>1244</v>
      </c>
    </row>
    <row r="4">
      <c r="A4" s="1" t="s">
        <v>414</v>
      </c>
      <c r="B4" s="1" t="s">
        <v>1</v>
      </c>
      <c r="C4" s="4" t="s">
        <v>1245</v>
      </c>
      <c r="D4" s="4" t="s">
        <v>1246</v>
      </c>
      <c r="E4" s="4" t="s">
        <v>1247</v>
      </c>
    </row>
    <row r="5">
      <c r="A5" s="1" t="s">
        <v>419</v>
      </c>
      <c r="B5" s="1" t="s">
        <v>1</v>
      </c>
      <c r="C5" s="4" t="s">
        <v>1248</v>
      </c>
      <c r="D5" s="4" t="s">
        <v>1249</v>
      </c>
      <c r="E5" s="4" t="s">
        <v>1250</v>
      </c>
    </row>
    <row r="6">
      <c r="A6" s="1" t="s">
        <v>424</v>
      </c>
      <c r="B6" s="1" t="s">
        <v>1</v>
      </c>
      <c r="C6" s="4" t="s">
        <v>1251</v>
      </c>
      <c r="D6" s="4" t="s">
        <v>1252</v>
      </c>
      <c r="E6" s="4" t="s">
        <v>1253</v>
      </c>
    </row>
    <row r="7">
      <c r="A7" s="1" t="s">
        <v>429</v>
      </c>
      <c r="B7" s="1" t="s">
        <v>1</v>
      </c>
      <c r="C7" s="4" t="s">
        <v>1254</v>
      </c>
      <c r="D7" s="4" t="s">
        <v>1255</v>
      </c>
      <c r="E7" s="4" t="s">
        <v>1256</v>
      </c>
    </row>
    <row r="8">
      <c r="A8" s="1" t="s">
        <v>434</v>
      </c>
      <c r="B8" s="1" t="s">
        <v>1</v>
      </c>
      <c r="C8" s="4" t="s">
        <v>1257</v>
      </c>
      <c r="D8" s="4" t="s">
        <v>1258</v>
      </c>
      <c r="E8" s="4" t="s">
        <v>1259</v>
      </c>
    </row>
    <row r="9">
      <c r="A9" s="1" t="s">
        <v>439</v>
      </c>
      <c r="B9" s="1" t="s">
        <v>1</v>
      </c>
      <c r="C9" s="4" t="s">
        <v>1260</v>
      </c>
      <c r="D9" s="4" t="s">
        <v>1261</v>
      </c>
      <c r="E9" s="4" t="s">
        <v>1262</v>
      </c>
    </row>
    <row r="10">
      <c r="A10" s="1" t="s">
        <v>444</v>
      </c>
      <c r="B10" s="1" t="s">
        <v>1</v>
      </c>
      <c r="C10" s="4" t="s">
        <v>1263</v>
      </c>
      <c r="D10" s="4" t="s">
        <v>1264</v>
      </c>
      <c r="E10" s="4" t="s">
        <v>1265</v>
      </c>
    </row>
    <row r="11">
      <c r="A11" s="1" t="s">
        <v>449</v>
      </c>
      <c r="B11" s="1" t="s">
        <v>1</v>
      </c>
      <c r="C11" s="4" t="s">
        <v>1266</v>
      </c>
      <c r="D11" s="4" t="s">
        <v>1267</v>
      </c>
      <c r="E11" s="4" t="s">
        <v>1268</v>
      </c>
    </row>
    <row r="12">
      <c r="A12" s="1" t="s">
        <v>454</v>
      </c>
      <c r="B12" s="1" t="s">
        <v>1</v>
      </c>
      <c r="C12" s="4" t="s">
        <v>1269</v>
      </c>
      <c r="D12" s="4" t="s">
        <v>1270</v>
      </c>
      <c r="E12" s="4" t="s">
        <v>1271</v>
      </c>
    </row>
    <row r="13">
      <c r="A13" s="1" t="s">
        <v>459</v>
      </c>
      <c r="B13" s="1" t="s">
        <v>1</v>
      </c>
      <c r="C13" s="4" t="s">
        <v>1272</v>
      </c>
      <c r="D13" s="4" t="s">
        <v>1273</v>
      </c>
      <c r="E13" s="4" t="s">
        <v>1274</v>
      </c>
    </row>
    <row r="14">
      <c r="A14" s="1" t="s">
        <v>464</v>
      </c>
      <c r="B14" s="1" t="s">
        <v>1</v>
      </c>
      <c r="C14" s="4" t="s">
        <v>1275</v>
      </c>
      <c r="D14" s="4" t="s">
        <v>1276</v>
      </c>
      <c r="E14" s="4" t="s">
        <v>1277</v>
      </c>
    </row>
    <row r="15">
      <c r="A15" s="1" t="s">
        <v>469</v>
      </c>
      <c r="B15" s="1" t="s">
        <v>1</v>
      </c>
      <c r="C15" s="4" t="s">
        <v>1278</v>
      </c>
      <c r="D15" s="4" t="s">
        <v>1279</v>
      </c>
      <c r="E15" s="4" t="s">
        <v>1280</v>
      </c>
    </row>
    <row r="16">
      <c r="A16" s="1" t="s">
        <v>474</v>
      </c>
      <c r="B16" s="1" t="s">
        <v>1</v>
      </c>
      <c r="C16" s="4" t="s">
        <v>1281</v>
      </c>
      <c r="D16" s="4" t="s">
        <v>1282</v>
      </c>
      <c r="E16" s="4" t="s">
        <v>1283</v>
      </c>
    </row>
    <row r="17">
      <c r="A17" s="1" t="s">
        <v>479</v>
      </c>
      <c r="B17" s="1" t="s">
        <v>1</v>
      </c>
      <c r="C17" s="4" t="s">
        <v>1284</v>
      </c>
      <c r="D17" s="4" t="s">
        <v>1285</v>
      </c>
      <c r="E17" s="4" t="s">
        <v>1286</v>
      </c>
    </row>
    <row r="18">
      <c r="A18" s="1" t="s">
        <v>484</v>
      </c>
      <c r="B18" s="1" t="s">
        <v>1</v>
      </c>
      <c r="C18" s="4" t="s">
        <v>1287</v>
      </c>
      <c r="D18" s="4" t="s">
        <v>1288</v>
      </c>
      <c r="E18" s="4" t="s">
        <v>1289</v>
      </c>
    </row>
    <row r="19">
      <c r="A19" s="1" t="s">
        <v>489</v>
      </c>
      <c r="B19" s="1" t="s">
        <v>1</v>
      </c>
      <c r="C19" s="4" t="s">
        <v>1290</v>
      </c>
      <c r="D19" s="4" t="s">
        <v>1291</v>
      </c>
      <c r="E19" s="4" t="s">
        <v>1292</v>
      </c>
    </row>
    <row r="20">
      <c r="A20" s="1" t="s">
        <v>494</v>
      </c>
      <c r="B20" s="1" t="s">
        <v>1</v>
      </c>
      <c r="C20" s="4" t="s">
        <v>1293</v>
      </c>
      <c r="D20" s="4" t="s">
        <v>1294</v>
      </c>
      <c r="E20" s="4" t="s">
        <v>1295</v>
      </c>
    </row>
    <row r="21">
      <c r="A21" s="1" t="s">
        <v>499</v>
      </c>
      <c r="B21" s="1" t="s">
        <v>1</v>
      </c>
      <c r="C21" s="4" t="s">
        <v>1296</v>
      </c>
      <c r="D21" s="4" t="s">
        <v>1297</v>
      </c>
      <c r="E21" s="4" t="s">
        <v>1298</v>
      </c>
    </row>
    <row r="22">
      <c r="A22" s="1" t="s">
        <v>504</v>
      </c>
      <c r="B22" s="1" t="s">
        <v>1</v>
      </c>
      <c r="C22" s="4" t="s">
        <v>1299</v>
      </c>
      <c r="D22" s="4" t="s">
        <v>1300</v>
      </c>
      <c r="E22" s="4" t="s">
        <v>1301</v>
      </c>
    </row>
    <row r="23">
      <c r="A23" s="1" t="s">
        <v>509</v>
      </c>
      <c r="B23" s="1" t="s">
        <v>1</v>
      </c>
      <c r="C23" s="4" t="s">
        <v>1302</v>
      </c>
      <c r="D23" s="4" t="s">
        <v>1303</v>
      </c>
      <c r="E23" s="4" t="s">
        <v>1304</v>
      </c>
    </row>
    <row r="24">
      <c r="A24" s="1" t="s">
        <v>514</v>
      </c>
      <c r="B24" s="1" t="s">
        <v>1</v>
      </c>
      <c r="C24" s="4" t="s">
        <v>1305</v>
      </c>
      <c r="D24" s="4" t="s">
        <v>1306</v>
      </c>
      <c r="E24" s="4" t="s">
        <v>1307</v>
      </c>
    </row>
    <row r="25">
      <c r="A25" s="1" t="s">
        <v>519</v>
      </c>
      <c r="B25" s="1" t="s">
        <v>1</v>
      </c>
      <c r="C25" s="4" t="s">
        <v>1308</v>
      </c>
      <c r="D25" s="4" t="s">
        <v>1309</v>
      </c>
      <c r="E25" s="4" t="s">
        <v>1310</v>
      </c>
    </row>
    <row r="26">
      <c r="A26" s="1" t="s">
        <v>524</v>
      </c>
      <c r="B26" s="1" t="s">
        <v>1</v>
      </c>
      <c r="C26" s="4" t="s">
        <v>1311</v>
      </c>
      <c r="D26" s="4" t="s">
        <v>1312</v>
      </c>
      <c r="E26" s="4" t="s">
        <v>1313</v>
      </c>
    </row>
    <row r="27">
      <c r="A27" s="1" t="s">
        <v>529</v>
      </c>
      <c r="B27" s="1" t="s">
        <v>1</v>
      </c>
      <c r="C27" s="4" t="s">
        <v>1314</v>
      </c>
      <c r="D27" s="4" t="s">
        <v>1315</v>
      </c>
      <c r="E27" s="4" t="s">
        <v>1316</v>
      </c>
    </row>
    <row r="28">
      <c r="A28" s="1" t="s">
        <v>534</v>
      </c>
      <c r="B28" s="1" t="s">
        <v>1</v>
      </c>
      <c r="C28" s="4" t="s">
        <v>1317</v>
      </c>
      <c r="D28" s="4" t="s">
        <v>1318</v>
      </c>
      <c r="E28" s="4" t="s">
        <v>1319</v>
      </c>
    </row>
    <row r="29">
      <c r="A29" s="1" t="s">
        <v>539</v>
      </c>
      <c r="B29" s="1" t="s">
        <v>1</v>
      </c>
      <c r="C29" s="4" t="s">
        <v>1320</v>
      </c>
      <c r="D29" s="4" t="s">
        <v>1321</v>
      </c>
      <c r="E29" s="4" t="s">
        <v>1322</v>
      </c>
    </row>
    <row r="30">
      <c r="A30" s="1" t="s">
        <v>544</v>
      </c>
      <c r="B30" s="1" t="s">
        <v>1</v>
      </c>
      <c r="C30" s="4" t="s">
        <v>1323</v>
      </c>
      <c r="D30" s="4" t="s">
        <v>1324</v>
      </c>
      <c r="E30" s="4" t="s">
        <v>1325</v>
      </c>
    </row>
    <row r="31">
      <c r="A31" s="1" t="s">
        <v>529</v>
      </c>
      <c r="B31" s="1" t="s">
        <v>1</v>
      </c>
      <c r="C31" s="4" t="s">
        <v>1326</v>
      </c>
      <c r="D31" s="4" t="s">
        <v>1327</v>
      </c>
      <c r="E31" s="4" t="s">
        <v>1328</v>
      </c>
    </row>
    <row r="32">
      <c r="A32" s="1" t="s">
        <v>553</v>
      </c>
      <c r="B32" s="1" t="s">
        <v>1</v>
      </c>
      <c r="C32" s="4" t="s">
        <v>1329</v>
      </c>
      <c r="D32" s="4" t="s">
        <v>1330</v>
      </c>
      <c r="E32" s="4" t="s">
        <v>1331</v>
      </c>
    </row>
    <row r="33">
      <c r="A33" s="1" t="s">
        <v>558</v>
      </c>
      <c r="B33" s="1" t="s">
        <v>1</v>
      </c>
      <c r="C33" s="4" t="s">
        <v>1332</v>
      </c>
      <c r="D33" s="4" t="s">
        <v>1333</v>
      </c>
      <c r="E33" s="4" t="s">
        <v>1334</v>
      </c>
    </row>
    <row r="34">
      <c r="A34" s="1" t="s">
        <v>563</v>
      </c>
      <c r="B34" s="1" t="s">
        <v>1</v>
      </c>
      <c r="C34" s="4" t="s">
        <v>1335</v>
      </c>
      <c r="D34" s="4" t="s">
        <v>1336</v>
      </c>
      <c r="E34" s="4" t="s">
        <v>1337</v>
      </c>
    </row>
    <row r="35">
      <c r="A35" s="1" t="s">
        <v>568</v>
      </c>
      <c r="B35" s="1" t="s">
        <v>1</v>
      </c>
      <c r="C35" s="4" t="s">
        <v>1338</v>
      </c>
      <c r="D35" s="4" t="s">
        <v>1339</v>
      </c>
      <c r="E35" s="4" t="s">
        <v>1340</v>
      </c>
    </row>
    <row r="36">
      <c r="A36" s="1" t="s">
        <v>573</v>
      </c>
      <c r="B36" s="1" t="s">
        <v>1</v>
      </c>
      <c r="C36" s="4" t="s">
        <v>1341</v>
      </c>
      <c r="D36" s="4" t="s">
        <v>1342</v>
      </c>
      <c r="E36" s="4" t="s">
        <v>1343</v>
      </c>
    </row>
    <row r="37">
      <c r="A37" s="1" t="s">
        <v>578</v>
      </c>
      <c r="B37" s="1" t="s">
        <v>1</v>
      </c>
      <c r="C37" s="4" t="s">
        <v>1344</v>
      </c>
      <c r="D37" s="4" t="s">
        <v>1345</v>
      </c>
      <c r="E37" s="4" t="s">
        <v>1346</v>
      </c>
    </row>
    <row r="38">
      <c r="A38" s="1" t="s">
        <v>583</v>
      </c>
      <c r="B38" s="1" t="s">
        <v>1</v>
      </c>
      <c r="C38" s="4" t="s">
        <v>1347</v>
      </c>
      <c r="D38" s="4" t="s">
        <v>1348</v>
      </c>
      <c r="E38" s="4" t="s">
        <v>1349</v>
      </c>
    </row>
    <row r="39">
      <c r="A39" s="1" t="s">
        <v>588</v>
      </c>
      <c r="B39" s="1" t="s">
        <v>1</v>
      </c>
      <c r="C39" s="4" t="s">
        <v>1350</v>
      </c>
      <c r="D39" s="4" t="s">
        <v>1351</v>
      </c>
      <c r="E39" s="4" t="s">
        <v>1352</v>
      </c>
    </row>
    <row r="40">
      <c r="A40" s="1" t="s">
        <v>593</v>
      </c>
      <c r="B40" s="1" t="s">
        <v>1</v>
      </c>
      <c r="C40" s="4" t="s">
        <v>1353</v>
      </c>
      <c r="D40" s="4" t="s">
        <v>1354</v>
      </c>
      <c r="E40" s="4" t="s">
        <v>1355</v>
      </c>
    </row>
    <row r="41">
      <c r="A41" s="1" t="s">
        <v>598</v>
      </c>
      <c r="B41" s="1" t="s">
        <v>1</v>
      </c>
      <c r="C41" s="4" t="s">
        <v>1356</v>
      </c>
      <c r="D41" s="4" t="s">
        <v>1357</v>
      </c>
      <c r="E41" s="4" t="s">
        <v>1358</v>
      </c>
    </row>
    <row r="42">
      <c r="A42" s="1" t="s">
        <v>603</v>
      </c>
      <c r="B42" s="1" t="s">
        <v>1</v>
      </c>
      <c r="C42" s="4" t="s">
        <v>1359</v>
      </c>
      <c r="D42" s="4" t="s">
        <v>1360</v>
      </c>
      <c r="E42" s="4" t="s">
        <v>1361</v>
      </c>
    </row>
    <row r="43">
      <c r="A43" s="1" t="s">
        <v>608</v>
      </c>
      <c r="B43" s="1" t="s">
        <v>1</v>
      </c>
      <c r="C43" s="4" t="s">
        <v>1362</v>
      </c>
      <c r="D43" s="4" t="s">
        <v>1363</v>
      </c>
      <c r="E43" s="4" t="s">
        <v>1364</v>
      </c>
    </row>
    <row r="44">
      <c r="A44" s="1" t="s">
        <v>613</v>
      </c>
      <c r="B44" s="1" t="s">
        <v>1</v>
      </c>
      <c r="C44" s="4" t="s">
        <v>1365</v>
      </c>
      <c r="D44" s="4" t="s">
        <v>1366</v>
      </c>
      <c r="E44" s="4" t="s">
        <v>1367</v>
      </c>
    </row>
    <row r="45">
      <c r="A45" s="1" t="s">
        <v>618</v>
      </c>
      <c r="B45" s="1" t="s">
        <v>1</v>
      </c>
      <c r="C45" s="4" t="s">
        <v>1368</v>
      </c>
      <c r="D45" s="4" t="s">
        <v>1369</v>
      </c>
      <c r="E45" s="4" t="s">
        <v>1370</v>
      </c>
    </row>
    <row r="46">
      <c r="A46" s="1" t="s">
        <v>623</v>
      </c>
      <c r="B46" s="1" t="s">
        <v>1</v>
      </c>
      <c r="C46" s="4" t="s">
        <v>1371</v>
      </c>
      <c r="D46" s="4" t="s">
        <v>1372</v>
      </c>
      <c r="E46" s="4" t="s">
        <v>1373</v>
      </c>
    </row>
    <row r="47">
      <c r="A47" s="1" t="s">
        <v>628</v>
      </c>
      <c r="B47" s="1" t="s">
        <v>1</v>
      </c>
      <c r="C47" s="4" t="s">
        <v>1374</v>
      </c>
      <c r="D47" s="4" t="s">
        <v>1375</v>
      </c>
      <c r="E47" s="4" t="s">
        <v>1376</v>
      </c>
    </row>
    <row r="48">
      <c r="A48" s="1" t="s">
        <v>633</v>
      </c>
      <c r="B48" s="1" t="s">
        <v>1</v>
      </c>
      <c r="C48" s="4" t="s">
        <v>1377</v>
      </c>
      <c r="D48" s="4" t="s">
        <v>1378</v>
      </c>
      <c r="E48" s="4" t="s">
        <v>1379</v>
      </c>
    </row>
    <row r="49">
      <c r="A49" s="1" t="s">
        <v>638</v>
      </c>
      <c r="B49" s="1" t="s">
        <v>1</v>
      </c>
      <c r="C49" s="4" t="s">
        <v>1380</v>
      </c>
      <c r="D49" s="4" t="s">
        <v>1381</v>
      </c>
      <c r="E49" s="4" t="s">
        <v>1382</v>
      </c>
    </row>
    <row r="50">
      <c r="A50" s="1" t="s">
        <v>643</v>
      </c>
      <c r="B50" s="1" t="s">
        <v>1</v>
      </c>
      <c r="C50" s="4" t="s">
        <v>1383</v>
      </c>
      <c r="D50" s="4" t="s">
        <v>1384</v>
      </c>
      <c r="E50" s="4" t="s">
        <v>1385</v>
      </c>
    </row>
    <row r="51">
      <c r="A51" s="1" t="s">
        <v>648</v>
      </c>
      <c r="B51" s="1" t="s">
        <v>1</v>
      </c>
      <c r="C51" s="4" t="s">
        <v>1386</v>
      </c>
      <c r="D51" s="4" t="s">
        <v>1387</v>
      </c>
      <c r="E51" s="4" t="s">
        <v>1388</v>
      </c>
    </row>
    <row r="52">
      <c r="A52" s="1" t="s">
        <v>653</v>
      </c>
      <c r="B52" s="1" t="s">
        <v>1</v>
      </c>
      <c r="C52" s="4" t="s">
        <v>1389</v>
      </c>
      <c r="D52" s="4" t="s">
        <v>1390</v>
      </c>
      <c r="E52" s="4" t="s">
        <v>1391</v>
      </c>
    </row>
    <row r="53">
      <c r="A53" s="1" t="s">
        <v>658</v>
      </c>
      <c r="B53" s="1" t="s">
        <v>1</v>
      </c>
      <c r="C53" s="4" t="s">
        <v>1392</v>
      </c>
      <c r="D53" s="4" t="s">
        <v>1393</v>
      </c>
      <c r="E53" s="4" t="s">
        <v>1394</v>
      </c>
    </row>
    <row r="54">
      <c r="A54" s="1" t="s">
        <v>663</v>
      </c>
      <c r="B54" s="1" t="s">
        <v>1</v>
      </c>
      <c r="C54" s="4" t="s">
        <v>1395</v>
      </c>
      <c r="D54" s="4" t="s">
        <v>1396</v>
      </c>
      <c r="E54" s="4" t="s">
        <v>1397</v>
      </c>
    </row>
    <row r="55">
      <c r="A55" s="1" t="s">
        <v>668</v>
      </c>
      <c r="B55" s="1" t="s">
        <v>1</v>
      </c>
      <c r="C55" s="4" t="s">
        <v>1398</v>
      </c>
      <c r="D55" s="4" t="s">
        <v>1399</v>
      </c>
      <c r="E55" s="4" t="s">
        <v>1400</v>
      </c>
    </row>
    <row r="56">
      <c r="A56" s="1" t="s">
        <v>673</v>
      </c>
      <c r="B56" s="1" t="s">
        <v>1</v>
      </c>
      <c r="C56" s="4" t="s">
        <v>1401</v>
      </c>
      <c r="D56" s="4" t="s">
        <v>1402</v>
      </c>
      <c r="E56" s="4" t="s">
        <v>1403</v>
      </c>
    </row>
    <row r="57">
      <c r="A57" s="1" t="s">
        <v>678</v>
      </c>
      <c r="B57" s="1" t="s">
        <v>1</v>
      </c>
      <c r="C57" s="4" t="s">
        <v>1404</v>
      </c>
      <c r="D57" s="4" t="s">
        <v>1405</v>
      </c>
      <c r="E57" s="4" t="s">
        <v>1406</v>
      </c>
    </row>
    <row r="58">
      <c r="A58" s="1" t="s">
        <v>683</v>
      </c>
      <c r="B58" s="1" t="s">
        <v>1</v>
      </c>
      <c r="C58" s="4" t="s">
        <v>1407</v>
      </c>
      <c r="D58" s="4" t="s">
        <v>1408</v>
      </c>
      <c r="E58" s="4" t="s">
        <v>1409</v>
      </c>
    </row>
    <row r="59">
      <c r="A59" s="1" t="s">
        <v>688</v>
      </c>
      <c r="B59" s="1" t="s">
        <v>1</v>
      </c>
      <c r="C59" s="4" t="s">
        <v>1410</v>
      </c>
      <c r="D59" s="4" t="s">
        <v>1375</v>
      </c>
      <c r="E59" s="4" t="s">
        <v>1376</v>
      </c>
    </row>
    <row r="60">
      <c r="A60" s="1" t="s">
        <v>691</v>
      </c>
      <c r="B60" s="1" t="s">
        <v>1</v>
      </c>
      <c r="C60" s="4" t="s">
        <v>1411</v>
      </c>
      <c r="D60" s="4" t="s">
        <v>1412</v>
      </c>
      <c r="E60" s="4" t="s">
        <v>1413</v>
      </c>
    </row>
    <row r="61">
      <c r="A61" s="1" t="s">
        <v>696</v>
      </c>
      <c r="B61" s="1" t="s">
        <v>1</v>
      </c>
      <c r="C61" s="4" t="s">
        <v>1414</v>
      </c>
      <c r="D61" s="4" t="s">
        <v>1415</v>
      </c>
      <c r="E61" s="4" t="s">
        <v>1416</v>
      </c>
    </row>
    <row r="62">
      <c r="A62" s="1" t="s">
        <v>701</v>
      </c>
      <c r="B62" s="1" t="s">
        <v>1</v>
      </c>
      <c r="C62" s="4" t="s">
        <v>1417</v>
      </c>
      <c r="D62" s="4" t="s">
        <v>1418</v>
      </c>
      <c r="E62" s="4" t="s">
        <v>1419</v>
      </c>
    </row>
    <row r="63">
      <c r="A63" s="1" t="s">
        <v>706</v>
      </c>
      <c r="B63" s="1" t="s">
        <v>1</v>
      </c>
      <c r="C63" s="4" t="s">
        <v>1420</v>
      </c>
      <c r="D63" s="4" t="s">
        <v>1421</v>
      </c>
      <c r="E63" s="4" t="s">
        <v>1422</v>
      </c>
    </row>
    <row r="64">
      <c r="A64" s="1" t="s">
        <v>711</v>
      </c>
      <c r="B64" s="1" t="s">
        <v>1</v>
      </c>
      <c r="C64" s="4" t="s">
        <v>1423</v>
      </c>
      <c r="D64" s="4" t="s">
        <v>1424</v>
      </c>
      <c r="E64" s="4" t="s">
        <v>1425</v>
      </c>
    </row>
    <row r="65">
      <c r="A65" s="1" t="s">
        <v>716</v>
      </c>
      <c r="B65" s="1" t="s">
        <v>1</v>
      </c>
      <c r="C65" s="4" t="s">
        <v>1426</v>
      </c>
      <c r="D65" s="4" t="s">
        <v>1427</v>
      </c>
      <c r="E65" s="4" t="s">
        <v>1428</v>
      </c>
    </row>
    <row r="66">
      <c r="A66" s="1" t="s">
        <v>721</v>
      </c>
      <c r="B66" s="1" t="s">
        <v>1</v>
      </c>
      <c r="C66" s="4" t="s">
        <v>1429</v>
      </c>
      <c r="D66" s="4" t="s">
        <v>1430</v>
      </c>
      <c r="E66" s="4" t="s">
        <v>1431</v>
      </c>
    </row>
    <row r="67">
      <c r="A67" s="1" t="s">
        <v>726</v>
      </c>
      <c r="B67" s="1" t="s">
        <v>1</v>
      </c>
      <c r="C67" s="4" t="s">
        <v>1432</v>
      </c>
      <c r="D67" s="4" t="s">
        <v>1433</v>
      </c>
      <c r="E67" s="4" t="s">
        <v>1434</v>
      </c>
    </row>
    <row r="68">
      <c r="A68" s="1" t="s">
        <v>731</v>
      </c>
      <c r="B68" s="1" t="s">
        <v>1</v>
      </c>
      <c r="C68" s="4" t="s">
        <v>1435</v>
      </c>
      <c r="D68" s="4" t="s">
        <v>1436</v>
      </c>
      <c r="E68" s="4" t="s">
        <v>1437</v>
      </c>
    </row>
    <row r="69">
      <c r="A69" s="1" t="s">
        <v>721</v>
      </c>
      <c r="B69" s="1" t="s">
        <v>1</v>
      </c>
      <c r="C69" s="4" t="s">
        <v>1438</v>
      </c>
      <c r="D69" s="4" t="s">
        <v>1439</v>
      </c>
      <c r="E69" s="4" t="s">
        <v>1440</v>
      </c>
    </row>
    <row r="70">
      <c r="A70" s="1" t="s">
        <v>740</v>
      </c>
      <c r="B70" s="1" t="s">
        <v>1</v>
      </c>
      <c r="C70" s="4" t="s">
        <v>1441</v>
      </c>
      <c r="D70" s="4" t="s">
        <v>1442</v>
      </c>
      <c r="E70" s="4" t="s">
        <v>1443</v>
      </c>
    </row>
    <row r="71">
      <c r="A71" s="1" t="s">
        <v>745</v>
      </c>
      <c r="B71" s="1" t="s">
        <v>1</v>
      </c>
      <c r="C71" s="4" t="s">
        <v>1444</v>
      </c>
      <c r="D71" s="4" t="s">
        <v>1445</v>
      </c>
      <c r="E71" s="4" t="s">
        <v>1446</v>
      </c>
    </row>
    <row r="72">
      <c r="A72" s="1" t="s">
        <v>750</v>
      </c>
      <c r="B72" s="1" t="s">
        <v>1</v>
      </c>
      <c r="C72" s="4" t="s">
        <v>1447</v>
      </c>
      <c r="D72" s="4" t="s">
        <v>1448</v>
      </c>
      <c r="E72" s="4" t="s">
        <v>1449</v>
      </c>
    </row>
    <row r="73">
      <c r="A73" s="1" t="s">
        <v>721</v>
      </c>
      <c r="B73" s="1" t="s">
        <v>1</v>
      </c>
      <c r="C73" s="4" t="s">
        <v>1450</v>
      </c>
      <c r="D73" s="4" t="s">
        <v>1451</v>
      </c>
      <c r="E73" s="4" t="s">
        <v>1452</v>
      </c>
    </row>
    <row r="74">
      <c r="A74" s="1" t="s">
        <v>759</v>
      </c>
      <c r="B74" s="1" t="s">
        <v>1</v>
      </c>
      <c r="C74" s="4" t="s">
        <v>1453</v>
      </c>
      <c r="D74" s="4" t="s">
        <v>1454</v>
      </c>
      <c r="E74" s="4" t="s">
        <v>1455</v>
      </c>
    </row>
    <row r="75">
      <c r="A75" s="1" t="s">
        <v>764</v>
      </c>
      <c r="B75" s="1" t="s">
        <v>1</v>
      </c>
      <c r="C75" s="4" t="s">
        <v>1456</v>
      </c>
      <c r="D75" s="4" t="s">
        <v>1457</v>
      </c>
      <c r="E75" s="4" t="s">
        <v>1458</v>
      </c>
    </row>
    <row r="76">
      <c r="A76" s="1" t="s">
        <v>721</v>
      </c>
      <c r="B76" s="1" t="s">
        <v>1</v>
      </c>
      <c r="C76" s="4" t="s">
        <v>1459</v>
      </c>
      <c r="D76" s="4" t="s">
        <v>1460</v>
      </c>
      <c r="E76" s="4" t="s">
        <v>1461</v>
      </c>
    </row>
    <row r="77">
      <c r="A77" s="1" t="s">
        <v>726</v>
      </c>
      <c r="B77" s="1" t="s">
        <v>1</v>
      </c>
      <c r="C77" s="4" t="s">
        <v>1462</v>
      </c>
      <c r="D77" s="4" t="s">
        <v>1463</v>
      </c>
      <c r="E77" s="4" t="s">
        <v>1464</v>
      </c>
    </row>
    <row r="78">
      <c r="A78" s="1" t="s">
        <v>777</v>
      </c>
      <c r="B78" s="1" t="s">
        <v>1</v>
      </c>
      <c r="C78" s="4" t="s">
        <v>1465</v>
      </c>
      <c r="D78" s="4" t="s">
        <v>1466</v>
      </c>
      <c r="E78" s="4" t="s">
        <v>1467</v>
      </c>
    </row>
    <row r="79">
      <c r="A79" s="1" t="s">
        <v>782</v>
      </c>
      <c r="B79" s="1" t="s">
        <v>1</v>
      </c>
      <c r="C79" s="4" t="s">
        <v>1468</v>
      </c>
      <c r="D79" s="4" t="s">
        <v>1469</v>
      </c>
      <c r="E79" s="4" t="s">
        <v>1470</v>
      </c>
    </row>
    <row r="80">
      <c r="A80" s="1" t="s">
        <v>787</v>
      </c>
      <c r="B80" s="1" t="s">
        <v>1</v>
      </c>
      <c r="C80" s="4" t="s">
        <v>1471</v>
      </c>
      <c r="D80" s="4" t="s">
        <v>1472</v>
      </c>
      <c r="E80" s="4" t="s">
        <v>1473</v>
      </c>
    </row>
    <row r="81">
      <c r="A81" s="1" t="s">
        <v>764</v>
      </c>
      <c r="B81" s="1" t="s">
        <v>1</v>
      </c>
      <c r="C81" s="4" t="s">
        <v>1474</v>
      </c>
      <c r="D81" s="4" t="s">
        <v>1475</v>
      </c>
      <c r="E81" s="4" t="s">
        <v>1476</v>
      </c>
    </row>
    <row r="82">
      <c r="A82" s="1" t="s">
        <v>721</v>
      </c>
      <c r="B82" s="1" t="s">
        <v>1</v>
      </c>
      <c r="C82" s="4" t="s">
        <v>1477</v>
      </c>
      <c r="D82" s="4" t="s">
        <v>1478</v>
      </c>
      <c r="E82" s="4" t="s">
        <v>1479</v>
      </c>
    </row>
    <row r="83">
      <c r="A83" s="1" t="s">
        <v>800</v>
      </c>
      <c r="B83" s="1" t="s">
        <v>1</v>
      </c>
      <c r="C83" s="4" t="s">
        <v>1480</v>
      </c>
      <c r="D83" s="4" t="s">
        <v>1481</v>
      </c>
      <c r="E83" s="4" t="s">
        <v>1482</v>
      </c>
    </row>
    <row r="84">
      <c r="A84" s="1" t="s">
        <v>721</v>
      </c>
      <c r="B84" s="1" t="s">
        <v>1</v>
      </c>
      <c r="C84" s="4" t="s">
        <v>1483</v>
      </c>
      <c r="D84" s="4" t="s">
        <v>1484</v>
      </c>
      <c r="E84" s="4" t="s">
        <v>1485</v>
      </c>
    </row>
    <row r="85">
      <c r="A85" s="1" t="s">
        <v>809</v>
      </c>
      <c r="B85" s="1" t="s">
        <v>1</v>
      </c>
      <c r="C85" s="4" t="s">
        <v>1486</v>
      </c>
      <c r="D85" s="4" t="s">
        <v>1487</v>
      </c>
      <c r="E85" s="4" t="s">
        <v>1488</v>
      </c>
    </row>
    <row r="86">
      <c r="A86" s="1" t="s">
        <v>726</v>
      </c>
      <c r="B86" s="1" t="s">
        <v>1</v>
      </c>
      <c r="C86" s="4" t="s">
        <v>1489</v>
      </c>
      <c r="D86" s="4" t="s">
        <v>1490</v>
      </c>
      <c r="E86" s="4" t="s">
        <v>1491</v>
      </c>
    </row>
    <row r="87">
      <c r="A87" s="1" t="s">
        <v>818</v>
      </c>
      <c r="B87" s="1" t="s">
        <v>1</v>
      </c>
      <c r="C87" s="4" t="s">
        <v>1492</v>
      </c>
      <c r="D87" s="4" t="s">
        <v>1493</v>
      </c>
      <c r="E87" s="4" t="s">
        <v>1494</v>
      </c>
    </row>
    <row r="88">
      <c r="A88" s="1" t="s">
        <v>721</v>
      </c>
      <c r="B88" s="1" t="s">
        <v>1</v>
      </c>
      <c r="C88" s="4" t="s">
        <v>1495</v>
      </c>
      <c r="D88" s="4" t="s">
        <v>1496</v>
      </c>
      <c r="E88" s="4" t="s">
        <v>1497</v>
      </c>
    </row>
    <row r="89">
      <c r="A89" s="1" t="s">
        <v>721</v>
      </c>
      <c r="B89" s="1" t="s">
        <v>1</v>
      </c>
      <c r="C89" s="4" t="s">
        <v>1498</v>
      </c>
      <c r="D89" s="4" t="s">
        <v>1499</v>
      </c>
      <c r="E89" s="4" t="s">
        <v>1500</v>
      </c>
    </row>
    <row r="90">
      <c r="A90" s="1" t="s">
        <v>831</v>
      </c>
      <c r="B90" s="1" t="s">
        <v>1</v>
      </c>
      <c r="C90" s="4" t="s">
        <v>1501</v>
      </c>
      <c r="D90" s="4" t="s">
        <v>1502</v>
      </c>
      <c r="E90" s="4" t="s">
        <v>1503</v>
      </c>
    </row>
    <row r="91">
      <c r="A91" s="1" t="s">
        <v>721</v>
      </c>
      <c r="B91" s="1" t="s">
        <v>1</v>
      </c>
      <c r="C91" s="4" t="s">
        <v>1504</v>
      </c>
      <c r="D91" s="4" t="s">
        <v>1505</v>
      </c>
      <c r="E91" s="4" t="s">
        <v>1506</v>
      </c>
    </row>
    <row r="92">
      <c r="A92" s="1" t="s">
        <v>721</v>
      </c>
      <c r="B92" s="1" t="s">
        <v>1</v>
      </c>
      <c r="C92" s="4" t="s">
        <v>1507</v>
      </c>
      <c r="D92" s="4" t="s">
        <v>1508</v>
      </c>
      <c r="E92" s="4" t="s">
        <v>1509</v>
      </c>
    </row>
    <row r="93">
      <c r="A93" s="1" t="s">
        <v>844</v>
      </c>
      <c r="B93" s="1" t="s">
        <v>1</v>
      </c>
      <c r="C93" s="4" t="s">
        <v>1510</v>
      </c>
      <c r="D93" s="4" t="s">
        <v>1511</v>
      </c>
      <c r="E93" s="4" t="s">
        <v>1512</v>
      </c>
    </row>
    <row r="94">
      <c r="A94" s="1" t="s">
        <v>721</v>
      </c>
      <c r="B94" s="1" t="s">
        <v>1</v>
      </c>
      <c r="C94" s="4" t="s">
        <v>1513</v>
      </c>
      <c r="D94" s="4" t="s">
        <v>1514</v>
      </c>
      <c r="E94" s="4" t="s">
        <v>1515</v>
      </c>
    </row>
    <row r="95">
      <c r="A95" s="1" t="s">
        <v>721</v>
      </c>
      <c r="B95" s="1" t="s">
        <v>1</v>
      </c>
      <c r="C95" s="4" t="s">
        <v>1516</v>
      </c>
      <c r="D95" s="4" t="s">
        <v>1517</v>
      </c>
      <c r="E95" s="4" t="s">
        <v>1518</v>
      </c>
    </row>
    <row r="96">
      <c r="A96" s="1" t="s">
        <v>721</v>
      </c>
      <c r="B96" s="1" t="s">
        <v>1</v>
      </c>
      <c r="C96" s="4" t="s">
        <v>1519</v>
      </c>
      <c r="D96" s="4" t="s">
        <v>1520</v>
      </c>
      <c r="E96" s="4" t="s">
        <v>1521</v>
      </c>
    </row>
    <row r="97">
      <c r="A97" s="1" t="s">
        <v>721</v>
      </c>
      <c r="B97" s="1" t="s">
        <v>1</v>
      </c>
      <c r="C97" s="4" t="s">
        <v>1522</v>
      </c>
      <c r="D97" s="4" t="s">
        <v>1523</v>
      </c>
      <c r="E97" s="4" t="s">
        <v>1524</v>
      </c>
    </row>
    <row r="98">
      <c r="A98" s="1" t="s">
        <v>721</v>
      </c>
      <c r="B98" s="1" t="s">
        <v>1</v>
      </c>
      <c r="C98" s="4" t="s">
        <v>1525</v>
      </c>
      <c r="D98" s="4" t="s">
        <v>1526</v>
      </c>
      <c r="E98" s="4" t="s">
        <v>1527</v>
      </c>
    </row>
    <row r="99">
      <c r="A99" s="1" t="s">
        <v>721</v>
      </c>
      <c r="B99" s="1" t="s">
        <v>1</v>
      </c>
      <c r="C99" s="4" t="s">
        <v>1528</v>
      </c>
      <c r="D99" s="4" t="s">
        <v>1529</v>
      </c>
      <c r="E99" s="4" t="s">
        <v>1530</v>
      </c>
    </row>
    <row r="100">
      <c r="A100" s="1" t="s">
        <v>873</v>
      </c>
      <c r="B100" s="1" t="s">
        <v>1</v>
      </c>
      <c r="C100" s="4" t="s">
        <v>1531</v>
      </c>
      <c r="D100" s="4" t="s">
        <v>1532</v>
      </c>
      <c r="E100" s="4" t="s">
        <v>1533</v>
      </c>
    </row>
    <row r="101">
      <c r="A101" s="1" t="s">
        <v>878</v>
      </c>
      <c r="B101" s="1" t="s">
        <v>1</v>
      </c>
      <c r="C101" s="4" t="s">
        <v>1534</v>
      </c>
      <c r="D101" s="4" t="s">
        <v>1535</v>
      </c>
      <c r="E101" s="4" t="s">
        <v>1536</v>
      </c>
    </row>
    <row r="102">
      <c r="A102" s="1" t="s">
        <v>721</v>
      </c>
      <c r="B102" s="1" t="s">
        <v>1</v>
      </c>
      <c r="C102" s="4" t="s">
        <v>1537</v>
      </c>
      <c r="D102" s="4" t="s">
        <v>1538</v>
      </c>
      <c r="E102" s="4" t="s">
        <v>1539</v>
      </c>
    </row>
    <row r="103">
      <c r="A103" s="1" t="s">
        <v>887</v>
      </c>
      <c r="B103" s="1" t="s">
        <v>1</v>
      </c>
      <c r="C103" s="4" t="s">
        <v>1540</v>
      </c>
      <c r="D103" s="4" t="s">
        <v>1541</v>
      </c>
      <c r="E103" s="4" t="s">
        <v>1542</v>
      </c>
    </row>
    <row r="104">
      <c r="A104" s="1" t="s">
        <v>721</v>
      </c>
      <c r="B104" s="1" t="s">
        <v>1</v>
      </c>
      <c r="C104" s="4" t="s">
        <v>1543</v>
      </c>
      <c r="D104" s="4" t="s">
        <v>1544</v>
      </c>
      <c r="E104" s="4" t="s">
        <v>1545</v>
      </c>
    </row>
    <row r="105">
      <c r="A105" s="1" t="s">
        <v>896</v>
      </c>
      <c r="B105" s="1" t="s">
        <v>1</v>
      </c>
      <c r="C105" s="4" t="s">
        <v>1546</v>
      </c>
      <c r="D105" s="4" t="s">
        <v>1547</v>
      </c>
      <c r="E105" s="4" t="s">
        <v>1548</v>
      </c>
    </row>
    <row r="106">
      <c r="A106" s="1" t="s">
        <v>901</v>
      </c>
      <c r="B106" s="1" t="s">
        <v>1</v>
      </c>
      <c r="C106" s="4" t="s">
        <v>1549</v>
      </c>
      <c r="D106" s="4" t="s">
        <v>1550</v>
      </c>
      <c r="E106" s="4" t="s">
        <v>1551</v>
      </c>
    </row>
    <row r="107">
      <c r="A107" s="1" t="s">
        <v>906</v>
      </c>
      <c r="B107" s="1" t="s">
        <v>1</v>
      </c>
      <c r="C107" s="4" t="s">
        <v>1552</v>
      </c>
      <c r="D107" s="4" t="s">
        <v>1553</v>
      </c>
      <c r="E107" s="4" t="s">
        <v>1554</v>
      </c>
    </row>
    <row r="108">
      <c r="A108" s="1" t="s">
        <v>721</v>
      </c>
      <c r="B108" s="1" t="s">
        <v>1</v>
      </c>
      <c r="C108" s="4" t="s">
        <v>1555</v>
      </c>
      <c r="D108" s="4" t="s">
        <v>1556</v>
      </c>
      <c r="E108" s="4" t="s">
        <v>1557</v>
      </c>
    </row>
    <row r="109">
      <c r="A109" s="1" t="s">
        <v>721</v>
      </c>
      <c r="B109" s="1" t="s">
        <v>1</v>
      </c>
      <c r="C109" s="4" t="s">
        <v>1558</v>
      </c>
      <c r="D109" s="4" t="s">
        <v>1559</v>
      </c>
      <c r="E109" s="4" t="s">
        <v>1560</v>
      </c>
    </row>
    <row r="110">
      <c r="A110" s="1" t="s">
        <v>919</v>
      </c>
      <c r="B110" s="1" t="s">
        <v>1</v>
      </c>
      <c r="C110" s="4" t="s">
        <v>1561</v>
      </c>
      <c r="D110" s="4" t="s">
        <v>1562</v>
      </c>
      <c r="E110" s="4" t="s">
        <v>1563</v>
      </c>
    </row>
    <row r="111">
      <c r="A111" s="1" t="s">
        <v>764</v>
      </c>
      <c r="B111" s="1" t="s">
        <v>1</v>
      </c>
      <c r="C111" s="4" t="s">
        <v>1564</v>
      </c>
      <c r="D111" s="4" t="s">
        <v>1565</v>
      </c>
      <c r="E111" s="4" t="s">
        <v>1566</v>
      </c>
    </row>
    <row r="112">
      <c r="A112" s="1" t="s">
        <v>721</v>
      </c>
      <c r="B112" s="1" t="s">
        <v>1</v>
      </c>
      <c r="C112" s="4" t="s">
        <v>1567</v>
      </c>
      <c r="D112" s="4" t="s">
        <v>1568</v>
      </c>
      <c r="E112" s="4" t="s">
        <v>1569</v>
      </c>
    </row>
    <row r="113">
      <c r="A113" s="1" t="s">
        <v>932</v>
      </c>
      <c r="B113" s="1" t="s">
        <v>1</v>
      </c>
      <c r="C113" s="4" t="s">
        <v>1570</v>
      </c>
      <c r="D113" s="4" t="s">
        <v>1571</v>
      </c>
      <c r="E113" s="4" t="s">
        <v>1572</v>
      </c>
    </row>
    <row r="114">
      <c r="A114" s="1" t="s">
        <v>721</v>
      </c>
      <c r="B114" s="1" t="s">
        <v>1</v>
      </c>
      <c r="C114" s="4" t="s">
        <v>1573</v>
      </c>
      <c r="D114" s="4" t="s">
        <v>1574</v>
      </c>
      <c r="E114" s="4" t="s">
        <v>1575</v>
      </c>
    </row>
    <row r="115">
      <c r="A115" s="1" t="s">
        <v>941</v>
      </c>
      <c r="B115" s="1" t="s">
        <v>1</v>
      </c>
      <c r="C115" s="4" t="s">
        <v>1576</v>
      </c>
      <c r="D115" s="4" t="s">
        <v>1577</v>
      </c>
      <c r="E115" s="4" t="s">
        <v>1578</v>
      </c>
    </row>
    <row r="116">
      <c r="A116" s="1" t="s">
        <v>764</v>
      </c>
      <c r="B116" s="1" t="s">
        <v>1</v>
      </c>
      <c r="C116" s="4" t="s">
        <v>1579</v>
      </c>
      <c r="D116" s="4" t="s">
        <v>1580</v>
      </c>
      <c r="E116" s="4" t="s">
        <v>1581</v>
      </c>
    </row>
    <row r="117">
      <c r="A117" s="1" t="s">
        <v>950</v>
      </c>
      <c r="B117" s="1" t="s">
        <v>1</v>
      </c>
      <c r="C117" s="4" t="s">
        <v>1582</v>
      </c>
      <c r="D117" s="4" t="s">
        <v>1583</v>
      </c>
      <c r="E117" s="4" t="s">
        <v>1584</v>
      </c>
    </row>
    <row r="118">
      <c r="A118" s="1" t="s">
        <v>955</v>
      </c>
      <c r="B118" s="1" t="s">
        <v>1</v>
      </c>
      <c r="C118" s="4" t="s">
        <v>1585</v>
      </c>
      <c r="D118" s="4" t="s">
        <v>1586</v>
      </c>
      <c r="E118" s="4" t="s">
        <v>1587</v>
      </c>
    </row>
    <row r="119">
      <c r="A119" s="1" t="s">
        <v>721</v>
      </c>
      <c r="B119" s="1" t="s">
        <v>1</v>
      </c>
      <c r="C119" s="4" t="s">
        <v>1588</v>
      </c>
      <c r="D119" s="4" t="s">
        <v>1589</v>
      </c>
      <c r="E119" s="4" t="s">
        <v>1590</v>
      </c>
    </row>
    <row r="120">
      <c r="A120" s="1" t="s">
        <v>764</v>
      </c>
      <c r="B120" s="1" t="s">
        <v>1</v>
      </c>
      <c r="C120" s="4" t="s">
        <v>1591</v>
      </c>
      <c r="D120" s="4" t="s">
        <v>1592</v>
      </c>
      <c r="E120" s="4" t="s">
        <v>1593</v>
      </c>
    </row>
    <row r="121">
      <c r="A121" s="1" t="s">
        <v>844</v>
      </c>
      <c r="B121" s="1" t="s">
        <v>1</v>
      </c>
      <c r="C121" s="4" t="s">
        <v>1594</v>
      </c>
      <c r="D121" s="4" t="s">
        <v>1595</v>
      </c>
      <c r="E121" s="4" t="s">
        <v>1596</v>
      </c>
    </row>
    <row r="122">
      <c r="A122" s="1" t="s">
        <v>972</v>
      </c>
      <c r="B122" s="1" t="s">
        <v>1</v>
      </c>
      <c r="C122" s="4" t="s">
        <v>1597</v>
      </c>
      <c r="D122" s="4" t="s">
        <v>1598</v>
      </c>
      <c r="E122" s="4" t="s">
        <v>1599</v>
      </c>
    </row>
    <row r="123">
      <c r="A123" s="1" t="s">
        <v>977</v>
      </c>
      <c r="B123" s="1" t="s">
        <v>1</v>
      </c>
      <c r="C123" s="4" t="s">
        <v>1600</v>
      </c>
      <c r="D123" s="4" t="s">
        <v>1601</v>
      </c>
      <c r="E123" s="4" t="s">
        <v>1602</v>
      </c>
    </row>
    <row r="124">
      <c r="A124" s="1" t="s">
        <v>982</v>
      </c>
      <c r="B124" s="1" t="s">
        <v>1</v>
      </c>
      <c r="C124" s="4" t="s">
        <v>1603</v>
      </c>
      <c r="D124" s="4" t="s">
        <v>1604</v>
      </c>
      <c r="E124" s="4" t="s">
        <v>1605</v>
      </c>
    </row>
    <row r="125">
      <c r="A125" s="1" t="s">
        <v>987</v>
      </c>
      <c r="B125" s="1" t="s">
        <v>1</v>
      </c>
      <c r="C125" s="4" t="s">
        <v>1606</v>
      </c>
      <c r="D125" s="4" t="s">
        <v>1607</v>
      </c>
      <c r="E125" s="4" t="s">
        <v>1608</v>
      </c>
    </row>
    <row r="126">
      <c r="A126" s="1" t="s">
        <v>992</v>
      </c>
      <c r="B126" s="1" t="s">
        <v>1</v>
      </c>
      <c r="C126" s="4" t="s">
        <v>1609</v>
      </c>
      <c r="D126" s="4" t="s">
        <v>1610</v>
      </c>
      <c r="E126" s="4" t="s">
        <v>1611</v>
      </c>
    </row>
    <row r="127">
      <c r="A127" s="1" t="s">
        <v>997</v>
      </c>
      <c r="B127" s="1" t="s">
        <v>1</v>
      </c>
      <c r="C127" s="4" t="s">
        <v>1612</v>
      </c>
      <c r="D127" s="4" t="s">
        <v>1613</v>
      </c>
      <c r="E127" s="4" t="s">
        <v>1614</v>
      </c>
    </row>
    <row r="128">
      <c r="A128" s="1" t="s">
        <v>1002</v>
      </c>
      <c r="B128" s="1" t="s">
        <v>1</v>
      </c>
      <c r="C128" s="4" t="s">
        <v>1615</v>
      </c>
      <c r="D128" s="4" t="s">
        <v>1616</v>
      </c>
      <c r="E128" s="4" t="s">
        <v>1617</v>
      </c>
    </row>
    <row r="129">
      <c r="A129" s="1" t="s">
        <v>972</v>
      </c>
      <c r="B129" s="1" t="s">
        <v>1</v>
      </c>
      <c r="C129" s="4" t="s">
        <v>1618</v>
      </c>
      <c r="D129" s="4" t="s">
        <v>1619</v>
      </c>
      <c r="E129" s="4" t="s">
        <v>1620</v>
      </c>
    </row>
    <row r="130">
      <c r="A130" s="1" t="s">
        <v>992</v>
      </c>
      <c r="B130" s="1" t="s">
        <v>1</v>
      </c>
      <c r="C130" s="4" t="s">
        <v>1621</v>
      </c>
      <c r="D130" s="4" t="s">
        <v>1622</v>
      </c>
      <c r="E130" s="4" t="s">
        <v>1623</v>
      </c>
    </row>
    <row r="131">
      <c r="A131" s="1" t="s">
        <v>1015</v>
      </c>
      <c r="B131" s="1" t="s">
        <v>1</v>
      </c>
      <c r="C131" s="4" t="s">
        <v>1624</v>
      </c>
      <c r="D131" s="4" t="s">
        <v>1625</v>
      </c>
      <c r="E131" s="4" t="s">
        <v>1626</v>
      </c>
    </row>
    <row r="132">
      <c r="A132" s="1" t="s">
        <v>992</v>
      </c>
      <c r="B132" s="1" t="s">
        <v>1</v>
      </c>
      <c r="C132" s="4" t="s">
        <v>1627</v>
      </c>
      <c r="D132" s="4" t="s">
        <v>1628</v>
      </c>
      <c r="E132" s="4" t="s">
        <v>1629</v>
      </c>
    </row>
    <row r="133">
      <c r="A133" s="1" t="s">
        <v>1024</v>
      </c>
      <c r="B133" s="1" t="s">
        <v>1</v>
      </c>
      <c r="C133" s="4" t="s">
        <v>1630</v>
      </c>
      <c r="D133" s="4" t="s">
        <v>1631</v>
      </c>
      <c r="E133" s="4" t="s">
        <v>1632</v>
      </c>
    </row>
    <row r="134">
      <c r="A134" s="1" t="s">
        <v>992</v>
      </c>
      <c r="B134" s="1" t="s">
        <v>1</v>
      </c>
      <c r="C134" s="4" t="s">
        <v>1633</v>
      </c>
      <c r="D134" s="4" t="s">
        <v>1634</v>
      </c>
      <c r="E134" s="4" t="s">
        <v>1635</v>
      </c>
    </row>
    <row r="135">
      <c r="A135" s="1" t="s">
        <v>992</v>
      </c>
      <c r="B135" s="1" t="s">
        <v>1</v>
      </c>
      <c r="C135" s="4" t="s">
        <v>1636</v>
      </c>
      <c r="D135" s="4" t="s">
        <v>1637</v>
      </c>
      <c r="E135" s="4" t="s">
        <v>1638</v>
      </c>
    </row>
    <row r="136">
      <c r="A136" s="1" t="s">
        <v>1037</v>
      </c>
      <c r="B136" s="1" t="s">
        <v>1</v>
      </c>
      <c r="C136" s="4" t="s">
        <v>1639</v>
      </c>
      <c r="D136" s="4" t="s">
        <v>1640</v>
      </c>
      <c r="E136" s="4" t="s">
        <v>1641</v>
      </c>
    </row>
    <row r="137">
      <c r="A137" s="1" t="s">
        <v>1002</v>
      </c>
      <c r="B137" s="1" t="s">
        <v>1</v>
      </c>
      <c r="C137" s="4" t="s">
        <v>1642</v>
      </c>
      <c r="D137" s="4" t="s">
        <v>1643</v>
      </c>
      <c r="E137" s="4" t="s">
        <v>1644</v>
      </c>
    </row>
    <row r="138">
      <c r="A138" s="1" t="s">
        <v>992</v>
      </c>
      <c r="B138" s="1" t="s">
        <v>1</v>
      </c>
      <c r="C138" s="4" t="s">
        <v>1645</v>
      </c>
      <c r="D138" s="4" t="s">
        <v>1646</v>
      </c>
      <c r="E138" s="4" t="s">
        <v>1647</v>
      </c>
    </row>
    <row r="139">
      <c r="A139" s="1" t="s">
        <v>992</v>
      </c>
      <c r="B139" s="1" t="s">
        <v>1</v>
      </c>
      <c r="C139" s="4" t="s">
        <v>1648</v>
      </c>
      <c r="D139" s="4" t="s">
        <v>1649</v>
      </c>
      <c r="E139" s="4" t="s">
        <v>1650</v>
      </c>
    </row>
    <row r="140">
      <c r="A140" s="1" t="s">
        <v>972</v>
      </c>
      <c r="B140" s="1" t="s">
        <v>1</v>
      </c>
      <c r="C140" s="4" t="s">
        <v>1651</v>
      </c>
      <c r="D140" s="4" t="s">
        <v>1652</v>
      </c>
      <c r="E140" s="4" t="s">
        <v>1653</v>
      </c>
    </row>
    <row r="141">
      <c r="A141" s="1" t="s">
        <v>1058</v>
      </c>
      <c r="B141" s="1" t="s">
        <v>1</v>
      </c>
      <c r="C141" s="4" t="s">
        <v>1654</v>
      </c>
      <c r="D141" s="4" t="s">
        <v>1655</v>
      </c>
      <c r="E141" s="4" t="s">
        <v>1656</v>
      </c>
    </row>
    <row r="142">
      <c r="A142" s="1">
        <v>76.0</v>
      </c>
      <c r="B142" s="1" t="s">
        <v>1</v>
      </c>
      <c r="C142" s="4" t="s">
        <v>1657</v>
      </c>
      <c r="D142" s="4" t="s">
        <v>1658</v>
      </c>
      <c r="E142" s="4" t="s">
        <v>1659</v>
      </c>
    </row>
    <row r="143">
      <c r="A143" s="1" t="s">
        <v>1067</v>
      </c>
      <c r="B143" s="1" t="s">
        <v>1</v>
      </c>
      <c r="C143" s="4" t="s">
        <v>1660</v>
      </c>
      <c r="D143" s="4" t="s">
        <v>1661</v>
      </c>
      <c r="E143" s="4" t="s">
        <v>1662</v>
      </c>
    </row>
    <row r="144">
      <c r="A144" s="1">
        <v>76.0</v>
      </c>
      <c r="B144" s="1" t="s">
        <v>1</v>
      </c>
      <c r="C144" s="4" t="s">
        <v>1663</v>
      </c>
      <c r="D144" s="4" t="s">
        <v>1664</v>
      </c>
      <c r="E144" s="4" t="s">
        <v>1665</v>
      </c>
    </row>
    <row r="145">
      <c r="A145" s="1" t="s">
        <v>972</v>
      </c>
      <c r="B145" s="1" t="s">
        <v>1</v>
      </c>
      <c r="C145" s="4" t="s">
        <v>1666</v>
      </c>
      <c r="D145" s="4" t="s">
        <v>1667</v>
      </c>
      <c r="E145" s="4" t="s">
        <v>1668</v>
      </c>
    </row>
    <row r="146">
      <c r="A146" s="1" t="s">
        <v>992</v>
      </c>
      <c r="B146" s="1" t="s">
        <v>1</v>
      </c>
      <c r="C146" s="4" t="s">
        <v>1669</v>
      </c>
      <c r="D146" s="4" t="s">
        <v>1670</v>
      </c>
      <c r="E146" s="4" t="s">
        <v>1671</v>
      </c>
    </row>
    <row r="147">
      <c r="A147" s="1" t="s">
        <v>1084</v>
      </c>
      <c r="B147" s="1" t="s">
        <v>1</v>
      </c>
      <c r="C147" s="4" t="s">
        <v>1672</v>
      </c>
      <c r="D147" s="4" t="s">
        <v>1673</v>
      </c>
      <c r="E147" s="4" t="s">
        <v>1674</v>
      </c>
    </row>
    <row r="148">
      <c r="A148" s="1" t="s">
        <v>1089</v>
      </c>
      <c r="B148" s="1" t="s">
        <v>1</v>
      </c>
      <c r="C148" s="4" t="s">
        <v>1675</v>
      </c>
      <c r="D148" s="4" t="s">
        <v>1676</v>
      </c>
      <c r="E148" s="4" t="s">
        <v>1677</v>
      </c>
    </row>
    <row r="149">
      <c r="A149" s="1" t="s">
        <v>992</v>
      </c>
      <c r="B149" s="1" t="s">
        <v>1</v>
      </c>
      <c r="C149" s="4" t="s">
        <v>1678</v>
      </c>
      <c r="D149" s="4" t="s">
        <v>1679</v>
      </c>
      <c r="E149" s="4" t="s">
        <v>1680</v>
      </c>
    </row>
    <row r="150">
      <c r="A150" s="1" t="s">
        <v>1098</v>
      </c>
      <c r="B150" s="1" t="s">
        <v>1</v>
      </c>
      <c r="C150" s="4" t="s">
        <v>1681</v>
      </c>
      <c r="D150" s="4" t="s">
        <v>1682</v>
      </c>
      <c r="E150" s="4" t="s">
        <v>1683</v>
      </c>
    </row>
    <row r="151">
      <c r="A151" s="1" t="s">
        <v>1103</v>
      </c>
      <c r="B151" s="1" t="s">
        <v>1</v>
      </c>
      <c r="C151" s="4" t="s">
        <v>1684</v>
      </c>
      <c r="D151" s="4" t="s">
        <v>1685</v>
      </c>
      <c r="E151" s="4" t="s">
        <v>1686</v>
      </c>
    </row>
    <row r="152">
      <c r="A152" s="1" t="s">
        <v>972</v>
      </c>
      <c r="B152" s="1" t="s">
        <v>1</v>
      </c>
      <c r="C152" s="4" t="s">
        <v>1687</v>
      </c>
      <c r="D152" s="4" t="s">
        <v>1688</v>
      </c>
      <c r="E152" s="4" t="s">
        <v>1689</v>
      </c>
    </row>
    <row r="153">
      <c r="A153" s="1" t="s">
        <v>997</v>
      </c>
      <c r="B153" s="1" t="s">
        <v>1</v>
      </c>
      <c r="C153" s="4" t="s">
        <v>1690</v>
      </c>
      <c r="D153" s="4" t="s">
        <v>1691</v>
      </c>
      <c r="E153" s="4" t="s">
        <v>1692</v>
      </c>
    </row>
    <row r="154">
      <c r="A154" s="1">
        <v>76.0</v>
      </c>
      <c r="B154" s="1" t="s">
        <v>1</v>
      </c>
      <c r="C154" s="4" t="s">
        <v>1693</v>
      </c>
      <c r="D154" s="4" t="s">
        <v>1694</v>
      </c>
      <c r="E154" s="4" t="s">
        <v>1695</v>
      </c>
    </row>
    <row r="155">
      <c r="A155" s="1" t="s">
        <v>1120</v>
      </c>
      <c r="B155" s="1" t="s">
        <v>1</v>
      </c>
      <c r="C155" s="4" t="s">
        <v>1696</v>
      </c>
      <c r="D155" s="4" t="s">
        <v>1697</v>
      </c>
      <c r="E155" s="4" t="s">
        <v>1698</v>
      </c>
    </row>
    <row r="156">
      <c r="A156" s="1" t="s">
        <v>1125</v>
      </c>
      <c r="B156" s="1" t="s">
        <v>1</v>
      </c>
      <c r="C156" s="4" t="s">
        <v>1699</v>
      </c>
      <c r="D156" s="4" t="s">
        <v>1700</v>
      </c>
      <c r="E156" s="4" t="s">
        <v>1701</v>
      </c>
    </row>
    <row r="157">
      <c r="A157" s="1" t="s">
        <v>1130</v>
      </c>
      <c r="B157" s="1" t="s">
        <v>1</v>
      </c>
      <c r="C157" s="4" t="s">
        <v>1702</v>
      </c>
      <c r="D157" s="4" t="s">
        <v>1703</v>
      </c>
      <c r="E157" s="4" t="s">
        <v>1704</v>
      </c>
    </row>
    <row r="158">
      <c r="A158" s="1">
        <v>76.0</v>
      </c>
      <c r="B158" s="1" t="s">
        <v>1</v>
      </c>
      <c r="C158" s="4" t="s">
        <v>1705</v>
      </c>
      <c r="D158" s="4" t="s">
        <v>1706</v>
      </c>
      <c r="E158" s="4" t="s">
        <v>1707</v>
      </c>
    </row>
    <row r="159">
      <c r="A159" s="1">
        <v>76.0</v>
      </c>
      <c r="B159" s="1" t="s">
        <v>1</v>
      </c>
      <c r="C159" s="4" t="s">
        <v>1708</v>
      </c>
      <c r="D159" s="4" t="s">
        <v>1709</v>
      </c>
      <c r="E159" s="4" t="s">
        <v>1710</v>
      </c>
    </row>
    <row r="160">
      <c r="A160" s="1">
        <v>76.0</v>
      </c>
      <c r="B160" s="1" t="s">
        <v>1</v>
      </c>
      <c r="C160" s="4" t="s">
        <v>1711</v>
      </c>
      <c r="D160" s="4" t="s">
        <v>1712</v>
      </c>
      <c r="E160" s="4" t="s">
        <v>1713</v>
      </c>
    </row>
    <row r="161">
      <c r="A161" s="1" t="s">
        <v>1147</v>
      </c>
      <c r="B161" s="1" t="s">
        <v>1</v>
      </c>
      <c r="C161" s="4" t="s">
        <v>1714</v>
      </c>
      <c r="D161" s="4" t="s">
        <v>1715</v>
      </c>
      <c r="E161" s="4" t="s">
        <v>1716</v>
      </c>
    </row>
    <row r="162">
      <c r="A162" s="1" t="s">
        <v>1024</v>
      </c>
      <c r="B162" s="1" t="s">
        <v>1</v>
      </c>
      <c r="C162" s="4" t="s">
        <v>1717</v>
      </c>
      <c r="D162" s="4" t="s">
        <v>1718</v>
      </c>
      <c r="E162" s="4" t="s">
        <v>1719</v>
      </c>
    </row>
    <row r="163">
      <c r="A163" s="1" t="s">
        <v>1156</v>
      </c>
      <c r="B163" s="1" t="s">
        <v>1</v>
      </c>
      <c r="C163" s="4" t="s">
        <v>1720</v>
      </c>
      <c r="D163" s="4" t="s">
        <v>1721</v>
      </c>
      <c r="E163" s="4" t="s">
        <v>1722</v>
      </c>
    </row>
    <row r="164">
      <c r="A164" s="1" t="s">
        <v>1161</v>
      </c>
      <c r="B164" s="1" t="s">
        <v>1</v>
      </c>
      <c r="C164" s="4" t="s">
        <v>1723</v>
      </c>
      <c r="D164" s="4" t="s">
        <v>1724</v>
      </c>
      <c r="E164" s="4" t="s">
        <v>1725</v>
      </c>
    </row>
    <row r="165">
      <c r="A165" s="1" t="s">
        <v>992</v>
      </c>
      <c r="B165" s="1" t="s">
        <v>1</v>
      </c>
      <c r="C165" s="4" t="s">
        <v>1726</v>
      </c>
      <c r="D165" s="4" t="s">
        <v>1727</v>
      </c>
      <c r="E165" s="4" t="s">
        <v>1728</v>
      </c>
    </row>
    <row r="166">
      <c r="A166" s="1" t="s">
        <v>1015</v>
      </c>
      <c r="B166" s="1" t="s">
        <v>1</v>
      </c>
      <c r="C166" s="4" t="s">
        <v>1729</v>
      </c>
      <c r="D166" s="4" t="s">
        <v>1730</v>
      </c>
      <c r="E166" s="4" t="s">
        <v>1731</v>
      </c>
    </row>
    <row r="167">
      <c r="A167" s="1" t="s">
        <v>1174</v>
      </c>
      <c r="B167" s="1" t="s">
        <v>1</v>
      </c>
      <c r="C167" s="4" t="s">
        <v>1732</v>
      </c>
      <c r="D167" s="4" t="s">
        <v>1733</v>
      </c>
      <c r="E167" s="4" t="s">
        <v>1734</v>
      </c>
    </row>
    <row r="168">
      <c r="A168" s="1" t="s">
        <v>992</v>
      </c>
      <c r="B168" s="1" t="s">
        <v>1</v>
      </c>
      <c r="C168" s="4" t="s">
        <v>1735</v>
      </c>
      <c r="D168" s="4" t="s">
        <v>1736</v>
      </c>
      <c r="E168" s="4" t="s">
        <v>1737</v>
      </c>
    </row>
    <row r="169">
      <c r="A169" s="1">
        <v>76.0</v>
      </c>
      <c r="B169" s="1" t="s">
        <v>1</v>
      </c>
      <c r="C169" s="4" t="s">
        <v>1738</v>
      </c>
      <c r="D169" s="4" t="s">
        <v>1739</v>
      </c>
      <c r="E169" s="4" t="s">
        <v>1740</v>
      </c>
    </row>
    <row r="170">
      <c r="A170" s="1" t="s">
        <v>1187</v>
      </c>
      <c r="B170" s="1" t="s">
        <v>1</v>
      </c>
      <c r="C170" s="4" t="s">
        <v>1741</v>
      </c>
      <c r="D170" s="4" t="s">
        <v>1742</v>
      </c>
      <c r="E170" s="4" t="s">
        <v>1743</v>
      </c>
    </row>
    <row r="171">
      <c r="A171" s="1" t="s">
        <v>997</v>
      </c>
      <c r="B171" s="1" t="s">
        <v>1</v>
      </c>
      <c r="C171" s="4" t="s">
        <v>1744</v>
      </c>
      <c r="D171" s="4" t="s">
        <v>1745</v>
      </c>
      <c r="E171" s="4" t="s">
        <v>1746</v>
      </c>
    </row>
    <row r="172">
      <c r="A172" s="1" t="s">
        <v>977</v>
      </c>
      <c r="B172" s="1" t="s">
        <v>1</v>
      </c>
      <c r="C172" s="4" t="s">
        <v>1747</v>
      </c>
      <c r="D172" s="4" t="s">
        <v>1748</v>
      </c>
      <c r="E172" s="4" t="s">
        <v>1749</v>
      </c>
    </row>
    <row r="173">
      <c r="A173" s="1" t="s">
        <v>1024</v>
      </c>
      <c r="B173" s="1" t="s">
        <v>1</v>
      </c>
      <c r="C173" s="4" t="s">
        <v>1750</v>
      </c>
      <c r="D173" s="4" t="s">
        <v>1751</v>
      </c>
      <c r="E173" s="4" t="s">
        <v>1752</v>
      </c>
    </row>
    <row r="174">
      <c r="A174" s="1" t="s">
        <v>1204</v>
      </c>
      <c r="B174" s="1" t="s">
        <v>1</v>
      </c>
      <c r="C174" s="4" t="s">
        <v>1753</v>
      </c>
      <c r="D174" s="4" t="s">
        <v>1754</v>
      </c>
      <c r="E174" s="4" t="s">
        <v>1755</v>
      </c>
    </row>
    <row r="175">
      <c r="A175" s="1" t="s">
        <v>992</v>
      </c>
      <c r="B175" s="1" t="s">
        <v>1</v>
      </c>
      <c r="C175" s="4" t="s">
        <v>1756</v>
      </c>
      <c r="D175" s="4" t="s">
        <v>1757</v>
      </c>
      <c r="E175" s="4" t="s">
        <v>1758</v>
      </c>
    </row>
    <row r="176">
      <c r="A176" s="1" t="s">
        <v>992</v>
      </c>
      <c r="B176" s="1" t="s">
        <v>1</v>
      </c>
      <c r="C176" s="4" t="s">
        <v>1759</v>
      </c>
      <c r="D176" s="4" t="s">
        <v>1760</v>
      </c>
      <c r="E176" s="4" t="s">
        <v>1761</v>
      </c>
    </row>
    <row r="177">
      <c r="A177" s="1">
        <v>76.0</v>
      </c>
      <c r="B177" s="1" t="s">
        <v>1</v>
      </c>
      <c r="C177" s="4" t="s">
        <v>1762</v>
      </c>
      <c r="D177" s="4" t="s">
        <v>1763</v>
      </c>
      <c r="E177" s="4" t="s">
        <v>1764</v>
      </c>
    </row>
    <row r="178">
      <c r="A178" s="1" t="s">
        <v>1221</v>
      </c>
      <c r="B178" s="1" t="s">
        <v>1</v>
      </c>
      <c r="C178" s="4" t="s">
        <v>1765</v>
      </c>
      <c r="D178" s="4" t="s">
        <v>1766</v>
      </c>
      <c r="E178" s="4" t="s">
        <v>1767</v>
      </c>
    </row>
    <row r="179">
      <c r="A179" s="1" t="s">
        <v>992</v>
      </c>
      <c r="B179" s="1" t="s">
        <v>1</v>
      </c>
      <c r="C179" s="4" t="s">
        <v>1768</v>
      </c>
      <c r="D179" s="4" t="s">
        <v>1769</v>
      </c>
      <c r="E179" s="4" t="s">
        <v>1770</v>
      </c>
    </row>
    <row r="180">
      <c r="A180" s="1" t="s">
        <v>1230</v>
      </c>
      <c r="B180" s="1" t="s">
        <v>1</v>
      </c>
      <c r="C180" s="4" t="s">
        <v>1771</v>
      </c>
      <c r="D180" s="4" t="s">
        <v>1772</v>
      </c>
      <c r="E180" s="4" t="s">
        <v>1773</v>
      </c>
    </row>
    <row r="181">
      <c r="A181" s="1" t="s">
        <v>1024</v>
      </c>
      <c r="B181" s="1" t="s">
        <v>1</v>
      </c>
      <c r="C181" s="4" t="s">
        <v>1774</v>
      </c>
      <c r="D181" s="4" t="s">
        <v>1775</v>
      </c>
      <c r="E181" s="4" t="s">
        <v>1776</v>
      </c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C4"/>
    <hyperlink r:id="rId8" ref="D4"/>
    <hyperlink r:id="rId9" ref="E4"/>
    <hyperlink r:id="rId10" ref="C5"/>
    <hyperlink r:id="rId11" ref="D5"/>
    <hyperlink r:id="rId12" ref="E5"/>
    <hyperlink r:id="rId13" ref="C6"/>
    <hyperlink r:id="rId14" ref="D6"/>
    <hyperlink r:id="rId15" ref="E6"/>
    <hyperlink r:id="rId16" ref="C7"/>
    <hyperlink r:id="rId17" ref="D7"/>
    <hyperlink r:id="rId18" ref="E7"/>
    <hyperlink r:id="rId19" ref="C8"/>
    <hyperlink r:id="rId20" ref="D8"/>
    <hyperlink r:id="rId21" ref="E8"/>
    <hyperlink r:id="rId22" ref="C9"/>
    <hyperlink r:id="rId23" ref="D9"/>
    <hyperlink r:id="rId24" ref="E9"/>
    <hyperlink r:id="rId25" ref="C10"/>
    <hyperlink r:id="rId26" ref="D10"/>
    <hyperlink r:id="rId27" ref="E10"/>
    <hyperlink r:id="rId28" ref="C11"/>
    <hyperlink r:id="rId29" ref="D11"/>
    <hyperlink r:id="rId30" ref="E11"/>
    <hyperlink r:id="rId31" ref="C12"/>
    <hyperlink r:id="rId32" ref="D12"/>
    <hyperlink r:id="rId33" ref="E12"/>
    <hyperlink r:id="rId34" ref="C13"/>
    <hyperlink r:id="rId35" ref="D13"/>
    <hyperlink r:id="rId36" ref="E13"/>
    <hyperlink r:id="rId37" ref="C14"/>
    <hyperlink r:id="rId38" ref="D14"/>
    <hyperlink r:id="rId39" ref="E14"/>
    <hyperlink r:id="rId40" ref="C15"/>
    <hyperlink r:id="rId41" ref="D15"/>
    <hyperlink r:id="rId42" ref="E15"/>
    <hyperlink r:id="rId43" ref="C16"/>
    <hyperlink r:id="rId44" ref="D16"/>
    <hyperlink r:id="rId45" ref="E16"/>
    <hyperlink r:id="rId46" ref="C17"/>
    <hyperlink r:id="rId47" ref="D17"/>
    <hyperlink r:id="rId48" ref="E17"/>
    <hyperlink r:id="rId49" ref="C18"/>
    <hyperlink r:id="rId50" ref="D18"/>
    <hyperlink r:id="rId51" ref="E18"/>
    <hyperlink r:id="rId52" ref="C19"/>
    <hyperlink r:id="rId53" ref="D19"/>
    <hyperlink r:id="rId54" ref="E19"/>
    <hyperlink r:id="rId55" ref="C20"/>
    <hyperlink r:id="rId56" ref="D20"/>
    <hyperlink r:id="rId57" ref="E20"/>
    <hyperlink r:id="rId58" ref="C21"/>
    <hyperlink r:id="rId59" ref="D21"/>
    <hyperlink r:id="rId60" ref="E21"/>
    <hyperlink r:id="rId61" ref="C22"/>
    <hyperlink r:id="rId62" ref="D22"/>
    <hyperlink r:id="rId63" ref="E22"/>
    <hyperlink r:id="rId64" ref="C23"/>
    <hyperlink r:id="rId65" ref="D23"/>
    <hyperlink r:id="rId66" ref="E23"/>
    <hyperlink r:id="rId67" ref="C24"/>
    <hyperlink r:id="rId68" ref="D24"/>
    <hyperlink r:id="rId69" ref="E24"/>
    <hyperlink r:id="rId70" ref="C25"/>
    <hyperlink r:id="rId71" ref="D25"/>
    <hyperlink r:id="rId72" ref="E25"/>
    <hyperlink r:id="rId73" ref="C26"/>
    <hyperlink r:id="rId74" ref="D26"/>
    <hyperlink r:id="rId75" ref="E26"/>
    <hyperlink r:id="rId76" ref="C27"/>
    <hyperlink r:id="rId77" ref="D27"/>
    <hyperlink r:id="rId78" ref="E27"/>
    <hyperlink r:id="rId79" ref="C28"/>
    <hyperlink r:id="rId80" ref="D28"/>
    <hyperlink r:id="rId81" ref="E28"/>
    <hyperlink r:id="rId82" ref="C29"/>
    <hyperlink r:id="rId83" ref="D29"/>
    <hyperlink r:id="rId84" ref="E29"/>
    <hyperlink r:id="rId85" ref="C30"/>
    <hyperlink r:id="rId86" ref="D30"/>
    <hyperlink r:id="rId87" ref="E30"/>
    <hyperlink r:id="rId88" ref="C31"/>
    <hyperlink r:id="rId89" ref="D31"/>
    <hyperlink r:id="rId90" ref="E31"/>
    <hyperlink r:id="rId91" ref="C32"/>
    <hyperlink r:id="rId92" ref="D32"/>
    <hyperlink r:id="rId93" ref="E32"/>
    <hyperlink r:id="rId94" ref="C33"/>
    <hyperlink r:id="rId95" ref="D33"/>
    <hyperlink r:id="rId96" ref="E33"/>
    <hyperlink r:id="rId97" ref="C34"/>
    <hyperlink r:id="rId98" ref="D34"/>
    <hyperlink r:id="rId99" ref="E34"/>
    <hyperlink r:id="rId100" ref="C35"/>
    <hyperlink r:id="rId101" ref="D35"/>
    <hyperlink r:id="rId102" ref="E35"/>
    <hyperlink r:id="rId103" ref="C36"/>
    <hyperlink r:id="rId104" ref="D36"/>
    <hyperlink r:id="rId105" ref="E36"/>
    <hyperlink r:id="rId106" ref="C37"/>
    <hyperlink r:id="rId107" ref="D37"/>
    <hyperlink r:id="rId108" ref="E37"/>
    <hyperlink r:id="rId109" ref="C38"/>
    <hyperlink r:id="rId110" ref="D38"/>
    <hyperlink r:id="rId111" ref="E38"/>
    <hyperlink r:id="rId112" ref="C39"/>
    <hyperlink r:id="rId113" ref="D39"/>
    <hyperlink r:id="rId114" ref="E39"/>
    <hyperlink r:id="rId115" ref="C40"/>
    <hyperlink r:id="rId116" ref="D40"/>
    <hyperlink r:id="rId117" ref="E40"/>
    <hyperlink r:id="rId118" ref="C41"/>
    <hyperlink r:id="rId119" ref="D41"/>
    <hyperlink r:id="rId120" ref="E41"/>
    <hyperlink r:id="rId121" ref="C42"/>
    <hyperlink r:id="rId122" ref="D42"/>
    <hyperlink r:id="rId123" ref="E42"/>
    <hyperlink r:id="rId124" ref="C43"/>
    <hyperlink r:id="rId125" ref="D43"/>
    <hyperlink r:id="rId126" ref="E43"/>
    <hyperlink r:id="rId127" ref="C44"/>
    <hyperlink r:id="rId128" ref="D44"/>
    <hyperlink r:id="rId129" ref="E44"/>
    <hyperlink r:id="rId130" ref="C45"/>
    <hyperlink r:id="rId131" ref="D45"/>
    <hyperlink r:id="rId132" ref="E45"/>
    <hyperlink r:id="rId133" ref="C46"/>
    <hyperlink r:id="rId134" ref="D46"/>
    <hyperlink r:id="rId135" ref="E46"/>
    <hyperlink r:id="rId136" ref="C47"/>
    <hyperlink r:id="rId137" ref="D47"/>
    <hyperlink r:id="rId138" ref="E47"/>
    <hyperlink r:id="rId139" ref="C48"/>
    <hyperlink r:id="rId140" ref="D48"/>
    <hyperlink r:id="rId141" ref="E48"/>
    <hyperlink r:id="rId142" ref="C49"/>
    <hyperlink r:id="rId143" ref="D49"/>
    <hyperlink r:id="rId144" ref="E49"/>
    <hyperlink r:id="rId145" ref="C50"/>
    <hyperlink r:id="rId146" ref="D50"/>
    <hyperlink r:id="rId147" ref="E50"/>
    <hyperlink r:id="rId148" ref="C51"/>
    <hyperlink r:id="rId149" ref="D51"/>
    <hyperlink r:id="rId150" ref="E51"/>
    <hyperlink r:id="rId151" ref="C52"/>
    <hyperlink r:id="rId152" ref="D52"/>
    <hyperlink r:id="rId153" ref="E52"/>
    <hyperlink r:id="rId154" ref="C53"/>
    <hyperlink r:id="rId155" ref="D53"/>
    <hyperlink r:id="rId156" ref="E53"/>
    <hyperlink r:id="rId157" ref="C54"/>
    <hyperlink r:id="rId158" ref="D54"/>
    <hyperlink r:id="rId159" ref="E54"/>
    <hyperlink r:id="rId160" ref="C55"/>
    <hyperlink r:id="rId161" ref="D55"/>
    <hyperlink r:id="rId162" ref="E55"/>
    <hyperlink r:id="rId163" ref="C56"/>
    <hyperlink r:id="rId164" ref="D56"/>
    <hyperlink r:id="rId165" ref="E56"/>
    <hyperlink r:id="rId166" ref="C57"/>
    <hyperlink r:id="rId167" ref="D57"/>
    <hyperlink r:id="rId168" ref="E57"/>
    <hyperlink r:id="rId169" ref="C58"/>
    <hyperlink r:id="rId170" ref="D58"/>
    <hyperlink r:id="rId171" ref="E58"/>
    <hyperlink r:id="rId172" ref="C59"/>
    <hyperlink r:id="rId173" ref="D59"/>
    <hyperlink r:id="rId174" ref="E59"/>
    <hyperlink r:id="rId175" ref="C60"/>
    <hyperlink r:id="rId176" ref="D60"/>
    <hyperlink r:id="rId177" ref="E60"/>
    <hyperlink r:id="rId178" ref="C61"/>
    <hyperlink r:id="rId179" ref="D61"/>
    <hyperlink r:id="rId180" ref="E61"/>
    <hyperlink r:id="rId181" ref="C62"/>
    <hyperlink r:id="rId182" ref="D62"/>
    <hyperlink r:id="rId183" ref="E62"/>
    <hyperlink r:id="rId184" ref="C63"/>
    <hyperlink r:id="rId185" ref="D63"/>
    <hyperlink r:id="rId186" ref="E63"/>
    <hyperlink r:id="rId187" ref="C64"/>
    <hyperlink r:id="rId188" ref="D64"/>
    <hyperlink r:id="rId189" ref="E64"/>
    <hyperlink r:id="rId190" ref="C65"/>
    <hyperlink r:id="rId191" ref="D65"/>
    <hyperlink r:id="rId192" ref="E65"/>
    <hyperlink r:id="rId193" ref="C66"/>
    <hyperlink r:id="rId194" ref="D66"/>
    <hyperlink r:id="rId195" ref="E66"/>
    <hyperlink r:id="rId196" ref="C67"/>
    <hyperlink r:id="rId197" ref="D67"/>
    <hyperlink r:id="rId198" ref="E67"/>
    <hyperlink r:id="rId199" ref="C68"/>
    <hyperlink r:id="rId200" ref="D68"/>
    <hyperlink r:id="rId201" ref="E68"/>
    <hyperlink r:id="rId202" ref="C69"/>
    <hyperlink r:id="rId203" ref="D69"/>
    <hyperlink r:id="rId204" ref="E69"/>
    <hyperlink r:id="rId205" ref="C70"/>
    <hyperlink r:id="rId206" ref="D70"/>
    <hyperlink r:id="rId207" ref="E70"/>
    <hyperlink r:id="rId208" ref="C71"/>
    <hyperlink r:id="rId209" ref="D71"/>
    <hyperlink r:id="rId210" ref="E71"/>
    <hyperlink r:id="rId211" ref="C72"/>
    <hyperlink r:id="rId212" ref="D72"/>
    <hyperlink r:id="rId213" ref="E72"/>
    <hyperlink r:id="rId214" ref="C73"/>
    <hyperlink r:id="rId215" ref="D73"/>
    <hyperlink r:id="rId216" ref="E73"/>
    <hyperlink r:id="rId217" ref="C74"/>
    <hyperlink r:id="rId218" ref="D74"/>
    <hyperlink r:id="rId219" ref="E74"/>
    <hyperlink r:id="rId220" ref="C75"/>
    <hyperlink r:id="rId221" ref="D75"/>
    <hyperlink r:id="rId222" ref="E75"/>
    <hyperlink r:id="rId223" ref="C76"/>
    <hyperlink r:id="rId224" ref="D76"/>
    <hyperlink r:id="rId225" ref="E76"/>
    <hyperlink r:id="rId226" ref="C77"/>
    <hyperlink r:id="rId227" ref="D77"/>
    <hyperlink r:id="rId228" ref="E77"/>
    <hyperlink r:id="rId229" ref="C78"/>
    <hyperlink r:id="rId230" ref="D78"/>
    <hyperlink r:id="rId231" ref="E78"/>
    <hyperlink r:id="rId232" ref="C79"/>
    <hyperlink r:id="rId233" ref="D79"/>
    <hyperlink r:id="rId234" ref="E79"/>
    <hyperlink r:id="rId235" ref="C80"/>
    <hyperlink r:id="rId236" ref="D80"/>
    <hyperlink r:id="rId237" ref="E80"/>
    <hyperlink r:id="rId238" ref="C81"/>
    <hyperlink r:id="rId239" ref="D81"/>
    <hyperlink r:id="rId240" ref="E81"/>
    <hyperlink r:id="rId241" ref="C82"/>
    <hyperlink r:id="rId242" ref="D82"/>
    <hyperlink r:id="rId243" ref="E82"/>
    <hyperlink r:id="rId244" ref="C83"/>
    <hyperlink r:id="rId245" ref="D83"/>
    <hyperlink r:id="rId246" ref="E83"/>
    <hyperlink r:id="rId247" ref="C84"/>
    <hyperlink r:id="rId248" ref="D84"/>
    <hyperlink r:id="rId249" ref="E84"/>
    <hyperlink r:id="rId250" ref="C85"/>
    <hyperlink r:id="rId251" ref="D85"/>
    <hyperlink r:id="rId252" ref="E85"/>
    <hyperlink r:id="rId253" ref="C86"/>
    <hyperlink r:id="rId254" ref="D86"/>
    <hyperlink r:id="rId255" ref="E86"/>
    <hyperlink r:id="rId256" ref="C87"/>
    <hyperlink r:id="rId257" ref="D87"/>
    <hyperlink r:id="rId258" ref="E87"/>
    <hyperlink r:id="rId259" ref="C88"/>
    <hyperlink r:id="rId260" ref="D88"/>
    <hyperlink r:id="rId261" ref="E88"/>
    <hyperlink r:id="rId262" ref="C89"/>
    <hyperlink r:id="rId263" ref="D89"/>
    <hyperlink r:id="rId264" ref="E89"/>
    <hyperlink r:id="rId265" ref="C90"/>
    <hyperlink r:id="rId266" ref="D90"/>
    <hyperlink r:id="rId267" ref="E90"/>
    <hyperlink r:id="rId268" ref="C91"/>
    <hyperlink r:id="rId269" ref="D91"/>
    <hyperlink r:id="rId270" ref="E91"/>
    <hyperlink r:id="rId271" ref="C92"/>
    <hyperlink r:id="rId272" ref="D92"/>
    <hyperlink r:id="rId273" ref="E92"/>
    <hyperlink r:id="rId274" ref="C93"/>
    <hyperlink r:id="rId275" ref="D93"/>
    <hyperlink r:id="rId276" ref="E93"/>
    <hyperlink r:id="rId277" ref="C94"/>
    <hyperlink r:id="rId278" ref="D94"/>
    <hyperlink r:id="rId279" ref="E94"/>
    <hyperlink r:id="rId280" ref="C95"/>
    <hyperlink r:id="rId281" ref="D95"/>
    <hyperlink r:id="rId282" ref="E95"/>
    <hyperlink r:id="rId283" ref="C96"/>
    <hyperlink r:id="rId284" ref="D96"/>
    <hyperlink r:id="rId285" ref="E96"/>
    <hyperlink r:id="rId286" ref="C97"/>
    <hyperlink r:id="rId287" ref="D97"/>
    <hyperlink r:id="rId288" ref="E97"/>
    <hyperlink r:id="rId289" ref="C98"/>
    <hyperlink r:id="rId290" ref="D98"/>
    <hyperlink r:id="rId291" ref="E98"/>
    <hyperlink r:id="rId292" ref="C99"/>
    <hyperlink r:id="rId293" ref="D99"/>
    <hyperlink r:id="rId294" ref="E99"/>
    <hyperlink r:id="rId295" ref="C100"/>
    <hyperlink r:id="rId296" ref="D100"/>
    <hyperlink r:id="rId297" ref="E100"/>
    <hyperlink r:id="rId298" ref="C101"/>
    <hyperlink r:id="rId299" ref="D101"/>
    <hyperlink r:id="rId300" ref="E101"/>
    <hyperlink r:id="rId301" ref="C102"/>
    <hyperlink r:id="rId302" ref="D102"/>
    <hyperlink r:id="rId303" ref="E102"/>
    <hyperlink r:id="rId304" ref="C103"/>
    <hyperlink r:id="rId305" ref="D103"/>
    <hyperlink r:id="rId306" ref="E103"/>
    <hyperlink r:id="rId307" ref="C104"/>
    <hyperlink r:id="rId308" ref="D104"/>
    <hyperlink r:id="rId309" ref="E104"/>
    <hyperlink r:id="rId310" ref="C105"/>
    <hyperlink r:id="rId311" ref="D105"/>
    <hyperlink r:id="rId312" ref="E105"/>
    <hyperlink r:id="rId313" ref="C106"/>
    <hyperlink r:id="rId314" ref="D106"/>
    <hyperlink r:id="rId315" ref="E106"/>
    <hyperlink r:id="rId316" ref="C107"/>
    <hyperlink r:id="rId317" ref="D107"/>
    <hyperlink r:id="rId318" ref="E107"/>
    <hyperlink r:id="rId319" ref="C108"/>
    <hyperlink r:id="rId320" ref="D108"/>
    <hyperlink r:id="rId321" ref="E108"/>
    <hyperlink r:id="rId322" ref="C109"/>
    <hyperlink r:id="rId323" ref="D109"/>
    <hyperlink r:id="rId324" ref="E109"/>
    <hyperlink r:id="rId325" ref="C110"/>
    <hyperlink r:id="rId326" ref="D110"/>
    <hyperlink r:id="rId327" ref="E110"/>
    <hyperlink r:id="rId328" ref="C111"/>
    <hyperlink r:id="rId329" ref="D111"/>
    <hyperlink r:id="rId330" ref="E111"/>
    <hyperlink r:id="rId331" ref="C112"/>
    <hyperlink r:id="rId332" ref="D112"/>
    <hyperlink r:id="rId333" ref="E112"/>
    <hyperlink r:id="rId334" ref="C113"/>
    <hyperlink r:id="rId335" ref="D113"/>
    <hyperlink r:id="rId336" ref="E113"/>
    <hyperlink r:id="rId337" ref="C114"/>
    <hyperlink r:id="rId338" ref="D114"/>
    <hyperlink r:id="rId339" ref="E114"/>
    <hyperlink r:id="rId340" ref="C115"/>
    <hyperlink r:id="rId341" ref="D115"/>
    <hyperlink r:id="rId342" ref="E115"/>
    <hyperlink r:id="rId343" ref="C116"/>
    <hyperlink r:id="rId344" ref="D116"/>
    <hyperlink r:id="rId345" ref="E116"/>
    <hyperlink r:id="rId346" ref="C117"/>
    <hyperlink r:id="rId347" ref="D117"/>
    <hyperlink r:id="rId348" ref="E117"/>
    <hyperlink r:id="rId349" ref="C118"/>
    <hyperlink r:id="rId350" ref="D118"/>
    <hyperlink r:id="rId351" ref="E118"/>
    <hyperlink r:id="rId352" ref="C119"/>
    <hyperlink r:id="rId353" ref="D119"/>
    <hyperlink r:id="rId354" ref="E119"/>
    <hyperlink r:id="rId355" ref="C120"/>
    <hyperlink r:id="rId356" ref="D120"/>
    <hyperlink r:id="rId357" ref="E120"/>
    <hyperlink r:id="rId358" ref="C121"/>
    <hyperlink r:id="rId359" ref="D121"/>
    <hyperlink r:id="rId360" ref="E121"/>
    <hyperlink r:id="rId361" ref="C122"/>
    <hyperlink r:id="rId362" ref="D122"/>
    <hyperlink r:id="rId363" ref="E122"/>
    <hyperlink r:id="rId364" ref="C123"/>
    <hyperlink r:id="rId365" ref="D123"/>
    <hyperlink r:id="rId366" ref="E123"/>
    <hyperlink r:id="rId367" ref="C124"/>
    <hyperlink r:id="rId368" ref="D124"/>
    <hyperlink r:id="rId369" ref="E124"/>
    <hyperlink r:id="rId370" ref="C125"/>
    <hyperlink r:id="rId371" ref="D125"/>
    <hyperlink r:id="rId372" ref="E125"/>
    <hyperlink r:id="rId373" ref="C126"/>
    <hyperlink r:id="rId374" ref="D126"/>
    <hyperlink r:id="rId375" ref="E126"/>
    <hyperlink r:id="rId376" ref="C127"/>
    <hyperlink r:id="rId377" ref="D127"/>
    <hyperlink r:id="rId378" ref="E127"/>
    <hyperlink r:id="rId379" ref="C128"/>
    <hyperlink r:id="rId380" ref="D128"/>
    <hyperlink r:id="rId381" ref="E128"/>
    <hyperlink r:id="rId382" ref="C129"/>
    <hyperlink r:id="rId383" ref="D129"/>
    <hyperlink r:id="rId384" ref="E129"/>
    <hyperlink r:id="rId385" ref="C130"/>
    <hyperlink r:id="rId386" ref="D130"/>
    <hyperlink r:id="rId387" ref="E130"/>
    <hyperlink r:id="rId388" ref="C131"/>
    <hyperlink r:id="rId389" ref="D131"/>
    <hyperlink r:id="rId390" ref="E131"/>
    <hyperlink r:id="rId391" ref="C132"/>
    <hyperlink r:id="rId392" ref="D132"/>
    <hyperlink r:id="rId393" ref="E132"/>
    <hyperlink r:id="rId394" ref="C133"/>
    <hyperlink r:id="rId395" ref="D133"/>
    <hyperlink r:id="rId396" ref="E133"/>
    <hyperlink r:id="rId397" ref="C134"/>
    <hyperlink r:id="rId398" ref="D134"/>
    <hyperlink r:id="rId399" ref="E134"/>
    <hyperlink r:id="rId400" ref="C135"/>
    <hyperlink r:id="rId401" ref="D135"/>
    <hyperlink r:id="rId402" ref="E135"/>
    <hyperlink r:id="rId403" ref="C136"/>
    <hyperlink r:id="rId404" ref="D136"/>
    <hyperlink r:id="rId405" ref="E136"/>
    <hyperlink r:id="rId406" ref="C137"/>
    <hyperlink r:id="rId407" ref="D137"/>
    <hyperlink r:id="rId408" ref="E137"/>
    <hyperlink r:id="rId409" ref="C138"/>
    <hyperlink r:id="rId410" ref="D138"/>
    <hyperlink r:id="rId411" ref="E138"/>
    <hyperlink r:id="rId412" ref="C139"/>
    <hyperlink r:id="rId413" ref="D139"/>
    <hyperlink r:id="rId414" ref="E139"/>
    <hyperlink r:id="rId415" ref="C140"/>
    <hyperlink r:id="rId416" ref="D140"/>
    <hyperlink r:id="rId417" ref="E140"/>
    <hyperlink r:id="rId418" ref="C141"/>
    <hyperlink r:id="rId419" ref="D141"/>
    <hyperlink r:id="rId420" ref="E141"/>
    <hyperlink r:id="rId421" ref="C142"/>
    <hyperlink r:id="rId422" ref="D142"/>
    <hyperlink r:id="rId423" ref="E142"/>
    <hyperlink r:id="rId424" ref="C143"/>
    <hyperlink r:id="rId425" ref="D143"/>
    <hyperlink r:id="rId426" ref="E143"/>
    <hyperlink r:id="rId427" ref="C144"/>
    <hyperlink r:id="rId428" ref="D144"/>
    <hyperlink r:id="rId429" ref="E144"/>
    <hyperlink r:id="rId430" ref="C145"/>
    <hyperlink r:id="rId431" ref="D145"/>
    <hyperlink r:id="rId432" ref="E145"/>
    <hyperlink r:id="rId433" ref="C146"/>
    <hyperlink r:id="rId434" ref="D146"/>
    <hyperlink r:id="rId435" ref="E146"/>
    <hyperlink r:id="rId436" ref="C147"/>
    <hyperlink r:id="rId437" ref="D147"/>
    <hyperlink r:id="rId438" ref="E147"/>
    <hyperlink r:id="rId439" ref="C148"/>
    <hyperlink r:id="rId440" ref="D148"/>
    <hyperlink r:id="rId441" ref="E148"/>
    <hyperlink r:id="rId442" ref="C149"/>
    <hyperlink r:id="rId443" ref="D149"/>
    <hyperlink r:id="rId444" ref="E149"/>
    <hyperlink r:id="rId445" ref="C150"/>
    <hyperlink r:id="rId446" ref="D150"/>
    <hyperlink r:id="rId447" ref="E150"/>
    <hyperlink r:id="rId448" ref="C151"/>
    <hyperlink r:id="rId449" ref="D151"/>
    <hyperlink r:id="rId450" ref="E151"/>
    <hyperlink r:id="rId451" ref="C152"/>
    <hyperlink r:id="rId452" ref="D152"/>
    <hyperlink r:id="rId453" ref="E152"/>
    <hyperlink r:id="rId454" ref="C153"/>
    <hyperlink r:id="rId455" ref="D153"/>
    <hyperlink r:id="rId456" ref="E153"/>
    <hyperlink r:id="rId457" ref="C154"/>
    <hyperlink r:id="rId458" ref="D154"/>
    <hyperlink r:id="rId459" ref="E154"/>
    <hyperlink r:id="rId460" ref="C155"/>
    <hyperlink r:id="rId461" ref="D155"/>
    <hyperlink r:id="rId462" ref="E155"/>
    <hyperlink r:id="rId463" ref="C156"/>
    <hyperlink r:id="rId464" ref="D156"/>
    <hyperlink r:id="rId465" ref="E156"/>
    <hyperlink r:id="rId466" ref="C157"/>
    <hyperlink r:id="rId467" ref="D157"/>
    <hyperlink r:id="rId468" ref="E157"/>
    <hyperlink r:id="rId469" ref="C158"/>
    <hyperlink r:id="rId470" ref="D158"/>
    <hyperlink r:id="rId471" ref="E158"/>
    <hyperlink r:id="rId472" ref="C159"/>
    <hyperlink r:id="rId473" ref="D159"/>
    <hyperlink r:id="rId474" ref="E159"/>
    <hyperlink r:id="rId475" ref="C160"/>
    <hyperlink r:id="rId476" ref="D160"/>
    <hyperlink r:id="rId477" ref="E160"/>
    <hyperlink r:id="rId478" ref="C161"/>
    <hyperlink r:id="rId479" ref="D161"/>
    <hyperlink r:id="rId480" ref="E161"/>
    <hyperlink r:id="rId481" ref="C162"/>
    <hyperlink r:id="rId482" ref="D162"/>
    <hyperlink r:id="rId483" ref="E162"/>
    <hyperlink r:id="rId484" ref="C163"/>
    <hyperlink r:id="rId485" ref="D163"/>
    <hyperlink r:id="rId486" ref="E163"/>
    <hyperlink r:id="rId487" ref="C164"/>
    <hyperlink r:id="rId488" ref="D164"/>
    <hyperlink r:id="rId489" ref="E164"/>
    <hyperlink r:id="rId490" ref="C165"/>
    <hyperlink r:id="rId491" ref="D165"/>
    <hyperlink r:id="rId492" ref="E165"/>
    <hyperlink r:id="rId493" ref="C166"/>
    <hyperlink r:id="rId494" ref="D166"/>
    <hyperlink r:id="rId495" ref="E166"/>
    <hyperlink r:id="rId496" ref="C167"/>
    <hyperlink r:id="rId497" ref="D167"/>
    <hyperlink r:id="rId498" ref="E167"/>
    <hyperlink r:id="rId499" ref="C168"/>
    <hyperlink r:id="rId500" ref="D168"/>
    <hyperlink r:id="rId501" ref="E168"/>
    <hyperlink r:id="rId502" ref="C169"/>
    <hyperlink r:id="rId503" ref="D169"/>
    <hyperlink r:id="rId504" ref="E169"/>
    <hyperlink r:id="rId505" ref="C170"/>
    <hyperlink r:id="rId506" ref="D170"/>
    <hyperlink r:id="rId507" ref="E170"/>
    <hyperlink r:id="rId508" ref="C171"/>
    <hyperlink r:id="rId509" ref="D171"/>
    <hyperlink r:id="rId510" ref="E171"/>
    <hyperlink r:id="rId511" ref="C172"/>
    <hyperlink r:id="rId512" ref="D172"/>
    <hyperlink r:id="rId513" ref="E172"/>
    <hyperlink r:id="rId514" ref="C173"/>
    <hyperlink r:id="rId515" ref="D173"/>
    <hyperlink r:id="rId516" ref="E173"/>
    <hyperlink r:id="rId517" ref="C174"/>
    <hyperlink r:id="rId518" ref="D174"/>
    <hyperlink r:id="rId519" ref="E174"/>
    <hyperlink r:id="rId520" ref="C175"/>
    <hyperlink r:id="rId521" ref="D175"/>
    <hyperlink r:id="rId522" ref="E175"/>
    <hyperlink r:id="rId523" ref="C176"/>
    <hyperlink r:id="rId524" ref="D176"/>
    <hyperlink r:id="rId525" ref="E176"/>
    <hyperlink r:id="rId526" ref="C177"/>
    <hyperlink r:id="rId527" ref="D177"/>
    <hyperlink r:id="rId528" ref="E177"/>
    <hyperlink r:id="rId529" ref="C178"/>
    <hyperlink r:id="rId530" ref="D178"/>
    <hyperlink r:id="rId531" ref="E178"/>
    <hyperlink r:id="rId532" ref="C179"/>
    <hyperlink r:id="rId533" ref="D179"/>
    <hyperlink r:id="rId534" ref="E179"/>
    <hyperlink r:id="rId535" ref="C180"/>
    <hyperlink r:id="rId536" ref="D180"/>
    <hyperlink r:id="rId537" ref="E180"/>
    <hyperlink r:id="rId538" ref="C181"/>
    <hyperlink r:id="rId539" ref="D181"/>
    <hyperlink r:id="rId540" ref="E181"/>
  </hyperlinks>
  <drawing r:id="rId54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1777</v>
      </c>
      <c r="B1" s="14" t="s">
        <v>387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" t="s">
        <v>1</v>
      </c>
      <c r="B2" s="1" t="s">
        <v>1778</v>
      </c>
    </row>
    <row r="3">
      <c r="A3" s="1" t="s">
        <v>1779</v>
      </c>
      <c r="B3" s="1" t="s">
        <v>1780</v>
      </c>
    </row>
    <row r="4">
      <c r="A4" s="1" t="s">
        <v>1781</v>
      </c>
      <c r="B4" s="1" t="s">
        <v>1782</v>
      </c>
    </row>
    <row r="5">
      <c r="A5" s="1" t="s">
        <v>1781</v>
      </c>
      <c r="B5" s="1" t="s">
        <v>1783</v>
      </c>
    </row>
    <row r="6">
      <c r="A6" s="1" t="s">
        <v>1784</v>
      </c>
      <c r="B6" s="1" t="s">
        <v>1785</v>
      </c>
    </row>
    <row r="7">
      <c r="A7" s="1" t="s">
        <v>1784</v>
      </c>
      <c r="B7" s="1" t="s">
        <v>1786</v>
      </c>
    </row>
    <row r="8">
      <c r="A8" s="1" t="s">
        <v>1784</v>
      </c>
      <c r="B8" s="1" t="s">
        <v>1787</v>
      </c>
    </row>
    <row r="9">
      <c r="A9" s="1" t="s">
        <v>1784</v>
      </c>
      <c r="B9" s="1" t="s">
        <v>1788</v>
      </c>
    </row>
    <row r="10">
      <c r="A10" s="1" t="s">
        <v>1784</v>
      </c>
      <c r="B10" s="1" t="s">
        <v>1789</v>
      </c>
    </row>
  </sheetData>
  <drawing r:id="rId1"/>
</worksheet>
</file>