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y Snaps Photo Booth OC | Ph" sheetId="1" r:id="rId4"/>
    <sheet state="visible" name="Points of Interest" sheetId="2" r:id="rId5"/>
    <sheet state="visible" name="POI Images" sheetId="3" r:id="rId6"/>
    <sheet state="visible" name="FROM Directions" sheetId="4" r:id="rId7"/>
    <sheet state="visible" name="TO Directions" sheetId="5" r:id="rId8"/>
    <sheet state="visible" name="Iframe Embeds" sheetId="6" r:id="rId9"/>
  </sheets>
  <definedNames/>
  <calcPr/>
</workbook>
</file>

<file path=xl/sharedStrings.xml><?xml version="1.0" encoding="utf-8"?>
<sst xmlns="http://schemas.openxmlformats.org/spreadsheetml/2006/main" count="2325" uniqueCount="1525">
  <si>
    <t>Business Name</t>
  </si>
  <si>
    <t>Party Snaps Photo Booth OC | Photo Booth Rental Orange County</t>
  </si>
  <si>
    <t>Business Adress</t>
  </si>
  <si>
    <t>12911 Dungan Ln, Garden Grove, CA 92840, USA</t>
  </si>
  <si>
    <t>Business Phone</t>
  </si>
  <si>
    <t>+1 562-303-9926</t>
  </si>
  <si>
    <t>Business Website</t>
  </si>
  <si>
    <t>https://www.luckyfrogphotos.com/360photoboothrentallosangeles.html</t>
  </si>
  <si>
    <t>Business Status</t>
  </si>
  <si>
    <t>OPERATIONAL</t>
  </si>
  <si>
    <t>Business Rating</t>
  </si>
  <si>
    <t>Business Total Ratings</t>
  </si>
  <si>
    <t>Place ID</t>
  </si>
  <si>
    <t>ChIJS6qcHXvZ3IARO_aW9uFeY8M</t>
  </si>
  <si>
    <t>Knowledge Graph</t>
  </si>
  <si>
    <t>Suggest Edit</t>
  </si>
  <si>
    <t>Questions Ask</t>
  </si>
  <si>
    <t>Questions List</t>
  </si>
  <si>
    <t>Posts</t>
  </si>
  <si>
    <t>Products</t>
  </si>
  <si>
    <t>Lat &amp; Long</t>
  </si>
  <si>
    <t>https://www.google.com/maps?ll=@33.7753974,-117.921582&amp;z=17&amp;cid=14079201184688043579</t>
  </si>
  <si>
    <t>Maps URL</t>
  </si>
  <si>
    <t>https://www.google.com/maps/place/Party+Snaps+Photo+Booth+OC+%7C+Photo+Booth+Rental+Orange+County/@33.7753974,-117.9237707,17z/data=!3m1!4b1!4m5!3m4!1s0x0:0xc3635ee1f696f63b!8m2!3d33.7753974!4d-117.921582?shorturl=1</t>
  </si>
  <si>
    <t>Map</t>
  </si>
  <si>
    <t>https://www.google.com/maps/@33.7753974,-117.921582,17?ucbcb=1&amp;cid=14079201184688043579&amp;entry=ttu</t>
  </si>
  <si>
    <t>CID</t>
  </si>
  <si>
    <t>https://www.google.com/maps?cid=14079201184688043579</t>
  </si>
  <si>
    <t>directions FROM location</t>
  </si>
  <si>
    <t>https://www.google.com/maps/dir//33.7753974,-117.921582/@33.7753974,-117.921582,17?ucbcb=1&amp;entry=ttu</t>
  </si>
  <si>
    <t>directions TO location</t>
  </si>
  <si>
    <t>https://www.google.com/maps/dir/33.7753974,-117.921582/@33.7753974,-117.921582,17?ucbcb=1&amp;entry=ttu</t>
  </si>
  <si>
    <t>Street View Panorama</t>
  </si>
  <si>
    <t>https://www.google.com/maps/@?api=1&amp;map_action=pano&amp;viewpoint=33.7753974%2C-117.921582</t>
  </si>
  <si>
    <t>Satellite View</t>
  </si>
  <si>
    <t>https://www.google.com/maps/@?api=1&amp;map_action=map&amp;center=33.7753974%2C-117.921582&amp;zoom=17&amp;basemap=satellite</t>
  </si>
  <si>
    <t>Satellite Traffic View</t>
  </si>
  <si>
    <t>https://www.google.com/maps/@?api=1&amp;map_action=map&amp;center=33.7753974%2C-117.921582&amp;zoom=17&amp;basemap=satellite&amp;layer=traffic</t>
  </si>
  <si>
    <t>Transit View</t>
  </si>
  <si>
    <t>https://www.google.com/maps/dir///@33.7753974,-117.921582,17z?entry=ttu</t>
  </si>
  <si>
    <t>Layers View</t>
  </si>
  <si>
    <t>https://www.google.com/maps/place/Party+Snaps+Photo+Booth+OC+%7C+Photo+Booth+Rental+Orange+County/@33.7753974,-117.9237707,17z/data=!3m1!1e3!3m1!4b1!4m5!3m4!1s0x0:0xc3635ee1f696f63b!8m2!3d33.7753974!4d-117.921582?shorturl=1</t>
  </si>
  <si>
    <t>Layer Transit</t>
  </si>
  <si>
    <t>https://www.google.com/maps/place/Party+Snaps+Photo+Booth+OC+%7C+Photo+Booth+Rental+Orange+County/@33.7753974,-117.9237707,17z/data=!3m1!4b1!4m5!3m4!1s0x0:0xc3635ee1f696f63b!8m2!3d33.7753974!4d-117.921582!5m1!1e1?shorturl=1</t>
  </si>
  <si>
    <t>Layer Public Transportation</t>
  </si>
  <si>
    <t>https://www.google.com/maps/place/Party+Snaps+Photo+Booth+OC+%7C+Photo+Booth+Rental+Orange+County/@33.7753974,-117.9237707,17z/data=!3m1!4b1!4m5!3m4!1s0x0:0xc3635ee1f696f63b!8m2!3d33.7753974!4d-117.921582!5m1!1e2?shorturl=1</t>
  </si>
  <si>
    <t>Layer Bycicle</t>
  </si>
  <si>
    <t>https://www.google.com/maps/place/Party+Snaps+Photo+Booth+OC+%7C+Photo+Booth+Rental+Orange+County/@33.7753974,-117.9237707,17z/data=!3m1!4b1!4m5!3m4!1s0x0:0xc3635ee1f696f63b!8m2!3d33.7753974!4d-117.921582!5m1!1e3?shorturl=1</t>
  </si>
  <si>
    <t>Layer Terrain</t>
  </si>
  <si>
    <t>https://www.google.com/maps/place/Party+Snaps+Photo+Booth+OC+%7C+Photo+Booth+Rental+Orange+County/@33.7753974,-117.9237707,17z/data=!3m1!4b1!4m5!3m4!1s0x0:0xc3635ee1f696f63b!8m2!3d33.7753974!4d-117.921582!5m1!1e4?shorturl=1</t>
  </si>
  <si>
    <t>Layer Street View</t>
  </si>
  <si>
    <t>https://www.google.com/maps/place/Party+Snaps+Photo+Booth+OC+%7C+Photo+Booth+Rental+Orange+County/@33.7753974,-117.9237707,17z/data=!3m1!4b1!4m5!3m4!1s0x0:0xc3635ee1f696f63b!8m2!3d33.7753974!4d-117.921582!5m1!1e5?shorturl=1</t>
  </si>
  <si>
    <t>Layer Wildfires</t>
  </si>
  <si>
    <t>https://www.google.com/maps/place/Party+Snaps+Photo+Booth+OC+%7C+Photo+Booth+Rental+Orange+County/@33.7753974,-117.9237707,17z/data=!3m1!4b1!4m5!3m4!1s0x0:0xc3635ee1f696f63b!8m2!3d33.7753974!4d-117.921582!5m1!1e8?shorturl=1</t>
  </si>
  <si>
    <t>Layer Air Quality</t>
  </si>
  <si>
    <t>https://www.google.com/maps/place/Party+Snaps+Photo+Booth+OC+%7C+Photo+Booth+Rental+Orange+County/@33.7753974,-117.9237707,17z/data=!3m1!4b1!4m5!3m4!1s0x0:0xc3635ee1f696f63b!8m2!3d33.7753974!4d-117.921582!5m1!1e9?shorturl=1</t>
  </si>
  <si>
    <t>Layer Public Transportation &amp; Terrain</t>
  </si>
  <si>
    <t>https://www.google.com/maps/place/Party+Snaps+Photo+Booth+OC+%7C+Photo+Booth+Rental+Orange+County/@33.7753974,-117.9237707,17z/data=!3m1!4b1!4m5!3m4!1s0x0:0xc3635ee1f696f63b!8m2!3d33.7753974!4d-117.921582!5m2!1e2!1e4?shorturl=1</t>
  </si>
  <si>
    <t>Layer Transit &amp; Terrain</t>
  </si>
  <si>
    <t>https://www.google.com/maps/place/Party+Snaps+Photo+Booth+OC+%7C+Photo+Booth+Rental+Orange+County/@33.7753974,-117.9237707,17z/data=!3m1!4b1!4m5!3m4!1s0x0:0xc3635ee1f696f63b!8m2!3d33.7753974!4d-117.921582!5m2!1e1!1e4?shorturl=1</t>
  </si>
  <si>
    <t>Layer Public Transportation &amp; Terrain &amp; Street View</t>
  </si>
  <si>
    <t>https://www.google.com/maps/place/Party+Snaps+Photo+Booth+OC+%7C+Photo+Booth+Rental+Orange+County/@33.7753974,-117.9237707,17z/data=!3m1!4b1!4m5!3m4!1s0x0:0xc3635ee1f696f63b!8m2!3d33.7753974!4d-117.921582!5m3!1e2!1e4!1e5?shorturl=1</t>
  </si>
  <si>
    <t>Layer Transit &amp; Terrain &amp; Street View</t>
  </si>
  <si>
    <t>https://www.google.com/maps/place/Party+Snaps+Photo+Booth+OC+%7C+Photo+Booth+Rental+Orange+County/@33.7753974,-117.9237707,17z/data=!3m1!4b1!4m5!3m4!1s0x0:0xc3635ee1f696f63b!8m2!3d33.7753974!4d-117.921582!5m3!1e1!1e4!1e5?shorturl=1</t>
  </si>
  <si>
    <t>Photo 1</t>
  </si>
  <si>
    <t>https://drive.google.com/uc?export=view&amp;id=1dZjrN33YHgjCMpWXa3wxXUs0tzf45VaF</t>
  </si>
  <si>
    <t>Photo 2</t>
  </si>
  <si>
    <t>https://drive.google.com/uc?export=view&amp;id=1MLh39sEnvapn83QLFZsidRlkKRjNJrBq</t>
  </si>
  <si>
    <t>Photo 3</t>
  </si>
  <si>
    <t>https://drive.google.com/uc?export=view&amp;id=1CnX1DeT2T1mCfVIFUawealSdoUucP21J</t>
  </si>
  <si>
    <t>Photo 4</t>
  </si>
  <si>
    <t>https://drive.google.com/uc?export=view&amp;id=1mMDGniExQ2xRokIxZaLgdAOIX3OFuLBb</t>
  </si>
  <si>
    <t>Photo 5</t>
  </si>
  <si>
    <t>https://drive.google.com/uc?export=view&amp;id=1HUKH47o10EztLxS_U6EEHLR-iuehDc4i</t>
  </si>
  <si>
    <t>Photo 6</t>
  </si>
  <si>
    <t>https://drive.google.com/uc?export=view&amp;id=1BYibG6zUm2RVTuVA5TKfTglAxYOQb5Yv</t>
  </si>
  <si>
    <t>Photo 7</t>
  </si>
  <si>
    <t>https://drive.google.com/uc?export=view&amp;id=1Qt2DWuApRLFnuiOoPnTz0uiUutCpwqO2</t>
  </si>
  <si>
    <t>Photo 8</t>
  </si>
  <si>
    <t>https://drive.google.com/uc?export=view&amp;id=1K7lTtswWmHm-AXaQbF2ZTz60lfWTevWD</t>
  </si>
  <si>
    <t>Photo 9</t>
  </si>
  <si>
    <t>https://drive.google.com/uc?export=view&amp;id=1fnsOI8cS5R1C9r5MObGzcY3rCe6QPUMP</t>
  </si>
  <si>
    <t>Photo 10</t>
  </si>
  <si>
    <t>https://drive.google.com/uc?export=view&amp;id=1UN15NDZvtE8cYfjU71EoVrTdQ6RBGpJF</t>
  </si>
  <si>
    <t>folder</t>
  </si>
  <si>
    <t>https://drive.google.com/drive/folders/1E07pPwozzVStPJldRWm5CdZhLp2nQzBg</t>
  </si>
  <si>
    <t>file</t>
  </si>
  <si>
    <t>https://docs.google.com/spreadsheet/pub?key=1aJ9HSFxKiACqceZ5fHVJ_C0j1v8FUJepTBacMzOAR-0</t>
  </si>
  <si>
    <t>pubhtml</t>
  </si>
  <si>
    <t>https://docs.google.com/spreadsheets/d/1aJ9HSFxKiACqceZ5fHVJ_C0j1v8FUJepTBacMzOAR-0/pubhtml</t>
  </si>
  <si>
    <t>pub</t>
  </si>
  <si>
    <t>https://docs.google.com/spreadsheets/d/1aJ9HSFxKiACqceZ5fHVJ_C0j1v8FUJepTBacMzOAR-0/pub</t>
  </si>
  <si>
    <t>view</t>
  </si>
  <si>
    <t>https://docs.google.com/spreadsheets/d/1aJ9HSFxKiACqceZ5fHVJ_C0j1v8FUJepTBacMzOAR-0/view</t>
  </si>
  <si>
    <t>https://www.google.com/maps/place/Party+Snaps+Photo+Booth+OC+%7C+Photo+Booth+Rental+Orange+County/@33.7753974,-117.921582,14z/data=!3m1!4b1!4m5!3m4!1s0x0:0xc3635ee1f696f63b!8m2!3d33.7753974!4d-117.921582?shorturl=1</t>
  </si>
  <si>
    <t>https://www.google.com/search?q=open+air+photo+booths+rental+long+beach&amp;kgmid=</t>
  </si>
  <si>
    <t>https://www.google.com/maps/place/Party+Snaps+Photo+Booth+OC+%7C+Photo+Booth+Rental+Orange+County/@33.7788974,-117.921582,14z/data=!3m1!4b1!4m5!3m4!1s0x0:0xc3635ee1f696f63b!8m2!3d33.7753974!4d-117.921582?shorturl=1</t>
  </si>
  <si>
    <t>https://www.google.com/search?q=photobooth+rental+long+beach&amp;kgmid=</t>
  </si>
  <si>
    <t>https://www.google.com/maps/place/Party+Snaps+Photo+Booth+OC+%7C+Photo+Booth+Rental+Orange+County/@33.7818474,-117.921582,15z/data=!3m1!4b1!4m5!3m4!1s0x0:0xc3635ee1f696f63b!8m2!3d33.7753974!4d-117.921582?shorturl=1</t>
  </si>
  <si>
    <t>https://www.google.com/search?q=photobooth+rental+in+long+beach&amp;kgmid=</t>
  </si>
  <si>
    <t>https://www.google.com/maps/place/Party+Snaps+Photo+Booth+OC+%7C+Photo+Booth+Rental+Orange+County/@33.7838674,-117.921582,16z/data=!3m1!4b1!4m5!3m4!1s0x0:0xc3635ee1f696f63b!8m2!3d33.7753974!4d-117.921582?shorturl=1</t>
  </si>
  <si>
    <t>https://www.google.com/maps/place/Party+Snaps+Photo+Booth+OC+%7C+Photo+Booth+Rental+Orange+County/@33.7867774,-117.921582,17z/data=!3m1!4b1!4m5!3m4!1s0x0:0xc3635ee1f696f63b!8m2!3d33.7753974!4d-117.921582?shorturl=1</t>
  </si>
  <si>
    <t>https://www.google.com/search?q=wedding+photobooth+rental+long+beach&amp;kgmid=</t>
  </si>
  <si>
    <t>https://www.google.com/maps/place/Party+Snaps+Photo+Booth+OC+%7C+Photo+Booth+Rental+Orange+County/@33.7886474,-117.921582,15z/data=!3m1!4b1!4m5!3m4!1s0x0:0xc3635ee1f696f63b!8m2!3d33.7753974!4d-117.921582?shorturl=1</t>
  </si>
  <si>
    <t>https://www.google.com/search?q=photobooth+rental+prices+long+beach&amp;kgmid=</t>
  </si>
  <si>
    <t>https://www.google.com/maps/place/Party+Snaps+Photo+Booth+OC+%7C+Photo+Booth+Rental+Orange+County/@33.7912674,-117.921582,14z/data=!3m1!4b1!4m5!3m4!1s0x0:0xc3635ee1f696f63b!8m2!3d33.7753974!4d-117.921582?shorturl=1</t>
  </si>
  <si>
    <t>https://www.google.com/maps/place/Party+Snaps+Photo+Booth+OC+%7C+Photo+Booth+Rental+Orange+County/@33.7938274,-117.921582,18z/data=!3m1!4b1!4m5!3m4!1s0x0:0xc3635ee1f696f63b!8m2!3d33.7753974!4d-117.921582?shorturl=1</t>
  </si>
  <si>
    <t>https://www.google.com/search?q=photobooth+for+rent+long+beach&amp;kgmid=</t>
  </si>
  <si>
    <t>https://www.google.com/maps/place/Party+Snaps+Photo+Booth+OC+%7C+Photo+Booth+Rental+Orange+County/@33.7966174,-117.921582,17z/data=!3m1!4b1!4m5!3m4!1s0x0:0xc3635ee1f696f63b!8m2!3d33.7753974!4d-117.921582?shorturl=1</t>
  </si>
  <si>
    <t>https://www.google.com/search?q=photobooth+for+rental+long+beach&amp;kgmid=</t>
  </si>
  <si>
    <t>https://www.google.com/maps/place/Party+Snaps+Photo+Booth+OC+%7C+Photo+Booth+Rental+Orange+County/@33.7984174,-117.921582,16z/data=!3m1!4b1!4m5!3m4!1s0x0:0xc3635ee1f696f63b!8m2!3d33.7753974!4d-117.921582?shorturl=1</t>
  </si>
  <si>
    <t>https://www.google.com/search?q=photobooth+to+rental+long+beach&amp;kgmid=</t>
  </si>
  <si>
    <t>https://www.google.com/maps/place/Party+Snaps+Photo+Booth+OC+%7C+Photo+Booth+Rental+Orange+County/@33.8003274,-117.921582,15z/data=!3m1!4b1!4m5!3m4!1s0x0:0xc3635ee1f696f63b!8m2!3d33.7753974!4d-117.921582?shorturl=1</t>
  </si>
  <si>
    <t>https://www.google.com/search?q=photobooth+to+rent+long+beach&amp;kgmid=</t>
  </si>
  <si>
    <t>https://docs.google.com/spreadsheets/d/1aJ9HSFxKiACqceZ5fHVJ_C0j1v8FUJepTBacMzOAR-0/edit#gid=0</t>
  </si>
  <si>
    <t>Points of Interest</t>
  </si>
  <si>
    <t>https://docs.google.com/spreadsheets/d/1aJ9HSFxKiACqceZ5fHVJ_C0j1v8FUJepTBacMzOAR-0/edit#gid=1978636</t>
  </si>
  <si>
    <t>POI Images</t>
  </si>
  <si>
    <t>https://docs.google.com/spreadsheets/d/1aJ9HSFxKiACqceZ5fHVJ_C0j1v8FUJepTBacMzOAR-0/edit#gid=683124228</t>
  </si>
  <si>
    <t>FROM Directions</t>
  </si>
  <si>
    <t>https://docs.google.com/spreadsheets/d/1aJ9HSFxKiACqceZ5fHVJ_C0j1v8FUJepTBacMzOAR-0/edit#gid=2578457</t>
  </si>
  <si>
    <t>TO Directions</t>
  </si>
  <si>
    <t>https://docs.google.com/spreadsheets/d/1aJ9HSFxKiACqceZ5fHVJ_C0j1v8FUJepTBacMzOAR-0/edit#gid=2037406787</t>
  </si>
  <si>
    <t>Iframe Embeds</t>
  </si>
  <si>
    <t>https://docs.google.com/spreadsheets/d/1aJ9HSFxKiACqceZ5fHVJ_C0j1v8FUJepTBacMzOAR-0/edit#gid=374122822</t>
  </si>
  <si>
    <t>Name</t>
  </si>
  <si>
    <t>Panorama</t>
  </si>
  <si>
    <t>Latitude</t>
  </si>
  <si>
    <t>Longitude</t>
  </si>
  <si>
    <t>Rating</t>
  </si>
  <si>
    <t>User Ratings</t>
  </si>
  <si>
    <t>Type</t>
  </si>
  <si>
    <t>ChIJRR0WM9HX3IARK9Sc4AyhmpE</t>
  </si>
  <si>
    <t>amusement_park, tourist_attraction, point_of_interest, establishment</t>
  </si>
  <si>
    <t>ChIJEXB33dbX3IARBuyCXD1cLic</t>
  </si>
  <si>
    <t>tourist_attraction, point_of_interest, establishment</t>
  </si>
  <si>
    <t>ChIJtQw0jtfX3IARiwjloLOkQs0</t>
  </si>
  <si>
    <t>shopping_mall, tourist_attraction, point_of_interest, establishment</t>
  </si>
  <si>
    <t>ChIJPQhS4djX3IARI9WzlAUOcV0</t>
  </si>
  <si>
    <t>ChIJY-AbChTX3IAR7T4QCJvflZs</t>
  </si>
  <si>
    <t>ChIJx29__NbX3IARe_a8KuLeoGE</t>
  </si>
  <si>
    <t>ChIJ9TWHTdHX3IARsElE7ASk9NU</t>
  </si>
  <si>
    <t>ChIJs4wYDvDX3IARN3wIvWkH-Ho</t>
  </si>
  <si>
    <t>ChIJOeeS9dPX3IARnoCxvQs1n94</t>
  </si>
  <si>
    <t>ChIJa147K9HX3IAR-lwiGIQv9i4</t>
  </si>
  <si>
    <t>ChIJ008LgDbX3IARsAfIDwXUcHY</t>
  </si>
  <si>
    <t>ChIJ6YwrhQfZ3IARN8e7_TZkM84</t>
  </si>
  <si>
    <t>ChIJgd3UC9nX3IARpqMxlG1bXXw</t>
  </si>
  <si>
    <t>tourist_attraction, movie_theater, point_of_interest, establishment</t>
  </si>
  <si>
    <t>ChIJxzOp5PbX3IARLOn2jci-GWo</t>
  </si>
  <si>
    <t>ChIJ0ytGJ9HX3IAR1FJWOr-ShV0</t>
  </si>
  <si>
    <t>ChIJ52nPcIvX3IARgO-kdVB93w8</t>
  </si>
  <si>
    <t>ChIJK7Jit63X3IARhBz5PIH34ok</t>
  </si>
  <si>
    <t>ChIJba686R3Y3IARgPs2mxMAI98</t>
  </si>
  <si>
    <t>park, tourist_attraction, point_of_interest, establishment</t>
  </si>
  <si>
    <t>ChIJ_ZeHNnLX3IARmPvmqXfyxf0</t>
  </si>
  <si>
    <t>ChIJK_-VstbX3IAR9erqApDybmA</t>
  </si>
  <si>
    <t>ChIJKx3EAdrX3IARl1SHBK4rtfg</t>
  </si>
  <si>
    <t>ChIJgfz___DX3IARb3yFVfINKoA</t>
  </si>
  <si>
    <t>ChIJg_8WsdDX3IARe9H6iI-roWY</t>
  </si>
  <si>
    <t>ChIJxROLgrrX3IARaQ6hRtHKC7k</t>
  </si>
  <si>
    <t>park, point_of_interest, establishment</t>
  </si>
  <si>
    <t>ChIJr_0PEXco3YARLvyX4RkvQmQ</t>
  </si>
  <si>
    <t>ChIJC4tPjBHX3IARhEqioRHqpCw</t>
  </si>
  <si>
    <t>ChIJ3TA10-4p3YARKp8up_QaCKM</t>
  </si>
  <si>
    <t>ChIJa2eOBtnX3IARc1NEdOGJ5oc</t>
  </si>
  <si>
    <t>amusement_park, park, point_of_interest, establishment</t>
  </si>
  <si>
    <t>ChIJ1YyR3-bX3IAR39PwlqTFCZQ</t>
  </si>
  <si>
    <t>ChIJ35YrRrMp3YARHv90IdYudps</t>
  </si>
  <si>
    <t>ChIJO0oQEezX3IARrOL6pDM9dXY</t>
  </si>
  <si>
    <t>ChIJdweFab8p3YAR0BzxUFF9mjc</t>
  </si>
  <si>
    <t>ChIJdQM2fiMo3YARCMLPgLCm9XQ</t>
  </si>
  <si>
    <t>ChIJEyNzyncn3YARvlQTnsgPdxg</t>
  </si>
  <si>
    <t>ChIJp7Y9_4Qn3YARHgJ1wmQtVps</t>
  </si>
  <si>
    <t>ChIJLcSjBGjX3IARNS2XovzTrs0</t>
  </si>
  <si>
    <t>museum, point_of_interest, establishment</t>
  </si>
  <si>
    <t>ChIJJbuBUdrX3IARTA48_mgX42k</t>
  </si>
  <si>
    <t>ChIJBz14PajZ3IARrBQjRE41u6o</t>
  </si>
  <si>
    <t>museum, tourist_attraction, point_of_interest, establishment</t>
  </si>
  <si>
    <t>ChIJoReXFtQn3YARBl-Wy1mNjI0</t>
  </si>
  <si>
    <t>tourist_attraction, park, point_of_interest, establishment</t>
  </si>
  <si>
    <t>ChIJDQBpp2DX3IARGh0WVEMqzpg</t>
  </si>
  <si>
    <t>ChIJ04u9zRwn3YARU6cix_ZRCkQ</t>
  </si>
  <si>
    <t>ChIJATcQ82LX3IARnmgWKqsHfMU</t>
  </si>
  <si>
    <t>ChIJi_PKrOjX3IARElDe5h7k3CM</t>
  </si>
  <si>
    <t>ChIJ74krSCzX3IARqqvNfSAdUuM</t>
  </si>
  <si>
    <t>ChIJpwrOhxcp3YARLTbeP6nIAg8</t>
  </si>
  <si>
    <t>ChIJ1cRANAko3YARTOa1_kBCIqg</t>
  </si>
  <si>
    <t>ChIJcdIXa5_X3IARexVAEMK3Sho</t>
  </si>
  <si>
    <t>ChIJF0DMaxnX3IAR_T6DIp7MRsE</t>
  </si>
  <si>
    <t>ChIJRV06LPnX3IARXe3TuZQzWVk</t>
  </si>
  <si>
    <t>ChIJuY270AUn3YAR3RoTrDDGkYg</t>
  </si>
  <si>
    <t>ChIJl2QYjFvZ3IAR4IsEx6l5Yf0</t>
  </si>
  <si>
    <t>ChIJZXWIGc_X3IARnXPXGSjZkPA</t>
  </si>
  <si>
    <t>ChIJ2U2yYVvX3IARAkck-Cnk4dM</t>
  </si>
  <si>
    <t>ChIJXyczhHXX3IARFVUqyhMqiqg</t>
  </si>
  <si>
    <t>stadium, tourist_attraction, point_of_interest, establishment</t>
  </si>
  <si>
    <t>ChIJNdOqebQn3YAR-jNmYHjkREk</t>
  </si>
  <si>
    <t>ChIJgarRbmop3YARhzpGTfDPL5Y</t>
  </si>
  <si>
    <t>ChIJVZQRxQjZ3IARNUm1w0aKM3U</t>
  </si>
  <si>
    <t>ChIJQ_fG5XvY3IARXqR8ukT7Np0</t>
  </si>
  <si>
    <t>ChIJXzC2OsjZ3IAR_H-q2B1k3fI</t>
  </si>
  <si>
    <t>tourist_attraction, book_store, cafe, museum, store, food, point_of_interest, establishment</t>
  </si>
  <si>
    <t>ChIJHbA-iJzX3IARembDUOvijy0</t>
  </si>
  <si>
    <t>ChIJtXxOFNQn3YARrh9IlYfmPC4</t>
  </si>
  <si>
    <t>ChIJ659HZPYn3YARyc3vZUuBbJE</t>
  </si>
  <si>
    <t>ChIJU7KDCy8o3YAR6fce3BN0pm0</t>
  </si>
  <si>
    <t>ChIJP_qEh73X3IARKEHnFKIFNQM</t>
  </si>
  <si>
    <t>ChIJc4mw504o3YAR445rBTmTMkU</t>
  </si>
  <si>
    <t>ChIJXcMlhD_Y3IARrr13tx3b8Ds</t>
  </si>
  <si>
    <t>ChIJT2ATkosn3YARq12wyT3C8Lo</t>
  </si>
  <si>
    <t>ChIJ6ZRwunso3YARQgDtgwHeS3E</t>
  </si>
  <si>
    <t>ChIJ80gc42_Y3IAR9Kx3uPUGkM0</t>
  </si>
  <si>
    <t>ChIJf3z51NUn3YARaSnWbQLZ_Xw</t>
  </si>
  <si>
    <t>ChIJ9YCs8JHX3IARnk0VKCRbvi0</t>
  </si>
  <si>
    <t>funeral_home, park, point_of_interest, establishment</t>
  </si>
  <si>
    <t>ChIJwwkJ4DLY3IARyEST9v1hFGU</t>
  </si>
  <si>
    <t>ChIJwbsysf3X3IARX2QCZ8MTysg</t>
  </si>
  <si>
    <t>ChIJiQHwn8An3YAR86XeIpAsx1I</t>
  </si>
  <si>
    <t>ChIJmbzynUEo3YARtLwBZ0lydEA</t>
  </si>
  <si>
    <t>ChIJjTrbsXMo3YARe_oIepACnB8</t>
  </si>
  <si>
    <t>park, store, food, point_of_interest, establishment</t>
  </si>
  <si>
    <t>ChIJ4auzT-Yn3YAROMTyM7G7zjU</t>
  </si>
  <si>
    <t>ChIJlSiajQgo3YARYgyGu4fE3r0</t>
  </si>
  <si>
    <t>ChIJq9iql5_Z3IAR_b1oMgNZeBQ</t>
  </si>
  <si>
    <t>park, general_contractor, point_of_interest, establishment</t>
  </si>
  <si>
    <t>ChIJv_c_-i7X3IARxzgnMCPbLos</t>
  </si>
  <si>
    <t>ChIJlfPw-crZ3IARTakVXGBrHG8</t>
  </si>
  <si>
    <t>ChIJb_HW4_bZ3IARcmaULlApiKQ</t>
  </si>
  <si>
    <t>ChIJJQADtEDY3IARPBHuD5gPfbo</t>
  </si>
  <si>
    <t>ChIJ7TVczGUp3YAR0mIIQQmvYYA</t>
  </si>
  <si>
    <t>ChIJF4Jz4-rZ3IARLOzXZfhfXAE</t>
  </si>
  <si>
    <t>ChIJlW2CozrY3IARl3_GJv7CuwQ</t>
  </si>
  <si>
    <t>ChIJZTCOEWjZ3IARClIA8_K3kzI</t>
  </si>
  <si>
    <t>ChIJv0nd17bZ3IARzdFTcPa2k2s</t>
  </si>
  <si>
    <t>ChIJ-UH_AgDZ3IARk3B7ZbRovBw</t>
  </si>
  <si>
    <t>ChIJ28rzB2bY3IARV4ZGLJl9m_U</t>
  </si>
  <si>
    <t>ChIJkwlhPgDX3IAR5Pnz1MR8ntA</t>
  </si>
  <si>
    <t>ChIJz_6zGpfZ3IARRgxmk9nRp_c</t>
  </si>
  <si>
    <t>ChIJc4sRY-8p3YARncy-xqvxWsE</t>
  </si>
  <si>
    <t>ChIJCVDtQljZ3IAReUrD23AJzHc</t>
  </si>
  <si>
    <t>ChIJl1tsxGPY3IARi-99a4I6wI8</t>
  </si>
  <si>
    <t>rv_park, lodging, real_estate_agency, park, point_of_interest, establishment</t>
  </si>
  <si>
    <t>ChIJez7TkBPX3IARnHzFeLdjUeg</t>
  </si>
  <si>
    <t>ChIJA3gfBMLX3IAReCqlqxrW9Jc</t>
  </si>
  <si>
    <t>ChIJP-4Z00Ep3YARPn6Wwzsd6-c</t>
  </si>
  <si>
    <t>ChIJMdUJITvX3IARE9AZieKctkI</t>
  </si>
  <si>
    <t>ChIJ05zUHWLZ3IARoz1DRAx5ASY</t>
  </si>
  <si>
    <t>ChIJLQLMfYPX3IARUUGy9Np4lEY</t>
  </si>
  <si>
    <t>ChIJp4O-a7jX3IARosS-Qm4OAFc</t>
  </si>
  <si>
    <t>ChIJq9d4tJbZ3IARsC15uEZJqZI</t>
  </si>
  <si>
    <t>ChIJRUxguEQo3YAR_DGiFV9cFt8</t>
  </si>
  <si>
    <t>ChIJ8Xrdf_HX3IARtCjgJHFjHCs</t>
  </si>
  <si>
    <t>grocery_or_supermarket, florist, supermarket, bakery, store, food, point_of_interest, establishment</t>
  </si>
  <si>
    <t>ChIJ1VYsiXso3YAR2f5htEJ7ZZ0</t>
  </si>
  <si>
    <t>supermarket, grocery_or_supermarket, store, food, point_of_interest, establishment</t>
  </si>
  <si>
    <t>ChIJKy440nnY3IAR6K4op9EhyDA</t>
  </si>
  <si>
    <t>ChIJMyBfHEzY3IARIWVzLh--lg0</t>
  </si>
  <si>
    <t>restaurant, supermarket, grocery_or_supermarket, store, food, point_of_interest, establishment</t>
  </si>
  <si>
    <t>ChIJMVd91FfY3IAR_yW_cEB-Qfw</t>
  </si>
  <si>
    <t>supermarket, grocery_or_supermarket, store, restaurant, food, point_of_interest, establishment</t>
  </si>
  <si>
    <t>ChIJKy440nnY3IARR4vBo-nSdek</t>
  </si>
  <si>
    <t>supermarket, grocery_or_supermarket, atm, store, food, finance, point_of_interest, establishment</t>
  </si>
  <si>
    <t>ChIJXQH2kOIn3YAROWsOpGRrT6s</t>
  </si>
  <si>
    <t>ChIJpQuiFwLY3IARSjXP13zRuIo</t>
  </si>
  <si>
    <t>grocery_or_supermarket, supermarket, bakery, store, food, point_of_interest, establishment</t>
  </si>
  <si>
    <t>ChIJace-QAbY3IARIsBmFlGeUmo</t>
  </si>
  <si>
    <t>convenience_store, gas_station, supermarket, cafe, grocery_or_supermarket, atm, store, restaurant, food, finance, point_of_interest, establishment</t>
  </si>
  <si>
    <t>ChIJHUVvKQTY3IARhwziyHaKsZU</t>
  </si>
  <si>
    <t>ChIJ7600s0jY3IARH99eJHJ2LWg</t>
  </si>
  <si>
    <t>grocery_or_supermarket, supermarket, store, food, point_of_interest, establishment</t>
  </si>
  <si>
    <t>ChIJm6ogpM7X3IARSkm0GnxxWF0</t>
  </si>
  <si>
    <t>ChIJVwiUMcMn3YARCNBYIHrrUYs</t>
  </si>
  <si>
    <t>ChIJlWgUZ4fY3IARLdJYRQ_vrO0</t>
  </si>
  <si>
    <t>ChIJb8kok4zY3IAR_MUaF3Vu5MA</t>
  </si>
  <si>
    <t>ChIJN0AZHH7Y3IAR9GmjFMk3ouw</t>
  </si>
  <si>
    <t>ChIJi5LIetsn3YARah6wP8iZx6A</t>
  </si>
  <si>
    <t>ChIJb19fTnnX3IARVM-wEG_ZGwg</t>
  </si>
  <si>
    <t>ChIJk6ZdZubX3IARD_kGOiu3kRA</t>
  </si>
  <si>
    <t>ChIJbZVTKNkn3YAR1XBwZ0TAkSM</t>
  </si>
  <si>
    <t>ChIJY6IH1X3Z3IARr3A1hObGlzQ</t>
  </si>
  <si>
    <t>supermarket, grocery_or_supermarket, food, point_of_interest, store, establishment</t>
  </si>
  <si>
    <t>ChIJl35CZBnY3IARTu0WiKq-4lE</t>
  </si>
  <si>
    <t>convenience_store, atm, gas_station, supermarket, grocery_or_supermarket, cafe, finance, restaurant, food, point_of_interest, store, establishment</t>
  </si>
  <si>
    <t>ChIJRYa8N5bX3IARzi4es5Ystbk</t>
  </si>
  <si>
    <t>grocery_or_supermarket, supermarket, food, point_of_interest, store, establishment</t>
  </si>
  <si>
    <t>ChIJF1qj38PZ3IARtZWU0wai184</t>
  </si>
  <si>
    <t>supermarket, grocery_or_supermarket, restaurant, food, point_of_interest, store, establishment</t>
  </si>
  <si>
    <t>ChIJVyh7uhLY3IARwTBaFZk1J7I</t>
  </si>
  <si>
    <t>ChIJbRYscu4n3YAR8ELzFIAQiXA</t>
  </si>
  <si>
    <t>ChIJxyMJMnfY3IAR79rpFR3sBZ4</t>
  </si>
  <si>
    <t>ChIJHR-dUXEo3YARK_BjIXCR4Wo</t>
  </si>
  <si>
    <t>ChIJ-4na95En3YARAy2SE0dxuXM</t>
  </si>
  <si>
    <t>ChIJkz0Vr78n3YAR42OqIY19g1E</t>
  </si>
  <si>
    <t>ChIJwTZxBdsn3YAREqD-SmDQchs</t>
  </si>
  <si>
    <t>ChIJm50RJGHY3IAR9q2LotZPEFg</t>
  </si>
  <si>
    <t>ChIJjT3MdWgo3YAROkQ-rbuvs0U</t>
  </si>
  <si>
    <t>ChIJH-bTp60p3YARqfvd8C0CE9U</t>
  </si>
  <si>
    <t>ChIJ-w9fIl7Y3IARy3-ohfajv4A</t>
  </si>
  <si>
    <t>ChIJW2PmBMQn3YARVRICU-24m-g</t>
  </si>
  <si>
    <t>ChIJS1vFSl0o3YAR8qwqss4Y6fs</t>
  </si>
  <si>
    <t>ChIJ9wjsAsQn3YARfRz0GFfjs-k</t>
  </si>
  <si>
    <t>ChIJJYfR1KfX3IARQf53O1mH-bw</t>
  </si>
  <si>
    <t>ChIJKzoGCbsp3YAR5P6H1t5E9U8</t>
  </si>
  <si>
    <t>grocery_or_supermarket, supermarket, food, point_of_interest, store, health, establishment</t>
  </si>
  <si>
    <t>ChIJjV49CZYn3YARkDPf571Vqp0</t>
  </si>
  <si>
    <t>ChIJJRbY8EzY3IAReNhhEq5Cxds</t>
  </si>
  <si>
    <t>ChIJB57K9rHZ3IARrVLrWEvmd4g</t>
  </si>
  <si>
    <t>ChIJVcs0f7cn3YARngM7h-N_mA4</t>
  </si>
  <si>
    <t>ChIJiUQCGngn3YARMVEwfhmTjiE</t>
  </si>
  <si>
    <t>Image URL</t>
  </si>
  <si>
    <t>Embed Code</t>
  </si>
  <si>
    <t>https://drive.google.com/uc?export=view&amp;id=1xlxYHuvEFFJUvgXrx5DSapxCjceLwUmP</t>
  </si>
  <si>
    <t>&lt;iframe src="https://drive.google.com/uc?export=view&amp;id=1xlxYHuvEFFJUvgXrx5DSapxCjceLwUmP" width="600" height="600" frameborder="0" style="border:0" loading="lazy" allowfullscreen&gt;&lt;/iframe&gt;</t>
  </si>
  <si>
    <t>https://drive.google.com/uc?export=view&amp;id=1bRLMsGEwQCSP41juvpmGw7t4NIrUjBWN</t>
  </si>
  <si>
    <t>&lt;iframe src="https://drive.google.com/uc?export=view&amp;id=1bRLMsGEwQCSP41juvpmGw7t4NIrUjBWN" width="600" height="600" frameborder="0" style="border:0" loading="lazy" allowfullscreen&gt;&lt;/iframe&gt;</t>
  </si>
  <si>
    <t>https://drive.google.com/uc?export=view&amp;id=1--387JewfqoTqMV3dQSr4GfLojiWvMC3</t>
  </si>
  <si>
    <t>&lt;iframe src="https://drive.google.com/uc?export=view&amp;id=1--387JewfqoTqMV3dQSr4GfLojiWvMC3" width="600" height="600" frameborder="0" style="border:0" loading="lazy" allowfullscreen&gt;&lt;/iframe&gt;</t>
  </si>
  <si>
    <t>https://drive.google.com/uc?export=view&amp;id=12BEKo1VsKf081MKErRKUGvZYIqEPA3mH</t>
  </si>
  <si>
    <t>&lt;iframe src="https://drive.google.com/uc?export=view&amp;id=12BEKo1VsKf081MKErRKUGvZYIqEPA3mH" width="600" height="600" frameborder="0" style="border:0" loading="lazy" allowfullscreen&gt;&lt;/iframe&gt;</t>
  </si>
  <si>
    <t>https://drive.google.com/uc?export=view&amp;id=1fi94UkZCqu1bgBTe-vx7rSKh6ZQLUi0R</t>
  </si>
  <si>
    <t>&lt;iframe src="https://drive.google.com/uc?export=view&amp;id=1fi94UkZCqu1bgBTe-vx7rSKh6ZQLUi0R" width="600" height="600" frameborder="0" style="border:0" loading="lazy" allowfullscreen&gt;&lt;/iframe&gt;</t>
  </si>
  <si>
    <t>Origin</t>
  </si>
  <si>
    <t>Destination</t>
  </si>
  <si>
    <t>best</t>
  </si>
  <si>
    <t>address</t>
  </si>
  <si>
    <t>direction</t>
  </si>
  <si>
    <t>iframe</t>
  </si>
  <si>
    <t>Sleeping Beauty Castle Walkthrough</t>
  </si>
  <si>
    <t>https://www.google.com/maps/dir/?api=1&amp;origin=Party+Snaps+Photo+Booth+OC+|+Photo+Booth+Rental+Orange+County&amp;origin_place_id=ChIJS6qcHXvZ3IARO_aW9uFeY8M&amp;destination=Sleeping+Beauty+Castle+Walkthrough&amp;destination_place_id=ChIJRR0WM9HX3IARK9Sc4AyhmpE&amp;travelmode=best</t>
  </si>
  <si>
    <t>https://maps.google.com?saddr=33.7753974,-117.921582&amp;daddr=33.8127953,-117.9189693</t>
  </si>
  <si>
    <t>https://www.google.com/maps/dir/33.7753974,-117.921582/33.8127953,-117.9189693</t>
  </si>
  <si>
    <t>&lt;iframe src="https://www.google.com/maps/embed?pb=!1m26!1m12!1m3!1d6449.198386797689!2d-117.9189693!3d33.8127953!2m3!1f0!2f0!3f0!3m2!1i1024!2i708!4f10.1!4m11!3e0!4m3!2sParty+Snaps+Photo+Booth+OC+|+Photo+Booth+Rental+Orange+County!1d33.7753974!2d-117.921582!4m5!5s0x0:0xc3635ee1f696f63b!2sSleeping+Beauty+Castle+Walkthrough!3m2!1d33.8127953!2d-117.9189693!5e0!3m2!1sen!2slt!4v1682029416597!5m2!1sen!2slt" width="800" height="800" style="border:0;" allowfullscreen="" loading="lazy" referrerpolicy="no-referrer-when-downgrade"&gt;&lt;/iframe&gt;</t>
  </si>
  <si>
    <t>Fantasy Faire</t>
  </si>
  <si>
    <t>https://www.google.com/maps/dir/?api=1&amp;origin=Party+Snaps+Photo+Booth+OC+|+Photo+Booth+Rental+Orange+County&amp;origin_place_id=ChIJS6qcHXvZ3IARO_aW9uFeY8M&amp;destination=Fantasy+Faire&amp;destination_place_id=ChIJEXB33dbX3IARBuyCXD1cLic&amp;travelmode=best</t>
  </si>
  <si>
    <t>https://maps.google.com?saddr=33.7753974,-117.921582&amp;daddr=33.8125475,-117.9194452</t>
  </si>
  <si>
    <t>https://www.google.com/maps/dir/33.7753974,-117.921582/33.8125475,-117.9194452</t>
  </si>
  <si>
    <t>&lt;iframe src="https://www.google.com/maps/embed?pb=!1m26!1m12!1m3!1d6449.198386797689!2d-117.9194452!3d33.8125475!2m3!1f0!2f0!3f0!3m2!1i1024!2i708!4f10.1!4m11!3e0!4m3!2sParty+Snaps+Photo+Booth+OC+|+Photo+Booth+Rental+Orange+County!1d33.7753974!2d-117.921582!4m5!5s0x0:0xc3635ee1f696f63b!2sFantasy+Faire!3m2!1d33.8125475!2d-117.9194452!5e0!3m2!1sen!2slt!4v1682029416597!5m2!1sen!2slt" width="800" height="800" style="border:0;" allowfullscreen="" loading="lazy" referrerpolicy="no-referrer-when-downgrade"&gt;&lt;/iframe&gt;</t>
  </si>
  <si>
    <t>Downtown Disney District</t>
  </si>
  <si>
    <t>https://www.google.com/maps/dir/?api=1&amp;origin=Party+Snaps+Photo+Booth+OC+|+Photo+Booth+Rental+Orange+County&amp;origin_place_id=ChIJS6qcHXvZ3IARO_aW9uFeY8M&amp;destination=Downtown+Disney+District&amp;destination_place_id=ChIJtQw0jtfX3IARiwjloLOkQs0&amp;travelmode=best</t>
  </si>
  <si>
    <t>https://maps.google.com?saddr=33.7753974,-117.921582&amp;daddr=33.8097925,-117.9237869</t>
  </si>
  <si>
    <t>https://www.google.com/maps/dir/33.7753974,-117.921582/33.8097925,-117.9237869</t>
  </si>
  <si>
    <t>&lt;iframe src="https://www.google.com/maps/embed?pb=!1m26!1m12!1m3!1d6449.198386797689!2d-117.9237869!3d33.8097925!2m3!1f0!2f0!3f0!3m2!1i1024!2i708!4f10.1!4m11!3e0!4m3!2sParty+Snaps+Photo+Booth+OC+|+Photo+Booth+Rental+Orange+County!1d33.7753974!2d-117.921582!4m5!5s0x0:0xc3635ee1f696f63b!2sDowntown+Disney+District!3m2!1d33.8097925!2d-117.9237869!5e0!3m2!1sen!2slt!4v1682029416597!5m2!1sen!2slt" width="800" height="800" style="border:0;" allowfullscreen="" loading="lazy" referrerpolicy="no-referrer-when-downgrade"&gt;&lt;/iframe&gt;</t>
  </si>
  <si>
    <t>Pixar Pier</t>
  </si>
  <si>
    <t>https://www.google.com/maps/dir/?api=1&amp;origin=Party+Snaps+Photo+Booth+OC+|+Photo+Booth+Rental+Orange+County&amp;origin_place_id=ChIJS6qcHXvZ3IARO_aW9uFeY8M&amp;destination=Pixar+Pier&amp;destination_place_id=ChIJPQhS4djX3IARI9WzlAUOcV0&amp;travelmode=best</t>
  </si>
  <si>
    <t>https://maps.google.com?saddr=33.7753974,-117.921582&amp;daddr=33.8054175,-117.9208423</t>
  </si>
  <si>
    <t>https://www.google.com/maps/dir/33.7753974,-117.921582/33.8054175,-117.9208423</t>
  </si>
  <si>
    <t>&lt;iframe src="https://www.google.com/maps/embed?pb=!1m26!1m12!1m3!1d6449.198386797689!2d-117.9208423!3d33.8054175!2m3!1f0!2f0!3f0!3m2!1i1024!2i708!4f10.1!4m11!3e0!4m3!2sParty+Snaps+Photo+Booth+OC+|+Photo+Booth+Rental+Orange+County!1d33.7753974!2d-117.921582!4m5!5s0x0:0xc3635ee1f696f63b!2sPixar+Pier!3m2!1d33.8054175!2d-117.9208423!5e0!3m2!1sen!2slt!4v1682029416597!5m2!1sen!2slt" width="800" height="800" style="border:0;" allowfullscreen="" loading="lazy" referrerpolicy="no-referrer-when-downgrade"&gt;&lt;/iframe&gt;</t>
  </si>
  <si>
    <t>Temple of the Forbidden Eye</t>
  </si>
  <si>
    <t>https://www.google.com/maps/dir/?api=1&amp;origin=Party+Snaps+Photo+Booth+OC+|+Photo+Booth+Rental+Orange+County&amp;origin_place_id=ChIJS6qcHXvZ3IARO_aW9uFeY8M&amp;destination=Temple+of+the+Forbidden+Eye&amp;destination_place_id=ChIJY-AbChTX3IAR7T4QCJvflZs&amp;travelmode=best</t>
  </si>
  <si>
    <t>https://maps.google.com?saddr=33.7753974,-117.921582&amp;daddr=33.8110413,-117.9205341</t>
  </si>
  <si>
    <t>https://www.google.com/maps/dir/33.7753974,-117.921582/33.8110413,-117.9205341</t>
  </si>
  <si>
    <t>&lt;iframe src="https://www.google.com/maps/embed?pb=!1m26!1m12!1m3!1d6449.198386797689!2d-117.9205341!3d33.8110413!2m3!1f0!2f0!3f0!3m2!1i1024!2i708!4f10.1!4m11!3e0!4m3!2sParty+Snaps+Photo+Booth+OC+|+Photo+Booth+Rental+Orange+County!1d33.7753974!2d-117.921582!4m5!5s0x0:0xc3635ee1f696f63b!2sTemple+of+the+Forbidden+Eye!3m2!1d33.8110413!2d-117.9205341!5e0!3m2!1sen!2slt!4v1682029416597!5m2!1sen!2slt" width="800" height="800" style="border:0;" allowfullscreen="" loading="lazy" referrerpolicy="no-referrer-when-downgrade"&gt;&lt;/iframe&gt;</t>
  </si>
  <si>
    <t>Pirate's Lair on Tom Sawyer Island</t>
  </si>
  <si>
    <t>https://www.google.com/maps/dir/?api=1&amp;origin=Party+Snaps+Photo+Booth+OC+|+Photo+Booth+Rental+Orange+County&amp;origin_place_id=ChIJS6qcHXvZ3IARO_aW9uFeY8M&amp;destination=Pirate's+Lair+on+Tom+Sawyer+Island&amp;destination_place_id=ChIJx29__NbX3IARe_a8KuLeoGE&amp;travelmode=best</t>
  </si>
  <si>
    <t>https://maps.google.com?saddr=33.7753974,-117.921582&amp;daddr=33.8121436,-117.9210796</t>
  </si>
  <si>
    <t>https://www.google.com/maps/dir/33.7753974,-117.921582/33.8121436,-117.9210796</t>
  </si>
  <si>
    <t>&lt;iframe src="https://www.google.com/maps/embed?pb=!1m26!1m12!1m3!1d6449.198386797689!2d-117.9210796!3d33.8121436!2m3!1f0!2f0!3f0!3m2!1i1024!2i708!4f10.1!4m11!3e0!4m3!2sParty+Snaps+Photo+Booth+OC+|+Photo+Booth+Rental+Orange+County!1d33.7753974!2d-117.921582!4m5!5s0x0:0xc3635ee1f696f63b!2sPirate's+Lair+on+Tom+Sawyer+Island!3m2!1d33.8121436!2d-117.9210796!5e0!3m2!1sen!2slt!4v1682029416597!5m2!1sen!2slt" width="800" height="800" style="border:0;" allowfullscreen="" loading="lazy" referrerpolicy="no-referrer-when-downgrade"&gt;&lt;/iframe&gt;</t>
  </si>
  <si>
    <t>Storybook Land Canal Boats</t>
  </si>
  <si>
    <t>https://www.google.com/maps/dir/?api=1&amp;origin=Party+Snaps+Photo+Booth+OC+|+Photo+Booth+Rental+Orange+County&amp;origin_place_id=ChIJS6qcHXvZ3IARO_aW9uFeY8M&amp;destination=Storybook+Land+Canal+Boats&amp;destination_place_id=ChIJ9TWHTdHX3IARsElE7ASk9NU&amp;travelmode=best</t>
  </si>
  <si>
    <t>https://maps.google.com?saddr=33.7753974,-117.921582&amp;daddr=33.8136285,-117.9182653</t>
  </si>
  <si>
    <t>https://www.google.com/maps/dir/33.7753974,-117.921582/33.8136285,-117.9182653</t>
  </si>
  <si>
    <t>&lt;iframe src="https://www.google.com/maps/embed?pb=!1m26!1m12!1m3!1d6449.198386797689!2d-117.9182653!3d33.8136285!2m3!1f0!2f0!3f0!3m2!1i1024!2i708!4f10.1!4m11!3e0!4m3!2sParty+Snaps+Photo+Booth+OC+|+Photo+Booth+Rental+Orange+County!1d33.7753974!2d-117.921582!4m5!5s0x0:0xc3635ee1f696f63b!2sStorybook+Land+Canal+Boats!3m2!1d33.8136285!2d-117.9182653!5e0!3m2!1sen!2slt!4v1682029416597!5m2!1sen!2slt" width="800" height="800" style="border:0;" allowfullscreen="" loading="lazy" referrerpolicy="no-referrer-when-downgrade"&gt;&lt;/iframe&gt;</t>
  </si>
  <si>
    <t>San Fransokyo Square</t>
  </si>
  <si>
    <t>https://www.google.com/maps/dir/?api=1&amp;origin=Party+Snaps+Photo+Booth+OC+|+Photo+Booth+Rental+Orange+County&amp;origin_place_id=ChIJS6qcHXvZ3IARO_aW9uFeY8M&amp;destination=San+Fransokyo+Square&amp;destination_place_id=ChIJs4wYDvDX3IARN3wIvWkH-Ho&amp;travelmode=best</t>
  </si>
  <si>
    <t>https://maps.google.com?saddr=33.7753974,-117.921582&amp;daddr=33.8056901,-117.9199596</t>
  </si>
  <si>
    <t>https://www.google.com/maps/dir/33.7753974,-117.921582/33.8056901,-117.9199596</t>
  </si>
  <si>
    <t>&lt;iframe src="https://www.google.com/maps/embed?pb=!1m26!1m12!1m3!1d6449.198386797689!2d-117.9199596!3d33.8056901!2m3!1f0!2f0!3f0!3m2!1i1024!2i708!4f10.1!4m11!3e0!4m3!2sParty+Snaps+Photo+Booth+OC+|+Photo+Booth+Rental+Orange+County!1d33.7753974!2d-117.921582!4m5!5s0x0:0xc3635ee1f696f63b!2sSan+Fransokyo+Square!3m2!1d33.8056901!2d-117.9199596!5e0!3m2!1sen!2slt!4v1682029416597!5m2!1sen!2slt" width="800" height="800" style="border:0;" allowfullscreen="" loading="lazy" referrerpolicy="no-referrer-when-downgrade"&gt;&lt;/iframe&gt;</t>
  </si>
  <si>
    <t>Minnie's House</t>
  </si>
  <si>
    <t>https://www.google.com/maps/dir/?api=1&amp;origin=Party+Snaps+Photo+Booth+OC+|+Photo+Booth+Rental+Orange+County&amp;origin_place_id=ChIJS6qcHXvZ3IARO_aW9uFeY8M&amp;destination=Minnie's+House&amp;destination_place_id=ChIJOeeS9dPX3IARnoCxvQs1n94&amp;travelmode=best</t>
  </si>
  <si>
    <t>https://maps.google.com?saddr=33.7753974,-117.921582&amp;daddr=33.8155898,-117.919034</t>
  </si>
  <si>
    <t>https://www.google.com/maps/dir/33.7753974,-117.921582/33.8155898,-117.919034</t>
  </si>
  <si>
    <t>&lt;iframe src="https://www.google.com/maps/embed?pb=!1m26!1m12!1m3!1d6449.198386797689!2d-117.919034!3d33.8155898!2m3!1f0!2f0!3f0!3m2!1i1024!2i708!4f10.1!4m11!3e0!4m3!2sParty+Snaps+Photo+Booth+OC+|+Photo+Booth+Rental+Orange+County!1d33.7753974!2d-117.921582!4m5!5s0x0:0xc3635ee1f696f63b!2sMinnie's+House!3m2!1d33.8155898!2d-117.919034!5e0!3m2!1sen!2slt!4v1682029416597!5m2!1sen!2slt" width="800" height="800" style="border:0;" allowfullscreen="" loading="lazy" referrerpolicy="no-referrer-when-downgrade"&gt;&lt;/iframe&gt;</t>
  </si>
  <si>
    <t>Disneyland Park</t>
  </si>
  <si>
    <t>https://www.google.com/maps/dir/?api=1&amp;origin=Party+Snaps+Photo+Booth+OC+|+Photo+Booth+Rental+Orange+County&amp;origin_place_id=ChIJS6qcHXvZ3IARO_aW9uFeY8M&amp;destination=Disneyland+Park&amp;destination_place_id=ChIJa147K9HX3IAR-lwiGIQv9i4&amp;travelmode=best</t>
  </si>
  <si>
    <t>https://maps.google.com?saddr=33.7753974,-117.921582&amp;daddr=33.8120918,-117.9189742</t>
  </si>
  <si>
    <t>https://www.google.com/maps/dir/33.7753974,-117.921582/33.8120918,-117.9189742</t>
  </si>
  <si>
    <t>&lt;iframe src="https://www.google.com/maps/embed?pb=!1m26!1m12!1m3!1d6449.198386797689!2d-117.9189742!3d33.8120918!2m3!1f0!2f0!3f0!3m2!1i1024!2i708!4f10.1!4m11!3e0!4m3!2sParty+Snaps+Photo+Booth+OC+|+Photo+Booth+Rental+Orange+County!1d33.7753974!2d-117.921582!4m5!5s0x0:0xc3635ee1f696f63b!2sDisneyland+Park!3m2!1d33.8120918!2d-117.9189742!5e0!3m2!1sen!2slt!4v1682029416597!5m2!1sen!2slt" width="800" height="800" style="border:0;" allowfullscreen="" loading="lazy" referrerpolicy="no-referrer-when-downgrade"&gt;&lt;/iframe&gt;</t>
  </si>
  <si>
    <t>Incredicoaster</t>
  </si>
  <si>
    <t>https://www.google.com/maps/dir/?api=1&amp;origin=Party+Snaps+Photo+Booth+OC+|+Photo+Booth+Rental+Orange+County&amp;origin_place_id=ChIJS6qcHXvZ3IARO_aW9uFeY8M&amp;destination=Incredicoaster&amp;destination_place_id=ChIJ008LgDbX3IARsAfIDwXUcHY&amp;travelmode=best</t>
  </si>
  <si>
    <t>https://maps.google.com?saddr=33.7753974,-117.921582&amp;daddr=33.8045924,-117.9203872</t>
  </si>
  <si>
    <t>https://www.google.com/maps/dir/33.7753974,-117.921582/33.8045924,-117.9203872</t>
  </si>
  <si>
    <t>&lt;iframe src="https://www.google.com/maps/embed?pb=!1m26!1m12!1m3!1d6449.198386797689!2d-117.9203872!3d33.8045924!2m3!1f0!2f0!3f0!3m2!1i1024!2i708!4f10.1!4m11!3e0!4m3!2sParty+Snaps+Photo+Booth+OC+|+Photo+Booth+Rental+Orange+County!1d33.7753974!2d-117.921582!4m5!5s0x0:0xc3635ee1f696f63b!2sIncredicoaster!3m2!1d33.8045924!2d-117.9203872!5e0!3m2!1sen!2slt!4v1682029416597!5m2!1sen!2slt" width="800" height="800" style="border:0;" allowfullscreen="" loading="lazy" referrerpolicy="no-referrer-when-downgrade"&gt;&lt;/iframe&gt;</t>
  </si>
  <si>
    <t>Downtown Santa Ana Historic District</t>
  </si>
  <si>
    <t>https://www.google.com/maps/dir/?api=1&amp;origin=Party+Snaps+Photo+Booth+OC+|+Photo+Booth+Rental+Orange+County&amp;origin_place_id=ChIJS6qcHXvZ3IARO_aW9uFeY8M&amp;destination=Downtown+Santa+Ana+Historic+District&amp;destination_place_id=ChIJ6YwrhQfZ3IARN8e7_TZkM84&amp;travelmode=best</t>
  </si>
  <si>
    <t>https://maps.google.com?saddr=33.7753974,-117.921582&amp;daddr=33.747677,-117.8667056</t>
  </si>
  <si>
    <t>https://www.google.com/maps/dir/33.7753974,-117.921582/33.747677,-117.8667056</t>
  </si>
  <si>
    <t>&lt;iframe src="https://www.google.com/maps/embed?pb=!1m26!1m12!1m3!1d6449.198386797689!2d-117.8667056!3d33.747677!2m3!1f0!2f0!3f0!3m2!1i1024!2i708!4f10.1!4m11!3e0!4m3!2sParty+Snaps+Photo+Booth+OC+|+Photo+Booth+Rental+Orange+County!1d33.7753974!2d-117.921582!4m5!5s0x0:0xc3635ee1f696f63b!2sDowntown+Santa+Ana+Historic+District!3m2!1d33.747677!2d-117.8667056!5e0!3m2!1sen!2slt!4v1682029416597!5m2!1sen!2slt" width="800" height="800" style="border:0;" allowfullscreen="" loading="lazy" referrerpolicy="no-referrer-when-downgrade"&gt;&lt;/iframe&gt;</t>
  </si>
  <si>
    <t>World of Color - ONE</t>
  </si>
  <si>
    <t>https://www.google.com/maps/dir/?api=1&amp;origin=Party+Snaps+Photo+Booth+OC+|+Photo+Booth+Rental+Orange+County&amp;origin_place_id=ChIJS6qcHXvZ3IARO_aW9uFeY8M&amp;destination=World+of+Color+-+ONE&amp;destination_place_id=ChIJgd3UC9nX3IARpqMxlG1bXXw&amp;travelmode=best</t>
  </si>
  <si>
    <t>https://maps.google.com?saddr=33.7753974,-117.921582&amp;daddr=33.8054575,-117.9216412</t>
  </si>
  <si>
    <t>https://www.google.com/maps/dir/33.7753974,-117.921582/33.8054575,-117.9216412</t>
  </si>
  <si>
    <t>&lt;iframe src="https://www.google.com/maps/embed?pb=!1m26!1m12!1m3!1d6449.198386797689!2d-117.9216412!3d33.8054575!2m3!1f0!2f0!3f0!3m2!1i1024!2i708!4f10.1!4m11!3e0!4m3!2sParty+Snaps+Photo+Booth+OC+|+Photo+Booth+Rental+Orange+County!1d33.7753974!2d-117.921582!4m5!5s0x0:0xc3635ee1f696f63b!2sWorld+of+Color+-+ONE!3m2!1d33.8054575!2d-117.9216412!5e0!3m2!1sen!2slt!4v1682029416597!5m2!1sen!2slt" width="800" height="800" style="border:0;" allowfullscreen="" loading="lazy" referrerpolicy="no-referrer-when-downgrade"&gt;&lt;/iframe&gt;</t>
  </si>
  <si>
    <t>Jessie's Critter Carousel</t>
  </si>
  <si>
    <t>https://www.google.com/maps/dir/?api=1&amp;origin=Party+Snaps+Photo+Booth+OC+|+Photo+Booth+Rental+Orange+County&amp;origin_place_id=ChIJS6qcHXvZ3IARO_aW9uFeY8M&amp;destination=Jessie's+Critter+Carousel&amp;destination_place_id=ChIJxzOp5PbX3IARLOn2jci-GWo&amp;travelmode=best</t>
  </si>
  <si>
    <t>https://maps.google.com?saddr=33.7753974,-117.921582&amp;daddr=33.8045422,-117.9211846</t>
  </si>
  <si>
    <t>https://www.google.com/maps/dir/33.7753974,-117.921582/33.8045422,-117.9211846</t>
  </si>
  <si>
    <t>&lt;iframe src="https://www.google.com/maps/embed?pb=!1m26!1m12!1m3!1d6449.198386797689!2d-117.9211846!3d33.8045422!2m3!1f0!2f0!3f0!3m2!1i1024!2i708!4f10.1!4m11!3e0!4m3!2sParty+Snaps+Photo+Booth+OC+|+Photo+Booth+Rental+Orange+County!1d33.7753974!2d-117.921582!4m5!5s0x0:0xc3635ee1f696f63b!2sJessie's+Critter+Carousel!3m2!1d33.8045422!2d-117.9211846!5e0!3m2!1sen!2slt!4v1682029416597!5m2!1sen!2slt" width="800" height="800" style="border:0;" allowfullscreen="" loading="lazy" referrerpolicy="no-referrer-when-downgrade"&gt;&lt;/iframe&gt;</t>
  </si>
  <si>
    <t>Buzz Lightyear Astro Blasters</t>
  </si>
  <si>
    <t>https://www.google.com/maps/dir/?api=1&amp;origin=Party+Snaps+Photo+Booth+OC+|+Photo+Booth+Rental+Orange+County&amp;origin_place_id=ChIJS6qcHXvZ3IARO_aW9uFeY8M&amp;destination=Buzz+Lightyear+Astro+Blasters&amp;destination_place_id=ChIJ0ytGJ9HX3IAR1FJWOr-ShV0&amp;travelmode=best</t>
  </si>
  <si>
    <t>https://maps.google.com?saddr=33.7753974,-117.921582&amp;daddr=33.8122384,-117.9178289</t>
  </si>
  <si>
    <t>https://www.google.com/maps/dir/33.7753974,-117.921582/33.8122384,-117.9178289</t>
  </si>
  <si>
    <t>&lt;iframe src="https://www.google.com/maps/embed?pb=!1m26!1m12!1m3!1d6449.198386797689!2d-117.9178289!3d33.8122384!2m3!1f0!2f0!3f0!3m2!1i1024!2i708!4f10.1!4m11!3e0!4m3!2sParty+Snaps+Photo+Booth+OC+|+Photo+Booth+Rental+Orange+County!1d33.7753974!2d-117.921582!4m5!5s0x0:0xc3635ee1f696f63b!2sBuzz+Lightyear+Astro+Blasters!3m2!1d33.8122384!2d-117.9178289!5e0!3m2!1sen!2slt!4v1682029416597!5m2!1sen!2slt" width="800" height="800" style="border:0;" allowfullscreen="" loading="lazy" referrerpolicy="no-referrer-when-downgrade"&gt;&lt;/iframe&gt;</t>
  </si>
  <si>
    <t>The Sword in the Stone</t>
  </si>
  <si>
    <t>https://www.google.com/maps/dir/?api=1&amp;origin=Party+Snaps+Photo+Booth+OC+|+Photo+Booth+Rental+Orange+County&amp;origin_place_id=ChIJS6qcHXvZ3IARO_aW9uFeY8M&amp;destination=The+Sword+in+the+Stone&amp;destination_place_id=ChIJ52nPcIvX3IARgO-kdVB93w8&amp;travelmode=best</t>
  </si>
  <si>
    <t>https://maps.google.com?saddr=33.7753974,-117.921582&amp;daddr=33.8132588,-117.9189825</t>
  </si>
  <si>
    <t>https://www.google.com/maps/dir/33.7753974,-117.921582/33.8132588,-117.9189825</t>
  </si>
  <si>
    <t>&lt;iframe src="https://www.google.com/maps/embed?pb=!1m26!1m12!1m3!1d6449.198386797689!2d-117.9189825!3d33.8132588!2m3!1f0!2f0!3f0!3m2!1i1024!2i708!4f10.1!4m11!3e0!4m3!2sParty+Snaps+Photo+Booth+OC+|+Photo+Booth+Rental+Orange+County!1d33.7753974!2d-117.921582!4m5!5s0x0:0xc3635ee1f696f63b!2sThe+Sword+in+the+Stone!3m2!1d33.8132588!2d-117.9189825!5e0!3m2!1sen!2slt!4v1682029416597!5m2!1sen!2slt" width="800" height="800" style="border:0;" allowfullscreen="" loading="lazy" referrerpolicy="no-referrer-when-downgrade"&gt;&lt;/iframe&gt;</t>
  </si>
  <si>
    <t>Grand Canyon Diorama</t>
  </si>
  <si>
    <t>https://www.google.com/maps/dir/?api=1&amp;origin=Party+Snaps+Photo+Booth+OC+|+Photo+Booth+Rental+Orange+County&amp;origin_place_id=ChIJS6qcHXvZ3IARO_aW9uFeY8M&amp;destination=Grand+Canyon+Diorama&amp;destination_place_id=ChIJK7Jit63X3IARhBz5PIH34ok&amp;travelmode=best</t>
  </si>
  <si>
    <t>https://maps.google.com?saddr=33.7753974,-117.921582&amp;daddr=33.8113969,-117.9163282</t>
  </si>
  <si>
    <t>https://www.google.com/maps/dir/33.7753974,-117.921582/33.8113969,-117.9163282</t>
  </si>
  <si>
    <t>&lt;iframe src="https://www.google.com/maps/embed?pb=!1m26!1m12!1m3!1d6449.198386797689!2d-117.9163282!3d33.8113969!2m3!1f0!2f0!3f0!3m2!1i1024!2i708!4f10.1!4m11!3e0!4m3!2sParty+Snaps+Photo+Booth+OC+|+Photo+Booth+Rental+Orange+County!1d33.7753974!2d-117.921582!4m5!5s0x0:0xc3635ee1f696f63b!2sGrand+Canyon+Diorama!3m2!1d33.8113969!2d-117.9163282!5e0!3m2!1sen!2slt!4v1682029416597!5m2!1sen!2slt" width="800" height="800" style="border:0;" allowfullscreen="" loading="lazy" referrerpolicy="no-referrer-when-downgrade"&gt;&lt;/iframe&gt;</t>
  </si>
  <si>
    <t>Haster Basin Recreational Park</t>
  </si>
  <si>
    <t>https://www.google.com/maps/dir/?api=1&amp;origin=Party+Snaps+Photo+Booth+OC+|+Photo+Booth+Rental+Orange+County&amp;origin_place_id=ChIJS6qcHXvZ3IARO_aW9uFeY8M&amp;destination=Haster+Basin+Recreational+Park&amp;destination_place_id=ChIJba686R3Y3IARgPs2mxMAI98&amp;travelmode=best</t>
  </si>
  <si>
    <t>https://maps.google.com?saddr=33.7753974,-117.921582&amp;daddr=33.781178,-117.906741</t>
  </si>
  <si>
    <t>https://www.google.com/maps/dir/33.7753974,-117.921582/33.781178,-117.906741</t>
  </si>
  <si>
    <t>&lt;iframe src="https://www.google.com/maps/embed?pb=!1m26!1m12!1m3!1d6449.198386797689!2d-117.906741!3d33.781178!2m3!1f0!2f0!3f0!3m2!1i1024!2i708!4f10.1!4m11!3e0!4m3!2sParty+Snaps+Photo+Booth+OC+|+Photo+Booth+Rental+Orange+County!1d33.7753974!2d-117.921582!4m5!5s0x0:0xc3635ee1f696f63b!2sHaster+Basin+Recreational+Park!3m2!1d33.781178!2d-117.906741!5e0!3m2!1sen!2slt!4v1682029416597!5m2!1sen!2slt" width="800" height="800" style="border:0;" allowfullscreen="" loading="lazy" referrerpolicy="no-referrer-when-downgrade"&gt;&lt;/iframe&gt;</t>
  </si>
  <si>
    <t>Frontierland Shootin’ Exposition</t>
  </si>
  <si>
    <t>https://www.google.com/maps/dir/?api=1&amp;origin=Party+Snaps+Photo+Booth+OC+|+Photo+Booth+Rental+Orange+County&amp;origin_place_id=ChIJS6qcHXvZ3IARO_aW9uFeY8M&amp;destination=Frontierland+Shootin’+Exposition&amp;destination_place_id=ChIJ_ZeHNnLX3IARmPvmqXfyxf0&amp;travelmode=best</t>
  </si>
  <si>
    <t>https://maps.google.com?saddr=33.7753974,-117.921582&amp;daddr=33.8122999,-117.9198595</t>
  </si>
  <si>
    <t>https://www.google.com/maps/dir/33.7753974,-117.921582/33.8122999,-117.9198595</t>
  </si>
  <si>
    <t>&lt;iframe src="https://www.google.com/maps/embed?pb=!1m26!1m12!1m3!1d6449.198386797689!2d-117.9198595!3d33.8122999!2m3!1f0!2f0!3f0!3m2!1i1024!2i708!4f10.1!4m11!3e0!4m3!2sParty+Snaps+Photo+Booth+OC+|+Photo+Booth+Rental+Orange+County!1d33.7753974!2d-117.921582!4m5!5s0x0:0xc3635ee1f696f63b!2sFrontierland+Shootin’+Exposition!3m2!1d33.8122999!2d-117.9198595!5e0!3m2!1sen!2slt!4v1682029416597!5m2!1sen!2slt" width="800" height="800" style="border:0;" allowfullscreen="" loading="lazy" referrerpolicy="no-referrer-when-downgrade"&gt;&lt;/iframe&gt;</t>
  </si>
  <si>
    <t>Casey Jr. Circus Train</t>
  </si>
  <si>
    <t>https://www.google.com/maps/dir/?api=1&amp;origin=Party+Snaps+Photo+Booth+OC+|+Photo+Booth+Rental+Orange+County&amp;origin_place_id=ChIJS6qcHXvZ3IARO_aW9uFeY8M&amp;destination=Casey+Jr.+Circus+Train&amp;destination_place_id=ChIJK_-VstbX3IAR9erqApDybmA&amp;travelmode=best</t>
  </si>
  <si>
    <t>https://maps.google.com?saddr=33.7753974,-117.921582&amp;daddr=33.8080144,-117.9225631</t>
  </si>
  <si>
    <t>https://www.google.com/maps/dir/33.7753974,-117.921582/33.8080144,-117.9225631</t>
  </si>
  <si>
    <t>&lt;iframe src="https://www.google.com/maps/embed?pb=!1m26!1m12!1m3!1d6449.198386797689!2d-117.9225631!3d33.8080144!2m3!1f0!2f0!3f0!3m2!1i1024!2i708!4f10.1!4m11!3e0!4m3!2sParty+Snaps+Photo+Booth+OC+|+Photo+Booth+Rental+Orange+County!1d33.7753974!2d-117.921582!4m5!5s0x0:0xc3635ee1f696f63b!2sCasey+Jr.+Circus+Train!3m2!1d33.8080144!2d-117.9225631!5e0!3m2!1sen!2slt!4v1682029416597!5m2!1sen!2slt" width="800" height="800" style="border:0;" allowfullscreen="" loading="lazy" referrerpolicy="no-referrer-when-downgrade"&gt;&lt;/iframe&gt;</t>
  </si>
  <si>
    <t>Disneyland Esplanade</t>
  </si>
  <si>
    <t>https://www.google.com/maps/dir/?api=1&amp;origin=Party+Snaps+Photo+Booth+OC+|+Photo+Booth+Rental+Orange+County&amp;origin_place_id=ChIJS6qcHXvZ3IARO_aW9uFeY8M&amp;destination=Disneyland+Esplanade&amp;destination_place_id=ChIJKx3EAdrX3IARl1SHBK4rtfg&amp;travelmode=best</t>
  </si>
  <si>
    <t>https://maps.google.com?saddr=33.7753974,-117.921582&amp;daddr=33.8090944,-117.9189738</t>
  </si>
  <si>
    <t>https://www.google.com/maps/dir/33.7753974,-117.921582/33.8090944,-117.9189738</t>
  </si>
  <si>
    <t>&lt;iframe src="https://www.google.com/maps/embed?pb=!1m26!1m12!1m3!1d6449.198386797689!2d-117.9189738!3d33.8090944!2m3!1f0!2f0!3f0!3m2!1i1024!2i708!4f10.1!4m11!3e0!4m3!2sParty+Snaps+Photo+Booth+OC+|+Photo+Booth+Rental+Orange+County!1d33.7753974!2d-117.921582!4m5!5s0x0:0xc3635ee1f696f63b!2sDisneyland+Esplanade!3m2!1d33.8090944!2d-117.9189738!5e0!3m2!1sen!2slt!4v1682029416597!5m2!1sen!2slt" width="800" height="800" style="border:0;" allowfullscreen="" loading="lazy" referrerpolicy="no-referrer-when-downgrade"&gt;&lt;/iframe&gt;</t>
  </si>
  <si>
    <t>Pioneer Park</t>
  </si>
  <si>
    <t>https://www.google.com/maps/dir/?api=1&amp;origin=Party+Snaps+Photo+Booth+OC+|+Photo+Booth+Rental+Orange+County&amp;origin_place_id=ChIJS6qcHXvZ3IARO_aW9uFeY8M&amp;destination=Pioneer+Park&amp;destination_place_id=ChIJgfz___DX3IARb3yFVfINKoA&amp;travelmode=best</t>
  </si>
  <si>
    <t>https://maps.google.com?saddr=33.7753974,-117.921582&amp;daddr=33.788456,-117.9106586</t>
  </si>
  <si>
    <t>https://www.google.com/maps/dir/33.7753974,-117.921582/33.788456,-117.9106586</t>
  </si>
  <si>
    <t>&lt;iframe src="https://www.google.com/maps/embed?pb=!1m26!1m12!1m3!1d6449.198386797689!2d-117.9106586!3d33.788456!2m3!1f0!2f0!3f0!3m2!1i1024!2i708!4f10.1!4m11!3e0!4m3!2sParty+Snaps+Photo+Booth+OC+|+Photo+Booth+Rental+Orange+County!1d33.7753974!2d-117.921582!4m5!5s0x0:0xc3635ee1f696f63b!2sPioneer+Park!3m2!1d33.788456!2d-117.9106586!5e0!3m2!1sen!2slt!4v1682029416597!5m2!1sen!2slt" width="800" height="800" style="border:0;" allowfullscreen="" loading="lazy" referrerpolicy="no-referrer-when-downgrade"&gt;&lt;/iframe&gt;</t>
  </si>
  <si>
    <t>The Disneyland Story presenting Great Moments with Mr. Lincoln</t>
  </si>
  <si>
    <t>https://www.google.com/maps/dir/?api=1&amp;origin=Party+Snaps+Photo+Booth+OC+|+Photo+Booth+Rental+Orange+County&amp;origin_place_id=ChIJS6qcHXvZ3IARO_aW9uFeY8M&amp;destination=The+Disneyland+Story+presenting+Great+Moments+with+Mr.+Lincoln&amp;destination_place_id=ChIJg_8WsdDX3IARe9H6iI-roWY&amp;travelmode=best</t>
  </si>
  <si>
    <t>https://maps.google.com?saddr=33.7753974,-117.921582&amp;daddr=33.8102333,-117.9184917</t>
  </si>
  <si>
    <t>https://www.google.com/maps/dir/33.7753974,-117.921582/33.8102333,-117.9184917</t>
  </si>
  <si>
    <t>&lt;iframe src="https://www.google.com/maps/embed?pb=!1m26!1m12!1m3!1d6449.198386797689!2d-117.9184917!3d33.8102333!2m3!1f0!2f0!3f0!3m2!1i1024!2i708!4f10.1!4m11!3e0!4m3!2sParty+Snaps+Photo+Booth+OC+|+Photo+Booth+Rental+Orange+County!1d33.7753974!2d-117.921582!4m5!5s0x0:0xc3635ee1f696f63b!2sThe+Disneyland+Story+presenting+Great+Moments+with+Mr.+Lincoln!3m2!1d33.8102333!2d-117.9184917!5e0!3m2!1sen!2slt!4v1682029416597!5m2!1sen!2slt" width="800" height="800" style="border:0;" allowfullscreen="" loading="lazy" referrerpolicy="no-referrer-when-downgrade"&gt;&lt;/iframe&gt;</t>
  </si>
  <si>
    <t>CenTOONial Park Fountain</t>
  </si>
  <si>
    <t>https://www.google.com/maps/dir/?api=1&amp;origin=Party+Snaps+Photo+Booth+OC+|+Photo+Booth+Rental+Orange+County&amp;origin_place_id=ChIJS6qcHXvZ3IARO_aW9uFeY8M&amp;destination=CenTOONial+Park+Fountain&amp;destination_place_id=ChIJxROLgrrX3IARaQ6hRtHKC7k&amp;travelmode=best</t>
  </si>
  <si>
    <t>https://maps.google.com?saddr=33.7753974,-117.921582&amp;daddr=33.815283,-117.91854</t>
  </si>
  <si>
    <t>https://www.google.com/maps/dir/33.7753974,-117.921582/33.815283,-117.91854</t>
  </si>
  <si>
    <t>&lt;iframe src="https://www.google.com/maps/embed?pb=!1m26!1m12!1m3!1d6449.198386797689!2d-117.91854!3d33.815283!2m3!1f0!2f0!3f0!3m2!1i1024!2i708!4f10.1!4m11!3e0!4m3!2sParty+Snaps+Photo+Booth+OC+|+Photo+Booth+Rental+Orange+County!1d33.7753974!2d-117.921582!4m5!5s0x0:0xc3635ee1f696f63b!2sCenTOONial+Park+Fountain!3m2!1d33.815283!2d-117.91854!5e0!3m2!1sen!2slt!4v1682029416597!5m2!1sen!2slt" width="800" height="800" style="border:0;" allowfullscreen="" loading="lazy" referrerpolicy="no-referrer-when-downgrade"&gt;&lt;/iframe&gt;</t>
  </si>
  <si>
    <t>Kiwanis Land Park</t>
  </si>
  <si>
    <t>https://www.google.com/maps/dir/?api=1&amp;origin=Party+Snaps+Photo+Booth+OC+|+Photo+Booth+Rental+Orange+County&amp;origin_place_id=ChIJS6qcHXvZ3IARO_aW9uFeY8M&amp;destination=Kiwanis+Land+Park&amp;destination_place_id=ChIJr_0PEXco3YARLvyX4RkvQmQ&amp;travelmode=best</t>
  </si>
  <si>
    <t>https://maps.google.com?saddr=33.7753974,-117.921582&amp;daddr=33.772263,-117.958081</t>
  </si>
  <si>
    <t>https://www.google.com/maps/dir/33.7753974,-117.921582/33.772263,-117.958081</t>
  </si>
  <si>
    <t>&lt;iframe src="https://www.google.com/maps/embed?pb=!1m26!1m12!1m3!1d6449.198386797689!2d-117.958081!3d33.772263!2m3!1f0!2f0!3f0!3m2!1i1024!2i708!4f10.1!4m11!3e0!4m3!2sParty+Snaps+Photo+Booth+OC+|+Photo+Booth+Rental+Orange+County!1d33.7753974!2d-117.921582!4m5!5s0x0:0xc3635ee1f696f63b!2sKiwanis+Land+Park!3m2!1d33.772263!2d-117.958081!5e0!3m2!1sen!2slt!4v1682029416597!5m2!1sen!2slt" width="800" height="800" style="border:0;" allowfullscreen="" loading="lazy" referrerpolicy="no-referrer-when-downgrade"&gt;&lt;/iframe&gt;</t>
  </si>
  <si>
    <t>Snow White's Enchanted Wish</t>
  </si>
  <si>
    <t>https://www.google.com/maps/dir/?api=1&amp;origin=Party+Snaps+Photo+Booth+OC+|+Photo+Booth+Rental+Orange+County&amp;origin_place_id=ChIJS6qcHXvZ3IARO_aW9uFeY8M&amp;destination=Snow+White's+Enchanted+Wish&amp;destination_place_id=ChIJC4tPjBHX3IARhEqioRHqpCw&amp;travelmode=best</t>
  </si>
  <si>
    <t>https://maps.google.com?saddr=33.7753974,-117.921582&amp;daddr=33.8127559,-117.918767</t>
  </si>
  <si>
    <t>https://www.google.com/maps/dir/33.7753974,-117.921582/33.8127559,-117.918767</t>
  </si>
  <si>
    <t>&lt;iframe src="https://www.google.com/maps/embed?pb=!1m26!1m12!1m3!1d6449.198386797689!2d-117.918767!3d33.8127559!2m3!1f0!2f0!3f0!3m2!1i1024!2i708!4f10.1!4m11!3e0!4m3!2sParty+Snaps+Photo+Booth+OC+|+Photo+Booth+Rental+Orange+County!1d33.7753974!2d-117.921582!4m5!5s0x0:0xc3635ee1f696f63b!2sSnow+White's+Enchanted+Wish!3m2!1d33.8127559!2d-117.918767!5e0!3m2!1sen!2slt!4v1682029416597!5m2!1sen!2slt" width="800" height="800" style="border:0;" allowfullscreen="" loading="lazy" referrerpolicy="no-referrer-when-downgrade"&gt;&lt;/iframe&gt;</t>
  </si>
  <si>
    <t>Ancient Sanctum</t>
  </si>
  <si>
    <t>https://www.google.com/maps/dir/?api=1&amp;origin=Party+Snaps+Photo+Booth+OC+|+Photo+Booth+Rental+Orange+County&amp;origin_place_id=ChIJS6qcHXvZ3IARO_aW9uFeY8M&amp;destination=Ancient+Sanctum&amp;destination_place_id=ChIJ3TA10-4p3YARKp8up_QaCKM&amp;travelmode=best</t>
  </si>
  <si>
    <t>https://maps.google.com?saddr=33.7753974,-117.921582&amp;daddr=33.8061842,-117.9181258</t>
  </si>
  <si>
    <t>https://www.google.com/maps/dir/33.7753974,-117.921582/33.8061842,-117.9181258</t>
  </si>
  <si>
    <t>&lt;iframe src="https://www.google.com/maps/embed?pb=!1m26!1m12!1m3!1d6449.198386797689!2d-117.9181258!3d33.8061842!2m3!1f0!2f0!3f0!3m2!1i1024!2i708!4f10.1!4m11!3e0!4m3!2sParty+Snaps+Photo+Booth+OC+|+Photo+Booth+Rental+Orange+County!1d33.7753974!2d-117.921582!4m5!5s0x0:0xc3635ee1f696f63b!2sAncient+Sanctum!3m2!1d33.8061842!2d-117.9181258!5e0!3m2!1sen!2slt!4v1682029416597!5m2!1sen!2slt" width="800" height="800" style="border:0;" allowfullscreen="" loading="lazy" referrerpolicy="no-referrer-when-downgrade"&gt;&lt;/iframe&gt;</t>
  </si>
  <si>
    <t>Paradise Gardens Park</t>
  </si>
  <si>
    <t>https://www.google.com/maps/dir/?api=1&amp;origin=Party+Snaps+Photo+Booth+OC+|+Photo+Booth+Rental+Orange+County&amp;origin_place_id=ChIJS6qcHXvZ3IARO_aW9uFeY8M&amp;destination=Paradise+Gardens+Park&amp;destination_place_id=ChIJa2eOBtnX3IARc1NEdOGJ5oc&amp;travelmode=best</t>
  </si>
  <si>
    <t>https://maps.google.com?saddr=33.7753974,-117.921582&amp;daddr=33.805822,-117.9214318</t>
  </si>
  <si>
    <t>https://www.google.com/maps/dir/33.7753974,-117.921582/33.805822,-117.9214318</t>
  </si>
  <si>
    <t>&lt;iframe src="https://www.google.com/maps/embed?pb=!1m26!1m12!1m3!1d6449.198386797689!2d-117.9214318!3d33.805822!2m3!1f0!2f0!3f0!3m2!1i1024!2i708!4f10.1!4m11!3e0!4m3!2sParty+Snaps+Photo+Booth+OC+|+Photo+Booth+Rental+Orange+County!1d33.7753974!2d-117.921582!4m5!5s0x0:0xc3635ee1f696f63b!2sParadise+Gardens+Park!3m2!1d33.805822!2d-117.9214318!5e0!3m2!1sen!2slt!4v1682029416597!5m2!1sen!2slt" width="800" height="800" style="border:0;" allowfullscreen="" loading="lazy" referrerpolicy="no-referrer-when-downgrade"&gt;&lt;/iframe&gt;</t>
  </si>
  <si>
    <t>Pixie Hollow</t>
  </si>
  <si>
    <t>https://www.google.com/maps/dir/?api=1&amp;origin=Party+Snaps+Photo+Booth+OC+|+Photo+Booth+Rental+Orange+County&amp;origin_place_id=ChIJS6qcHXvZ3IARO_aW9uFeY8M&amp;destination=Pixie+Hollow&amp;destination_place_id=ChIJ1YyR3-bX3IAR39PwlqTFCZQ&amp;travelmode=best</t>
  </si>
  <si>
    <t>https://maps.google.com?saddr=33.7753974,-117.921582&amp;daddr=33.8125169,-117.9181913</t>
  </si>
  <si>
    <t>https://www.google.com/maps/dir/33.7753974,-117.921582/33.8125169,-117.9181913</t>
  </si>
  <si>
    <t>&lt;iframe src="https://www.google.com/maps/embed?pb=!1m26!1m12!1m3!1d6449.198386797689!2d-117.9181913!3d33.8125169!2m3!1f0!2f0!3f0!3m2!1i1024!2i708!4f10.1!4m11!3e0!4m3!2sParty+Snaps+Photo+Booth+OC+|+Photo+Booth+Rental+Orange+County!1d33.7753974!2d-117.921582!4m5!5s0x0:0xc3635ee1f696f63b!2sPixie+Hollow!3m2!1d33.8125169!2d-117.9181913!5e0!3m2!1sen!2slt!4v1682029416597!5m2!1sen!2slt" width="800" height="800" style="border:0;" allowfullscreen="" loading="lazy" referrerpolicy="no-referrer-when-downgrade"&gt;&lt;/iframe&gt;</t>
  </si>
  <si>
    <t>CenTOONial Park</t>
  </si>
  <si>
    <t>https://www.google.com/maps/dir/?api=1&amp;origin=Party+Snaps+Photo+Booth+OC+|+Photo+Booth+Rental+Orange+County&amp;origin_place_id=ChIJS6qcHXvZ3IARO_aW9uFeY8M&amp;destination=CenTOONial+Park&amp;destination_place_id=ChIJ35YrRrMp3YARHv90IdYudps&amp;travelmode=best</t>
  </si>
  <si>
    <t>https://maps.google.com?saddr=33.7753974,-117.921582&amp;daddr=33.815116,-117.9185888</t>
  </si>
  <si>
    <t>https://www.google.com/maps/dir/33.7753974,-117.921582/33.815116,-117.9185888</t>
  </si>
  <si>
    <t>&lt;iframe src="https://www.google.com/maps/embed?pb=!1m26!1m12!1m3!1d6449.198386797689!2d-117.9185888!3d33.815116!2m3!1f0!2f0!3f0!3m2!1i1024!2i708!4f10.1!4m11!3e0!4m3!2sParty+Snaps+Photo+Booth+OC+|+Photo+Booth+Rental+Orange+County!1d33.7753974!2d-117.921582!4m5!5s0x0:0xc3635ee1f696f63b!2sCenTOONial+Park!3m2!1d33.815116!2d-117.9185888!5e0!3m2!1sen!2slt!4v1682029416597!5m2!1sen!2slt" width="800" height="800" style="border:0;" allowfullscreen="" loading="lazy" referrerpolicy="no-referrer-when-downgrade"&gt;&lt;/iframe&gt;</t>
  </si>
  <si>
    <t>Ponderosa Park</t>
  </si>
  <si>
    <t>https://www.google.com/maps/dir/?api=1&amp;origin=Party+Snaps+Photo+Booth+OC+|+Photo+Booth+Rental+Orange+County&amp;origin_place_id=ChIJS6qcHXvZ3IARO_aW9uFeY8M&amp;destination=Ponderosa+Park&amp;destination_place_id=ChIJO0oQEezX3IARrOL6pDM9dXY&amp;travelmode=best</t>
  </si>
  <si>
    <t>https://maps.google.com?saddr=33.7753974,-117.921582&amp;daddr=33.7954907,-117.9055973</t>
  </si>
  <si>
    <t>https://www.google.com/maps/dir/33.7753974,-117.921582/33.7954907,-117.9055973</t>
  </si>
  <si>
    <t>&lt;iframe src="https://www.google.com/maps/embed?pb=!1m26!1m12!1m3!1d6449.198386797689!2d-117.9055973!3d33.7954907!2m3!1f0!2f0!3f0!3m2!1i1024!2i708!4f10.1!4m11!3e0!4m3!2sParty+Snaps+Photo+Booth+OC+|+Photo+Booth+Rental+Orange+County!1d33.7753974!2d-117.921582!4m5!5s0x0:0xc3635ee1f696f63b!2sPonderosa+Park!3m2!1d33.7954907!2d-117.9055973!5e0!3m2!1sen!2slt!4v1682029416597!5m2!1sen!2slt" width="800" height="800" style="border:0;" allowfullscreen="" loading="lazy" referrerpolicy="no-referrer-when-downgrade"&gt;&lt;/iframe&gt;</t>
  </si>
  <si>
    <t>Grizzly Peak</t>
  </si>
  <si>
    <t>https://www.google.com/maps/dir/?api=1&amp;origin=Party+Snaps+Photo+Booth+OC+|+Photo+Booth+Rental+Orange+County&amp;origin_place_id=ChIJS6qcHXvZ3IARO_aW9uFeY8M&amp;destination=Grizzly+Peak&amp;destination_place_id=ChIJdweFab8p3YAR0BzxUFF9mjc&amp;travelmode=best</t>
  </si>
  <si>
    <t>https://maps.google.com?saddr=33.7753974,-117.921582&amp;daddr=33.8071827,-117.9199335</t>
  </si>
  <si>
    <t>https://www.google.com/maps/dir/33.7753974,-117.921582/33.8071827,-117.9199335</t>
  </si>
  <si>
    <t>&lt;iframe src="https://www.google.com/maps/embed?pb=!1m26!1m12!1m3!1d6449.198386797689!2d-117.9199335!3d33.8071827!2m3!1f0!2f0!3f0!3m2!1i1024!2i708!4f10.1!4m11!3e0!4m3!2sParty+Snaps+Photo+Booth+OC+|+Photo+Booth+Rental+Orange+County!1d33.7753974!2d-117.921582!4m5!5s0x0:0xc3635ee1f696f63b!2sGrizzly+Peak!3m2!1d33.8071827!2d-117.9199335!5e0!3m2!1sen!2slt!4v1682029416597!5m2!1sen!2slt" width="800" height="800" style="border:0;" allowfullscreen="" loading="lazy" referrerpolicy="no-referrer-when-downgrade"&gt;&lt;/iframe&gt;</t>
  </si>
  <si>
    <t>Stoddard Park</t>
  </si>
  <si>
    <t>https://www.google.com/maps/dir/?api=1&amp;origin=Party+Snaps+Photo+Booth+OC+|+Photo+Booth+Rental+Orange+County&amp;origin_place_id=ChIJS6qcHXvZ3IARO_aW9uFeY8M&amp;destination=Stoddard+Park&amp;destination_place_id=ChIJdQM2fiMo3YARCMLPgLCm9XQ&amp;travelmode=best</t>
  </si>
  <si>
    <t>https://maps.google.com?saddr=33.7753974,-117.921582&amp;daddr=33.800053,-117.933824</t>
  </si>
  <si>
    <t>https://www.google.com/maps/dir/33.7753974,-117.921582/33.800053,-117.933824</t>
  </si>
  <si>
    <t>&lt;iframe src="https://www.google.com/maps/embed?pb=!1m26!1m12!1m3!1d6449.198386797689!2d-117.933824!3d33.800053!2m3!1f0!2f0!3f0!3m2!1i1024!2i708!4f10.1!4m11!3e0!4m3!2sParty+Snaps+Photo+Booth+OC+|+Photo+Booth+Rental+Orange+County!1d33.7753974!2d-117.921582!4m5!5s0x0:0xc3635ee1f696f63b!2sStoddard+Park!3m2!1d33.800053!2d-117.933824!5e0!3m2!1sen!2slt!4v1682029416597!5m2!1sen!2slt" width="800" height="800" style="border:0;" allowfullscreen="" loading="lazy" referrerpolicy="no-referrer-when-downgrade"&gt;&lt;/iframe&gt;</t>
  </si>
  <si>
    <t>Fountain Park</t>
  </si>
  <si>
    <t>https://www.google.com/maps/dir/?api=1&amp;origin=Party+Snaps+Photo+Booth+OC+|+Photo+Booth+Rental+Orange+County&amp;origin_place_id=ChIJS6qcHXvZ3IARO_aW9uFeY8M&amp;destination=Fountain+Park&amp;destination_place_id=ChIJEyNzyncn3YARvlQTnsgPdxg&amp;travelmode=best</t>
  </si>
  <si>
    <t>https://maps.google.com?saddr=33.7753974,-117.921582&amp;daddr=33.7311886,-117.9394739</t>
  </si>
  <si>
    <t>https://www.google.com/maps/dir/33.7753974,-117.921582/33.7311886,-117.9394739</t>
  </si>
  <si>
    <t>&lt;iframe src="https://www.google.com/maps/embed?pb=!1m26!1m12!1m3!1d6449.198386797689!2d-117.9394739!3d33.7311886!2m3!1f0!2f0!3f0!3m2!1i1024!2i708!4f10.1!4m11!3e0!4m3!2sParty+Snaps+Photo+Booth+OC+|+Photo+Booth+Rental+Orange+County!1d33.7753974!2d-117.921582!4m5!5s0x0:0xc3635ee1f696f63b!2sFountain+Park!3m2!1d33.7311886!2d-117.9394739!5e0!3m2!1sen!2slt!4v1682029416597!5m2!1sen!2slt" width="800" height="800" style="border:0;" allowfullscreen="" loading="lazy" referrerpolicy="no-referrer-when-downgrade"&gt;&lt;/iframe&gt;</t>
  </si>
  <si>
    <t>Heritage Park</t>
  </si>
  <si>
    <t>https://www.google.com/maps/dir/?api=1&amp;origin=Party+Snaps+Photo+Booth+OC+|+Photo+Booth+Rental+Orange+County&amp;origin_place_id=ChIJS6qcHXvZ3IARO_aW9uFeY8M&amp;destination=Heritage+Park&amp;destination_place_id=ChIJp7Y9_4Qn3YARHgJ1wmQtVps&amp;travelmode=best</t>
  </si>
  <si>
    <t>https://maps.google.com?saddr=33.7753974,-117.921582&amp;daddr=33.74048560000001,-117.9332524</t>
  </si>
  <si>
    <t>https://www.google.com/maps/dir/33.7753974,-117.921582/33.74048560000001,-117.9332524</t>
  </si>
  <si>
    <t>&lt;iframe src="https://www.google.com/maps/embed?pb=!1m26!1m12!1m3!1d6449.198386797689!2d-117.9332524!3d33.74048560000001!2m3!1f0!2f0!3f0!3m2!1i1024!2i708!4f10.1!4m11!3e0!4m3!2sParty+Snaps+Photo+Booth+OC+|+Photo+Booth+Rental+Orange+County!1d33.7753974!2d-117.921582!4m5!5s0x0:0xc3635ee1f696f63b!2sHeritage+Park!3m2!1d33.74048560000001!2d-117.9332524!5e0!3m2!1sen!2slt!4v1682029416597!5m2!1sen!2slt" width="800" height="800" style="border:0;" allowfullscreen="" loading="lazy" referrerpolicy="no-referrer-when-downgrade"&gt;&lt;/iframe&gt;</t>
  </si>
  <si>
    <t>Walt Disney's Apartment</t>
  </si>
  <si>
    <t>https://www.google.com/maps/dir/?api=1&amp;origin=Party+Snaps+Photo+Booth+OC+|+Photo+Booth+Rental+Orange+County&amp;origin_place_id=ChIJS6qcHXvZ3IARO_aW9uFeY8M&amp;destination=Walt+Disney's+Apartment&amp;destination_place_id=ChIJLcSjBGjX3IARNS2XovzTrs0&amp;travelmode=best</t>
  </si>
  <si>
    <t>https://maps.google.com?saddr=33.7753974,-117.921582&amp;daddr=33.8104449,-117.9194254</t>
  </si>
  <si>
    <t>https://www.google.com/maps/dir/33.7753974,-117.921582/33.8104449,-117.9194254</t>
  </si>
  <si>
    <t>&lt;iframe src="https://www.google.com/maps/embed?pb=!1m26!1m12!1m3!1d6449.198386797689!2d-117.9194254!3d33.8104449!2m3!1f0!2f0!3f0!3m2!1i1024!2i708!4f10.1!4m11!3e0!4m3!2sParty+Snaps+Photo+Booth+OC+|+Photo+Booth+Rental+Orange+County!1d33.7753974!2d-117.921582!4m5!5s0x0:0xc3635ee1f696f63b!2sWalt+Disney's+Apartment!3m2!1d33.8104449!2d-117.9194254!5e0!3m2!1sen!2slt!4v1682029416597!5m2!1sen!2slt" width="800" height="800" style="border:0;" allowfullscreen="" loading="lazy" referrerpolicy="no-referrer-when-downgrade"&gt;&lt;/iframe&gt;</t>
  </si>
  <si>
    <t>Hyperion Theater</t>
  </si>
  <si>
    <t>https://www.google.com/maps/dir/?api=1&amp;origin=Party+Snaps+Photo+Booth+OC+|+Photo+Booth+Rental+Orange+County&amp;origin_place_id=ChIJS6qcHXvZ3IARO_aW9uFeY8M&amp;destination=Hyperion+Theater&amp;destination_place_id=ChIJJbuBUdrX3IARTA48_mgX42k&amp;travelmode=best</t>
  </si>
  <si>
    <t>https://maps.google.com?saddr=33.7753974,-117.921582&amp;daddr=33.807639,-117.916702</t>
  </si>
  <si>
    <t>https://www.google.com/maps/dir/33.7753974,-117.921582/33.807639,-117.916702</t>
  </si>
  <si>
    <t>&lt;iframe src="https://www.google.com/maps/embed?pb=!1m26!1m12!1m3!1d6449.198386797689!2d-117.916702!3d33.807639!2m3!1f0!2f0!3f0!3m2!1i1024!2i708!4f10.1!4m11!3e0!4m3!2sParty+Snaps+Photo+Booth+OC+|+Photo+Booth+Rental+Orange+County!1d33.7753974!2d-117.921582!4m5!5s0x0:0xc3635ee1f696f63b!2sHyperion+Theater!3m2!1d33.807639!2d-117.916702!5e0!3m2!1sen!2slt!4v1682029416597!5m2!1sen!2slt" width="800" height="800" style="border:0;" allowfullscreen="" loading="lazy" referrerpolicy="no-referrer-when-downgrade"&gt;&lt;/iframe&gt;</t>
  </si>
  <si>
    <t>The Dr. Willella Howe-Waffle House and Medical Museum</t>
  </si>
  <si>
    <t>https://www.google.com/maps/dir/?api=1&amp;origin=Party+Snaps+Photo+Booth+OC+|+Photo+Booth+Rental+Orange+County&amp;origin_place_id=ChIJS6qcHXvZ3IARO_aW9uFeY8M&amp;destination=The+Dr.+Willella+Howe-Waffle+House+and+Medical+Museum&amp;destination_place_id=ChIJBz14PajZ3IARrBQjRE41u6o&amp;travelmode=best</t>
  </si>
  <si>
    <t>https://maps.google.com?saddr=33.7753974,-117.921582&amp;daddr=33.7504764,-117.8684208</t>
  </si>
  <si>
    <t>https://www.google.com/maps/dir/33.7753974,-117.921582/33.7504764,-117.8684208</t>
  </si>
  <si>
    <t>&lt;iframe src="https://www.google.com/maps/embed?pb=!1m26!1m12!1m3!1d6449.198386797689!2d-117.8684208!3d33.7504764!2m3!1f0!2f0!3f0!3m2!1i1024!2i708!4f10.1!4m11!3e0!4m3!2sParty+Snaps+Photo+Booth+OC+|+Photo+Booth+Rental+Orange+County!1d33.7753974!2d-117.921582!4m5!5s0x0:0xc3635ee1f696f63b!2sThe+Dr.+Willella+Howe-Waffle+House+and+Medical+Museum!3m2!1d33.7504764!2d-117.8684208!5e0!3m2!1sen!2slt!4v1682029416597!5m2!1sen!2slt" width="800" height="800" style="border:0;" allowfullscreen="" loading="lazy" referrerpolicy="no-referrer-when-downgrade"&gt;&lt;/iframe&gt;</t>
  </si>
  <si>
    <t>Atlantis Play Center</t>
  </si>
  <si>
    <t>https://www.google.com/maps/dir/?api=1&amp;origin=Party+Snaps+Photo+Booth+OC+|+Photo+Booth+Rental+Orange+County&amp;origin_place_id=ChIJS6qcHXvZ3IARO_aW9uFeY8M&amp;destination=Atlantis+Play+Center&amp;destination_place_id=ChIJoReXFtQn3YARBl-Wy1mNjI0&amp;travelmode=best</t>
  </si>
  <si>
    <t>https://maps.google.com?saddr=33.7753974,-117.921582&amp;daddr=33.764643,-117.967852</t>
  </si>
  <si>
    <t>https://www.google.com/maps/dir/33.7753974,-117.921582/33.764643,-117.967852</t>
  </si>
  <si>
    <t>&lt;iframe src="https://www.google.com/maps/embed?pb=!1m26!1m12!1m3!1d6449.198386797689!2d-117.967852!3d33.764643!2m3!1f0!2f0!3f0!3m2!1i1024!2i708!4f10.1!4m11!3e0!4m3!2sParty+Snaps+Photo+Booth+OC+|+Photo+Booth+Rental+Orange+County!1d33.7753974!2d-117.921582!4m5!5s0x0:0xc3635ee1f696f63b!2sAtlantis+Play+Center!3m2!1d33.764643!2d-117.967852!5e0!3m2!1sen!2slt!4v1682029416597!5m2!1sen!2slt" width="800" height="800" style="border:0;" allowfullscreen="" loading="lazy" referrerpolicy="no-referrer-when-downgrade"&gt;&lt;/iframe&gt;</t>
  </si>
  <si>
    <t>Zocalo Park</t>
  </si>
  <si>
    <t>https://www.google.com/maps/dir/?api=1&amp;origin=Party+Snaps+Photo+Booth+OC+|+Photo+Booth+Rental+Orange+County&amp;origin_place_id=ChIJS6qcHXvZ3IARO_aW9uFeY8M&amp;destination=Zocalo+Park&amp;destination_place_id=ChIJDQBpp2DX3IARGh0WVEMqzpg&amp;travelmode=best</t>
  </si>
  <si>
    <t>https://maps.google.com?saddr=33.7753974,-117.921582&amp;daddr=33.8123411,-117.920289</t>
  </si>
  <si>
    <t>https://www.google.com/maps/dir/33.7753974,-117.921582/33.8123411,-117.920289</t>
  </si>
  <si>
    <t>&lt;iframe src="https://www.google.com/maps/embed?pb=!1m26!1m12!1m3!1d6449.198386797689!2d-117.920289!3d33.8123411!2m3!1f0!2f0!3f0!3m2!1i1024!2i708!4f10.1!4m11!3e0!4m3!2sParty+Snaps+Photo+Booth+OC+|+Photo+Booth+Rental+Orange+County!1d33.7753974!2d-117.921582!4m5!5s0x0:0xc3635ee1f696f63b!2sZocalo+Park!3m2!1d33.8123411!2d-117.920289!5e0!3m2!1sen!2slt!4v1682029416597!5m2!1sen!2slt" width="800" height="800" style="border:0;" allowfullscreen="" loading="lazy" referrerpolicy="no-referrer-when-downgrade"&gt;&lt;/iframe&gt;</t>
  </si>
  <si>
    <t>Mile Square Regional Park - Ward Entrance</t>
  </si>
  <si>
    <t>https://www.google.com/maps/dir/?api=1&amp;origin=Party+Snaps+Photo+Booth+OC+|+Photo+Booth+Rental+Orange+County&amp;origin_place_id=ChIJS6qcHXvZ3IARO_aW9uFeY8M&amp;destination=Mile+Square+Regional+Park+-+Ward+Entrance&amp;destination_place_id=ChIJ04u9zRwn3YARU6cix_ZRCkQ&amp;travelmode=best</t>
  </si>
  <si>
    <t>https://maps.google.com?saddr=33.7753974,-117.921582&amp;daddr=33.7306112,-117.9460291</t>
  </si>
  <si>
    <t>https://www.google.com/maps/dir/33.7753974,-117.921582/33.7306112,-117.9460291</t>
  </si>
  <si>
    <t>&lt;iframe src="https://www.google.com/maps/embed?pb=!1m26!1m12!1m3!1d6449.198386797689!2d-117.9460291!3d33.7306112!2m3!1f0!2f0!3f0!3m2!1i1024!2i708!4f10.1!4m11!3e0!4m3!2sParty+Snaps+Photo+Booth+OC+|+Photo+Booth+Rental+Orange+County!1d33.7753974!2d-117.921582!4m5!5s0x0:0xc3635ee1f696f63b!2sMile+Square+Regional+Park+-+Ward+Entrance!3m2!1d33.7306112!2d-117.9460291!5e0!3m2!1sen!2slt!4v1682029416597!5m2!1sen!2slt" width="800" height="800" style="border:0;" allowfullscreen="" loading="lazy" referrerpolicy="no-referrer-when-downgrade"&gt;&lt;/iframe&gt;</t>
  </si>
  <si>
    <t>Aloe Greens Park</t>
  </si>
  <si>
    <t>https://www.google.com/maps/dir/?api=1&amp;origin=Party+Snaps+Photo+Booth+OC+|+Photo+Booth+Rental+Orange+County&amp;origin_place_id=ChIJS6qcHXvZ3IARO_aW9uFeY8M&amp;destination=Aloe+Greens+Park&amp;destination_place_id=ChIJATcQ82LX3IARnmgWKqsHfMU&amp;travelmode=best</t>
  </si>
  <si>
    <t>https://maps.google.com?saddr=33.7753974,-117.921582&amp;daddr=33.8019067,-117.8929031</t>
  </si>
  <si>
    <t>https://www.google.com/maps/dir/33.7753974,-117.921582/33.8019067,-117.8929031</t>
  </si>
  <si>
    <t>&lt;iframe src="https://www.google.com/maps/embed?pb=!1m26!1m12!1m3!1d6449.198386797689!2d-117.8929031!3d33.8019067!2m3!1f0!2f0!3f0!3m2!1i1024!2i708!4f10.1!4m11!3e0!4m3!2sParty+Snaps+Photo+Booth+OC+|+Photo+Booth+Rental+Orange+County!1d33.7753974!2d-117.921582!4m5!5s0x0:0xc3635ee1f696f63b!2sAloe+Greens+Park!3m2!1d33.8019067!2d-117.8929031!5e0!3m2!1sen!2slt!4v1682029416597!5m2!1sen!2slt" width="800" height="800" style="border:0;" allowfullscreen="" loading="lazy" referrerpolicy="no-referrer-when-downgrade"&gt;&lt;/iframe&gt;</t>
  </si>
  <si>
    <t>Disneyland City Hall</t>
  </si>
  <si>
    <t>https://www.google.com/maps/dir/?api=1&amp;origin=Party+Snaps+Photo+Booth+OC+|+Photo+Booth+Rental+Orange+County&amp;origin_place_id=ChIJS6qcHXvZ3IARO_aW9uFeY8M&amp;destination=Disneyland+City+Hall&amp;destination_place_id=ChIJi_PKrOjX3IARElDe5h7k3CM&amp;travelmode=best</t>
  </si>
  <si>
    <t>https://maps.google.com?saddr=33.7753974,-117.921582&amp;daddr=33.8102665,-117.9194308</t>
  </si>
  <si>
    <t>https://www.google.com/maps/dir/33.7753974,-117.921582/33.8102665,-117.9194308</t>
  </si>
  <si>
    <t>&lt;iframe src="https://www.google.com/maps/embed?pb=!1m26!1m12!1m3!1d6449.198386797689!2d-117.9194308!3d33.8102665!2m3!1f0!2f0!3f0!3m2!1i1024!2i708!4f10.1!4m11!3e0!4m3!2sParty+Snaps+Photo+Booth+OC+|+Photo+Booth+Rental+Orange+County!1d33.7753974!2d-117.921582!4m5!5s0x0:0xc3635ee1f696f63b!2sDisneyland+City+Hall!3m2!1d33.8102665!2d-117.9194308!5e0!3m2!1sen!2slt!4v1682029416597!5m2!1sen!2slt" width="800" height="800" style="border:0;" allowfullscreen="" loading="lazy" referrerpolicy="no-referrer-when-downgrade"&gt;&lt;/iframe&gt;</t>
  </si>
  <si>
    <t>Disneyland Railroad - Mickey's Toontown Station</t>
  </si>
  <si>
    <t>https://www.google.com/maps/dir/?api=1&amp;origin=Party+Snaps+Photo+Booth+OC+|+Photo+Booth+Rental+Orange+County&amp;origin_place_id=ChIJS6qcHXvZ3IARO_aW9uFeY8M&amp;destination=Disneyland+Railroad+-+Mickey's+Toontown+Station&amp;destination_place_id=ChIJ74krSCzX3IARqqvNfSAdUuM&amp;travelmode=best</t>
  </si>
  <si>
    <t>https://maps.google.com?saddr=33.7753974,-117.921582&amp;daddr=33.8148269,-117.9186635</t>
  </si>
  <si>
    <t>https://www.google.com/maps/dir/33.7753974,-117.921582/33.8148269,-117.9186635</t>
  </si>
  <si>
    <t>&lt;iframe src="https://www.google.com/maps/embed?pb=!1m26!1m12!1m3!1d6449.198386797689!2d-117.9186635!3d33.8148269!2m3!1f0!2f0!3f0!3m2!1i1024!2i708!4f10.1!4m11!3e0!4m3!2sParty+Snaps+Photo+Booth+OC+|+Photo+Booth+Rental+Orange+County!1d33.7753974!2d-117.921582!4m5!5s0x0:0xc3635ee1f696f63b!2sDisneyland+Railroad+-+Mickey's+Toontown+Station!3m2!1d33.8148269!2d-117.9186635!5e0!3m2!1sen!2slt!4v1682029416597!5m2!1sen!2slt" width="800" height="800" style="border:0;" allowfullscreen="" loading="lazy" referrerpolicy="no-referrer-when-downgrade"&gt;&lt;/iframe&gt;</t>
  </si>
  <si>
    <t>Village Green Park</t>
  </si>
  <si>
    <t>https://www.google.com/maps/dir/?api=1&amp;origin=Party+Snaps+Photo+Booth+OC+|+Photo+Booth+Rental+Orange+County&amp;origin_place_id=ChIJS6qcHXvZ3IARO_aW9uFeY8M&amp;destination=Village+Green+Park&amp;destination_place_id=ChIJpwrOhxcp3YARLTbeP6nIAg8&amp;travelmode=best</t>
  </si>
  <si>
    <t>https://maps.google.com?saddr=33.7753974,-117.921582&amp;daddr=33.7780188,-117.9407581</t>
  </si>
  <si>
    <t>https://www.google.com/maps/dir/33.7753974,-117.921582/33.7780188,-117.9407581</t>
  </si>
  <si>
    <t>&lt;iframe src="https://www.google.com/maps/embed?pb=!1m26!1m12!1m3!1d6449.198386797689!2d-117.9407581!3d33.7780188!2m3!1f0!2f0!3f0!3m2!1i1024!2i708!4f10.1!4m11!3e0!4m3!2sParty+Snaps+Photo+Booth+OC+|+Photo+Booth+Rental+Orange+County!1d33.7753974!2d-117.921582!4m5!5s0x0:0xc3635ee1f696f63b!2sVillage+Green+Park!3m2!1d33.7780188!2d-117.9407581!5e0!3m2!1sen!2slt!4v1682029416597!5m2!1sen!2slt" width="800" height="800" style="border:0;" allowfullscreen="" loading="lazy" referrerpolicy="no-referrer-when-downgrade"&gt;&lt;/iframe&gt;</t>
  </si>
  <si>
    <t>Euclid Park</t>
  </si>
  <si>
    <t>https://www.google.com/maps/dir/?api=1&amp;origin=Party+Snaps+Photo+Booth+OC+|+Photo+Booth+Rental+Orange+County&amp;origin_place_id=ChIJS6qcHXvZ3IARO_aW9uFeY8M&amp;destination=Euclid+Park&amp;destination_place_id=ChIJ1cRANAko3YARTOa1_kBCIqg&amp;travelmode=best</t>
  </si>
  <si>
    <t>https://maps.google.com?saddr=33.7753974,-117.921582&amp;daddr=33.7780071,-117.9407545</t>
  </si>
  <si>
    <t>https://www.google.com/maps/dir/33.7753974,-117.921582/33.7780071,-117.9407545</t>
  </si>
  <si>
    <t>&lt;iframe src="https://www.google.com/maps/embed?pb=!1m26!1m12!1m3!1d6449.198386797689!2d-117.9407545!3d33.7780071!2m3!1f0!2f0!3f0!3m2!1i1024!2i708!4f10.1!4m11!3e0!4m3!2sParty+Snaps+Photo+Booth+OC+|+Photo+Booth+Rental+Orange+County!1d33.7753974!2d-117.921582!4m5!5s0x0:0xc3635ee1f696f63b!2sEuclid+Park!3m2!1d33.7780071!2d-117.9407545!5e0!3m2!1sen!2slt!4v1682029416597!5m2!1sen!2slt" width="800" height="800" style="border:0;" allowfullscreen="" loading="lazy" referrerpolicy="no-referrer-when-downgrade"&gt;&lt;/iframe&gt;</t>
  </si>
  <si>
    <t>Flightdeck Rogue Racing Anaheim</t>
  </si>
  <si>
    <t>https://www.google.com/maps/dir/?api=1&amp;origin=Party+Snaps+Photo+Booth+OC+|+Photo+Booth+Rental+Orange+County&amp;origin_place_id=ChIJS6qcHXvZ3IARO_aW9uFeY8M&amp;destination=Flightdeck+Rogue+Racing+Anaheim&amp;destination_place_id=ChIJcdIXa5_X3IARexVAEMK3Sho&amp;travelmode=best</t>
  </si>
  <si>
    <t>https://maps.google.com?saddr=33.7753974,-117.921582&amp;daddr=33.8060303,-117.9114811</t>
  </si>
  <si>
    <t>https://www.google.com/maps/dir/33.7753974,-117.921582/33.8060303,-117.9114811</t>
  </si>
  <si>
    <t>&lt;iframe src="https://www.google.com/maps/embed?pb=!1m26!1m12!1m3!1d6449.198386797689!2d-117.9114811!3d33.8060303!2m3!1f0!2f0!3f0!3m2!1i1024!2i708!4f10.1!4m11!3e0!4m3!2sParty+Snaps+Photo+Booth+OC+|+Photo+Booth+Rental+Orange+County!1d33.7753974!2d-117.921582!4m5!5s0x0:0xc3635ee1f696f63b!2sFlightdeck+Rogue+Racing+Anaheim!3m2!1d33.8060303!2d-117.9114811!5e0!3m2!1sen!2slt!4v1682029416597!5m2!1sen!2slt" width="800" height="800" style="border:0;" allowfullscreen="" loading="lazy" referrerpolicy="no-referrer-when-downgrade"&gt;&lt;/iframe&gt;</t>
  </si>
  <si>
    <t>Luigi's Casa Della Tires</t>
  </si>
  <si>
    <t>https://www.google.com/maps/dir/?api=1&amp;origin=Party+Snaps+Photo+Booth+OC+|+Photo+Booth+Rental+Orange+County&amp;origin_place_id=ChIJS6qcHXvZ3IARO_aW9uFeY8M&amp;destination=Luigi's+Casa+Della+Tires&amp;destination_place_id=ChIJF0DMaxnX3IAR_T6DIp7MRsE&amp;travelmode=best</t>
  </si>
  <si>
    <t>https://maps.google.com?saddr=33.7753974,-117.921582&amp;daddr=33.8055799,-117.9184576</t>
  </si>
  <si>
    <t>https://www.google.com/maps/dir/33.7753974,-117.921582/33.8055799,-117.9184576</t>
  </si>
  <si>
    <t>&lt;iframe src="https://www.google.com/maps/embed?pb=!1m26!1m12!1m3!1d6449.198386797689!2d-117.9184576!3d33.8055799!2m3!1f0!2f0!3f0!3m2!1i1024!2i708!4f10.1!4m11!3e0!4m3!2sParty+Snaps+Photo+Booth+OC+|+Photo+Booth+Rental+Orange+County!1d33.7753974!2d-117.921582!4m5!5s0x0:0xc3635ee1f696f63b!2sLuigi's+Casa+Della+Tires!3m2!1d33.8055799!2d-117.9184576!5e0!3m2!1sen!2slt!4v1682029416597!5m2!1sen!2slt" width="800" height="800" style="border:0;" allowfullscreen="" loading="lazy" referrerpolicy="no-referrer-when-downgrade"&gt;&lt;/iframe&gt;</t>
  </si>
  <si>
    <t>Magic Of Lights</t>
  </si>
  <si>
    <t>https://www.google.com/maps/dir/?api=1&amp;origin=Party+Snaps+Photo+Booth+OC+|+Photo+Booth+Rental+Orange+County&amp;origin_place_id=ChIJS6qcHXvZ3IARO_aW9uFeY8M&amp;destination=Magic+Of+Lights&amp;destination_place_id=ChIJRV06LPnX3IARXe3TuZQzWVk&amp;travelmode=best</t>
  </si>
  <si>
    <t>https://maps.google.com?saddr=33.7753974,-117.921582&amp;daddr=33.800308,-117.8827321</t>
  </si>
  <si>
    <t>https://www.google.com/maps/dir/33.7753974,-117.921582/33.800308,-117.8827321</t>
  </si>
  <si>
    <t>&lt;iframe src="https://www.google.com/maps/embed?pb=!1m26!1m12!1m3!1d6449.198386797689!2d-117.8827321!3d33.800308!2m3!1f0!2f0!3f0!3m2!1i1024!2i708!4f10.1!4m11!3e0!4m3!2sParty+Snaps+Photo+Booth+OC+|+Photo+Booth+Rental+Orange+County!1d33.7753974!2d-117.921582!4m5!5s0x0:0xc3635ee1f696f63b!2sMagic+Of+Lights!3m2!1d33.800308!2d-117.8827321!5e0!3m2!1sen!2slt!4v1682029416597!5m2!1sen!2slt" width="800" height="800" style="border:0;" allowfullscreen="" loading="lazy" referrerpolicy="no-referrer-when-downgrade"&gt;&lt;/iframe&gt;</t>
  </si>
  <si>
    <t>Woodbury Park</t>
  </si>
  <si>
    <t>https://www.google.com/maps/dir/?api=1&amp;origin=Party+Snaps+Photo+Booth+OC+|+Photo+Booth+Rental+Orange+County&amp;origin_place_id=ChIJS6qcHXvZ3IARO_aW9uFeY8M&amp;destination=Woodbury+Park&amp;destination_place_id=ChIJuY270AUn3YAR3RoTrDDGkYg&amp;travelmode=best</t>
  </si>
  <si>
    <t>https://maps.google.com?saddr=33.7753974,-117.921582&amp;daddr=33.761864,-117.9324053</t>
  </si>
  <si>
    <t>https://www.google.com/maps/dir/33.7753974,-117.921582/33.761864,-117.9324053</t>
  </si>
  <si>
    <t>&lt;iframe src="https://www.google.com/maps/embed?pb=!1m26!1m12!1m3!1d6449.198386797689!2d-117.9324053!3d33.761864!2m3!1f0!2f0!3f0!3m2!1i1024!2i708!4f10.1!4m11!3e0!4m3!2sParty+Snaps+Photo+Booth+OC+|+Photo+Booth+Rental+Orange+County!1d33.7753974!2d-117.921582!4m5!5s0x0:0xc3635ee1f696f63b!2sWoodbury+Park!3m2!1d33.761864!2d-117.9324053!5e0!3m2!1sen!2slt!4v1682029416597!5m2!1sen!2slt" width="800" height="800" style="border:0;" allowfullscreen="" loading="lazy" referrerpolicy="no-referrer-when-downgrade"&gt;&lt;/iframe&gt;</t>
  </si>
  <si>
    <t>Friendship Park</t>
  </si>
  <si>
    <t>https://www.google.com/maps/dir/?api=1&amp;origin=Party+Snaps+Photo+Booth+OC+|+Photo+Booth+Rental+Orange+County&amp;origin_place_id=ChIJS6qcHXvZ3IARO_aW9uFeY8M&amp;destination=Friendship+Park&amp;destination_place_id=ChIJl2QYjFvZ3IAR4IsEx6l5Yf0&amp;travelmode=best</t>
  </si>
  <si>
    <t>https://maps.google.com?saddr=33.7753974,-117.921582&amp;daddr=33.741696,-117.898686</t>
  </si>
  <si>
    <t>https://www.google.com/maps/dir/33.7753974,-117.921582/33.741696,-117.898686</t>
  </si>
  <si>
    <t>&lt;iframe src="https://www.google.com/maps/embed?pb=!1m26!1m12!1m3!1d6449.198386797689!2d-117.898686!3d33.741696!2m3!1f0!2f0!3f0!3m2!1i1024!2i708!4f10.1!4m11!3e0!4m3!2sParty+Snaps+Photo+Booth+OC+|+Photo+Booth+Rental+Orange+County!1d33.7753974!2d-117.921582!4m5!5s0x0:0xc3635ee1f696f63b!2sFriendship+Park!3m2!1d33.741696!2d-117.898686!5e0!3m2!1sen!2slt!4v1682029416597!5m2!1sen!2slt" width="800" height="800" style="border:0;" allowfullscreen="" loading="lazy" referrerpolicy="no-referrer-when-downgrade"&gt;&lt;/iframe&gt;</t>
  </si>
  <si>
    <t>Paul Revere Park</t>
  </si>
  <si>
    <t>https://www.google.com/maps/dir/?api=1&amp;origin=Party+Snaps+Photo+Booth+OC+|+Photo+Booth+Rental+Orange+County&amp;origin_place_id=ChIJS6qcHXvZ3IARO_aW9uFeY8M&amp;destination=Paul+Revere+Park&amp;destination_place_id=ChIJZXWIGc_X3IARnXPXGSjZkPA&amp;travelmode=best</t>
  </si>
  <si>
    <t>https://maps.google.com?saddr=33.7753974,-117.921582&amp;daddr=33.81381330000001,-117.909217</t>
  </si>
  <si>
    <t>https://www.google.com/maps/dir/33.7753974,-117.921582/33.81381330000001,-117.909217</t>
  </si>
  <si>
    <t>&lt;iframe src="https://www.google.com/maps/embed?pb=!1m26!1m12!1m3!1d6449.198386797689!2d-117.909217!3d33.81381330000001!2m3!1f0!2f0!3f0!3m2!1i1024!2i708!4f10.1!4m11!3e0!4m3!2sParty+Snaps+Photo+Booth+OC+|+Photo+Booth+Rental+Orange+County!1d33.7753974!2d-117.921582!4m5!5s0x0:0xc3635ee1f696f63b!2sPaul+Revere+Park!3m2!1d33.81381330000001!2d-117.909217!5e0!3m2!1sen!2slt!4v1682029416597!5m2!1sen!2slt" width="800" height="800" style="border:0;" allowfullscreen="" loading="lazy" referrerpolicy="no-referrer-when-downgrade"&gt;&lt;/iframe&gt;</t>
  </si>
  <si>
    <t>Ponderosa Park Water Play Zone</t>
  </si>
  <si>
    <t>https://www.google.com/maps/dir/?api=1&amp;origin=Party+Snaps+Photo+Booth+OC+|+Photo+Booth+Rental+Orange+County&amp;origin_place_id=ChIJS6qcHXvZ3IARO_aW9uFeY8M&amp;destination=Ponderosa+Park+Water+Play+Zone&amp;destination_place_id=ChIJ2U2yYVvX3IARAkck-Cnk4dM&amp;travelmode=best</t>
  </si>
  <si>
    <t>https://maps.google.com?saddr=33.7753974,-117.921582&amp;daddr=33.7955284,-117.9050139</t>
  </si>
  <si>
    <t>https://www.google.com/maps/dir/33.7753974,-117.921582/33.7955284,-117.9050139</t>
  </si>
  <si>
    <t>&lt;iframe src="https://www.google.com/maps/embed?pb=!1m26!1m12!1m3!1d6449.198386797689!2d-117.9050139!3d33.7955284!2m3!1f0!2f0!3f0!3m2!1i1024!2i708!4f10.1!4m11!3e0!4m3!2sParty+Snaps+Photo+Booth+OC+|+Photo+Booth+Rental+Orange+County!1d33.7753974!2d-117.921582!4m5!5s0x0:0xc3635ee1f696f63b!2sPonderosa+Park+Water+Play+Zone!3m2!1d33.7955284!2d-117.9050139!5e0!3m2!1sen!2slt!4v1682029416597!5m2!1sen!2slt" width="800" height="800" style="border:0;" allowfullscreen="" loading="lazy" referrerpolicy="no-referrer-when-downgrade"&gt;&lt;/iframe&gt;</t>
  </si>
  <si>
    <t>Honda Center</t>
  </si>
  <si>
    <t>https://www.google.com/maps/dir/?api=1&amp;origin=Party+Snaps+Photo+Booth+OC+|+Photo+Booth+Rental+Orange+County&amp;origin_place_id=ChIJS6qcHXvZ3IARO_aW9uFeY8M&amp;destination=Honda+Center&amp;destination_place_id=ChIJXyczhHXX3IARFVUqyhMqiqg&amp;travelmode=best</t>
  </si>
  <si>
    <t>https://maps.google.com?saddr=33.7753974,-117.921582&amp;daddr=33.8078476,-117.8764687</t>
  </si>
  <si>
    <t>https://www.google.com/maps/dir/33.7753974,-117.921582/33.8078476,-117.8764687</t>
  </si>
  <si>
    <t>&lt;iframe src="https://www.google.com/maps/embed?pb=!1m26!1m12!1m3!1d6449.198386797689!2d-117.8764687!3d33.8078476!2m3!1f0!2f0!3f0!3m2!1i1024!2i708!4f10.1!4m11!3e0!4m3!2sParty+Snaps+Photo+Booth+OC+|+Photo+Booth+Rental+Orange+County!1d33.7753974!2d-117.921582!4m5!5s0x0:0xc3635ee1f696f63b!2sHonda+Center!3m2!1d33.8078476!2d-117.8764687!5e0!3m2!1sen!2slt!4v1682029416597!5m2!1sen!2slt" width="800" height="800" style="border:0;" allowfullscreen="" loading="lazy" referrerpolicy="no-referrer-when-downgrade"&gt;&lt;/iframe&gt;</t>
  </si>
  <si>
    <t>Coronet Park</t>
  </si>
  <si>
    <t>https://www.google.com/maps/dir/?api=1&amp;origin=Party+Snaps+Photo+Booth+OC+|+Photo+Booth+Rental+Orange+County&amp;origin_place_id=ChIJS6qcHXvZ3IARO_aW9uFeY8M&amp;destination=Coronet+Park&amp;destination_place_id=ChIJNdOqebQn3YAR-jNmYHjkREk&amp;travelmode=best</t>
  </si>
  <si>
    <t>https://maps.google.com?saddr=33.7753974,-117.921582&amp;daddr=33.7403983,-117.9676663</t>
  </si>
  <si>
    <t>https://www.google.com/maps/dir/33.7753974,-117.921582/33.7403983,-117.9676663</t>
  </si>
  <si>
    <t>&lt;iframe src="https://www.google.com/maps/embed?pb=!1m26!1m12!1m3!1d6449.198386797689!2d-117.9676663!3d33.7403983!2m3!1f0!2f0!3f0!3m2!1i1024!2i708!4f10.1!4m11!3e0!4m3!2sParty+Snaps+Photo+Booth+OC+|+Photo+Booth+Rental+Orange+County!1d33.7753974!2d-117.921582!4m5!5s0x0:0xc3635ee1f696f63b!2sCoronet+Park!3m2!1d33.7403983!2d-117.9676663!5e0!3m2!1sen!2slt!4v1682029416597!5m2!1sen!2slt" width="800" height="800" style="border:0;" allowfullscreen="" loading="lazy" referrerpolicy="no-referrer-when-downgrade"&gt;&lt;/iframe&gt;</t>
  </si>
  <si>
    <t>Avengers Headquarters</t>
  </si>
  <si>
    <t>https://www.google.com/maps/dir/?api=1&amp;origin=Party+Snaps+Photo+Booth+OC+|+Photo+Booth+Rental+Orange+County&amp;origin_place_id=ChIJS6qcHXvZ3IARO_aW9uFeY8M&amp;destination=Avengers+Headquarters&amp;destination_place_id=ChIJgarRbmop3YARhzpGTfDPL5Y&amp;travelmode=best</t>
  </si>
  <si>
    <t>https://maps.google.com?saddr=33.7753974,-117.921582&amp;daddr=33.8065386,-117.9174658</t>
  </si>
  <si>
    <t>https://www.google.com/maps/dir/33.7753974,-117.921582/33.8065386,-117.9174658</t>
  </si>
  <si>
    <t>&lt;iframe src="https://www.google.com/maps/embed?pb=!1m26!1m12!1m3!1d6449.198386797689!2d-117.9174658!3d33.8065386!2m3!1f0!2f0!3f0!3m2!1i1024!2i708!4f10.1!4m11!3e0!4m3!2sParty+Snaps+Photo+Booth+OC+|+Photo+Booth+Rental+Orange+County!1d33.7753974!2d-117.921582!4m5!5s0x0:0xc3635ee1f696f63b!2sAvengers+Headquarters!3m2!1d33.8065386!2d-117.9174658!5e0!3m2!1sen!2slt!4v1682029416597!5m2!1sen!2slt" width="800" height="800" style="border:0;" allowfullscreen="" loading="lazy" referrerpolicy="no-referrer-when-downgrade"&gt;&lt;/iframe&gt;</t>
  </si>
  <si>
    <t>El Salvador Park</t>
  </si>
  <si>
    <t>https://www.google.com/maps/dir/?api=1&amp;origin=Party+Snaps+Photo+Booth+OC+|+Photo+Booth+Rental+Orange+County&amp;origin_place_id=ChIJS6qcHXvZ3IARO_aW9uFeY8M&amp;destination=El+Salvador+Park&amp;destination_place_id=ChIJVZQRxQjZ3IARNUm1w0aKM3U&amp;travelmode=best</t>
  </si>
  <si>
    <t>https://maps.google.com?saddr=33.7753974,-117.921582&amp;daddr=33.7526954,-117.8945382</t>
  </si>
  <si>
    <t>https://www.google.com/maps/dir/33.7753974,-117.921582/33.7526954,-117.8945382</t>
  </si>
  <si>
    <t>&lt;iframe src="https://www.google.com/maps/embed?pb=!1m26!1m12!1m3!1d6449.198386797689!2d-117.8945382!3d33.7526954!2m3!1f0!2f0!3f0!3m2!1i1024!2i708!4f10.1!4m11!3e0!4m3!2sParty+Snaps+Photo+Booth+OC+|+Photo+Booth+Rental+Orange+County!1d33.7753974!2d-117.921582!4m5!5s0x0:0xc3635ee1f696f63b!2sEl+Salvador+Park!3m2!1d33.7526954!2d-117.8945382!5e0!3m2!1sen!2slt!4v1682029416597!5m2!1sen!2slt" width="800" height="800" style="border:0;" allowfullscreen="" loading="lazy" referrerpolicy="no-referrer-when-downgrade"&gt;&lt;/iframe&gt;</t>
  </si>
  <si>
    <t>Santa Anita Park</t>
  </si>
  <si>
    <t>https://www.google.com/maps/dir/?api=1&amp;origin=Party+Snaps+Photo+Booth+OC+|+Photo+Booth+Rental+Orange+County&amp;origin_place_id=ChIJS6qcHXvZ3IARO_aW9uFeY8M&amp;destination=Santa+Anita+Park&amp;destination_place_id=ChIJQ_fG5XvY3IARXqR8ukT7Np0&amp;travelmode=best</t>
  </si>
  <si>
    <t>https://maps.google.com?saddr=33.7753974,-117.921582&amp;daddr=33.7433082,-117.9184925</t>
  </si>
  <si>
    <t>https://www.google.com/maps/dir/33.7753974,-117.921582/33.7433082,-117.9184925</t>
  </si>
  <si>
    <t>&lt;iframe src="https://www.google.com/maps/embed?pb=!1m26!1m12!1m3!1d6449.198386797689!2d-117.9184925!3d33.7433082!2m3!1f0!2f0!3f0!3m2!1i1024!2i708!4f10.1!4m11!3e0!4m3!2sParty+Snaps+Photo+Booth+OC+|+Photo+Booth+Rental+Orange+County!1d33.7753974!2d-117.921582!4m5!5s0x0:0xc3635ee1f696f63b!2sSanta+Anita+Park!3m2!1d33.7433082!2d-117.9184925!5e0!3m2!1sen!2slt!4v1682029416597!5m2!1sen!2slt" width="800" height="800" style="border:0;" allowfullscreen="" loading="lazy" referrerpolicy="no-referrer-when-downgrade"&gt;&lt;/iframe&gt;</t>
  </si>
  <si>
    <t>Discovery Cube</t>
  </si>
  <si>
    <t>https://www.google.com/maps/dir/?api=1&amp;origin=Party+Snaps+Photo+Booth+OC+|+Photo+Booth+Rental+Orange+County&amp;origin_place_id=ChIJS6qcHXvZ3IARO_aW9uFeY8M&amp;destination=Discovery+Cube&amp;destination_place_id=ChIJXzC2OsjZ3IAR_H-q2B1k3fI&amp;travelmode=best</t>
  </si>
  <si>
    <t>https://maps.google.com?saddr=33.7753974,-117.921582&amp;daddr=33.7702538,-117.8678641</t>
  </si>
  <si>
    <t>https://www.google.com/maps/dir/33.7753974,-117.921582/33.7702538,-117.8678641</t>
  </si>
  <si>
    <t>&lt;iframe src="https://www.google.com/maps/embed?pb=!1m26!1m12!1m3!1d6449.198386797689!2d-117.8678641!3d33.7702538!2m3!1f0!2f0!3f0!3m2!1i1024!2i708!4f10.1!4m11!3e0!4m3!2sParty+Snaps+Photo+Booth+OC+|+Photo+Booth+Rental+Orange+County!1d33.7753974!2d-117.921582!4m5!5s0x0:0xc3635ee1f696f63b!2sDiscovery+Cube!3m2!1d33.7702538!2d-117.8678641!5e0!3m2!1sen!2slt!4v1682029416597!5m2!1sen!2slt" width="800" height="800" style="border:0;" allowfullscreen="" loading="lazy" referrerpolicy="no-referrer-when-downgrade"&gt;&lt;/iframe&gt;</t>
  </si>
  <si>
    <t>Angel Stadium</t>
  </si>
  <si>
    <t>https://www.google.com/maps/dir/?api=1&amp;origin=Party+Snaps+Photo+Booth+OC+|+Photo+Booth+Rental+Orange+County&amp;origin_place_id=ChIJS6qcHXvZ3IARO_aW9uFeY8M&amp;destination=Angel+Stadium&amp;destination_place_id=ChIJHbA-iJzX3IARembDUOvijy0&amp;travelmode=best</t>
  </si>
  <si>
    <t>https://maps.google.com?saddr=33.7753974,-117.921582&amp;daddr=33.7998135,-117.8824162</t>
  </si>
  <si>
    <t>https://www.google.com/maps/dir/33.7753974,-117.921582/33.7998135,-117.8824162</t>
  </si>
  <si>
    <t>&lt;iframe src="https://www.google.com/maps/embed?pb=!1m26!1m12!1m3!1d6449.198386797689!2d-117.8824162!3d33.7998135!2m3!1f0!2f0!3f0!3m2!1i1024!2i708!4f10.1!4m11!3e0!4m3!2sParty+Snaps+Photo+Booth+OC+|+Photo+Booth+Rental+Orange+County!1d33.7753974!2d-117.921582!4m5!5s0x0:0xc3635ee1f696f63b!2sAngel+Stadium!3m2!1d33.7998135!2d-117.8824162!5e0!3m2!1sen!2slt!4v1682029416597!5m2!1sen!2slt" width="800" height="800" style="border:0;" allowfullscreen="" loading="lazy" referrerpolicy="no-referrer-when-downgrade"&gt;&lt;/iframe&gt;</t>
  </si>
  <si>
    <t>Garden Grove Park</t>
  </si>
  <si>
    <t>https://www.google.com/maps/dir/?api=1&amp;origin=Party+Snaps+Photo+Booth+OC+|+Photo+Booth+Rental+Orange+County&amp;origin_place_id=ChIJS6qcHXvZ3IARO_aW9uFeY8M&amp;destination=Garden+Grove+Park&amp;destination_place_id=ChIJtXxOFNQn3YARrh9IlYfmPC4&amp;travelmode=best</t>
  </si>
  <si>
    <t>https://maps.google.com?saddr=33.7753974,-117.921582&amp;daddr=33.76224300000001,-117.9666358</t>
  </si>
  <si>
    <t>https://www.google.com/maps/dir/33.7753974,-117.921582/33.76224300000001,-117.9666358</t>
  </si>
  <si>
    <t>&lt;iframe src="https://www.google.com/maps/embed?pb=!1m26!1m12!1m3!1d6449.198386797689!2d-117.9666358!3d33.76224300000001!2m3!1f0!2f0!3f0!3m2!1i1024!2i708!4f10.1!4m11!3e0!4m3!2sParty+Snaps+Photo+Booth+OC+|+Photo+Booth+Rental+Orange+County!1d33.7753974!2d-117.921582!4m5!5s0x0:0xc3635ee1f696f63b!2sGarden+Grove+Park!3m2!1d33.76224300000001!2d-117.9666358!5e0!3m2!1sen!2slt!4v1682029416597!5m2!1sen!2slt" width="800" height="800" style="border:0;" allowfullscreen="" loading="lazy" referrerpolicy="no-referrer-when-downgrade"&gt;&lt;/iframe&gt;</t>
  </si>
  <si>
    <t>Garden Grove Park Maintenance</t>
  </si>
  <si>
    <t>https://www.google.com/maps/dir/?api=1&amp;origin=Party+Snaps+Photo+Booth+OC+|+Photo+Booth+Rental+Orange+County&amp;origin_place_id=ChIJS6qcHXvZ3IARO_aW9uFeY8M&amp;destination=Garden+Grove+Park+Maintenance&amp;destination_place_id=ChIJ659HZPYn3YARyc3vZUuBbJE&amp;travelmode=best</t>
  </si>
  <si>
    <t>https://maps.google.com?saddr=33.7753974,-117.921582&amp;daddr=33.7621433,-117.9284664</t>
  </si>
  <si>
    <t>https://www.google.com/maps/dir/33.7753974,-117.921582/33.7621433,-117.9284664</t>
  </si>
  <si>
    <t>&lt;iframe src="https://www.google.com/maps/embed?pb=!1m26!1m12!1m3!1d6449.198386797689!2d-117.9284664!3d33.7621433!2m3!1f0!2f0!3f0!3m2!1i1024!2i708!4f10.1!4m11!3e0!4m3!2sParty+Snaps+Photo+Booth+OC+|+Photo+Booth+Rental+Orange+County!1d33.7753974!2d-117.921582!4m5!5s0x0:0xc3635ee1f696f63b!2sGarden+Grove+Park+Maintenance!3m2!1d33.7621433!2d-117.9284664!5e0!3m2!1sen!2slt!4v1682029416597!5m2!1sen!2slt" width="800" height="800" style="border:0;" allowfullscreen="" loading="lazy" referrerpolicy="no-referrer-when-downgrade"&gt;&lt;/iframe&gt;</t>
  </si>
  <si>
    <t>Energy Field</t>
  </si>
  <si>
    <t>https://www.google.com/maps/dir/?api=1&amp;origin=Party+Snaps+Photo+Booth+OC+|+Photo+Booth+Rental+Orange+County&amp;origin_place_id=ChIJS6qcHXvZ3IARO_aW9uFeY8M&amp;destination=Energy+Field&amp;destination_place_id=ChIJU7KDCy8o3YAR6fce3BN0pm0&amp;travelmode=best</t>
  </si>
  <si>
    <t>https://maps.google.com?saddr=33.7753974,-117.921582&amp;daddr=33.8072476,-117.9333521</t>
  </si>
  <si>
    <t>https://www.google.com/maps/dir/33.7753974,-117.921582/33.8072476,-117.9333521</t>
  </si>
  <si>
    <t>&lt;iframe src="https://www.google.com/maps/embed?pb=!1m26!1m12!1m3!1d6449.198386797689!2d-117.9333521!3d33.8072476!2m3!1f0!2f0!3f0!3m2!1i1024!2i708!4f10.1!4m11!3e0!4m3!2sParty+Snaps+Photo+Booth+OC+|+Photo+Booth+Rental+Orange+County!1d33.7753974!2d-117.921582!4m5!5s0x0:0xc3635ee1f696f63b!2sEnergy+Field!3m2!1d33.8072476!2d-117.9333521!5e0!3m2!1sen!2slt!4v1682029416597!5m2!1sen!2slt" width="800" height="800" style="border:0;" allowfullscreen="" loading="lazy" referrerpolicy="no-referrer-when-downgrade"&gt;&lt;/iframe&gt;</t>
  </si>
  <si>
    <t>Magnolia Park</t>
  </si>
  <si>
    <t>https://www.google.com/maps/dir/?api=1&amp;origin=Party+Snaps+Photo+Booth+OC+|+Photo+Booth+Rental+Orange+County&amp;origin_place_id=ChIJS6qcHXvZ3IARO_aW9uFeY8M&amp;destination=Magnolia+Park&amp;destination_place_id=ChIJP_qEh73X3IARKEHnFKIFNQM&amp;travelmode=best</t>
  </si>
  <si>
    <t>https://maps.google.com?saddr=33.7753974,-117.921582&amp;daddr=33.8054211,-117.8932141</t>
  </si>
  <si>
    <t>https://www.google.com/maps/dir/33.7753974,-117.921582/33.8054211,-117.8932141</t>
  </si>
  <si>
    <t>&lt;iframe src="https://www.google.com/maps/embed?pb=!1m26!1m12!1m3!1d6449.198386797689!2d-117.8932141!3d33.8054211!2m3!1f0!2f0!3f0!3m2!1i1024!2i708!4f10.1!4m11!3e0!4m3!2sParty+Snaps+Photo+Booth+OC+|+Photo+Booth+Rental+Orange+County!1d33.7753974!2d-117.921582!4m5!5s0x0:0xc3635ee1f696f63b!2sMagnolia+Park!3m2!1d33.8054211!2d-117.8932141!5e0!3m2!1sen!2slt!4v1682029416597!5m2!1sen!2slt" width="800" height="800" style="border:0;" allowfullscreen="" loading="lazy" referrerpolicy="no-referrer-when-downgrade"&gt;&lt;/iframe&gt;</t>
  </si>
  <si>
    <t>Common Ground Community Garden</t>
  </si>
  <si>
    <t>https://www.google.com/maps/dir/?api=1&amp;origin=Party+Snaps+Photo+Booth+OC+|+Photo+Booth+Rental+Orange+County&amp;origin_place_id=ChIJS6qcHXvZ3IARO_aW9uFeY8M&amp;destination=Common+Ground+Community+Garden&amp;destination_place_id=ChIJc4mw504o3YAR445rBTmTMkU&amp;travelmode=best</t>
  </si>
  <si>
    <t>https://maps.google.com?saddr=33.7753974,-117.921582&amp;daddr=33.80339199999999,-117.955795</t>
  </si>
  <si>
    <t>https://www.google.com/maps/dir/33.7753974,-117.921582/33.80339199999999,-117.955795</t>
  </si>
  <si>
    <t>&lt;iframe src="https://www.google.com/maps/embed?pb=!1m26!1m12!1m3!1d6449.198386797689!2d-117.955795!3d33.80339199999999!2m3!1f0!2f0!3f0!3m2!1i1024!2i708!4f10.1!4m11!3e0!4m3!2sParty+Snaps+Photo+Booth+OC+|+Photo+Booth+Rental+Orange+County!1d33.7753974!2d-117.921582!4m5!5s0x0:0xc3635ee1f696f63b!2sCommon+Ground+Community+Garden!3m2!1d33.80339199999999!2d-117.955795!5e0!3m2!1sen!2slt!4v1682029416597!5m2!1sen!2slt" width="800" height="800" style="border:0;" allowfullscreen="" loading="lazy" referrerpolicy="no-referrer-when-downgrade"&gt;&lt;/iframe&gt;</t>
  </si>
  <si>
    <t>Edna Park</t>
  </si>
  <si>
    <t>https://www.google.com/maps/dir/?api=1&amp;origin=Party+Snaps+Photo+Booth+OC+|+Photo+Booth+Rental+Orange+County&amp;origin_place_id=ChIJS6qcHXvZ3IARO_aW9uFeY8M&amp;destination=Edna+Park&amp;destination_place_id=ChIJXcMlhD_Y3IARrr13tx3b8Ds&amp;travelmode=best</t>
  </si>
  <si>
    <t>https://maps.google.com?saddr=33.7753974,-117.921582&amp;daddr=33.763341,-117.8988744</t>
  </si>
  <si>
    <t>https://www.google.com/maps/dir/33.7753974,-117.921582/33.763341,-117.8988744</t>
  </si>
  <si>
    <t>&lt;iframe src="https://www.google.com/maps/embed?pb=!1m26!1m12!1m3!1d6449.198386797689!2d-117.8988744!3d33.763341!2m3!1f0!2f0!3f0!3m2!1i1024!2i708!4f10.1!4m11!3e0!4m3!2sParty+Snaps+Photo+Booth+OC+|+Photo+Booth+Rental+Orange+County!1d33.7753974!2d-117.921582!4m5!5s0x0:0xc3635ee1f696f63b!2sEdna+Park!3m2!1d33.763341!2d-117.8988744!5e0!3m2!1sen!2slt!4v1682029416597!5m2!1sen!2slt" width="800" height="800" style="border:0;" allowfullscreen="" loading="lazy" referrerpolicy="no-referrer-when-downgrade"&gt;&lt;/iframe&gt;</t>
  </si>
  <si>
    <t>Rosita Park</t>
  </si>
  <si>
    <t>https://www.google.com/maps/dir/?api=1&amp;origin=Party+Snaps+Photo+Booth+OC+|+Photo+Booth+Rental+Orange+County&amp;origin_place_id=ChIJS6qcHXvZ3IARO_aW9uFeY8M&amp;destination=Rosita+Park&amp;destination_place_id=ChIJT2ATkosn3YARq12wyT3C8Lo&amp;travelmode=best</t>
  </si>
  <si>
    <t>https://maps.google.com?saddr=33.7753974,-117.921582&amp;daddr=33.751678,-117.92966</t>
  </si>
  <si>
    <t>https://www.google.com/maps/dir/33.7753974,-117.921582/33.751678,-117.92966</t>
  </si>
  <si>
    <t>&lt;iframe src="https://www.google.com/maps/embed?pb=!1m26!1m12!1m3!1d6449.198386797689!2d-117.92966!3d33.751678!2m3!1f0!2f0!3f0!3m2!1i1024!2i708!4f10.1!4m11!3e0!4m3!2sParty+Snaps+Photo+Booth+OC+|+Photo+Booth+Rental+Orange+County!1d33.7753974!2d-117.921582!4m5!5s0x0:0xc3635ee1f696f63b!2sRosita+Park!3m2!1d33.751678!2d-117.92966!5e0!3m2!1sen!2slt!4v1682029416597!5m2!1sen!2slt" width="800" height="800" style="border:0;" allowfullscreen="" loading="lazy" referrerpolicy="no-referrer-when-downgrade"&gt;&lt;/iframe&gt;</t>
  </si>
  <si>
    <t>Garden Grove</t>
  </si>
  <si>
    <t>https://www.google.com/maps/dir/?api=1&amp;origin=Party+Snaps+Photo+Booth+OC+|+Photo+Booth+Rental+Orange+County&amp;origin_place_id=ChIJS6qcHXvZ3IARO_aW9uFeY8M&amp;destination=Garden+Grove&amp;destination_place_id=ChIJ6ZRwunso3YARQgDtgwHeS3E&amp;travelmode=best</t>
  </si>
  <si>
    <t>https://maps.google.com?saddr=33.7753974,-117.921582&amp;daddr=33.77433649999999,-117.9637484</t>
  </si>
  <si>
    <t>https://www.google.com/maps/dir/33.7753974,-117.921582/33.77433649999999,-117.9637484</t>
  </si>
  <si>
    <t>&lt;iframe src="https://www.google.com/maps/embed?pb=!1m26!1m12!1m3!1d6449.198386797689!2d-117.9637484!3d33.77433649999999!2m3!1f0!2f0!3f0!3m2!1i1024!2i708!4f10.1!4m11!3e0!4m3!2sParty+Snaps+Photo+Booth+OC+|+Photo+Booth+Rental+Orange+County!1d33.7753974!2d-117.921582!4m5!5s0x0:0xc3635ee1f696f63b!2sGarden+Grove!3m2!1d33.77433649999999!2d-117.9637484!5e0!3m2!1sen!2slt!4v1682029416597!5m2!1sen!2slt" width="800" height="800" style="border:0;" allowfullscreen="" loading="lazy" referrerpolicy="no-referrer-when-downgrade"&gt;&lt;/iframe&gt;</t>
  </si>
  <si>
    <t>Cesar Chavez Campesino Park</t>
  </si>
  <si>
    <t>https://www.google.com/maps/dir/?api=1&amp;origin=Party+Snaps+Photo+Booth+OC+|+Photo+Booth+Rental+Orange+County&amp;origin_place_id=ChIJS6qcHXvZ3IARO_aW9uFeY8M&amp;destination=Cesar+Chavez+Campesino+Park&amp;destination_place_id=ChIJ80gc42_Y3IAR9Kx3uPUGkM0&amp;travelmode=best</t>
  </si>
  <si>
    <t>https://maps.google.com?saddr=33.7753974,-117.921582&amp;daddr=33.7497247,-117.9129466</t>
  </si>
  <si>
    <t>https://www.google.com/maps/dir/33.7753974,-117.921582/33.7497247,-117.9129466</t>
  </si>
  <si>
    <t>&lt;iframe src="https://www.google.com/maps/embed?pb=!1m26!1m12!1m3!1d6449.198386797689!2d-117.9129466!3d33.7497247!2m3!1f0!2f0!3f0!3m2!1i1024!2i708!4f10.1!4m11!3e0!4m3!2sParty+Snaps+Photo+Booth+OC+|+Photo+Booth+Rental+Orange+County!1d33.7753974!2d-117.921582!4m5!5s0x0:0xc3635ee1f696f63b!2sCesar+Chavez+Campesino+Park!3m2!1d33.7497247!2d-117.9129466!5e0!3m2!1sen!2slt!4v1682029416597!5m2!1sen!2slt" width="800" height="800" style="border:0;" allowfullscreen="" loading="lazy" referrerpolicy="no-referrer-when-downgrade"&gt;&lt;/iframe&gt;</t>
  </si>
  <si>
    <t>Dog Park | Garden Grove</t>
  </si>
  <si>
    <t>https://www.google.com/maps/dir/?api=1&amp;origin=Party+Snaps+Photo+Booth+OC+|+Photo+Booth+Rental+Orange+County&amp;origin_place_id=ChIJS6qcHXvZ3IARO_aW9uFeY8M&amp;destination=Dog+Park+|+Garden+Grove&amp;destination_place_id=ChIJf3z51NUn3YARaSnWbQLZ_Xw&amp;travelmode=best</t>
  </si>
  <si>
    <t>https://maps.google.com?saddr=33.7753974,-117.921582&amp;daddr=33.7645514,-117.9664844</t>
  </si>
  <si>
    <t>https://www.google.com/maps/dir/33.7753974,-117.921582/33.7645514,-117.9664844</t>
  </si>
  <si>
    <t>&lt;iframe src="https://www.google.com/maps/embed?pb=!1m26!1m12!1m3!1d6449.198386797689!2d-117.9664844!3d33.7645514!2m3!1f0!2f0!3f0!3m2!1i1024!2i708!4f10.1!4m11!3e0!4m3!2sParty+Snaps+Photo+Booth+OC+|+Photo+Booth+Rental+Orange+County!1d33.7753974!2d-117.921582!4m5!5s0x0:0xc3635ee1f696f63b!2sDog+Park+|+Garden+Grove!3m2!1d33.7645514!2d-117.9664844!5e0!3m2!1sen!2slt!4v1682029416597!5m2!1sen!2slt" width="800" height="800" style="border:0;" allowfullscreen="" loading="lazy" referrerpolicy="no-referrer-when-downgrade"&gt;&lt;/iframe&gt;</t>
  </si>
  <si>
    <t>Melrose Abbey Memorial Park &amp; Mortuary</t>
  </si>
  <si>
    <t>https://www.google.com/maps/dir/?api=1&amp;origin=Party+Snaps+Photo+Booth+OC+|+Photo+Booth+Rental+Orange+County&amp;origin_place_id=ChIJS6qcHXvZ3IARO_aW9uFeY8M&amp;destination=Melrose+Abbey+Memorial+Park+&amp;+Mortuary&amp;destination_place_id=ChIJ9YCs8JHX3IARnk0VKCRbvi0&amp;travelmode=best</t>
  </si>
  <si>
    <t>https://maps.google.com?saddr=33.7753974,-117.921582&amp;daddr=33.7947271,-117.8955097</t>
  </si>
  <si>
    <t>https://www.google.com/maps/dir/33.7753974,-117.921582/33.7947271,-117.8955097</t>
  </si>
  <si>
    <t>&lt;iframe src="https://www.google.com/maps/embed?pb=!1m26!1m12!1m3!1d6449.198386797689!2d-117.8955097!3d33.7947271!2m3!1f0!2f0!3f0!3m2!1i1024!2i708!4f10.1!4m11!3e0!4m3!2sParty+Snaps+Photo+Booth+OC+|+Photo+Booth+Rental+Orange+County!1d33.7753974!2d-117.921582!4m5!5s0x0:0xc3635ee1f696f63b!2sMelrose+Abbey+Memorial+Park+&amp;+Mortuary!3m2!1d33.7947271!2d-117.8955097!5e0!3m2!1sen!2slt!4v1682029416597!5m2!1sen!2slt" width="800" height="800" style="border:0;" allowfullscreen="" loading="lazy" referrerpolicy="no-referrer-when-downgrade"&gt;&lt;/iframe&gt;</t>
  </si>
  <si>
    <t>Morrison Park</t>
  </si>
  <si>
    <t>https://www.google.com/maps/dir/?api=1&amp;origin=Party+Snaps+Photo+Booth+OC+|+Photo+Booth+Rental+Orange+County&amp;origin_place_id=ChIJS6qcHXvZ3IARO_aW9uFeY8M&amp;destination=Morrison+Park&amp;destination_place_id=ChIJwwkJ4DLY3IARyEST9v1hFGU&amp;travelmode=best</t>
  </si>
  <si>
    <t>https://maps.google.com?saddr=33.7753974,-117.921582&amp;daddr=33.77544940000001,-117.8798587</t>
  </si>
  <si>
    <t>https://www.google.com/maps/dir/33.7753974,-117.921582/33.77544940000001,-117.8798587</t>
  </si>
  <si>
    <t>&lt;iframe src="https://www.google.com/maps/embed?pb=!1m26!1m12!1m3!1d6449.198386797689!2d-117.8798587!3d33.77544940000001!2m3!1f0!2f0!3f0!3m2!1i1024!2i708!4f10.1!4m11!3e0!4m3!2sParty+Snaps+Photo+Booth+OC+|+Photo+Booth+Rental+Orange+County!1d33.7753974!2d-117.921582!4m5!5s0x0:0xc3635ee1f696f63b!2sMorrison+Park!3m2!1d33.77544940000001!2d-117.8798587!5e0!3m2!1sen!2slt!4v1682029416597!5m2!1sen!2slt" width="800" height="800" style="border:0;" allowfullscreen="" loading="lazy" referrerpolicy="no-referrer-when-downgrade"&gt;&lt;/iframe&gt;</t>
  </si>
  <si>
    <t>Westhaven Park</t>
  </si>
  <si>
    <t>https://www.google.com/maps/dir/?api=1&amp;origin=Party+Snaps+Photo+Booth+OC+|+Photo+Booth+Rental+Orange+County&amp;origin_place_id=ChIJS6qcHXvZ3IARO_aW9uFeY8M&amp;destination=Westhaven+Park&amp;destination_place_id=ChIJwbsysf3X3IARX2QCZ8MTysg&amp;travelmode=best</t>
  </si>
  <si>
    <t>https://maps.google.com?saddr=33.7753974,-117.921582&amp;daddr=33.7841037,-117.9233944</t>
  </si>
  <si>
    <t>https://www.google.com/maps/dir/33.7753974,-117.921582/33.7841037,-117.9233944</t>
  </si>
  <si>
    <t>&lt;iframe src="https://www.google.com/maps/embed?pb=!1m26!1m12!1m3!1d6449.198386797689!2d-117.9233944!3d33.7841037!2m3!1f0!2f0!3f0!3m2!1i1024!2i708!4f10.1!4m11!3e0!4m3!2sParty+Snaps+Photo+Booth+OC+|+Photo+Booth+Rental+Orange+County!1d33.7753974!2d-117.921582!4m5!5s0x0:0xc3635ee1f696f63b!2sWesthaven+Park!3m2!1d33.7841037!2d-117.9233944!5e0!3m2!1sen!2slt!4v1682029416597!5m2!1sen!2slt" width="800" height="800" style="border:0;" allowfullscreen="" loading="lazy" referrerpolicy="no-referrer-when-downgrade"&gt;&lt;/iframe&gt;</t>
  </si>
  <si>
    <t>Bowling Green Park</t>
  </si>
  <si>
    <t>https://www.google.com/maps/dir/?api=1&amp;origin=Party+Snaps+Photo+Booth+OC+|+Photo+Booth+Rental+Orange+County&amp;origin_place_id=ChIJS6qcHXvZ3IARO_aW9uFeY8M&amp;destination=Bowling+Green+Park&amp;destination_place_id=ChIJiQHwn8An3YAR86XeIpAsx1I&amp;travelmode=best</t>
  </si>
  <si>
    <t>https://maps.google.com?saddr=33.7753974,-117.921582&amp;daddr=33.7497724,-117.952542</t>
  </si>
  <si>
    <t>https://www.google.com/maps/dir/33.7753974,-117.921582/33.7497724,-117.952542</t>
  </si>
  <si>
    <t>&lt;iframe src="https://www.google.com/maps/embed?pb=!1m26!1m12!1m3!1d6449.198386797689!2d-117.952542!3d33.7497724!2m3!1f0!2f0!3f0!3m2!1i1024!2i708!4f10.1!4m11!3e0!4m3!2sParty+Snaps+Photo+Booth+OC+|+Photo+Booth+Rental+Orange+County!1d33.7753974!2d-117.921582!4m5!5s0x0:0xc3635ee1f696f63b!2sBowling+Green+Park!3m2!1d33.7497724!2d-117.952542!5e0!3m2!1sen!2slt!4v1682029416597!5m2!1sen!2slt" width="800" height="800" style="border:0;" allowfullscreen="" loading="lazy" referrerpolicy="no-referrer-when-downgrade"&gt;&lt;/iframe&gt;</t>
  </si>
  <si>
    <t>Faylane Park</t>
  </si>
  <si>
    <t>https://www.google.com/maps/dir/?api=1&amp;origin=Party+Snaps+Photo+Booth+OC+|+Photo+Booth+Rental+Orange+County&amp;origin_place_id=ChIJS6qcHXvZ3IARO_aW9uFeY8M&amp;destination=Faylane+Park&amp;destination_place_id=ChIJmbzynUEo3YARtLwBZ0lydEA&amp;travelmode=best</t>
  </si>
  <si>
    <t>https://maps.google.com?saddr=33.7753974,-117.921582&amp;daddr=33.79288200000001,-117.9541009</t>
  </si>
  <si>
    <t>https://www.google.com/maps/dir/33.7753974,-117.921582/33.79288200000001,-117.9541009</t>
  </si>
  <si>
    <t>&lt;iframe src="https://www.google.com/maps/embed?pb=!1m26!1m12!1m3!1d6449.198386797689!2d-117.9541009!3d33.79288200000001!2m3!1f0!2f0!3f0!3m2!1i1024!2i708!4f10.1!4m11!3e0!4m3!2sParty+Snaps+Photo+Booth+OC+|+Photo+Booth+Rental+Orange+County!1d33.7753974!2d-117.921582!4m5!5s0x0:0xc3635ee1f696f63b!2sFaylane+Park!3m2!1d33.79288200000001!2d-117.9541009!5e0!3m2!1sen!2slt!4v1682029416597!5m2!1sen!2slt" width="800" height="800" style="border:0;" allowfullscreen="" loading="lazy" referrerpolicy="no-referrer-when-downgrade"&gt;&lt;/iframe&gt;</t>
  </si>
  <si>
    <t>Stanford Park LLC</t>
  </si>
  <si>
    <t>https://www.google.com/maps/dir/?api=1&amp;origin=Party+Snaps+Photo+Booth+OC+|+Photo+Booth+Rental+Orange+County&amp;origin_place_id=ChIJS6qcHXvZ3IARO_aW9uFeY8M&amp;destination=Stanford+Park+LLC&amp;destination_place_id=ChIJjTrbsXMo3YARe_oIepACnB8&amp;travelmode=best</t>
  </si>
  <si>
    <t>https://maps.google.com?saddr=33.7753974,-117.921582&amp;daddr=33.7773053,-117.9520866</t>
  </si>
  <si>
    <t>https://www.google.com/maps/dir/33.7753974,-117.921582/33.7773053,-117.9520866</t>
  </si>
  <si>
    <t>&lt;iframe src="https://www.google.com/maps/embed?pb=!1m26!1m12!1m3!1d6449.198386797689!2d-117.9520866!3d33.7773053!2m3!1f0!2f0!3f0!3m2!1i1024!2i708!4f10.1!4m11!3e0!4m3!2sParty+Snaps+Photo+Booth+OC+|+Photo+Booth+Rental+Orange+County!1d33.7753974!2d-117.921582!4m5!5s0x0:0xc3635ee1f696f63b!2sStanford+Park+LLC!3m2!1d33.7773053!2d-117.9520866!5e0!3m2!1sen!2slt!4v1682029416597!5m2!1sen!2slt" width="800" height="800" style="border:0;" allowfullscreen="" loading="lazy" referrerpolicy="no-referrer-when-downgrade"&gt;&lt;/iframe&gt;</t>
  </si>
  <si>
    <t>Cottage Industries Community Garden</t>
  </si>
  <si>
    <t>https://www.google.com/maps/dir/?api=1&amp;origin=Party+Snaps+Photo+Booth+OC+|+Photo+Booth+Rental+Orange+County&amp;origin_place_id=ChIJS6qcHXvZ3IARO_aW9uFeY8M&amp;destination=Cottage+Industries+Community+Garden&amp;destination_place_id=ChIJ4auzT-Yn3YAROMTyM7G7zjU&amp;travelmode=best</t>
  </si>
  <si>
    <t>https://maps.google.com?saddr=33.7753974,-117.921582&amp;daddr=33.77457739999999,-117.9332612</t>
  </si>
  <si>
    <t>https://www.google.com/maps/dir/33.7753974,-117.921582/33.77457739999999,-117.9332612</t>
  </si>
  <si>
    <t>&lt;iframe src="https://www.google.com/maps/embed?pb=!1m26!1m12!1m3!1d6449.198386797689!2d-117.9332612!3d33.77457739999999!2m3!1f0!2f0!3f0!3m2!1i1024!2i708!4f10.1!4m11!3e0!4m3!2sParty+Snaps+Photo+Booth+OC+|+Photo+Booth+Rental+Orange+County!1d33.7753974!2d-117.921582!4m5!5s0x0:0xc3635ee1f696f63b!2sCottage+Industries+Community+Garden!3m2!1d33.77457739999999!2d-117.9332612!5e0!3m2!1sen!2slt!4v1682029416597!5m2!1sen!2slt" width="800" height="800" style="border:0;" allowfullscreen="" loading="lazy" referrerpolicy="no-referrer-when-downgrade"&gt;&lt;/iframe&gt;</t>
  </si>
  <si>
    <t>Community Center Park</t>
  </si>
  <si>
    <t>https://www.google.com/maps/dir/?api=1&amp;origin=Party+Snaps+Photo+Booth+OC+|+Photo+Booth+Rental+Orange+County&amp;origin_place_id=ChIJS6qcHXvZ3IARO_aW9uFeY8M&amp;destination=Community+Center+Park&amp;destination_place_id=ChIJlSiajQgo3YARYgyGu4fE3r0&amp;travelmode=best</t>
  </si>
  <si>
    <t>https://maps.google.com?saddr=33.7753974,-117.921582&amp;daddr=33.7767992,-117.9376069</t>
  </si>
  <si>
    <t>https://www.google.com/maps/dir/33.7753974,-117.921582/33.7767992,-117.9376069</t>
  </si>
  <si>
    <t>&lt;iframe src="https://www.google.com/maps/embed?pb=!1m26!1m12!1m3!1d6449.198386797689!2d-117.9376069!3d33.7767992!2m3!1f0!2f0!3f0!3m2!1i1024!2i708!4f10.1!4m11!3e0!4m3!2sParty+Snaps+Photo+Booth+OC+|+Photo+Booth+Rental+Orange+County!1d33.7753974!2d-117.921582!4m5!5s0x0:0xc3635ee1f696f63b!2sCommunity+Center+Park!3m2!1d33.7767992!2d-117.9376069!5e0!3m2!1sen!2slt!4v1682029416597!5m2!1sen!2slt" width="800" height="800" style="border:0;" allowfullscreen="" loading="lazy" referrerpolicy="no-referrer-when-downgrade"&gt;&lt;/iframe&gt;</t>
  </si>
  <si>
    <t>Artificial Grass Solution</t>
  </si>
  <si>
    <t>https://www.google.com/maps/dir/?api=1&amp;origin=Party+Snaps+Photo+Booth+OC+|+Photo+Booth+Rental+Orange+County&amp;origin_place_id=ChIJS6qcHXvZ3IARO_aW9uFeY8M&amp;destination=Artificial+Grass+Solution&amp;destination_place_id=ChIJq9iql5_Z3IAR_b1oMgNZeBQ&amp;travelmode=best</t>
  </si>
  <si>
    <t>https://maps.google.com?saddr=33.7753974,-117.921582&amp;daddr=33.7600645,-117.9071162</t>
  </si>
  <si>
    <t>https://www.google.com/maps/dir/33.7753974,-117.921582/33.7600645,-117.9071162</t>
  </si>
  <si>
    <t>&lt;iframe src="https://www.google.com/maps/embed?pb=!1m26!1m12!1m3!1d6449.198386797689!2d-117.9071162!3d33.7600645!2m3!1f0!2f0!3f0!3m2!1i1024!2i708!4f10.1!4m11!3e0!4m3!2sParty+Snaps+Photo+Booth+OC+|+Photo+Booth+Rental+Orange+County!1d33.7753974!2d-117.921582!4m5!5s0x0:0xc3635ee1f696f63b!2sArtificial+Grass+Solution!3m2!1d33.7600645!2d-117.9071162!5e0!3m2!1sen!2slt!4v1682029416597!5m2!1sen!2slt" width="800" height="800" style="border:0;" allowfullscreen="" loading="lazy" referrerpolicy="no-referrer-when-downgrade"&gt;&lt;/iframe&gt;</t>
  </si>
  <si>
    <t>Christ Cathedral Arboretum</t>
  </si>
  <si>
    <t>https://www.google.com/maps/dir/?api=1&amp;origin=Party+Snaps+Photo+Booth+OC+|+Photo+Booth+Rental+Orange+County&amp;origin_place_id=ChIJS6qcHXvZ3IARO_aW9uFeY8M&amp;destination=Christ+Cathedral+Arboretum&amp;destination_place_id=ChIJv_c_-i7X3IARxzgnMCPbLos&amp;travelmode=best</t>
  </si>
  <si>
    <t>https://maps.google.com?saddr=33.7753974,-117.921582&amp;daddr=33.7862107,-117.8990477</t>
  </si>
  <si>
    <t>https://www.google.com/maps/dir/33.7753974,-117.921582/33.7862107,-117.8990477</t>
  </si>
  <si>
    <t>&lt;iframe src="https://www.google.com/maps/embed?pb=!1m26!1m12!1m3!1d6449.198386797689!2d-117.8990477!3d33.7862107!2m3!1f0!2f0!3f0!3m2!1i1024!2i708!4f10.1!4m11!3e0!4m3!2sParty+Snaps+Photo+Booth+OC+|+Photo+Booth+Rental+Orange+County!1d33.7753974!2d-117.921582!4m5!5s0x0:0xc3635ee1f696f63b!2sChrist+Cathedral+Arboretum!3m2!1d33.7862107!2d-117.8990477!5e0!3m2!1sen!2slt!4v1682029416597!5m2!1sen!2slt" width="800" height="800" style="border:0;" allowfullscreen="" loading="lazy" referrerpolicy="no-referrer-when-downgrade"&gt;&lt;/iframe&gt;</t>
  </si>
  <si>
    <t>Santa Ana River Trail- mile marker 10</t>
  </si>
  <si>
    <t>https://www.google.com/maps/dir/?api=1&amp;origin=Party+Snaps+Photo+Booth+OC+|+Photo+Booth+Rental+Orange+County&amp;origin_place_id=ChIJS6qcHXvZ3IARO_aW9uFeY8M&amp;destination=Santa+Ana+River+Trail-+mile+marker+10&amp;destination_place_id=ChIJlfPw-crZ3IARTakVXGBrHG8&amp;travelmode=best</t>
  </si>
  <si>
    <t>https://maps.google.com?saddr=33.7753974,-117.921582&amp;daddr=33.7642218,-117.8977311</t>
  </si>
  <si>
    <t>https://www.google.com/maps/dir/33.7753974,-117.921582/33.7642218,-117.8977311</t>
  </si>
  <si>
    <t>&lt;iframe src="https://www.google.com/maps/embed?pb=!1m26!1m12!1m3!1d6449.198386797689!2d-117.8977311!3d33.7642218!2m3!1f0!2f0!3f0!3m2!1i1024!2i708!4f10.1!4m11!3e0!4m3!2sParty+Snaps+Photo+Booth+OC+|+Photo+Booth+Rental+Orange+County!1d33.7753974!2d-117.921582!4m5!5s0x0:0xc3635ee1f696f63b!2sSanta+Ana+River+Trail-+mile+marker+10!3m2!1d33.7642218!2d-117.8977311!5e0!3m2!1sen!2slt!4v1682029416597!5m2!1sen!2slt" width="800" height="800" style="border:0;" allowfullscreen="" loading="lazy" referrerpolicy="no-referrer-when-downgrade"&gt;&lt;/iframe&gt;</t>
  </si>
  <si>
    <t>Neighborhood Park</t>
  </si>
  <si>
    <t>https://www.google.com/maps/dir/?api=1&amp;origin=Party+Snaps+Photo+Booth+OC+|+Photo+Booth+Rental+Orange+County&amp;origin_place_id=ChIJS6qcHXvZ3IARO_aW9uFeY8M&amp;destination=Neighborhood+Park&amp;destination_place_id=ChIJb_HW4_bZ3IARcmaULlApiKQ&amp;travelmode=best</t>
  </si>
  <si>
    <t>https://maps.google.com?saddr=33.7753974,-117.921582&amp;daddr=33.7774387,-117.8941268</t>
  </si>
  <si>
    <t>https://www.google.com/maps/dir/33.7753974,-117.921582/33.7774387,-117.8941268</t>
  </si>
  <si>
    <t>&lt;iframe src="https://www.google.com/maps/embed?pb=!1m26!1m12!1m3!1d6449.198386797689!2d-117.8941268!3d33.7774387!2m3!1f0!2f0!3f0!3m2!1i1024!2i708!4f10.1!4m11!3e0!4m3!2sParty+Snaps+Photo+Booth+OC+|+Photo+Booth+Rental+Orange+County!1d33.7753974!2d-117.921582!4m5!5s0x0:0xc3635ee1f696f63b!2sNeighborhood+Park!3m2!1d33.7774387!2d-117.8941268!5e0!3m2!1sen!2slt!4v1682029416597!5m2!1sen!2slt" width="800" height="800" style="border:0;" allowfullscreen="" loading="lazy" referrerpolicy="no-referrer-when-downgrade"&gt;&lt;/iframe&gt;</t>
  </si>
  <si>
    <t>Riverview Park</t>
  </si>
  <si>
    <t>https://www.google.com/maps/dir/?api=1&amp;origin=Party+Snaps+Photo+Booth+OC+|+Photo+Booth+Rental+Orange+County&amp;origin_place_id=ChIJS6qcHXvZ3IARO_aW9uFeY8M&amp;destination=Riverview+Park&amp;destination_place_id=ChIJJQADtEDY3IARPBHuD5gPfbo&amp;travelmode=best</t>
  </si>
  <si>
    <t>https://maps.google.com?saddr=33.7753974,-117.921582&amp;daddr=33.7626617,-117.895647</t>
  </si>
  <si>
    <t>https://www.google.com/maps/dir/33.7753974,-117.921582/33.7626617,-117.895647</t>
  </si>
  <si>
    <t>&lt;iframe src="https://www.google.com/maps/embed?pb=!1m26!1m12!1m3!1d6449.198386797689!2d-117.895647!3d33.7626617!2m3!1f0!2f0!3f0!3m2!1i1024!2i708!4f10.1!4m11!3e0!4m3!2sParty+Snaps+Photo+Booth+OC+|+Photo+Booth+Rental+Orange+County!1d33.7753974!2d-117.921582!4m5!5s0x0:0xc3635ee1f696f63b!2sRiverview+Park!3m2!1d33.7626617!2d-117.895647!5e0!3m2!1sen!2slt!4v1682029416597!5m2!1sen!2slt" width="800" height="800" style="border:0;" allowfullscreen="" loading="lazy" referrerpolicy="no-referrer-when-downgrade"&gt;&lt;/iframe&gt;</t>
  </si>
  <si>
    <t>Shelley Kensington Park</t>
  </si>
  <si>
    <t>https://www.google.com/maps/dir/?api=1&amp;origin=Party+Snaps+Photo+Booth+OC+|+Photo+Booth+Rental+Orange+County&amp;origin_place_id=ChIJS6qcHXvZ3IARO_aW9uFeY8M&amp;destination=Shelley+Kensington+Park&amp;destination_place_id=ChIJ7TVczGUp3YAR0mIIQQmvYYA&amp;travelmode=best</t>
  </si>
  <si>
    <t>https://maps.google.com?saddr=33.7753974,-117.921582&amp;daddr=33.78012099999999,-117.9517343</t>
  </si>
  <si>
    <t>https://www.google.com/maps/dir/33.7753974,-117.921582/33.78012099999999,-117.9517343</t>
  </si>
  <si>
    <t>&lt;iframe src="https://www.google.com/maps/embed?pb=!1m26!1m12!1m3!1d6449.198386797689!2d-117.9517343!3d33.78012099999999!2m3!1f0!2f0!3f0!3m2!1i1024!2i708!4f10.1!4m11!3e0!4m3!2sParty+Snaps+Photo+Booth+OC+|+Photo+Booth+Rental+Orange+County!1d33.7753974!2d-117.921582!4m5!5s0x0:0xc3635ee1f696f63b!2sShelley+Kensington+Park!3m2!1d33.78012099999999!2d-117.9517343!5e0!3m2!1sen!2slt!4v1682029416597!5m2!1sen!2slt" width="800" height="800" style="border:0;" allowfullscreen="" loading="lazy" referrerpolicy="no-referrer-when-downgrade"&gt;&lt;/iframe&gt;</t>
  </si>
  <si>
    <t>Santa Ana River Trail- Honeycomb Pocket Park</t>
  </si>
  <si>
    <t>https://www.google.com/maps/dir/?api=1&amp;origin=Party+Snaps+Photo+Booth+OC+|+Photo+Booth+Rental+Orange+County&amp;origin_place_id=ChIJS6qcHXvZ3IARO_aW9uFeY8M&amp;destination=Santa+Ana+River+Trail-+Honeycomb+Pocket+Park&amp;destination_place_id=ChIJF4Jz4-rZ3IARLOzXZfhfXAE&amp;travelmode=best</t>
  </si>
  <si>
    <t>https://maps.google.com?saddr=33.7753974,-117.921582&amp;daddr=33.7725235,-117.890823</t>
  </si>
  <si>
    <t>https://www.google.com/maps/dir/33.7753974,-117.921582/33.7725235,-117.890823</t>
  </si>
  <si>
    <t>&lt;iframe src="https://www.google.com/maps/embed?pb=!1m26!1m12!1m3!1d6449.198386797689!2d-117.890823!3d33.7725235!2m3!1f0!2f0!3f0!3m2!1i1024!2i708!4f10.1!4m11!3e0!4m3!2sParty+Snaps+Photo+Booth+OC+|+Photo+Booth+Rental+Orange+County!1d33.7753974!2d-117.921582!4m5!5s0x0:0xc3635ee1f696f63b!2sSanta+Ana+River+Trail-+Honeycomb+Pocket+Park!3m2!1d33.7725235!2d-117.890823!5e0!3m2!1sen!2slt!4v1682029416597!5m2!1sen!2slt" width="800" height="800" style="border:0;" allowfullscreen="" loading="lazy" referrerpolicy="no-referrer-when-downgrade"&gt;&lt;/iframe&gt;</t>
  </si>
  <si>
    <t>Memory Lane Park</t>
  </si>
  <si>
    <t>https://www.google.com/maps/dir/?api=1&amp;origin=Party+Snaps+Photo+Booth+OC+|+Photo+Booth+Rental+Orange+County&amp;origin_place_id=ChIJS6qcHXvZ3IARO_aW9uFeY8M&amp;destination=Memory+Lane+Park&amp;destination_place_id=ChIJlW2CozrY3IARl3_GJv7CuwQ&amp;travelmode=best</t>
  </si>
  <si>
    <t>https://maps.google.com?saddr=33.7753974,-117.921582&amp;daddr=33.7738147,-117.8903386</t>
  </si>
  <si>
    <t>https://www.google.com/maps/dir/33.7753974,-117.921582/33.7738147,-117.8903386</t>
  </si>
  <si>
    <t>&lt;iframe src="https://www.google.com/maps/embed?pb=!1m26!1m12!1m3!1d6449.198386797689!2d-117.8903386!3d33.7738147!2m3!1f0!2f0!3f0!3m2!1i1024!2i708!4f10.1!4m11!3e0!4m3!2sParty+Snaps+Photo+Booth+OC+|+Photo+Booth+Rental+Orange+County!1d33.7753974!2d-117.921582!4m5!5s0x0:0xc3635ee1f696f63b!2sMemory+Lane+Park!3m2!1d33.7738147!2d-117.8903386!5e0!3m2!1sen!2slt!4v1682029416597!5m2!1sen!2slt" width="800" height="800" style="border:0;" allowfullscreen="" loading="lazy" referrerpolicy="no-referrer-when-downgrade"&gt;&lt;/iframe&gt;</t>
  </si>
  <si>
    <t>Parking for Trails</t>
  </si>
  <si>
    <t>https://www.google.com/maps/dir/?api=1&amp;origin=Party+Snaps+Photo+Booth+OC+|+Photo+Booth+Rental+Orange+County&amp;origin_place_id=ChIJS6qcHXvZ3IARO_aW9uFeY8M&amp;destination=Parking+for+Trails&amp;destination_place_id=ChIJZTCOEWjZ3IARClIA8_K3kzI&amp;travelmode=best</t>
  </si>
  <si>
    <t>https://maps.google.com?saddr=33.7753974,-117.921582&amp;daddr=33.7745591,-117.8901237</t>
  </si>
  <si>
    <t>https://www.google.com/maps/dir/33.7753974,-117.921582/33.7745591,-117.8901237</t>
  </si>
  <si>
    <t>&lt;iframe src="https://www.google.com/maps/embed?pb=!1m26!1m12!1m3!1d6449.198386797689!2d-117.8901237!3d33.7745591!2m3!1f0!2f0!3f0!3m2!1i1024!2i708!4f10.1!4m11!3e0!4m3!2sParty+Snaps+Photo+Booth+OC+|+Photo+Booth+Rental+Orange+County!1d33.7753974!2d-117.921582!4m5!5s0x0:0xc3635ee1f696f63b!2sParking+for+Trails!3m2!1d33.7745591!2d-117.8901237!5e0!3m2!1sen!2slt!4v1682029416597!5m2!1sen!2slt" width="800" height="800" style="border:0;" allowfullscreen="" loading="lazy" referrerpolicy="no-referrer-when-downgrade"&gt;&lt;/iframe&gt;</t>
  </si>
  <si>
    <t>Santa Ana River Trail - Mile Marker 9</t>
  </si>
  <si>
    <t>https://www.google.com/maps/dir/?api=1&amp;origin=Party+Snaps+Photo+Booth+OC+|+Photo+Booth+Rental+Orange+County&amp;origin_place_id=ChIJS6qcHXvZ3IARO_aW9uFeY8M&amp;destination=Santa+Ana+River+Trail+-+Mile+Marker+9&amp;destination_place_id=ChIJv0nd17bZ3IARzdFTcPa2k2s&amp;travelmode=best</t>
  </si>
  <si>
    <t>https://maps.google.com?saddr=33.7753974,-117.921582&amp;daddr=33.7526129,-117.9060412</t>
  </si>
  <si>
    <t>https://www.google.com/maps/dir/33.7753974,-117.921582/33.7526129,-117.9060412</t>
  </si>
  <si>
    <t>&lt;iframe src="https://www.google.com/maps/embed?pb=!1m26!1m12!1m3!1d6449.198386797689!2d-117.9060412!3d33.7526129!2m3!1f0!2f0!3f0!3m2!1i1024!2i708!4f10.1!4m11!3e0!4m3!2sParty+Snaps+Photo+Booth+OC+|+Photo+Booth+Rental+Orange+County!1d33.7753974!2d-117.921582!4m5!5s0x0:0xc3635ee1f696f63b!2sSanta+Ana+River+Trail+-+Mile+Marker+9!3m2!1d33.7526129!2d-117.9060412!5e0!3m2!1sen!2slt!4v1682029416597!5m2!1sen!2slt" width="800" height="800" style="border:0;" allowfullscreen="" loading="lazy" referrerpolicy="no-referrer-when-downgrade"&gt;&lt;/iframe&gt;</t>
  </si>
  <si>
    <t>King Street Park</t>
  </si>
  <si>
    <t>https://www.google.com/maps/dir/?api=1&amp;origin=Party+Snaps+Photo+Booth+OC+|+Photo+Booth+Rental+Orange+County&amp;origin_place_id=ChIJS6qcHXvZ3IARO_aW9uFeY8M&amp;destination=King+Street+Park&amp;destination_place_id=ChIJ-UH_AgDZ3IARk3B7ZbRovBw&amp;travelmode=best</t>
  </si>
  <si>
    <t>https://maps.google.com?saddr=33.7753974,-117.921582&amp;daddr=33.7531957,-117.9020034</t>
  </si>
  <si>
    <t>https://www.google.com/maps/dir/33.7753974,-117.921582/33.7531957,-117.9020034</t>
  </si>
  <si>
    <t>&lt;iframe src="https://www.google.com/maps/embed?pb=!1m26!1m12!1m3!1d6449.198386797689!2d-117.9020034!3d33.7531957!2m3!1f0!2f0!3f0!3m2!1i1024!2i708!4f10.1!4m11!3e0!4m3!2sParty+Snaps+Photo+Booth+OC+|+Photo+Booth+Rental+Orange+County!1d33.7753974!2d-117.921582!4m5!5s0x0:0xc3635ee1f696f63b!2sKing+Street+Park!3m2!1d33.7531957!2d-117.9020034!5e0!3m2!1sen!2slt!4v1682029416597!5m2!1sen!2slt" width="800" height="800" style="border:0;" allowfullscreen="" loading="lazy" referrerpolicy="no-referrer-when-downgrade"&gt;&lt;/iframe&gt;</t>
  </si>
  <si>
    <t>Spurgeon Park</t>
  </si>
  <si>
    <t>https://www.google.com/maps/dir/?api=1&amp;origin=Party+Snaps+Photo+Booth+OC+|+Photo+Booth+Rental+Orange+County&amp;origin_place_id=ChIJS6qcHXvZ3IARO_aW9uFeY8M&amp;destination=Spurgeon+Park&amp;destination_place_id=ChIJ28rzB2bY3IARV4ZGLJl9m_U&amp;travelmode=best</t>
  </si>
  <si>
    <t>https://maps.google.com?saddr=33.7753974,-117.921582&amp;daddr=33.7495104,-117.9069582</t>
  </si>
  <si>
    <t>https://www.google.com/maps/dir/33.7753974,-117.921582/33.7495104,-117.9069582</t>
  </si>
  <si>
    <t>&lt;iframe src="https://www.google.com/maps/embed?pb=!1m26!1m12!1m3!1d6449.198386797689!2d-117.9069582!3d33.7495104!2m3!1f0!2f0!3f0!3m2!1i1024!2i708!4f10.1!4m11!3e0!4m3!2sParty+Snaps+Photo+Booth+OC+|+Photo+Booth+Rental+Orange+County!1d33.7753974!2d-117.921582!4m5!5s0x0:0xc3635ee1f696f63b!2sSpurgeon+Park!3m2!1d33.7495104!2d-117.9069582!5e0!3m2!1sen!2slt!4v1682029416597!5m2!1sen!2slt" width="800" height="800" style="border:0;" allowfullscreen="" loading="lazy" referrerpolicy="no-referrer-when-downgrade"&gt;&lt;/iframe&gt;</t>
  </si>
  <si>
    <t>Parking Disney</t>
  </si>
  <si>
    <t>https://www.google.com/maps/dir/?api=1&amp;origin=Party+Snaps+Photo+Booth+OC+|+Photo+Booth+Rental+Orange+County&amp;origin_place_id=ChIJS6qcHXvZ3IARO_aW9uFeY8M&amp;destination=Parking+Disney&amp;destination_place_id=ChIJkwlhPgDX3IAR5Pnz1MR8ntA&amp;travelmode=best</t>
  </si>
  <si>
    <t>https://maps.google.com?saddr=33.7753974,-117.921582&amp;daddr=33.80614239999999,-117.9144892</t>
  </si>
  <si>
    <t>https://www.google.com/maps/dir/33.7753974,-117.921582/33.80614239999999,-117.9144892</t>
  </si>
  <si>
    <t>&lt;iframe src="https://www.google.com/maps/embed?pb=!1m26!1m12!1m3!1d6449.198386797689!2d-117.9144892!3d33.80614239999999!2m3!1f0!2f0!3f0!3m2!1i1024!2i708!4f10.1!4m11!3e0!4m3!2sParty+Snaps+Photo+Booth+OC+|+Photo+Booth+Rental+Orange+County!1d33.7753974!2d-117.921582!4m5!5s0x0:0xc3635ee1f696f63b!2sParking+Disney!3m2!1d33.80614239999999!2d-117.9144892!5e0!3m2!1sen!2slt!4v1682029416597!5m2!1sen!2slt" width="800" height="800" style="border:0;" allowfullscreen="" loading="lazy" referrerpolicy="no-referrer-when-downgrade"&gt;&lt;/iframe&gt;</t>
  </si>
  <si>
    <t>Parque</t>
  </si>
  <si>
    <t>https://www.google.com/maps/dir/?api=1&amp;origin=Party+Snaps+Photo+Booth+OC+|+Photo+Booth+Rental+Orange+County&amp;origin_place_id=ChIJS6qcHXvZ3IARO_aW9uFeY8M&amp;destination=Parque&amp;destination_place_id=ChIJz_6zGpfZ3IARRgxmk9nRp_c&amp;travelmode=best</t>
  </si>
  <si>
    <t>https://maps.google.com?saddr=33.7753974,-117.921582&amp;daddr=33.7527308,-117.8945436</t>
  </si>
  <si>
    <t>https://www.google.com/maps/dir/33.7753974,-117.921582/33.7527308,-117.8945436</t>
  </si>
  <si>
    <t>&lt;iframe src="https://www.google.com/maps/embed?pb=!1m26!1m12!1m3!1d6449.198386797689!2d-117.8945436!3d33.7527308!2m3!1f0!2f0!3f0!3m2!1i1024!2i708!4f10.1!4m11!3e0!4m3!2sParty+Snaps+Photo+Booth+OC+|+Photo+Booth+Rental+Orange+County!1d33.7753974!2d-117.921582!4m5!5s0x0:0xc3635ee1f696f63b!2sParque!3m2!1d33.7527308!2d-117.8945436!5e0!3m2!1sen!2slt!4v1682029416597!5m2!1sen!2slt" width="800" height="800" style="border:0;" allowfullscreen="" loading="lazy" referrerpolicy="no-referrer-when-downgrade"&gt;&lt;/iframe&gt;</t>
  </si>
  <si>
    <t>https://maps.google.com?saddr=33.7753974,-117.921582&amp;daddr=33.75269539999999,-117.8945382</t>
  </si>
  <si>
    <t>https://www.google.com/maps/dir/33.7753974,-117.921582/33.75269539999999,-117.8945382</t>
  </si>
  <si>
    <t>&lt;iframe src="https://www.google.com/maps/embed?pb=!1m26!1m12!1m3!1d6449.198386797689!2d-117.8945382!3d33.75269539999999!2m3!1f0!2f0!3f0!3m2!1i1024!2i708!4f10.1!4m11!3e0!4m3!2sParty+Snaps+Photo+Booth+OC+|+Photo+Booth+Rental+Orange+County!1d33.7753974!2d-117.921582!4m5!5s0x0:0xc3635ee1f696f63b!2sEl+Salvador+Park!3m2!1d33.75269539999999!2d-117.8945382!5e0!3m2!1sen!2slt!4v1682029416597!5m2!1sen!2slt" width="800" height="800" style="border:0;" allowfullscreen="" loading="lazy" referrerpolicy="no-referrer-when-downgrade"&gt;&lt;/iframe&gt;</t>
  </si>
  <si>
    <t>Medal of Honor Bike and Pedestrian Trail</t>
  </si>
  <si>
    <t>https://www.google.com/maps/dir/?api=1&amp;origin=Party+Snaps+Photo+Booth+OC+|+Photo+Booth+Rental+Orange+County&amp;origin_place_id=ChIJS6qcHXvZ3IARO_aW9uFeY8M&amp;destination=Medal+of+Honor+Bike+and+Pedestrian+Trail&amp;destination_place_id=ChIJc4sRY-8p3YARncy-xqvxWsE&amp;travelmode=best</t>
  </si>
  <si>
    <t>https://maps.google.com?saddr=33.7753974,-117.921582&amp;daddr=33.7843704,-117.9585089</t>
  </si>
  <si>
    <t>https://www.google.com/maps/dir/33.7753974,-117.921582/33.7843704,-117.9585089</t>
  </si>
  <si>
    <t>&lt;iframe src="https://www.google.com/maps/embed?pb=!1m26!1m12!1m3!1d6449.198386797689!2d-117.9585089!3d33.7843704!2m3!1f0!2f0!3f0!3m2!1i1024!2i708!4f10.1!4m11!3e0!4m3!2sParty+Snaps+Photo+Booth+OC+|+Photo+Booth+Rental+Orange+County!1d33.7753974!2d-117.921582!4m5!5s0x0:0xc3635ee1f696f63b!2sMedal+of+Honor+Bike+and+Pedestrian+Trail!3m2!1d33.7843704!2d-117.9585089!5e0!3m2!1sen!2slt!4v1682029416597!5m2!1sen!2slt" width="800" height="800" style="border:0;" allowfullscreen="" loading="lazy" referrerpolicy="no-referrer-when-downgrade"&gt;&lt;/iframe&gt;</t>
  </si>
  <si>
    <t>El Salvador Community Garden</t>
  </si>
  <si>
    <t>https://www.google.com/maps/dir/?api=1&amp;origin=Party+Snaps+Photo+Booth+OC+|+Photo+Booth+Rental+Orange+County&amp;origin_place_id=ChIJS6qcHXvZ3IARO_aW9uFeY8M&amp;destination=El+Salvador+Community+Garden&amp;destination_place_id=ChIJCVDtQljZ3IAReUrD23AJzHc&amp;travelmode=best</t>
  </si>
  <si>
    <t>https://maps.google.com?saddr=33.7753974,-117.921582&amp;daddr=33.7526324,-117.8937238</t>
  </si>
  <si>
    <t>https://www.google.com/maps/dir/33.7753974,-117.921582/33.7526324,-117.8937238</t>
  </si>
  <si>
    <t>&lt;iframe src="https://www.google.com/maps/embed?pb=!1m26!1m12!1m3!1d6449.198386797689!2d-117.8937238!3d33.7526324!2m3!1f0!2f0!3f0!3m2!1i1024!2i708!4f10.1!4m11!3e0!4m3!2sParty+Snaps+Photo+Booth+OC+|+Photo+Booth+Rental+Orange+County!1d33.7753974!2d-117.921582!4m5!5s0x0:0xc3635ee1f696f63b!2sEl+Salvador+Community+Garden!3m2!1d33.7526324!2d-117.8937238!5e0!3m2!1sen!2slt!4v1682029416597!5m2!1sen!2slt" width="800" height="800" style="border:0;" allowfullscreen="" loading="lazy" referrerpolicy="no-referrer-when-downgrade"&gt;&lt;/iframe&gt;</t>
  </si>
  <si>
    <t>Continental Mobile Manor</t>
  </si>
  <si>
    <t>https://www.google.com/maps/dir/?api=1&amp;origin=Party+Snaps+Photo+Booth+OC+|+Photo+Booth+Rental+Orange+County&amp;origin_place_id=ChIJS6qcHXvZ3IARO_aW9uFeY8M&amp;destination=Continental+Mobile+Manor&amp;destination_place_id=ChIJl1tsxGPY3IARi-99a4I6wI8&amp;travelmode=best</t>
  </si>
  <si>
    <t>https://maps.google.com?saddr=33.7753974,-117.921582&amp;daddr=33.7438658,-117.9073913</t>
  </si>
  <si>
    <t>https://www.google.com/maps/dir/33.7753974,-117.921582/33.7438658,-117.9073913</t>
  </si>
  <si>
    <t>&lt;iframe src="https://www.google.com/maps/embed?pb=!1m26!1m12!1m3!1d6449.198386797689!2d-117.9073913!3d33.7438658!2m3!1f0!2f0!3f0!3m2!1i1024!2i708!4f10.1!4m11!3e0!4m3!2sParty+Snaps+Photo+Booth+OC+|+Photo+Booth+Rental+Orange+County!1d33.7753974!2d-117.921582!4m5!5s0x0:0xc3635ee1f696f63b!2sContinental+Mobile+Manor!3m2!1d33.7438658!2d-117.9073913!5e0!3m2!1sen!2slt!4v1682029416597!5m2!1sen!2slt" width="800" height="800" style="border:0;" allowfullscreen="" loading="lazy" referrerpolicy="no-referrer-when-downgrade"&gt;&lt;/iframe&gt;</t>
  </si>
  <si>
    <t>Jacaranda Park &amp; Dog Park</t>
  </si>
  <si>
    <t>https://www.google.com/maps/dir/?api=1&amp;origin=Party+Snaps+Photo+Booth+OC+|+Photo+Booth+Rental+Orange+County&amp;origin_place_id=ChIJS6qcHXvZ3IARO_aW9uFeY8M&amp;destination=Jacaranda+Park+&amp;+Dog+Park&amp;destination_place_id=ChIJez7TkBPX3IARnHzFeLdjUeg&amp;travelmode=best</t>
  </si>
  <si>
    <t>https://maps.google.com?saddr=33.7753974,-117.921582&amp;daddr=33.797939,-117.8907392</t>
  </si>
  <si>
    <t>https://www.google.com/maps/dir/33.7753974,-117.921582/33.797939,-117.8907392</t>
  </si>
  <si>
    <t>&lt;iframe src="https://www.google.com/maps/embed?pb=!1m26!1m12!1m3!1d6449.198386797689!2d-117.8907392!3d33.797939!2m3!1f0!2f0!3f0!3m2!1i1024!2i708!4f10.1!4m11!3e0!4m3!2sParty+Snaps+Photo+Booth+OC+|+Photo+Booth+Rental+Orange+County!1d33.7753974!2d-117.921582!4m5!5s0x0:0xc3635ee1f696f63b!2sJacaranda+Park+&amp;+Dog+Park!3m2!1d33.797939!2d-117.8907392!5e0!3m2!1sen!2slt!4v1682029416597!5m2!1sen!2slt" width="800" height="800" style="border:0;" allowfullscreen="" loading="lazy" referrerpolicy="no-referrer-when-downgrade"&gt;&lt;/iframe&gt;</t>
  </si>
  <si>
    <t>Jacaranda Park</t>
  </si>
  <si>
    <t>https://www.google.com/maps/dir/?api=1&amp;origin=Party+Snaps+Photo+Booth+OC+|+Photo+Booth+Rental+Orange+County&amp;origin_place_id=ChIJS6qcHXvZ3IARO_aW9uFeY8M&amp;destination=Jacaranda+Park&amp;destination_place_id=ChIJA3gfBMLX3IAReCqlqxrW9Jc&amp;travelmode=best</t>
  </si>
  <si>
    <t>https://maps.google.com?saddr=33.7753974,-117.921582&amp;daddr=33.7982346,-117.8906983</t>
  </si>
  <si>
    <t>https://www.google.com/maps/dir/33.7753974,-117.921582/33.7982346,-117.8906983</t>
  </si>
  <si>
    <t>&lt;iframe src="https://www.google.com/maps/embed?pb=!1m26!1m12!1m3!1d6449.198386797689!2d-117.8906983!3d33.7982346!2m3!1f0!2f0!3f0!3m2!1i1024!2i708!4f10.1!4m11!3e0!4m3!2sParty+Snaps+Photo+Booth+OC+|+Photo+Booth+Rental+Orange+County!1d33.7753974!2d-117.921582!4m5!5s0x0:0xc3635ee1f696f63b!2sJacaranda+Park!3m2!1d33.7982346!2d-117.8906983!5e0!3m2!1sen!2slt!4v1682029416597!5m2!1sen!2slt" width="800" height="800" style="border:0;" allowfullscreen="" loading="lazy" referrerpolicy="no-referrer-when-downgrade"&gt;&lt;/iframe&gt;</t>
  </si>
  <si>
    <t>Luis Alberto Gardening Service</t>
  </si>
  <si>
    <t>https://www.google.com/maps/dir/?api=1&amp;origin=Party+Snaps+Photo+Booth+OC+|+Photo+Booth+Rental+Orange+County&amp;origin_place_id=ChIJS6qcHXvZ3IARO_aW9uFeY8M&amp;destination=Luis+Alberto+Gardening+Service&amp;destination_place_id=ChIJP-4Z00Ep3YARPn6Wwzsd6-c&amp;travelmode=best</t>
  </si>
  <si>
    <t>https://maps.google.com?saddr=33.7753974,-117.921582&amp;daddr=33.8047394,-117.9447346</t>
  </si>
  <si>
    <t>https://www.google.com/maps/dir/33.7753974,-117.921582/33.8047394,-117.9447346</t>
  </si>
  <si>
    <t>&lt;iframe src="https://www.google.com/maps/embed?pb=!1m26!1m12!1m3!1d6449.198386797689!2d-117.9447346!3d33.8047394!2m3!1f0!2f0!3f0!3m2!1i1024!2i708!4f10.1!4m11!3e0!4m3!2sParty+Snaps+Photo+Booth+OC+|+Photo+Booth+Rental+Orange+County!1d33.7753974!2d-117.921582!4m5!5s0x0:0xc3635ee1f696f63b!2sLuis+Alberto+Gardening+Service!3m2!1d33.8047394!2d-117.9447346!5e0!3m2!1sen!2slt!4v1682029416597!5m2!1sen!2slt" width="800" height="800" style="border:0;" allowfullscreen="" loading="lazy" referrerpolicy="no-referrer-when-downgrade"&gt;&lt;/iframe&gt;</t>
  </si>
  <si>
    <t>Santa Ana River Trail- mile marker twelve</t>
  </si>
  <si>
    <t>https://www.google.com/maps/dir/?api=1&amp;origin=Party+Snaps+Photo+Booth+OC+|+Photo+Booth+Rental+Orange+County&amp;origin_place_id=ChIJS6qcHXvZ3IARO_aW9uFeY8M&amp;destination=Santa+Ana+River+Trail-+mile+marker+twelve&amp;destination_place_id=ChIJMdUJITvX3IARE9AZieKctkI&amp;travelmode=best</t>
  </si>
  <si>
    <t>https://maps.google.com?saddr=33.7753974,-117.921582&amp;daddr=33.78931059999999,-117.882701</t>
  </si>
  <si>
    <t>https://www.google.com/maps/dir/33.7753974,-117.921582/33.78931059999999,-117.882701</t>
  </si>
  <si>
    <t>&lt;iframe src="https://www.google.com/maps/embed?pb=!1m26!1m12!1m3!1d6449.198386797689!2d-117.882701!3d33.78931059999999!2m3!1f0!2f0!3f0!3m2!1i1024!2i708!4f10.1!4m11!3e0!4m3!2sParty+Snaps+Photo+Booth+OC+|+Photo+Booth+Rental+Orange+County!1d33.7753974!2d-117.921582!4m5!5s0x0:0xc3635ee1f696f63b!2sSanta+Ana+River+Trail-+mile+marker+twelve!3m2!1d33.78931059999999!2d-117.882701!5e0!3m2!1sen!2slt!4v1682029416597!5m2!1sen!2slt" width="800" height="800" style="border:0;" allowfullscreen="" loading="lazy" referrerpolicy="no-referrer-when-downgrade"&gt;&lt;/iframe&gt;</t>
  </si>
  <si>
    <t>Rio danta ana. Ca</t>
  </si>
  <si>
    <t>https://www.google.com/maps/dir/?api=1&amp;origin=Party+Snaps+Photo+Booth+OC+|+Photo+Booth+Rental+Orange+County&amp;origin_place_id=ChIJS6qcHXvZ3IARO_aW9uFeY8M&amp;destination=Rio+danta+ana.+Ca&amp;destination_place_id=ChIJ05zUHWLZ3IARoz1DRAx5ASY&amp;travelmode=best</t>
  </si>
  <si>
    <t>https://maps.google.com?saddr=33.7753974,-117.921582&amp;daddr=33.7394191,-117.920378</t>
  </si>
  <si>
    <t>https://www.google.com/maps/dir/33.7753974,-117.921582/33.7394191,-117.920378</t>
  </si>
  <si>
    <t>&lt;iframe src="https://www.google.com/maps/embed?pb=!1m26!1m12!1m3!1d6449.198386797689!2d-117.920378!3d33.7394191!2m3!1f0!2f0!3f0!3m2!1i1024!2i708!4f10.1!4m11!3e0!4m3!2sParty+Snaps+Photo+Booth+OC+|+Photo+Booth+Rental+Orange+County!1d33.7753974!2d-117.921582!4m5!5s0x0:0xc3635ee1f696f63b!2sRio+danta+ana.+Ca!3m2!1d33.7394191!2d-117.920378!5e0!3m2!1sen!2slt!4v1682029416597!5m2!1sen!2slt" width="800" height="800" style="border:0;" allowfullscreen="" loading="lazy" referrerpolicy="no-referrer-when-downgrade"&gt;&lt;/iframe&gt;</t>
  </si>
  <si>
    <t>Coral Tree Park</t>
  </si>
  <si>
    <t>https://www.google.com/maps/dir/?api=1&amp;origin=Party+Snaps+Photo+Booth+OC+|+Photo+Booth+Rental+Orange+County&amp;origin_place_id=ChIJS6qcHXvZ3IARO_aW9uFeY8M&amp;destination=Coral+Tree+Park&amp;destination_place_id=ChIJLQLMfYPX3IARUUGy9Np4lEY&amp;travelmode=best</t>
  </si>
  <si>
    <t>https://maps.google.com?saddr=33.7753974,-117.921582&amp;daddr=33.8050732,-117.8961841</t>
  </si>
  <si>
    <t>https://www.google.com/maps/dir/33.7753974,-117.921582/33.8050732,-117.8961841</t>
  </si>
  <si>
    <t>&lt;iframe src="https://www.google.com/maps/embed?pb=!1m26!1m12!1m3!1d6449.198386797689!2d-117.8961841!3d33.8050732!2m3!1f0!2f0!3f0!3m2!1i1024!2i708!4f10.1!4m11!3e0!4m3!2sParty+Snaps+Photo+Booth+OC+|+Photo+Booth+Rental+Orange+County!1d33.7753974!2d-117.921582!4m5!5s0x0:0xc3635ee1f696f63b!2sCoral+Tree+Park!3m2!1d33.8050732!2d-117.8961841!5e0!3m2!1sen!2slt!4v1682029416597!5m2!1sen!2slt" width="800" height="800" style="border:0;" allowfullscreen="" loading="lazy" referrerpolicy="no-referrer-when-downgrade"&gt;&lt;/iframe&gt;</t>
  </si>
  <si>
    <t>Central Plaza</t>
  </si>
  <si>
    <t>https://www.google.com/maps/dir/?api=1&amp;origin=Party+Snaps+Photo+Booth+OC+|+Photo+Booth+Rental+Orange+County&amp;origin_place_id=ChIJS6qcHXvZ3IARO_aW9uFeY8M&amp;destination=Central+Plaza&amp;destination_place_id=ChIJp4O-a7jX3IARosS-Qm4OAFc&amp;travelmode=best</t>
  </si>
  <si>
    <t>https://maps.google.com?saddr=33.7753974,-117.921582&amp;daddr=33.8120916,-117.9189784</t>
  </si>
  <si>
    <t>https://www.google.com/maps/dir/33.7753974,-117.921582/33.8120916,-117.9189784</t>
  </si>
  <si>
    <t>&lt;iframe src="https://www.google.com/maps/embed?pb=!1m26!1m12!1m3!1d6449.198386797689!2d-117.9189784!3d33.8120916!2m3!1f0!2f0!3f0!3m2!1i1024!2i708!4f10.1!4m11!3e0!4m3!2sParty+Snaps+Photo+Booth+OC+|+Photo+Booth+Rental+Orange+County!1d33.7753974!2d-117.921582!4m5!5s0x0:0xc3635ee1f696f63b!2sCentral+Plaza!3m2!1d33.8120916!2d-117.9189784!5e0!3m2!1sen!2slt!4v1682029416597!5m2!1sen!2slt" width="800" height="800" style="border:0;" allowfullscreen="" loading="lazy" referrerpolicy="no-referrer-when-downgrade"&gt;&lt;/iframe&gt;</t>
  </si>
  <si>
    <t>Santa Ana River Trail- mile marker eight</t>
  </si>
  <si>
    <t>https://www.google.com/maps/dir/?api=1&amp;origin=Party+Snaps+Photo+Booth+OC+|+Photo+Booth+Rental+Orange+County&amp;origin_place_id=ChIJS6qcHXvZ3IARO_aW9uFeY8M&amp;destination=Santa+Ana+River+Trail-+mile+marker+eight&amp;destination_place_id=ChIJq9d4tJbZ3IARsC15uEZJqZI&amp;travelmode=best</t>
  </si>
  <si>
    <t>https://maps.google.com?saddr=33.7753974,-117.921582&amp;daddr=33.7391601,-117.9117885</t>
  </si>
  <si>
    <t>https://www.google.com/maps/dir/33.7753974,-117.921582/33.7391601,-117.9117885</t>
  </si>
  <si>
    <t>&lt;iframe src="https://www.google.com/maps/embed?pb=!1m26!1m12!1m3!1d6449.198386797689!2d-117.9117885!3d33.7391601!2m3!1f0!2f0!3f0!3m2!1i1024!2i708!4f10.1!4m11!3e0!4m3!2sParty+Snaps+Photo+Booth+OC+|+Photo+Booth+Rental+Orange+County!1d33.7753974!2d-117.921582!4m5!5s0x0:0xc3635ee1f696f63b!2sSanta+Ana+River+Trail-+mile+marker+eight!3m2!1d33.7391601!2d-117.9117885!5e0!3m2!1sen!2slt!4v1682029416597!5m2!1sen!2slt" width="800" height="800" style="border:0;" allowfullscreen="" loading="lazy" referrerpolicy="no-referrer-when-downgrade"&gt;&lt;/iframe&gt;</t>
  </si>
  <si>
    <t>VIP TRANSLATION &amp; IMMIGRATION SVCS</t>
  </si>
  <si>
    <t>https://www.google.com/maps/dir/?api=1&amp;origin=Party+Snaps+Photo+Booth+OC+|+Photo+Booth+Rental+Orange+County&amp;origin_place_id=ChIJS6qcHXvZ3IARO_aW9uFeY8M&amp;destination=VIP+TRANSLATION+&amp;+IMMIGRATION+SVCS&amp;destination_place_id=ChIJRUxguEQo3YAR_DGiFV9cFt8&amp;travelmode=best</t>
  </si>
  <si>
    <t>https://maps.google.com?saddr=33.7753974,-117.921582&amp;daddr=33.7955347,-117.9591391</t>
  </si>
  <si>
    <t>https://www.google.com/maps/dir/33.7753974,-117.921582/33.7955347,-117.9591391</t>
  </si>
  <si>
    <t>&lt;iframe src="https://www.google.com/maps/embed?pb=!1m26!1m12!1m3!1d6449.198386797689!2d-117.9591391!3d33.7955347!2m3!1f0!2f0!3f0!3m2!1i1024!2i708!4f10.1!4m11!3e0!4m3!2sParty+Snaps+Photo+Booth+OC+|+Photo+Booth+Rental+Orange+County!1d33.7753974!2d-117.921582!4m5!5s0x0:0xc3635ee1f696f63b!2sVIP+TRANSLATION+&amp;+IMMIGRATION+SVCS!3m2!1d33.7955347!2d-117.9591391!5e0!3m2!1sen!2slt!4v1682029416597!5m2!1sen!2slt" width="800" height="800" style="border:0;" allowfullscreen="" loading="lazy" referrerpolicy="no-referrer-when-downgrade"&gt;&lt;/iframe&gt;</t>
  </si>
  <si>
    <t>Vons</t>
  </si>
  <si>
    <t>https://www.google.com/maps/dir/?api=1&amp;origin=Party+Snaps+Photo+Booth+OC+|+Photo+Booth+Rental+Orange+County&amp;origin_place_id=ChIJS6qcHXvZ3IARO_aW9uFeY8M&amp;destination=Vons&amp;destination_place_id=ChIJ8Xrdf_HX3IARtCjgJHFjHCs&amp;travelmode=best</t>
  </si>
  <si>
    <t>https://maps.google.com?saddr=33.7753974,-117.921582&amp;daddr=33.7895413,-117.9072586</t>
  </si>
  <si>
    <t>https://www.google.com/maps/dir/33.7753974,-117.921582/33.7895413,-117.9072586</t>
  </si>
  <si>
    <t>&lt;iframe src="https://www.google.com/maps/embed?pb=!1m26!1m12!1m3!1d6449.198386797689!2d-117.9072586!3d33.7895413!2m3!1f0!2f0!3f0!3m2!1i1024!2i708!4f10.1!4m11!3e0!4m3!2sParty+Snaps+Photo+Booth+OC+|+Photo+Booth+Rental+Orange+County!1d33.7753974!2d-117.921582!4m5!5s0x0:0xc3635ee1f696f63b!2sVons!3m2!1d33.7895413!2d-117.9072586!5e0!3m2!1sen!2slt!4v1682029416597!5m2!1sen!2slt" width="800" height="800" style="border:0;" allowfullscreen="" loading="lazy" referrerpolicy="no-referrer-when-downgrade"&gt;&lt;/iframe&gt;</t>
  </si>
  <si>
    <t>A.R. Supermarket</t>
  </si>
  <si>
    <t>https://www.google.com/maps/dir/?api=1&amp;origin=Party+Snaps+Photo+Booth+OC+|+Photo+Booth+Rental+Orange+County&amp;origin_place_id=ChIJS6qcHXvZ3IARO_aW9uFeY8M&amp;destination=A.R.+Supermarket&amp;destination_place_id=ChIJ1VYsiXso3YAR2f5htEJ7ZZ0&amp;travelmode=best</t>
  </si>
  <si>
    <t>https://maps.google.com?saddr=33.7753974,-117.921582&amp;daddr=33.7727332,-117.9653696</t>
  </si>
  <si>
    <t>https://www.google.com/maps/dir/33.7753974,-117.921582/33.7727332,-117.9653696</t>
  </si>
  <si>
    <t>&lt;iframe src="https://www.google.com/maps/embed?pb=!1m26!1m12!1m3!1d6449.198386797689!2d-117.9653696!3d33.7727332!2m3!1f0!2f0!3f0!3m2!1i1024!2i708!4f10.1!4m11!3e0!4m3!2sParty+Snaps+Photo+Booth+OC+|+Photo+Booth+Rental+Orange+County!1d33.7753974!2d-117.921582!4m5!5s0x0:0xc3635ee1f696f63b!2sA.R.+Supermarket!3m2!1d33.7727332!2d-117.9653696!5e0!3m2!1sen!2slt!4v1682029416597!5m2!1sen!2slt" width="800" height="800" style="border:0;" allowfullscreen="" loading="lazy" referrerpolicy="no-referrer-when-downgrade"&gt;&lt;/iframe&gt;</t>
  </si>
  <si>
    <t>Northgate Market</t>
  </si>
  <si>
    <t>https://www.google.com/maps/dir/?api=1&amp;origin=Party+Snaps+Photo+Booth+OC+|+Photo+Booth+Rental+Orange+County&amp;origin_place_id=ChIJS6qcHXvZ3IARO_aW9uFeY8M&amp;destination=Northgate+Market&amp;destination_place_id=ChIJKy440nnY3IAR6K4op9EhyDA&amp;travelmode=best</t>
  </si>
  <si>
    <t>https://maps.google.com?saddr=33.7753974,-117.921582&amp;daddr=33.7370646,-117.9213988</t>
  </si>
  <si>
    <t>https://www.google.com/maps/dir/33.7753974,-117.921582/33.7370646,-117.9213988</t>
  </si>
  <si>
    <t>&lt;iframe src="https://www.google.com/maps/embed?pb=!1m26!1m12!1m3!1d6449.198386797689!2d-117.9213988!3d33.7370646!2m3!1f0!2f0!3f0!3m2!1i1024!2i708!4f10.1!4m11!3e0!4m3!2sParty+Snaps+Photo+Booth+OC+|+Photo+Booth+Rental+Orange+County!1d33.7753974!2d-117.921582!4m5!5s0x0:0xc3635ee1f696f63b!2sNorthgate+Market!3m2!1d33.7370646!2d-117.9213988!5e0!3m2!1sen!2slt!4v1682029416597!5m2!1sen!2slt" width="800" height="800" style="border:0;" allowfullscreen="" loading="lazy" referrerpolicy="no-referrer-when-downgrade"&gt;&lt;/iframe&gt;</t>
  </si>
  <si>
    <t>Puerto Madero</t>
  </si>
  <si>
    <t>https://www.google.com/maps/dir/?api=1&amp;origin=Party+Snaps+Photo+Booth+OC+|+Photo+Booth+Rental+Orange+County&amp;origin_place_id=ChIJS6qcHXvZ3IARO_aW9uFeY8M&amp;destination=Puerto+Madero&amp;destination_place_id=ChIJMyBfHEzY3IARIWVzLh--lg0&amp;travelmode=best</t>
  </si>
  <si>
    <t>https://maps.google.com?saddr=33.7753974,-117.921582&amp;daddr=33.7603264,-117.8836899</t>
  </si>
  <si>
    <t>https://www.google.com/maps/dir/33.7753974,-117.921582/33.7603264,-117.8836899</t>
  </si>
  <si>
    <t>&lt;iframe src="https://www.google.com/maps/embed?pb=!1m26!1m12!1m3!1d6449.198386797689!2d-117.8836899!3d33.7603264!2m3!1f0!2f0!3f0!3m2!1i1024!2i708!4f10.1!4m11!3e0!4m3!2sParty+Snaps+Photo+Booth+OC+|+Photo+Booth+Rental+Orange+County!1d33.7753974!2d-117.921582!4m5!5s0x0:0xc3635ee1f696f63b!2sPuerto+Madero!3m2!1d33.7603264!2d-117.8836899!5e0!3m2!1sen!2slt!4v1682029416597!5m2!1sen!2slt" width="800" height="800" style="border:0;" allowfullscreen="" loading="lazy" referrerpolicy="no-referrer-when-downgrade"&gt;&lt;/iframe&gt;</t>
  </si>
  <si>
    <t>El Toro Carniceria</t>
  </si>
  <si>
    <t>https://www.google.com/maps/dir/?api=1&amp;origin=Party+Snaps+Photo+Booth+OC+|+Photo+Booth+Rental+Orange+County&amp;origin_place_id=ChIJS6qcHXvZ3IARO_aW9uFeY8M&amp;destination=El+Toro+Carniceria&amp;destination_place_id=ChIJMVd91FfY3IAR_yW_cEB-Qfw&amp;travelmode=best</t>
  </si>
  <si>
    <t>https://maps.google.com?saddr=33.7753974,-117.921582&amp;daddr=33.7450315,-117.8871474</t>
  </si>
  <si>
    <t>https://www.google.com/maps/dir/33.7753974,-117.921582/33.7450315,-117.8871474</t>
  </si>
  <si>
    <t>&lt;iframe src="https://www.google.com/maps/embed?pb=!1m26!1m12!1m3!1d6449.198386797689!2d-117.8871474!3d33.7450315!2m3!1f0!2f0!3f0!3m2!1i1024!2i708!4f10.1!4m11!3e0!4m3!2sParty+Snaps+Photo+Booth+OC+|+Photo+Booth+Rental+Orange+County!1d33.7753974!2d-117.921582!4m5!5s0x0:0xc3635ee1f696f63b!2sEl+Toro+Carniceria!3m2!1d33.7450315!2d-117.8871474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</si>
  <si>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https://www.google.com/maps/dir/?api=1&amp;origin=Party+Snaps+Photo+Booth+OC+|+Photo+Booth+Rental+Orange+County&amp;origin_place_id=ChIJS6qcHXvZ3IARO_aW9uFeY8M&amp;destination=Northgate+Market&amp;destination_place_id=ChIJKy440nnY3IARR4vBo-nSdek&amp;travelmode=best</t>
  </si>
  <si>
    <t>https://maps.google.com?saddr=33.7753974,-117.921582&amp;daddr=33.74654069999999,-117.9215591</t>
  </si>
  <si>
    <t>https://www.google.com/maps/dir/33.7753974,-117.921582/33.74654069999999,-117.9215591</t>
  </si>
  <si>
    <t>&lt;iframe src="https://www.google.com/maps/embed?pb=!1m26!1m12!1m3!1d6449.198386797689!2d-117.9215591!3d33.74654069999999!2m3!1f0!2f0!3f0!3m2!1i1024!2i708!4f10.1!4m11!3e0!4m3!2sParty+Snaps+Photo+Booth+OC+|+Photo+Booth+Rental+Orange+County!1d33.7753974!2d-117.921582!4m5!5s0x0:0xc3635ee1f696f63b!2sNorthgate+Market!3m2!1d33.74654069999999!2d-117.9215591!5e0!3m2!1sen!2slt!4v1682029416597!5m2!1sen!2slt" width="800" height="800" style="border:0;" allowfullscreen="" loading="lazy" referrerpolicy="no-referrer-when-downgrade"&gt;&lt;/iframe&gt;</t>
  </si>
  <si>
    <t>Dalat Supermarket</t>
  </si>
  <si>
    <t>https://www.google.com/maps/dir/?api=1&amp;origin=Party+Snaps+Photo+Booth+OC+|+Photo+Booth+Rental+Orange+County&amp;origin_place_id=ChIJS6qcHXvZ3IARO_aW9uFeY8M&amp;destination=Dalat+Supermarket&amp;destination_place_id=ChIJXQH2kOIn3YAROWsOpGRrT6s&amp;travelmode=best</t>
  </si>
  <si>
    <t>https://maps.google.com?saddr=33.7753974,-117.921582&amp;daddr=33.7730777,-117.9387681</t>
  </si>
  <si>
    <t>https://www.google.com/maps/dir/33.7753974,-117.921582/33.7730777,-117.9387681</t>
  </si>
  <si>
    <t>&lt;iframe src="https://www.google.com/maps/embed?pb=!1m26!1m12!1m3!1d6449.198386797689!2d-117.9387681!3d33.7730777!2m3!1f0!2f0!3f0!3m2!1i1024!2i708!4f10.1!4m11!3e0!4m3!2sParty+Snaps+Photo+Booth+OC+|+Photo+Booth+Rental+Orange+County!1d33.7753974!2d-117.921582!4m5!5s0x0:0xc3635ee1f696f63b!2sDalat+Supermarket!3m2!1d33.7730777!2d-117.9387681!5e0!3m2!1sen!2slt!4v1682029416597!5m2!1sen!2slt" width="800" height="800" style="border:0;" allowfullscreen="" loading="lazy" referrerpolicy="no-referrer-when-downgrade"&gt;&lt;/iframe&gt;</t>
  </si>
  <si>
    <t>El Super</t>
  </si>
  <si>
    <t>https://www.google.com/maps/dir/?api=1&amp;origin=Party+Snaps+Photo+Booth+OC+|+Photo+Booth+Rental+Orange+County&amp;origin_place_id=ChIJS6qcHXvZ3IARO_aW9uFeY8M&amp;destination=El+Super&amp;destination_place_id=ChIJpQuiFwLY3IARSjXP13zRuIo&amp;travelmode=best</t>
  </si>
  <si>
    <t>https://maps.google.com?saddr=33.7753974,-117.921582&amp;daddr=33.7771316,-117.9180055</t>
  </si>
  <si>
    <t>https://www.google.com/maps/dir/33.7753974,-117.921582/33.7771316,-117.9180055</t>
  </si>
  <si>
    <t>&lt;iframe src="https://www.google.com/maps/embed?pb=!1m26!1m12!1m3!1d6449.198386797689!2d-117.9180055!3d33.7771316!2m3!1f0!2f0!3f0!3m2!1i1024!2i708!4f10.1!4m11!3e0!4m3!2sParty+Snaps+Photo+Booth+OC+|+Photo+Booth+Rental+Orange+County!1d33.7753974!2d-117.921582!4m5!5s0x0:0xc3635ee1f696f63b!2sEl+Super!3m2!1d33.7771316!2d-117.9180055!5e0!3m2!1sen!2slt!4v1682029416597!5m2!1sen!2slt" width="800" height="800" style="border:0;" allowfullscreen="" loading="lazy" referrerpolicy="no-referrer-when-downgrade"&gt;&lt;/iframe&gt;</t>
  </si>
  <si>
    <t>ampm</t>
  </si>
  <si>
    <t>https://www.google.com/maps/dir/?api=1&amp;origin=Party+Snaps+Photo+Booth+OC+|+Photo+Booth+Rental+Orange+County&amp;origin_place_id=ChIJS6qcHXvZ3IARO_aW9uFeY8M&amp;destination=ampm&amp;destination_place_id=ChIJace-QAbY3IARIsBmFlGeUmo&amp;travelmode=best</t>
  </si>
  <si>
    <t>https://maps.google.com?saddr=33.7753974,-117.921582&amp;daddr=33.7689811,-117.9208618</t>
  </si>
  <si>
    <t>https://www.google.com/maps/dir/33.7753974,-117.921582/33.7689811,-117.9208618</t>
  </si>
  <si>
    <t>&lt;iframe src="https://www.google.com/maps/embed?pb=!1m26!1m12!1m3!1d6449.198386797689!2d-117.9208618!3d33.7689811!2m3!1f0!2f0!3f0!3m2!1i1024!2i708!4f10.1!4m11!3e0!4m3!2sParty+Snaps+Photo+Booth+OC+|+Photo+Booth+Rental+Orange+County!1d33.7753974!2d-117.921582!4m5!5s0x0:0xc3635ee1f696f63b!2sampm!3m2!1d33.7689811!2d-117.9208618!5e0!3m2!1sen!2slt!4v1682029416597!5m2!1sen!2slt" width="800" height="800" style="border:0;" allowfullscreen="" loading="lazy" referrerpolicy="no-referrer-when-downgrade"&gt;&lt;/iframe&gt;</t>
  </si>
  <si>
    <t>AA Market</t>
  </si>
  <si>
    <t>https://www.google.com/maps/dir/?api=1&amp;origin=Party+Snaps+Photo+Booth+OC+|+Photo+Booth+Rental+Orange+County&amp;origin_place_id=ChIJS6qcHXvZ3IARO_aW9uFeY8M&amp;destination=AA+Market&amp;destination_place_id=ChIJHUVvKQTY3IARhwziyHaKsZU&amp;travelmode=best</t>
  </si>
  <si>
    <t>https://maps.google.com?saddr=33.7753974,-117.921582&amp;daddr=33.77149120000001,-117.9189731</t>
  </si>
  <si>
    <t>https://www.google.com/maps/dir/33.7753974,-117.921582/33.77149120000001,-117.9189731</t>
  </si>
  <si>
    <t>&lt;iframe src="https://www.google.com/maps/embed?pb=!1m26!1m12!1m3!1d6449.198386797689!2d-117.9189731!3d33.77149120000001!2m3!1f0!2f0!3f0!3m2!1i1024!2i708!4f10.1!4m11!3e0!4m3!2sParty+Snaps+Photo+Booth+OC+|+Photo+Booth+Rental+Orange+County!1d33.7753974!2d-117.921582!4m5!5s0x0:0xc3635ee1f696f63b!2sAA+Market!3m2!1d33.77149120000001!2d-117.9189731!5e0!3m2!1sen!2slt!4v1682029416597!5m2!1sen!2slt" width="800" height="800" style="border:0;" allowfullscreen="" loading="lazy" referrerpolicy="no-referrer-when-downgrade"&gt;&lt;/iframe&gt;</t>
  </si>
  <si>
    <t>Smart &amp; Final Extra!</t>
  </si>
  <si>
    <t>https://www.google.com/maps/dir/?api=1&amp;origin=Party+Snaps+Photo+Booth+OC+|+Photo+Booth+Rental+Orange+County&amp;origin_place_id=ChIJS6qcHXvZ3IARO_aW9uFeY8M&amp;destination=Smart+&amp;+Final+Extra!&amp;destination_place_id=ChIJ7600s0jY3IARH99eJHJ2LWg&amp;travelmode=best</t>
  </si>
  <si>
    <t>https://maps.google.com?saddr=33.7753974,-117.921582&amp;daddr=33.7613156,-117.8892891</t>
  </si>
  <si>
    <t>https://www.google.com/maps/dir/33.7753974,-117.921582/33.7613156,-117.8892891</t>
  </si>
  <si>
    <t>&lt;iframe src="https://www.google.com/maps/embed?pb=!1m26!1m12!1m3!1d6449.198386797689!2d-117.8892891!3d33.7613156!2m3!1f0!2f0!3f0!3m2!1i1024!2i708!4f10.1!4m11!3e0!4m3!2sParty+Snaps+Photo+Booth+OC+|+Photo+Booth+Rental+Orange+County!1d33.7753974!2d-117.921582!4m5!5s0x0:0xc3635ee1f696f63b!2sSmart+&amp;+Final+Extra!!3m2!1d33.7613156!2d-117.8892891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</si>
  <si>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https://www.google.com/maps/dir/?api=1&amp;origin=Party+Snaps+Photo+Booth+OC+|+Photo+Booth+Rental+Orange+County&amp;origin_place_id=ChIJS6qcHXvZ3IARO_aW9uFeY8M&amp;destination=El+Super&amp;destination_place_id=ChIJm6ogpM7X3IARSkm0GnxxWF0&amp;travelmode=best</t>
  </si>
  <si>
    <t>https://maps.google.com?saddr=33.7753974,-117.921582&amp;daddr=33.8166194,-117.9085144</t>
  </si>
  <si>
    <t>https://www.google.com/maps/dir/33.7753974,-117.921582/33.8166194,-117.9085144</t>
  </si>
  <si>
    <t>&lt;iframe src="https://www.google.com/maps/embed?pb=!1m26!1m12!1m3!1d6449.198386797689!2d-117.9085144!3d33.8166194!2m3!1f0!2f0!3f0!3m2!1i1024!2i708!4f10.1!4m11!3e0!4m3!2sParty+Snaps+Photo+Booth+OC+|+Photo+Booth+Rental+Orange+County!1d33.7753974!2d-117.921582!4m5!5s0x0:0xc3635ee1f696f63b!2sEl+Super!3m2!1d33.8166194!2d-117.9085144!5e0!3m2!1sen!2slt!4v1682029416597!5m2!1sen!2slt" width="800" height="800" style="border:0;" allowfullscreen="" loading="lazy" referrerpolicy="no-referrer-when-downgrade"&gt;&lt;/iframe&gt;</t>
  </si>
  <si>
    <t>Saigon Supermarket</t>
  </si>
  <si>
    <t>https://www.google.com/maps/dir/?api=1&amp;origin=Party+Snaps+Photo+Booth+OC+|+Photo+Booth+Rental+Orange+County&amp;origin_place_id=ChIJS6qcHXvZ3IARO_aW9uFeY8M&amp;destination=Saigon+Supermarket&amp;destination_place_id=ChIJVwiUMcMn3YARCNBYIHrrUYs&amp;travelmode=best</t>
  </si>
  <si>
    <t>https://maps.google.com?saddr=33.7753974,-117.921582&amp;daddr=33.760488,-117.9520471</t>
  </si>
  <si>
    <t>https://www.google.com/maps/dir/33.7753974,-117.921582/33.760488,-117.9520471</t>
  </si>
  <si>
    <t>&lt;iframe src="https://www.google.com/maps/embed?pb=!1m26!1m12!1m3!1d6449.198386797689!2d-117.9520471!3d33.760488!2m3!1f0!2f0!3f0!3m2!1i1024!2i708!4f10.1!4m11!3e0!4m3!2sParty+Snaps+Photo+Booth+OC+|+Photo+Booth+Rental+Orange+County!1d33.7753974!2d-117.921582!4m5!5s0x0:0xc3635ee1f696f63b!2sSaigon+Supermarket!3m2!1d33.760488!2d-117.9520471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</si>
  <si>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https://www.google.com/maps/dir/?api=1&amp;origin=Party+Snaps+Photo+Booth+OC+|+Photo+Booth+Rental+Orange+County&amp;origin_place_id=ChIJS6qcHXvZ3IARO_aW9uFeY8M&amp;destination=El+Super&amp;destination_place_id=ChIJlWgUZ4fY3IARLdJYRQ_vrO0&amp;travelmode=best</t>
  </si>
  <si>
    <t>https://maps.google.com?saddr=33.7753974,-117.921582&amp;daddr=33.7369467,-117.9175103</t>
  </si>
  <si>
    <t>https://www.google.com/maps/dir/33.7753974,-117.921582/33.7369467,-117.9175103</t>
  </si>
  <si>
    <t>&lt;iframe src="https://www.google.com/maps/embed?pb=!1m26!1m12!1m3!1d6449.198386797689!2d-117.9175103!3d33.7369467!2m3!1f0!2f0!3f0!3m2!1i1024!2i708!4f10.1!4m11!3e0!4m3!2sParty+Snaps+Photo+Booth+OC+|+Photo+Booth+Rental+Orange+County!1d33.7753974!2d-117.921582!4m5!5s0x0:0xc3635ee1f696f63b!2sEl+Super!3m2!1d33.7369467!2d-117.9175103!5e0!3m2!1sen!2slt!4v1682029416597!5m2!1sen!2slt" width="800" height="800" style="border:0;" allowfullscreen="" loading="lazy" referrerpolicy="no-referrer-when-downgrade"&gt;&lt;/iframe&gt;</t>
  </si>
  <si>
    <t>Ranch Markets</t>
  </si>
  <si>
    <t>https://www.google.com/maps/dir/?api=1&amp;origin=Party+Snaps+Photo+Booth+OC+|+Photo+Booth+Rental+Orange+County&amp;origin_place_id=ChIJS6qcHXvZ3IARO_aW9uFeY8M&amp;destination=Ranch+Markets&amp;destination_place_id=ChIJb8kok4zY3IAR_MUaF3Vu5MA&amp;travelmode=best</t>
  </si>
  <si>
    <t>https://maps.google.com?saddr=33.7753974,-117.921582&amp;daddr=33.7353001,-117.9034492</t>
  </si>
  <si>
    <t>https://www.google.com/maps/dir/33.7753974,-117.921582/33.7353001,-117.9034492</t>
  </si>
  <si>
    <t>&lt;iframe src="https://www.google.com/maps/embed?pb=!1m26!1m12!1m3!1d6449.198386797689!2d-117.9034492!3d33.7353001!2m3!1f0!2f0!3f0!3m2!1i1024!2i708!4f10.1!4m11!3e0!4m3!2sParty+Snaps+Photo+Booth+OC+|+Photo+Booth+Rental+Orange+County!1d33.7753974!2d-117.921582!4m5!5s0x0:0xc3635ee1f696f63b!2sRanch+Markets!3m2!1d33.7353001!2d-117.9034492!5e0!3m2!1sen!2slt!4v1682029416597!5m2!1sen!2slt" width="800" height="800" style="border:0;" allowfullscreen="" loading="lazy" referrerpolicy="no-referrer-when-downgrade"&gt;&lt;/iframe&gt;</t>
  </si>
  <si>
    <t>Harbor Dollar</t>
  </si>
  <si>
    <t>https://www.google.com/maps/dir/?api=1&amp;origin=Party+Snaps+Photo+Booth+OC+|+Photo+Booth+Rental+Orange+County&amp;origin_place_id=ChIJS6qcHXvZ3IARO_aW9uFeY8M&amp;destination=Harbor+Dollar&amp;destination_place_id=ChIJN0AZHH7Y3IAR9GmjFMk3ouw&amp;travelmode=best</t>
  </si>
  <si>
    <t>https://maps.google.com?saddr=33.7753974,-117.921582&amp;daddr=33.7367236,-117.9215591</t>
  </si>
  <si>
    <t>https://www.google.com/maps/dir/33.7753974,-117.921582/33.7367236,-117.9215591</t>
  </si>
  <si>
    <t>&lt;iframe src="https://www.google.com/maps/embed?pb=!1m26!1m12!1m3!1d6449.198386797689!2d-117.9215591!3d33.7367236!2m3!1f0!2f0!3f0!3m2!1i1024!2i708!4f10.1!4m11!3e0!4m3!2sParty+Snaps+Photo+Booth+OC+|+Photo+Booth+Rental+Orange+County!1d33.7753974!2d-117.921582!4m5!5s0x0:0xc3635ee1f696f63b!2sHarbor+Dollar!3m2!1d33.7367236!2d-117.9215591!5e0!3m2!1sen!2slt!4v1682029416597!5m2!1sen!2slt" width="800" height="800" style="border:0;" allowfullscreen="" loading="lazy" referrerpolicy="no-referrer-when-downgrade"&gt;&lt;/iframe&gt;</t>
  </si>
  <si>
    <t>Hoa Binh Garden Grove Supermarket</t>
  </si>
  <si>
    <t>https://www.google.com/maps/dir/?api=1&amp;origin=Party+Snaps+Photo+Booth+OC+|+Photo+Booth+Rental+Orange+County&amp;origin_place_id=ChIJS6qcHXvZ3IARO_aW9uFeY8M&amp;destination=Hoa+Binh+Garden+Grove+Supermarket&amp;destination_place_id=ChIJi5LIetsn3YARah6wP8iZx6A&amp;travelmode=best</t>
  </si>
  <si>
    <t>https://maps.google.com?saddr=33.7753974,-117.921582&amp;daddr=33.7603781,-117.9535042</t>
  </si>
  <si>
    <t>https://www.google.com/maps/dir/33.7753974,-117.921582/33.7603781,-117.9535042</t>
  </si>
  <si>
    <t>&lt;iframe src="https://www.google.com/maps/embed?pb=!1m26!1m12!1m3!1d6449.198386797689!2d-117.9535042!3d33.7603781!2m3!1f0!2f0!3f0!3m2!1i1024!2i708!4f10.1!4m11!3e0!4m3!2sParty+Snaps+Photo+Booth+OC+|+Photo+Booth+Rental+Orange+County!1d33.7753974!2d-117.921582!4m5!5s0x0:0xc3635ee1f696f63b!2sHoa+Binh+Garden+Grove+Supermarket!3m2!1d33.7603781!2d-117.9535042!5e0!3m2!1sen!2slt!4v1682029416597!5m2!1sen!2slt" width="800" height="800" style="border:0;" allowfullscreen="" loading="lazy" referrerpolicy="no-referrer-when-downgrade"&gt;&lt;/iframe&gt;</t>
  </si>
  <si>
    <t>Smokewood Foods</t>
  </si>
  <si>
    <t>https://www.google.com/maps/dir/?api=1&amp;origin=Party+Snaps+Photo+Booth+OC+|+Photo+Booth+Rental+Orange+County&amp;origin_place_id=ChIJS6qcHXvZ3IARO_aW9uFeY8M&amp;destination=Smokewood+Foods&amp;destination_place_id=ChIJb19fTnnX3IARVM-wEG_ZGwg&amp;travelmode=best</t>
  </si>
  <si>
    <t>https://maps.google.com?saddr=33.7753974,-117.921582&amp;daddr=33.79526930000001,-117.8730591</t>
  </si>
  <si>
    <t>https://www.google.com/maps/dir/33.7753974,-117.921582/33.79526930000001,-117.8730591</t>
  </si>
  <si>
    <t>&lt;iframe src="https://www.google.com/maps/embed?pb=!1m26!1m12!1m3!1d6449.198386797689!2d-117.8730591!3d33.79526930000001!2m3!1f0!2f0!3f0!3m2!1i1024!2i708!4f10.1!4m11!3e0!4m3!2sParty+Snaps+Photo+Booth+OC+|+Photo+Booth+Rental+Orange+County!1d33.7753974!2d-117.921582!4m5!5s0x0:0xc3635ee1f696f63b!2sSmokewood+Foods!3m2!1d33.79526930000001!2d-117.8730591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</si>
  <si>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https://www.google.com/maps/dir/?api=1&amp;origin=Party+Snaps+Photo+Booth+OC+|+Photo+Booth+Rental+Orange+County&amp;origin_place_id=ChIJS6qcHXvZ3IARO_aW9uFeY8M&amp;destination=ampm&amp;destination_place_id=ChIJk6ZdZubX3IARD_kGOiu3kRA&amp;travelmode=best</t>
  </si>
  <si>
    <t>https://maps.google.com?saddr=33.7753974,-117.921582&amp;daddr=33.7956498,-117.9156877</t>
  </si>
  <si>
    <t>https://www.google.com/maps/dir/33.7753974,-117.921582/33.7956498,-117.9156877</t>
  </si>
  <si>
    <t>&lt;iframe src="https://www.google.com/maps/embed?pb=!1m26!1m12!1m3!1d6449.198386797689!2d-117.9156877!3d33.7956498!2m3!1f0!2f0!3f0!3m2!1i1024!2i708!4f10.1!4m11!3e0!4m3!2sParty+Snaps+Photo+Booth+OC+|+Photo+Booth+Rental+Orange+County!1d33.7753974!2d-117.921582!4m5!5s0x0:0xc3635ee1f696f63b!2sampm!3m2!1d33.7956498!2d-117.9156877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</si>
  <si>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https://www.google.com/maps/dir/?api=1&amp;origin=Party+Snaps+Photo+Booth+OC+|+Photo+Booth+Rental+Orange+County&amp;origin_place_id=ChIJS6qcHXvZ3IARO_aW9uFeY8M&amp;destination=ampm&amp;destination_place_id=ChIJbZVTKNkn3YAR1XBwZ0TAkSM&amp;travelmode=best</t>
  </si>
  <si>
    <t>https://maps.google.com?saddr=33.7753974,-117.921582&amp;daddr=33.7671293,-117.9542229</t>
  </si>
  <si>
    <t>https://www.google.com/maps/dir/33.7753974,-117.921582/33.7671293,-117.9542229</t>
  </si>
  <si>
    <t>&lt;iframe src="https://www.google.com/maps/embed?pb=!1m26!1m12!1m3!1d6449.198386797689!2d-117.9542229!3d33.7671293!2m3!1f0!2f0!3f0!3m2!1i1024!2i708!4f10.1!4m11!3e0!4m3!2sParty+Snaps+Photo+Booth+OC+|+Photo+Booth+Rental+Orange+County!1d33.7753974!2d-117.921582!4m5!5s0x0:0xc3635ee1f696f63b!2sampm!3m2!1d33.7671293!2d-117.9542229!5e0!3m2!1sen!2slt!4v1682029416597!5m2!1sen!2slt" width="800" height="800" style="border:0;" allowfullscreen="" loading="lazy" referrerpolicy="no-referrer-when-downgrade"&gt;&lt;/iframe&gt;</t>
  </si>
  <si>
    <t>Lucky Seafood Supermarket 2 Free Gifts With Purchases</t>
  </si>
  <si>
    <t>https://www.google.com/maps/dir/?api=1&amp;origin=Party+Snaps+Photo+Booth+OC+|+Photo+Booth+Rental+Orange+County&amp;origin_place_id=ChIJS6qcHXvZ3IARO_aW9uFeY8M&amp;destination=Lucky+Seafood+Supermarket+2+Free+Gifts+With+Purchases&amp;destination_place_id=ChIJY6IH1X3Z3IARr3A1hObGlzQ&amp;travelmode=best</t>
  </si>
  <si>
    <t>&lt;iframe src="https://www.google.com/maps/embed?pb=!1m26!1m12!1m3!1d6449.198386797689!2d-117.9189731!3d33.77149120000001!2m3!1f0!2f0!3f0!3m2!1i1024!2i708!4f10.1!4m11!3e0!4m3!2sParty+Snaps+Photo+Booth+OC+|+Photo+Booth+Rental+Orange+County!1d33.7753974!2d-117.921582!4m5!5s0x0:0xc3635ee1f696f63b!2sLucky+Seafood+Supermarket+2+Free+Gifts+With+Purchases!3m2!1d33.77149120000001!2d-117.9189731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</si>
  <si>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https://www.google.com/maps/dir/?api=1&amp;origin=Party+Snaps+Photo+Booth+OC+|+Photo+Booth+Rental+Orange+County&amp;origin_place_id=ChIJS6qcHXvZ3IARO_aW9uFeY8M&amp;destination=ampm&amp;destination_place_id=ChIJl35CZBnY3IARTu0WiKq-4lE&amp;travelmode=best</t>
  </si>
  <si>
    <t>https://maps.google.com?saddr=33.7753974,-117.921582&amp;daddr=33.774846,-117.9069969</t>
  </si>
  <si>
    <t>https://www.google.com/maps/dir/33.7753974,-117.921582/33.774846,-117.9069969</t>
  </si>
  <si>
    <t>&lt;iframe src="https://www.google.com/maps/embed?pb=!1m26!1m12!1m3!1d6449.198386797689!2d-117.9069969!3d33.774846!2m3!1f0!2f0!3f0!3m2!1i1024!2i708!4f10.1!4m11!3e0!4m3!2sParty+Snaps+Photo+Booth+OC+|+Photo+Booth+Rental+Orange+County!1d33.7753974!2d-117.921582!4m5!5s0x0:0xc3635ee1f696f63b!2sampm!3m2!1d33.774846!2d-117.9069969!5e0!3m2!1sen!2slt!4v1682029416597!5m2!1sen!2slt" width="800" height="800" style="border:0;" allowfullscreen="" loading="lazy" referrerpolicy="no-referrer-when-downgrade"&gt;&lt;/iframe&gt;</t>
  </si>
  <si>
    <t>Target Grocery</t>
  </si>
  <si>
    <t>https://www.google.com/maps/dir/?api=1&amp;origin=Party+Snaps+Photo+Booth+OC+|+Photo+Booth+Rental+Orange+County&amp;origin_place_id=ChIJS6qcHXvZ3IARO_aW9uFeY8M&amp;destination=Target+Grocery&amp;destination_place_id=ChIJRYa8N5bX3IARzi4es5Ystbk&amp;travelmode=best</t>
  </si>
  <si>
    <t>https://maps.google.com?saddr=33.7753974,-117.921582&amp;daddr=33.78704160000001,-117.9133662</t>
  </si>
  <si>
    <t>https://www.google.com/maps/dir/33.7753974,-117.921582/33.78704160000001,-117.9133662</t>
  </si>
  <si>
    <t>&lt;iframe src="https://www.google.com/maps/embed?pb=!1m26!1m12!1m3!1d6449.198386797689!2d-117.9133662!3d33.78704160000001!2m3!1f0!2f0!3f0!3m2!1i1024!2i708!4f10.1!4m11!3e0!4m3!2sParty+Snaps+Photo+Booth+OC+|+Photo+Booth+Rental+Orange+County!1d33.7753974!2d-117.921582!4m5!5s0x0:0xc3635ee1f696f63b!2sTarget+Grocery!3m2!1d33.78704160000001!2d-117.9133662!5e0!3m2!1sen!2slt!4v1682029416597!5m2!1sen!2slt" width="800" height="800" style="border:0;" allowfullscreen="" loading="lazy" referrerpolicy="no-referrer-when-downgrade"&gt;&lt;/iframe&gt;</t>
  </si>
  <si>
    <t>Mercadito El Quetzal Tienda Y Restaurante</t>
  </si>
  <si>
    <t>https://www.google.com/maps/dir/?api=1&amp;origin=Party+Snaps+Photo+Booth+OC+|+Photo+Booth+Rental+Orange+County&amp;origin_place_id=ChIJS6qcHXvZ3IARO_aW9uFeY8M&amp;destination=Mercadito+El+Quetzal+Tienda+Y+Restaurante&amp;destination_place_id=ChIJF1qj38PZ3IARtZWU0wai184&amp;travelmode=best</t>
  </si>
  <si>
    <t>https://maps.google.com?saddr=33.7753974,-117.921582&amp;daddr=33.7610365,-117.9208206</t>
  </si>
  <si>
    <t>https://www.google.com/maps/dir/33.7753974,-117.921582/33.7610365,-117.9208206</t>
  </si>
  <si>
    <t>&lt;iframe src="https://www.google.com/maps/embed?pb=!1m26!1m12!1m3!1d6449.198386797689!2d-117.9208206!3d33.7610365!2m3!1f0!2f0!3f0!3m2!1i1024!2i708!4f10.1!4m11!3e0!4m3!2sParty+Snaps+Photo+Booth+OC+|+Photo+Booth+Rental+Orange+County!1d33.7753974!2d-117.921582!4m5!5s0x0:0xc3635ee1f696f63b!2sMercadito+El+Quetzal+Tienda+Y+Restaurante!3m2!1d33.7610365!2d-117.9208206!5e0!3m2!1sen!2slt!4v1682029416597!5m2!1sen!2slt" width="800" height="800" style="border:0;" allowfullscreen="" loading="lazy" referrerpolicy="no-referrer-when-downgrade"&gt;&lt;/iframe&gt;</t>
  </si>
  <si>
    <t>Thanh Long Maria Market</t>
  </si>
  <si>
    <t>https://www.google.com/maps/dir/?api=1&amp;origin=Party+Snaps+Photo+Booth+OC+|+Photo+Booth+Rental+Orange+County&amp;origin_place_id=ChIJS6qcHXvZ3IARO_aW9uFeY8M&amp;destination=Thanh+Long+Maria+Market&amp;destination_place_id=ChIJVyh7uhLY3IARwTBaFZk1J7I&amp;travelmode=best</t>
  </si>
  <si>
    <t>https://maps.google.com?saddr=33.7753974,-117.921582&amp;daddr=33.7601815,-117.9122666</t>
  </si>
  <si>
    <t>https://www.google.com/maps/dir/33.7753974,-117.921582/33.7601815,-117.9122666</t>
  </si>
  <si>
    <t>&lt;iframe src="https://www.google.com/maps/embed?pb=!1m26!1m12!1m3!1d6449.198386797689!2d-117.9122666!3d33.7601815!2m3!1f0!2f0!3f0!3m2!1i1024!2i708!4f10.1!4m11!3e0!4m3!2sParty+Snaps+Photo+Booth+OC+|+Photo+Booth+Rental+Orange+County!1d33.7753974!2d-117.921582!4m5!5s0x0:0xc3635ee1f696f63b!2sThanh+Long+Maria+Market!3m2!1d33.7601815!2d-117.9122666!5e0!3m2!1sen!2slt!4v1682029416597!5m2!1sen!2slt" width="800" height="800" style="border:0;" allowfullscreen="" loading="lazy" referrerpolicy="no-referrer-when-downgrade"&gt;&lt;/iframe&gt;</t>
  </si>
  <si>
    <t>Song Hy Market</t>
  </si>
  <si>
    <t>https://www.google.com/maps/dir/?api=1&amp;origin=Party+Snaps+Photo+Booth+OC+|+Photo+Booth+Rental+Orange+County&amp;origin_place_id=ChIJS6qcHXvZ3IARO_aW9uFeY8M&amp;destination=Song+Hy+Market&amp;destination_place_id=ChIJbRYscu4n3YAR8ELzFIAQiXA&amp;travelmode=best</t>
  </si>
  <si>
    <t>https://maps.google.com?saddr=33.7753974,-117.921582&amp;daddr=33.7585963,-117.9384862</t>
  </si>
  <si>
    <t>https://www.google.com/maps/dir/33.7753974,-117.921582/33.7585963,-117.9384862</t>
  </si>
  <si>
    <t>&lt;iframe src="https://www.google.com/maps/embed?pb=!1m26!1m12!1m3!1d6449.198386797689!2d-117.9384862!3d33.7585963!2m3!1f0!2f0!3f0!3m2!1i1024!2i708!4f10.1!4m11!3e0!4m3!2sParty+Snaps+Photo+Booth+OC+|+Photo+Booth+Rental+Orange+County!1d33.7753974!2d-117.921582!4m5!5s0x0:0xc3635ee1f696f63b!2sSong+Hy+Market!3m2!1d33.7585963!2d-117.9384862!5e0!3m2!1sen!2slt!4v1682029416597!5m2!1sen!2slt" width="800" height="800" style="border:0;" allowfullscreen="" loading="lazy" referrerpolicy="no-referrer-when-downgrade"&gt;&lt;/iframe&gt;</t>
  </si>
  <si>
    <t>Pacific Market</t>
  </si>
  <si>
    <t>https://www.google.com/maps/dir/?api=1&amp;origin=Party+Snaps+Photo+Booth+OC+|+Photo+Booth+Rental+Orange+County&amp;origin_place_id=ChIJS6qcHXvZ3IARO_aW9uFeY8M&amp;destination=Pacific+Market&amp;destination_place_id=ChIJxyMJMnfY3IAR79rpFR3sBZ4&amp;travelmode=best</t>
  </si>
  <si>
    <t>https://maps.google.com?saddr=33.7753974,-117.921582&amp;daddr=33.74948060000001,-117.9196203</t>
  </si>
  <si>
    <t>https://www.google.com/maps/dir/33.7753974,-117.921582/33.74948060000001,-117.9196203</t>
  </si>
  <si>
    <t>&lt;iframe src="https://www.google.com/maps/embed?pb=!1m26!1m12!1m3!1d6449.198386797689!2d-117.9196203!3d33.74948060000001!2m3!1f0!2f0!3f0!3m2!1i1024!2i708!4f10.1!4m11!3e0!4m3!2sParty+Snaps+Photo+Booth+OC+|+Photo+Booth+Rental+Orange+County!1d33.7753974!2d-117.921582!4m5!5s0x0:0xc3635ee1f696f63b!2sPacific+Market!3m2!1d33.74948060000001!2d-117.9196203!5e0!3m2!1sen!2slt!4v1682029416597!5m2!1sen!2slt" width="800" height="800" style="border:0;" allowfullscreen="" loading="lazy" referrerpolicy="no-referrer-when-downgrade"&gt;&lt;/iframe&gt;</t>
  </si>
  <si>
    <t>Food Stamps</t>
  </si>
  <si>
    <t>https://www.google.com/maps/dir/?api=1&amp;origin=Party+Snaps+Photo+Booth+OC+|+Photo+Booth+Rental+Orange+County&amp;origin_place_id=ChIJS6qcHXvZ3IARO_aW9uFeY8M&amp;destination=Food+Stamps&amp;destination_place_id=ChIJHR-dUXEo3YARK_BjIXCR4Wo&amp;travelmode=best</t>
  </si>
  <si>
    <t>https://maps.google.com?saddr=33.7753974,-117.921582&amp;daddr=33.7751773,-117.954749</t>
  </si>
  <si>
    <t>https://www.google.com/maps/dir/33.7753974,-117.921582/33.7751773,-117.954749</t>
  </si>
  <si>
    <t>&lt;iframe src="https://www.google.com/maps/embed?pb=!1m26!1m12!1m3!1d6449.198386797689!2d-117.954749!3d33.7751773!2m3!1f0!2f0!3f0!3m2!1i1024!2i708!4f10.1!4m11!3e0!4m3!2sParty+Snaps+Photo+Booth+OC+|+Photo+Booth+Rental+Orange+County!1d33.7753974!2d-117.921582!4m5!5s0x0:0xc3635ee1f696f63b!2sFood+Stamps!3m2!1d33.7751773!2d-117.954749!5e0!3m2!1sen!2slt!4v1682029416597!5m2!1sen!2slt" width="800" height="800" style="border:0;" allowfullscreen="" loading="lazy" referrerpolicy="no-referrer-when-downgrade"&gt;&lt;/iframe&gt;</t>
  </si>
  <si>
    <t>La Plaza Mercado</t>
  </si>
  <si>
    <t>https://www.google.com/maps/dir/?api=1&amp;origin=Party+Snaps+Photo+Booth+OC+|+Photo+Booth+Rental+Orange+County&amp;origin_place_id=ChIJS6qcHXvZ3IARO_aW9uFeY8M&amp;destination=La+Plaza+Mercado&amp;destination_place_id=ChIJ-4na95En3YARAy2SE0dxuXM&amp;travelmode=best</t>
  </si>
  <si>
    <t>https://maps.google.com?saddr=33.7753974,-117.921582&amp;daddr=33.7484932,-117.936988</t>
  </si>
  <si>
    <t>https://www.google.com/maps/dir/33.7753974,-117.921582/33.7484932,-117.936988</t>
  </si>
  <si>
    <t>&lt;iframe src="https://www.google.com/maps/embed?pb=!1m26!1m12!1m3!1d6449.198386797689!2d-117.936988!3d33.7484932!2m3!1f0!2f0!3f0!3m2!1i1024!2i708!4f10.1!4m11!3e0!4m3!2sParty+Snaps+Photo+Booth+OC+|+Photo+Booth+Rental+Orange+County!1d33.7753974!2d-117.921582!4m5!5s0x0:0xc3635ee1f696f63b!2sLa+Plaza+Mercado!3m2!1d33.7484932!2d-117.936988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</si>
  <si>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https://www.google.com/maps/dir/?api=1&amp;origin=Party+Snaps+Photo+Booth+OC+|+Photo+Booth+Rental+Orange+County&amp;origin_place_id=ChIJS6qcHXvZ3IARO_aW9uFeY8M&amp;destination=Target+Grocery&amp;destination_place_id=ChIJkz0Vr78n3YAR42OqIY19g1E&amp;travelmode=best</t>
  </si>
  <si>
    <t>https://maps.google.com?saddr=33.7753974,-117.921582&amp;daddr=33.7619773,-117.9565689</t>
  </si>
  <si>
    <t>https://www.google.com/maps/dir/33.7753974,-117.921582/33.7619773,-117.9565689</t>
  </si>
  <si>
    <t>&lt;iframe src="https://www.google.com/maps/embed?pb=!1m26!1m12!1m3!1d6449.198386797689!2d-117.9565689!3d33.7619773!2m3!1f0!2f0!3f0!3m2!1i1024!2i708!4f10.1!4m11!3e0!4m3!2sParty+Snaps+Photo+Booth+OC+|+Photo+Booth+Rental+Orange+County!1d33.7753974!2d-117.921582!4m5!5s0x0:0xc3635ee1f696f63b!2sTarget+Grocery!3m2!1d33.7619773!2d-117.9565689!5e0!3m2!1sen!2slt!4v1682029416597!5m2!1sen!2slt" width="800" height="800" style="border:0;" allowfullscreen="" loading="lazy" referrerpolicy="no-referrer-when-downgrade"&gt;&lt;/iframe&gt;</t>
  </si>
  <si>
    <t>Shun Fat Supermarket</t>
  </si>
  <si>
    <t>https://www.google.com/maps/dir/?api=1&amp;origin=Party+Snaps+Photo+Booth+OC+|+Photo+Booth+Rental+Orange+County&amp;origin_place_id=ChIJS6qcHXvZ3IARO_aW9uFeY8M&amp;destination=Shun+Fat+Supermarket&amp;destination_place_id=ChIJwTZxBdsn3YAREqD-SmDQchs&amp;travelmode=best</t>
  </si>
  <si>
    <t>https://maps.google.com?saddr=33.7753974,-117.921582&amp;daddr=33.7610201,-117.9564477</t>
  </si>
  <si>
    <t>https://www.google.com/maps/dir/33.7753974,-117.921582/33.7610201,-117.9564477</t>
  </si>
  <si>
    <t>&lt;iframe src="https://www.google.com/maps/embed?pb=!1m26!1m12!1m3!1d6449.198386797689!2d-117.9564477!3d33.7610201!2m3!1f0!2f0!3f0!3m2!1i1024!2i708!4f10.1!4m11!3e0!4m3!2sParty+Snaps+Photo+Booth+OC+|+Photo+Booth+Rental+Orange+County!1d33.7753974!2d-117.921582!4m5!5s0x0:0xc3635ee1f696f63b!2sShun+Fat+Supermarket!3m2!1d33.7610201!2d-117.9564477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</si>
  <si>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https://www.google.com/maps/dir/?api=1&amp;origin=Party+Snaps+Photo+Booth+OC+|+Photo+Booth+Rental+Orange+County&amp;origin_place_id=ChIJS6qcHXvZ3IARO_aW9uFeY8M&amp;destination=ampm&amp;destination_place_id=ChIJm50RJGHY3IAR9q2LotZPEFg&amp;travelmode=best</t>
  </si>
  <si>
    <t>https://maps.google.com?saddr=33.7753974,-117.921582&amp;daddr=33.74496899999999,-117.904831</t>
  </si>
  <si>
    <t>https://www.google.com/maps/dir/33.7753974,-117.921582/33.74496899999999,-117.904831</t>
  </si>
  <si>
    <t>&lt;iframe src="https://www.google.com/maps/embed?pb=!1m26!1m12!1m3!1d6449.198386797689!2d-117.904831!3d33.74496899999999!2m3!1f0!2f0!3f0!3m2!1i1024!2i708!4f10.1!4m11!3e0!4m3!2sParty+Snaps+Photo+Booth+OC+|+Photo+Booth+Rental+Orange+County!1d33.7753974!2d-117.921582!4m5!5s0x0:0xc3635ee1f696f63b!2sampm!3m2!1d33.74496899999999!2d-117.904831!5e0!3m2!1sen!2slt!4v1682029416597!5m2!1sen!2slt" width="800" height="800" style="border:0;" allowfullscreen="" loading="lazy" referrerpolicy="no-referrer-when-downgrade"&gt;&lt;/iframe&gt;</t>
  </si>
  <si>
    <t>Best Choice Supermarket</t>
  </si>
  <si>
    <t>https://www.google.com/maps/dir/?api=1&amp;origin=Party+Snaps+Photo+Booth+OC+|+Photo+Booth+Rental+Orange+County&amp;origin_place_id=ChIJS6qcHXvZ3IARO_aW9uFeY8M&amp;destination=Best+Choice+Supermarket&amp;destination_place_id=ChIJjT3MdWgo3YAROkQ-rbuvs0U&amp;travelmode=best</t>
  </si>
  <si>
    <t>https://maps.google.com?saddr=33.7753974,-117.921582&amp;daddr=33.78743770000001,-117.9598826</t>
  </si>
  <si>
    <t>https://www.google.com/maps/dir/33.7753974,-117.921582/33.78743770000001,-117.9598826</t>
  </si>
  <si>
    <t>&lt;iframe src="https://www.google.com/maps/embed?pb=!1m26!1m12!1m3!1d6449.198386797689!2d-117.9598826!3d33.78743770000001!2m3!1f0!2f0!3f0!3m2!1i1024!2i708!4f10.1!4m11!3e0!4m3!2sParty+Snaps+Photo+Booth+OC+|+Photo+Booth+Rental+Orange+County!1d33.7753974!2d-117.921582!4m5!5s0x0:0xc3635ee1f696f63b!2sBest+Choice+Supermarket!3m2!1d33.78743770000001!2d-117.9598826!5e0!3m2!1sen!2slt!4v1682029416597!5m2!1sen!2slt" width="800" height="800" style="border:0;" allowfullscreen="" loading="lazy" referrerpolicy="no-referrer-when-downgrade"&gt;&lt;/iframe&gt;</t>
  </si>
  <si>
    <t>Lucky Seafood Supermarket Free Gifts with Any purchases.</t>
  </si>
  <si>
    <t>https://www.google.com/maps/dir/?api=1&amp;origin=Party+Snaps+Photo+Booth+OC+|+Photo+Booth+Rental+Orange+County&amp;origin_place_id=ChIJS6qcHXvZ3IARO_aW9uFeY8M&amp;destination=Lucky+Seafood+Supermarket+Free+Gifts+with+Any+purchases.&amp;destination_place_id=ChIJH-bTp60p3YARqfvd8C0CE9U&amp;travelmode=best</t>
  </si>
  <si>
    <t>https://maps.google.com?saddr=33.7753974,-117.921582&amp;daddr=33.787548,-117.9598636</t>
  </si>
  <si>
    <t>https://www.google.com/maps/dir/33.7753974,-117.921582/33.787548,-117.9598636</t>
  </si>
  <si>
    <t>&lt;iframe src="https://www.google.com/maps/embed?pb=!1m26!1m12!1m3!1d6449.198386797689!2d-117.9598636!3d33.787548!2m3!1f0!2f0!3f0!3m2!1i1024!2i708!4f10.1!4m11!3e0!4m3!2sParty+Snaps+Photo+Booth+OC+|+Photo+Booth+Rental+Orange+County!1d33.7753974!2d-117.921582!4m5!5s0x0:0xc3635ee1f696f63b!2sLucky+Seafood+Supermarket+Free+Gifts+with+Any+purchases.!3m2!1d33.787548!2d-117.9598636!5e0!3m2!1sen!2slt!4v1682029416597!5m2!1sen!2slt" width="800" height="800" style="border:0;" allowfullscreen="" loading="lazy" referrerpolicy="no-referrer-when-downgrade"&gt;&lt;/iframe&gt;</t>
  </si>
  <si>
    <t>C &amp; C Market</t>
  </si>
  <si>
    <t>https://www.google.com/maps/dir/?api=1&amp;origin=Party+Snaps+Photo+Booth+OC+|+Photo+Booth+Rental+Orange+County&amp;origin_place_id=ChIJS6qcHXvZ3IARO_aW9uFeY8M&amp;destination=C+&amp;+C+Market&amp;destination_place_id=ChIJ-w9fIl7Y3IARy3-ohfajv4A&amp;travelmode=best</t>
  </si>
  <si>
    <t>https://maps.google.com?saddr=33.7753974,-117.921582&amp;daddr=33.7458418,-117.9008687</t>
  </si>
  <si>
    <t>https://www.google.com/maps/dir/33.7753974,-117.921582/33.7458418,-117.9008687</t>
  </si>
  <si>
    <t>&lt;iframe src="https://www.google.com/maps/embed?pb=!1m26!1m12!1m3!1d6449.198386797689!2d-117.9008687!3d33.7458418!2m3!1f0!2f0!3f0!3m2!1i1024!2i708!4f10.1!4m11!3e0!4m3!2sParty+Snaps+Photo+Booth+OC+|+Photo+Booth+Rental+Orange+County!1d33.7753974!2d-117.921582!4m5!5s0x0:0xc3635ee1f696f63b!2sC+&amp;+C+Market!3m2!1d33.7458418!2d-117.9008687!5e0!3m2!1sen!2slt!4v1682029416597!5m2!1sen!2slt" width="800" height="800" style="border:0;" allowfullscreen="" loading="lazy" referrerpolicy="no-referrer-when-downgrade"&gt;&lt;/iframe&gt;</t>
  </si>
  <si>
    <t>Quang Minh Supermarket</t>
  </si>
  <si>
    <t>https://www.google.com/maps/dir/?api=1&amp;origin=Party+Snaps+Photo+Booth+OC+|+Photo+Booth+Rental+Orange+County&amp;origin_place_id=ChIJS6qcHXvZ3IARO_aW9uFeY8M&amp;destination=Quang+Minh+Supermarket&amp;destination_place_id=ChIJW2PmBMQn3YARVRICU-24m-g&amp;travelmode=best</t>
  </si>
  <si>
    <t>https://maps.google.com?saddr=33.7753974,-117.921582&amp;daddr=33.7543716,-117.9541781</t>
  </si>
  <si>
    <t>https://www.google.com/maps/dir/33.7753974,-117.921582/33.7543716,-117.9541781</t>
  </si>
  <si>
    <t>&lt;iframe src="https://www.google.com/maps/embed?pb=!1m26!1m12!1m3!1d6449.198386797689!2d-117.9541781!3d33.7543716!2m3!1f0!2f0!3f0!3m2!1i1024!2i708!4f10.1!4m11!3e0!4m3!2sParty+Snaps+Photo+Booth+OC+|+Photo+Booth+Rental+Orange+County!1d33.7753974!2d-117.921582!4m5!5s0x0:0xc3635ee1f696f63b!2sQuang+Minh+Supermarket!3m2!1d33.7543716!2d-117.9541781!5e0!3m2!1sen!2slt!4v1682029416597!5m2!1sen!2slt" width="800" height="800" style="border:0;" allowfullscreen="" loading="lazy" referrerpolicy="no-referrer-when-downgrade"&gt;&lt;/iframe&gt;</t>
  </si>
  <si>
    <t>ALDI</t>
  </si>
  <si>
    <t>https://www.google.com/maps/dir/?api=1&amp;origin=Party+Snaps+Photo+Booth+OC+|+Photo+Booth+Rental+Orange+County&amp;origin_place_id=ChIJS6qcHXvZ3IARO_aW9uFeY8M&amp;destination=ALDI&amp;destination_place_id=ChIJS1vFSl0o3YAR8qwqss4Y6fs&amp;travelmode=best</t>
  </si>
  <si>
    <t>https://maps.google.com?saddr=33.7753974,-117.921582&amp;daddr=33.7899819,-117.9599887</t>
  </si>
  <si>
    <t>https://www.google.com/maps/dir/33.7753974,-117.921582/33.7899819,-117.9599887</t>
  </si>
  <si>
    <t>&lt;iframe src="https://www.google.com/maps/embed?pb=!1m26!1m12!1m3!1d6449.198386797689!2d-117.9599887!3d33.7899819!2m3!1f0!2f0!3f0!3m2!1i1024!2i708!4f10.1!4m11!3e0!4m3!2sParty+Snaps+Photo+Booth+OC+|+Photo+Booth+Rental+Orange+County!1d33.7753974!2d-117.921582!4m5!5s0x0:0xc3635ee1f696f63b!2sALDI!3m2!1d33.7899819!2d-117.9599887!5e0!3m2!1sen!2slt!4v1682029416597!5m2!1sen!2slt" width="800" height="800" style="border:0;" allowfullscreen="" loading="lazy" referrerpolicy="no-referrer-when-downgrade"&gt;&lt;/iframe&gt;</t>
  </si>
  <si>
    <t>Nam Hoa Market</t>
  </si>
  <si>
    <t>https://www.google.com/maps/dir/?api=1&amp;origin=Party+Snaps+Photo+Booth+OC+|+Photo+Booth+Rental+Orange+County&amp;origin_place_id=ChIJS6qcHXvZ3IARO_aW9uFeY8M&amp;destination=Nam+Hoa+Market&amp;destination_place_id=ChIJ9wjsAsQn3YARfRz0GFfjs-k&amp;travelmode=best</t>
  </si>
  <si>
    <t>https://maps.google.com?saddr=33.7753974,-117.921582&amp;daddr=33.7531332,-117.9542925</t>
  </si>
  <si>
    <t>https://www.google.com/maps/dir/33.7753974,-117.921582/33.7531332,-117.9542925</t>
  </si>
  <si>
    <t>&lt;iframe src="https://www.google.com/maps/embed?pb=!1m26!1m12!1m3!1d6449.198386797689!2d-117.9542925!3d33.7531332!2m3!1f0!2f0!3f0!3m2!1i1024!2i708!4f10.1!4m11!3e0!4m3!2sParty+Snaps+Photo+Booth+OC+|+Photo+Booth+Rental+Orange+County!1d33.7753974!2d-117.921582!4m5!5s0x0:0xc3635ee1f696f63b!2sNam+Hoa+Market!3m2!1d33.7531332!2d-117.9542925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</si>
  <si>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https://www.google.com/maps/dir/?api=1&amp;origin=Party+Snaps+Photo+Booth+OC+|+Photo+Booth+Rental+Orange+County&amp;origin_place_id=ChIJS6qcHXvZ3IARO_aW9uFeY8M&amp;destination=ampm&amp;destination_place_id=ChIJJYfR1KfX3IARQf53O1mH-bw&amp;travelmode=best</t>
  </si>
  <si>
    <t>https://maps.google.com?saddr=33.7753974,-117.921582&amp;daddr=33.8028959,-117.8902736</t>
  </si>
  <si>
    <t>https://www.google.com/maps/dir/33.7753974,-117.921582/33.8028959,-117.8902736</t>
  </si>
  <si>
    <t>&lt;iframe src="https://www.google.com/maps/embed?pb=!1m26!1m12!1m3!1d6449.198386797689!2d-117.8902736!3d33.8028959!2m3!1f0!2f0!3f0!3m2!1i1024!2i708!4f10.1!4m11!3e0!4m3!2sParty+Snaps+Photo+Booth+OC+|+Photo+Booth+Rental+Orange+County!1d33.7753974!2d-117.921582!4m5!5s0x0:0xc3635ee1f696f63b!2sampm!3m2!1d33.8028959!2d-117.8902736!5e0!3m2!1sen!2slt!4v1682029416597!5m2!1sen!2slt" width="800" height="800" style="border:0;" allowfullscreen="" loading="lazy" referrerpolicy="no-referrer-when-downgrade"&gt;&lt;/iframe&gt;</t>
  </si>
  <si>
    <t>Sprouts Farmers Market</t>
  </si>
  <si>
    <t>https://www.google.com/maps/dir/?api=1&amp;origin=Party+Snaps+Photo+Booth+OC+|+Photo+Booth+Rental+Orange+County&amp;origin_place_id=ChIJS6qcHXvZ3IARO_aW9uFeY8M&amp;destination=Sprouts+Farmers+Market&amp;destination_place_id=ChIJKzoGCbsp3YAR5P6H1t5E9U8&amp;travelmode=best</t>
  </si>
  <si>
    <t>https://maps.google.com?saddr=33.7753974,-117.921582&amp;daddr=33.787585,-117.961398</t>
  </si>
  <si>
    <t>https://www.google.com/maps/dir/33.7753974,-117.921582/33.787585,-117.961398</t>
  </si>
  <si>
    <t>&lt;iframe src="https://www.google.com/maps/embed?pb=!1m26!1m12!1m3!1d6449.198386797689!2d-117.961398!3d33.787585!2m3!1f0!2f0!3f0!3m2!1i1024!2i708!4f10.1!4m11!3e0!4m3!2sParty+Snaps+Photo+Booth+OC+|+Photo+Booth+Rental+Orange+County!1d33.7753974!2d-117.921582!4m5!5s0x0:0xc3635ee1f696f63b!2sSprouts+Farmers+Market!3m2!1d33.787585!2d-117.961398!5e0!3m2!1sen!2slt!4v1682029416597!5m2!1sen!2slt" width="800" height="800" style="border:0;" allowfullscreen="" loading="lazy" referrerpolicy="no-referrer-when-downgrade"&gt;&lt;/iframe&gt;</t>
  </si>
  <si>
    <t>Anh Minh Supermarket</t>
  </si>
  <si>
    <t>https://www.google.com/maps/dir/?api=1&amp;origin=Party+Snaps+Photo+Booth+OC+|+Photo+Booth+Rental+Orange+County&amp;origin_place_id=ChIJS6qcHXvZ3IARO_aW9uFeY8M&amp;destination=Anh+Minh+Supermarket&amp;destination_place_id=ChIJjV49CZYn3YARkDPf571Vqp0&amp;travelmode=best</t>
  </si>
  <si>
    <t>https://maps.google.com?saddr=33.7753974,-117.921582&amp;daddr=33.7455886,-117.9474042</t>
  </si>
  <si>
    <t>https://www.google.com/maps/dir/33.7753974,-117.921582/33.7455886,-117.9474042</t>
  </si>
  <si>
    <t>&lt;iframe src="https://www.google.com/maps/embed?pb=!1m26!1m12!1m3!1d6449.198386797689!2d-117.9474042!3d33.7455886!2m3!1f0!2f0!3f0!3m2!1i1024!2i708!4f10.1!4m11!3e0!4m3!2sParty+Snaps+Photo+Booth+OC+|+Photo+Booth+Rental+Orange+County!1d33.7753974!2d-117.921582!4m5!5s0x0:0xc3635ee1f696f63b!2sAnh+Minh+Supermarket!3m2!1d33.7455886!2d-117.9474042!5e0!3m2!1sen!2slt!4v1682029416597!5m2!1sen!2slt" width="800" height="800" style="border:0;" allowfullscreen="" loading="lazy" referrerpolicy="no-referrer-when-downgrade"&gt;&lt;/iframe&gt;</t>
  </si>
  <si>
    <t>THE BEE'S STORE</t>
  </si>
  <si>
    <t>https://www.google.com/maps/dir/?api=1&amp;origin=Party+Snaps+Photo+Booth+OC+|+Photo+Booth+Rental+Orange+County&amp;origin_place_id=ChIJS6qcHXvZ3IARO_aW9uFeY8M&amp;destination=THE+BEE'S+STORE&amp;destination_place_id=ChIJJRbY8EzY3IAReNhhEq5Cxds&amp;travelmode=best</t>
  </si>
  <si>
    <t>https://maps.google.com?saddr=33.7753974,-117.921582&amp;daddr=33.7602766,-117.8805426</t>
  </si>
  <si>
    <t>https://www.google.com/maps/dir/33.7753974,-117.921582/33.7602766,-117.8805426</t>
  </si>
  <si>
    <t>&lt;iframe src="https://www.google.com/maps/embed?pb=!1m26!1m12!1m3!1d6449.198386797689!2d-117.8805426!3d33.7602766!2m3!1f0!2f0!3f0!3m2!1i1024!2i708!4f10.1!4m11!3e0!4m3!2sParty+Snaps+Photo+Booth+OC+|+Photo+Booth+Rental+Orange+County!1d33.7753974!2d-117.921582!4m5!5s0x0:0xc3635ee1f696f63b!2sTHE+BEE'S+STORE!3m2!1d33.7602766!2d-117.8805426!5e0!3m2!1sen!2slt!4v1682029416597!5m2!1sen!2slt" width="800" height="800" style="border:0;" allowfullscreen="" loading="lazy" referrerpolicy="no-referrer-when-downgrade"&gt;&lt;/iframe&gt;</t>
  </si>
  <si>
    <t>Big Saver Foods</t>
  </si>
  <si>
    <t>https://www.google.com/maps/dir/?api=1&amp;origin=Party+Snaps+Photo+Booth+OC+|+Photo+Booth+Rental+Orange+County&amp;origin_place_id=ChIJS6qcHXvZ3IARO_aW9uFeY8M&amp;destination=Big+Saver+Foods&amp;destination_place_id=ChIJB57K9rHZ3IARrVLrWEvmd4g&amp;travelmode=best</t>
  </si>
  <si>
    <t>https://maps.google.com?saddr=33.7753974,-117.921582&amp;daddr=33.7593645,-117.8717556</t>
  </si>
  <si>
    <t>https://www.google.com/maps/dir/33.7753974,-117.921582/33.7593645,-117.8717556</t>
  </si>
  <si>
    <t>&lt;iframe src="https://www.google.com/maps/embed?pb=!1m26!1m12!1m3!1d6449.198386797689!2d-117.8717556!3d33.7593645!2m3!1f0!2f0!3f0!3m2!1i1024!2i708!4f10.1!4m11!3e0!4m3!2sParty+Snaps+Photo+Booth+OC+|+Photo+Booth+Rental+Orange+County!1d33.7753974!2d-117.921582!4m5!5s0x0:0xc3635ee1f696f63b!2sBig+Saver+Foods!3m2!1d33.7593645!2d-117.8717556!5e0!3m2!1sen!2slt!4v1682029416597!5m2!1sen!2slt" width="800" height="800" style="border:0;" allowfullscreen="" loading="lazy" referrerpolicy="no-referrer-when-downgrade"&gt;&lt;/iframe&gt;</t>
  </si>
  <si>
    <t>T&amp;K Food Market</t>
  </si>
  <si>
    <t>https://www.google.com/maps/dir/?api=1&amp;origin=Party+Snaps+Photo+Booth+OC+|+Photo+Booth+Rental+Orange+County&amp;origin_place_id=ChIJS6qcHXvZ3IARO_aW9uFeY8M&amp;destination=T&amp;K+Food+Market&amp;destination_place_id=ChIJVcs0f7cn3YARngM7h-N_mA4&amp;travelmode=best</t>
  </si>
  <si>
    <t>https://maps.google.com?saddr=33.7753974,-117.921582&amp;daddr=33.74633019999999,-117.9605408</t>
  </si>
  <si>
    <t>https://www.google.com/maps/dir/33.7753974,-117.921582/33.74633019999999,-117.9605408</t>
  </si>
  <si>
    <t>&lt;iframe src="https://www.google.com/maps/embed?pb=!1m26!1m12!1m3!1d6449.198386797689!2d-117.9605408!3d33.74633019999999!2m3!1f0!2f0!3f0!3m2!1i1024!2i708!4f10.1!4m11!3e0!4m3!2sParty+Snaps+Photo+Booth+OC+|+Photo+Booth+Rental+Orange+County!1d33.7753974!2d-117.921582!4m5!5s0x0:0xc3635ee1f696f63b!2sT&amp;K+Food+Market!3m2!1d33.74633019999999!2d-117.9605408!5e0!3m2!1sen!2slt!4v1682029416597!5m2!1sen!2slt" width="800" height="800" style="border:0;" allowfullscreen="" loading="lazy" referrerpolicy="no-referrer-when-downgrade"&gt;&lt;/iframe&gt;</t>
  </si>
  <si>
    <t>Mom's Supermarket</t>
  </si>
  <si>
    <t>https://www.google.com/maps/dir/?api=1&amp;origin=Party+Snaps+Photo+Booth+OC+|+Photo+Booth+Rental+Orange+County&amp;origin_place_id=ChIJS6qcHXvZ3IARO_aW9uFeY8M&amp;destination=Mom's+Supermarket&amp;destination_place_id=ChIJiUQCGngn3YARMVEwfhmTjiE&amp;travelmode=best</t>
  </si>
  <si>
    <t>https://maps.google.com?saddr=33.7753974,-117.921582&amp;daddr=33.73222219999999,-117.9363889</t>
  </si>
  <si>
    <t>https://www.google.com/maps/dir/33.7753974,-117.921582/33.73222219999999,-117.9363889</t>
  </si>
  <si>
    <t>&lt;iframe src="https://www.google.com/maps/embed?pb=!1m26!1m12!1m3!1d6449.198386797689!2d-117.9363889!3d33.73222219999999!2m3!1f0!2f0!3f0!3m2!1i1024!2i708!4f10.1!4m11!3e0!4m3!2sParty+Snaps+Photo+Booth+OC+|+Photo+Booth+Rental+Orange+County!1d33.7753974!2d-117.921582!4m5!5s0x0:0xc3635ee1f696f63b!2sMom's+Supermarket!3m2!1d33.73222219999999!2d-117.9363889!5e0!3m2!1sen!2slt!4v1682029416597!5m2!1sen!2slt" width="800" height="800" style="border:0;" allowfullscreen="" loading="lazy" referrerpolicy="no-referrer-when-downgrade"&gt;&lt;/iframe&gt;</t>
  </si>
  <si>
    <t>https://www.google.com/maps/dir/?api=1&amp;origin=Sleeping+Beauty+Castle+Walkthrough&amp;origin_place_id=ChIJRR0WM9HX3IARK9Sc4AyhmpE&amp;destination=Party+Snaps+Photo+Booth+OC+|+Photo+Booth+Rental+Orange+County&amp;destination_place_id=ChIJS6qcHXvZ3IARO_aW9uFeY8M&amp;travelmode=best</t>
  </si>
  <si>
    <t>https://maps.google.com?saddr=33.8127953,-117.9189693&amp;daddr=33.7753974,-117.921582</t>
  </si>
  <si>
    <t>https://www.google.com/maps/dir/33.8127953,-117.9189693/33.7753974,-117.921582</t>
  </si>
  <si>
    <t>https://www.google.com/maps/dir/?api=1&amp;origin=Fantasy+Faire&amp;origin_place_id=ChIJEXB33dbX3IARBuyCXD1cLic&amp;destination=Party+Snaps+Photo+Booth+OC+|+Photo+Booth+Rental+Orange+County&amp;destination_place_id=ChIJS6qcHXvZ3IARO_aW9uFeY8M&amp;travelmode=best</t>
  </si>
  <si>
    <t>https://maps.google.com?saddr=33.8125475,-117.9194452&amp;daddr=33.7753974,-117.921582</t>
  </si>
  <si>
    <t>https://www.google.com/maps/dir/33.8125475,-117.9194452/33.7753974,-117.921582</t>
  </si>
  <si>
    <t>https://www.google.com/maps/dir/?api=1&amp;origin=Downtown+Disney+District&amp;origin_place_id=ChIJtQw0jtfX3IARiwjloLOkQs0&amp;destination=Party+Snaps+Photo+Booth+OC+|+Photo+Booth+Rental+Orange+County&amp;destination_place_id=ChIJS6qcHXvZ3IARO_aW9uFeY8M&amp;travelmode=best</t>
  </si>
  <si>
    <t>https://maps.google.com?saddr=33.8097925,-117.9237869&amp;daddr=33.7753974,-117.921582</t>
  </si>
  <si>
    <t>https://www.google.com/maps/dir/33.8097925,-117.9237869/33.7753974,-117.921582</t>
  </si>
  <si>
    <t>https://www.google.com/maps/dir/?api=1&amp;origin=Pixar+Pier&amp;origin_place_id=ChIJPQhS4djX3IARI9WzlAUOcV0&amp;destination=Party+Snaps+Photo+Booth+OC+|+Photo+Booth+Rental+Orange+County&amp;destination_place_id=ChIJS6qcHXvZ3IARO_aW9uFeY8M&amp;travelmode=best</t>
  </si>
  <si>
    <t>https://maps.google.com?saddr=33.8054175,-117.9208423&amp;daddr=33.7753974,-117.921582</t>
  </si>
  <si>
    <t>https://www.google.com/maps/dir/33.8054175,-117.9208423/33.7753974,-117.921582</t>
  </si>
  <si>
    <t>https://www.google.com/maps/dir/?api=1&amp;origin=Temple+of+the+Forbidden+Eye&amp;origin_place_id=ChIJY-AbChTX3IAR7T4QCJvflZs&amp;destination=Party+Snaps+Photo+Booth+OC+|+Photo+Booth+Rental+Orange+County&amp;destination_place_id=ChIJS6qcHXvZ3IARO_aW9uFeY8M&amp;travelmode=best</t>
  </si>
  <si>
    <t>https://maps.google.com?saddr=33.8110413,-117.9205341&amp;daddr=33.7753974,-117.921582</t>
  </si>
  <si>
    <t>https://www.google.com/maps/dir/33.8110413,-117.9205341/33.7753974,-117.921582</t>
  </si>
  <si>
    <t>https://www.google.com/maps/dir/?api=1&amp;origin=Pirate's+Lair+on+Tom+Sawyer+Island&amp;origin_place_id=ChIJx29__NbX3IARe_a8KuLeoGE&amp;destination=Party+Snaps+Photo+Booth+OC+|+Photo+Booth+Rental+Orange+County&amp;destination_place_id=ChIJS6qcHXvZ3IARO_aW9uFeY8M&amp;travelmode=best</t>
  </si>
  <si>
    <t>https://maps.google.com?saddr=33.8121436,-117.9210796&amp;daddr=33.7753974,-117.921582</t>
  </si>
  <si>
    <t>https://www.google.com/maps/dir/33.8121436,-117.9210796/33.7753974,-117.921582</t>
  </si>
  <si>
    <t>https://www.google.com/maps/dir/?api=1&amp;origin=Storybook+Land+Canal+Boats&amp;origin_place_id=ChIJ9TWHTdHX3IARsElE7ASk9NU&amp;destination=Party+Snaps+Photo+Booth+OC+|+Photo+Booth+Rental+Orange+County&amp;destination_place_id=ChIJS6qcHXvZ3IARO_aW9uFeY8M&amp;travelmode=best</t>
  </si>
  <si>
    <t>https://maps.google.com?saddr=33.8136285,-117.9182653&amp;daddr=33.7753974,-117.921582</t>
  </si>
  <si>
    <t>https://www.google.com/maps/dir/33.8136285,-117.9182653/33.7753974,-117.921582</t>
  </si>
  <si>
    <t>https://www.google.com/maps/dir/?api=1&amp;origin=San+Fransokyo+Square&amp;origin_place_id=ChIJs4wYDvDX3IARN3wIvWkH-Ho&amp;destination=Party+Snaps+Photo+Booth+OC+|+Photo+Booth+Rental+Orange+County&amp;destination_place_id=ChIJS6qcHXvZ3IARO_aW9uFeY8M&amp;travelmode=best</t>
  </si>
  <si>
    <t>https://maps.google.com?saddr=33.8056901,-117.9199596&amp;daddr=33.7753974,-117.921582</t>
  </si>
  <si>
    <t>https://www.google.com/maps/dir/33.8056901,-117.9199596/33.7753974,-117.921582</t>
  </si>
  <si>
    <t>https://www.google.com/maps/dir/?api=1&amp;origin=Minnie's+House&amp;origin_place_id=ChIJOeeS9dPX3IARnoCxvQs1n94&amp;destination=Party+Snaps+Photo+Booth+OC+|+Photo+Booth+Rental+Orange+County&amp;destination_place_id=ChIJS6qcHXvZ3IARO_aW9uFeY8M&amp;travelmode=best</t>
  </si>
  <si>
    <t>https://maps.google.com?saddr=33.8155898,-117.919034&amp;daddr=33.7753974,-117.921582</t>
  </si>
  <si>
    <t>https://www.google.com/maps/dir/33.8155898,-117.919034/33.7753974,-117.921582</t>
  </si>
  <si>
    <t>https://www.google.com/maps/dir/?api=1&amp;origin=Disneyland+Park&amp;origin_place_id=ChIJa147K9HX3IAR-lwiGIQv9i4&amp;destination=Party+Snaps+Photo+Booth+OC+|+Photo+Booth+Rental+Orange+County&amp;destination_place_id=ChIJS6qcHXvZ3IARO_aW9uFeY8M&amp;travelmode=best</t>
  </si>
  <si>
    <t>https://maps.google.com?saddr=33.8120918,-117.9189742&amp;daddr=33.7753974,-117.921582</t>
  </si>
  <si>
    <t>https://www.google.com/maps/dir/33.8120918,-117.9189742/33.7753974,-117.921582</t>
  </si>
  <si>
    <t>https://www.google.com/maps/dir/?api=1&amp;origin=Incredicoaster&amp;origin_place_id=ChIJ008LgDbX3IARsAfIDwXUcHY&amp;destination=Party+Snaps+Photo+Booth+OC+|+Photo+Booth+Rental+Orange+County&amp;destination_place_id=ChIJS6qcHXvZ3IARO_aW9uFeY8M&amp;travelmode=best</t>
  </si>
  <si>
    <t>https://maps.google.com?saddr=33.8045924,-117.9203872&amp;daddr=33.7753974,-117.921582</t>
  </si>
  <si>
    <t>https://www.google.com/maps/dir/33.8045924,-117.9203872/33.7753974,-117.921582</t>
  </si>
  <si>
    <t>https://www.google.com/maps/dir/?api=1&amp;origin=Downtown+Santa+Ana+Historic+District&amp;origin_place_id=ChIJ6YwrhQfZ3IARN8e7_TZkM84&amp;destination=Party+Snaps+Photo+Booth+OC+|+Photo+Booth+Rental+Orange+County&amp;destination_place_id=ChIJS6qcHXvZ3IARO_aW9uFeY8M&amp;travelmode=best</t>
  </si>
  <si>
    <t>https://maps.google.com?saddr=33.747677,-117.8667056&amp;daddr=33.7753974,-117.921582</t>
  </si>
  <si>
    <t>https://www.google.com/maps/dir/33.747677,-117.8667056/33.7753974,-117.921582</t>
  </si>
  <si>
    <t>https://www.google.com/maps/dir/?api=1&amp;origin=World+of+Color+-+ONE&amp;origin_place_id=ChIJgd3UC9nX3IARpqMxlG1bXXw&amp;destination=Party+Snaps+Photo+Booth+OC+|+Photo+Booth+Rental+Orange+County&amp;destination_place_id=ChIJS6qcHXvZ3IARO_aW9uFeY8M&amp;travelmode=best</t>
  </si>
  <si>
    <t>https://maps.google.com?saddr=33.8054575,-117.9216412&amp;daddr=33.7753974,-117.921582</t>
  </si>
  <si>
    <t>https://www.google.com/maps/dir/33.8054575,-117.9216412/33.7753974,-117.921582</t>
  </si>
  <si>
    <t>https://www.google.com/maps/dir/?api=1&amp;origin=Jessie's+Critter+Carousel&amp;origin_place_id=ChIJxzOp5PbX3IARLOn2jci-GWo&amp;destination=Party+Snaps+Photo+Booth+OC+|+Photo+Booth+Rental+Orange+County&amp;destination_place_id=ChIJS6qcHXvZ3IARO_aW9uFeY8M&amp;travelmode=best</t>
  </si>
  <si>
    <t>https://maps.google.com?saddr=33.8045422,-117.9211846&amp;daddr=33.7753974,-117.921582</t>
  </si>
  <si>
    <t>https://www.google.com/maps/dir/33.8045422,-117.9211846/33.7753974,-117.921582</t>
  </si>
  <si>
    <t>https://www.google.com/maps/dir/?api=1&amp;origin=Buzz+Lightyear+Astro+Blasters&amp;origin_place_id=ChIJ0ytGJ9HX3IAR1FJWOr-ShV0&amp;destination=Party+Snaps+Photo+Booth+OC+|+Photo+Booth+Rental+Orange+County&amp;destination_place_id=ChIJS6qcHXvZ3IARO_aW9uFeY8M&amp;travelmode=best</t>
  </si>
  <si>
    <t>https://maps.google.com?saddr=33.8122384,-117.9178289&amp;daddr=33.7753974,-117.921582</t>
  </si>
  <si>
    <t>https://www.google.com/maps/dir/33.8122384,-117.9178289/33.7753974,-117.921582</t>
  </si>
  <si>
    <t>https://www.google.com/maps/dir/?api=1&amp;origin=The+Sword+in+the+Stone&amp;origin_place_id=ChIJ52nPcIvX3IARgO-kdVB93w8&amp;destination=Party+Snaps+Photo+Booth+OC+|+Photo+Booth+Rental+Orange+County&amp;destination_place_id=ChIJS6qcHXvZ3IARO_aW9uFeY8M&amp;travelmode=best</t>
  </si>
  <si>
    <t>https://maps.google.com?saddr=33.8132588,-117.9189825&amp;daddr=33.7753974,-117.921582</t>
  </si>
  <si>
    <t>https://www.google.com/maps/dir/33.8132588,-117.9189825/33.7753974,-117.921582</t>
  </si>
  <si>
    <t>https://www.google.com/maps/dir/?api=1&amp;origin=Grand+Canyon+Diorama&amp;origin_place_id=ChIJK7Jit63X3IARhBz5PIH34ok&amp;destination=Party+Snaps+Photo+Booth+OC+|+Photo+Booth+Rental+Orange+County&amp;destination_place_id=ChIJS6qcHXvZ3IARO_aW9uFeY8M&amp;travelmode=best</t>
  </si>
  <si>
    <t>https://maps.google.com?saddr=33.8113969,-117.9163282&amp;daddr=33.7753974,-117.921582</t>
  </si>
  <si>
    <t>https://www.google.com/maps/dir/33.8113969,-117.9163282/33.7753974,-117.921582</t>
  </si>
  <si>
    <t>https://www.google.com/maps/dir/?api=1&amp;origin=Haster+Basin+Recreational+Park&amp;origin_place_id=ChIJba686R3Y3IARgPs2mxMAI98&amp;destination=Party+Snaps+Photo+Booth+OC+|+Photo+Booth+Rental+Orange+County&amp;destination_place_id=ChIJS6qcHXvZ3IARO_aW9uFeY8M&amp;travelmode=best</t>
  </si>
  <si>
    <t>https://maps.google.com?saddr=33.781178,-117.906741&amp;daddr=33.7753974,-117.921582</t>
  </si>
  <si>
    <t>https://www.google.com/maps/dir/33.781178,-117.906741/33.7753974,-117.921582</t>
  </si>
  <si>
    <t>https://www.google.com/maps/dir/?api=1&amp;origin=Frontierland+Shootin’+Exposition&amp;origin_place_id=ChIJ_ZeHNnLX3IARmPvmqXfyxf0&amp;destination=Party+Snaps+Photo+Booth+OC+|+Photo+Booth+Rental+Orange+County&amp;destination_place_id=ChIJS6qcHXvZ3IARO_aW9uFeY8M&amp;travelmode=best</t>
  </si>
  <si>
    <t>https://maps.google.com?saddr=33.8122999,-117.9198595&amp;daddr=33.7753974,-117.921582</t>
  </si>
  <si>
    <t>https://www.google.com/maps/dir/33.8122999,-117.9198595/33.7753974,-117.921582</t>
  </si>
  <si>
    <t>https://www.google.com/maps/dir/?api=1&amp;origin=Casey+Jr.+Circus+Train&amp;origin_place_id=ChIJK_-VstbX3IAR9erqApDybmA&amp;destination=Party+Snaps+Photo+Booth+OC+|+Photo+Booth+Rental+Orange+County&amp;destination_place_id=ChIJS6qcHXvZ3IARO_aW9uFeY8M&amp;travelmode=best</t>
  </si>
  <si>
    <t>https://maps.google.com?saddr=33.8080144,-117.9225631&amp;daddr=33.7753974,-117.921582</t>
  </si>
  <si>
    <t>https://www.google.com/maps/dir/33.8080144,-117.9225631/33.7753974,-117.921582</t>
  </si>
  <si>
    <t>https://www.google.com/maps/dir/?api=1&amp;origin=Disneyland+Esplanade&amp;origin_place_id=ChIJKx3EAdrX3IARl1SHBK4rtfg&amp;destination=Party+Snaps+Photo+Booth+OC+|+Photo+Booth+Rental+Orange+County&amp;destination_place_id=ChIJS6qcHXvZ3IARO_aW9uFeY8M&amp;travelmode=best</t>
  </si>
  <si>
    <t>https://maps.google.com?saddr=33.8090944,-117.9189738&amp;daddr=33.7753974,-117.921582</t>
  </si>
  <si>
    <t>https://www.google.com/maps/dir/33.8090944,-117.9189738/33.7753974,-117.921582</t>
  </si>
  <si>
    <t>https://www.google.com/maps/dir/?api=1&amp;origin=Pioneer+Park&amp;origin_place_id=ChIJgfz___DX3IARb3yFVfINKoA&amp;destination=Party+Snaps+Photo+Booth+OC+|+Photo+Booth+Rental+Orange+County&amp;destination_place_id=ChIJS6qcHXvZ3IARO_aW9uFeY8M&amp;travelmode=best</t>
  </si>
  <si>
    <t>https://maps.google.com?saddr=33.788456,-117.9106586&amp;daddr=33.7753974,-117.921582</t>
  </si>
  <si>
    <t>https://www.google.com/maps/dir/33.788456,-117.9106586/33.7753974,-117.921582</t>
  </si>
  <si>
    <t>https://www.google.com/maps/dir/?api=1&amp;origin=The+Disneyland+Story+presenting+Great+Moments+with+Mr.+Lincoln&amp;origin_place_id=ChIJg_8WsdDX3IARe9H6iI-roWY&amp;destination=Party+Snaps+Photo+Booth+OC+|+Photo+Booth+Rental+Orange+County&amp;destination_place_id=ChIJS6qcHXvZ3IARO_aW9uFeY8M&amp;travelmode=best</t>
  </si>
  <si>
    <t>https://maps.google.com?saddr=33.8102333,-117.9184917&amp;daddr=33.7753974,-117.921582</t>
  </si>
  <si>
    <t>https://www.google.com/maps/dir/33.8102333,-117.9184917/33.7753974,-117.921582</t>
  </si>
  <si>
    <t>https://www.google.com/maps/dir/?api=1&amp;origin=CenTOONial+Park+Fountain&amp;origin_place_id=ChIJxROLgrrX3IARaQ6hRtHKC7k&amp;destination=Party+Snaps+Photo+Booth+OC+|+Photo+Booth+Rental+Orange+County&amp;destination_place_id=ChIJS6qcHXvZ3IARO_aW9uFeY8M&amp;travelmode=best</t>
  </si>
  <si>
    <t>https://maps.google.com?saddr=33.815283,-117.91854&amp;daddr=33.7753974,-117.921582</t>
  </si>
  <si>
    <t>https://www.google.com/maps/dir/33.815283,-117.91854/33.7753974,-117.921582</t>
  </si>
  <si>
    <t>https://www.google.com/maps/dir/?api=1&amp;origin=Kiwanis+Land+Park&amp;origin_place_id=ChIJr_0PEXco3YARLvyX4RkvQmQ&amp;destination=Party+Snaps+Photo+Booth+OC+|+Photo+Booth+Rental+Orange+County&amp;destination_place_id=ChIJS6qcHXvZ3IARO_aW9uFeY8M&amp;travelmode=best</t>
  </si>
  <si>
    <t>https://maps.google.com?saddr=33.772263,-117.958081&amp;daddr=33.7753974,-117.921582</t>
  </si>
  <si>
    <t>https://www.google.com/maps/dir/33.772263,-117.958081/33.7753974,-117.921582</t>
  </si>
  <si>
    <t>https://www.google.com/maps/dir/?api=1&amp;origin=Snow+White's+Enchanted+Wish&amp;origin_place_id=ChIJC4tPjBHX3IARhEqioRHqpCw&amp;destination=Party+Snaps+Photo+Booth+OC+|+Photo+Booth+Rental+Orange+County&amp;destination_place_id=ChIJS6qcHXvZ3IARO_aW9uFeY8M&amp;travelmode=best</t>
  </si>
  <si>
    <t>https://maps.google.com?saddr=33.8127559,-117.918767&amp;daddr=33.7753974,-117.921582</t>
  </si>
  <si>
    <t>https://www.google.com/maps/dir/33.8127559,-117.918767/33.7753974,-117.921582</t>
  </si>
  <si>
    <t>https://www.google.com/maps/dir/?api=1&amp;origin=Ancient+Sanctum&amp;origin_place_id=ChIJ3TA10-4p3YARKp8up_QaCKM&amp;destination=Party+Snaps+Photo+Booth+OC+|+Photo+Booth+Rental+Orange+County&amp;destination_place_id=ChIJS6qcHXvZ3IARO_aW9uFeY8M&amp;travelmode=best</t>
  </si>
  <si>
    <t>https://maps.google.com?saddr=33.8061842,-117.9181258&amp;daddr=33.7753974,-117.921582</t>
  </si>
  <si>
    <t>https://www.google.com/maps/dir/33.8061842,-117.9181258/33.7753974,-117.921582</t>
  </si>
  <si>
    <t>https://www.google.com/maps/dir/?api=1&amp;origin=Paradise+Gardens+Park&amp;origin_place_id=ChIJa2eOBtnX3IARc1NEdOGJ5oc&amp;destination=Party+Snaps+Photo+Booth+OC+|+Photo+Booth+Rental+Orange+County&amp;destination_place_id=ChIJS6qcHXvZ3IARO_aW9uFeY8M&amp;travelmode=best</t>
  </si>
  <si>
    <t>https://maps.google.com?saddr=33.805822,-117.9214318&amp;daddr=33.7753974,-117.921582</t>
  </si>
  <si>
    <t>https://www.google.com/maps/dir/33.805822,-117.9214318/33.7753974,-117.921582</t>
  </si>
  <si>
    <t>https://www.google.com/maps/dir/?api=1&amp;origin=Pixie+Hollow&amp;origin_place_id=ChIJ1YyR3-bX3IAR39PwlqTFCZQ&amp;destination=Party+Snaps+Photo+Booth+OC+|+Photo+Booth+Rental+Orange+County&amp;destination_place_id=ChIJS6qcHXvZ3IARO_aW9uFeY8M&amp;travelmode=best</t>
  </si>
  <si>
    <t>https://maps.google.com?saddr=33.8125169,-117.9181913&amp;daddr=33.7753974,-117.921582</t>
  </si>
  <si>
    <t>https://www.google.com/maps/dir/33.8125169,-117.9181913/33.7753974,-117.921582</t>
  </si>
  <si>
    <t>https://www.google.com/maps/dir/?api=1&amp;origin=CenTOONial+Park&amp;origin_place_id=ChIJ35YrRrMp3YARHv90IdYudps&amp;destination=Party+Snaps+Photo+Booth+OC+|+Photo+Booth+Rental+Orange+County&amp;destination_place_id=ChIJS6qcHXvZ3IARO_aW9uFeY8M&amp;travelmode=best</t>
  </si>
  <si>
    <t>https://maps.google.com?saddr=33.815116,-117.9185888&amp;daddr=33.7753974,-117.921582</t>
  </si>
  <si>
    <t>https://www.google.com/maps/dir/33.815116,-117.9185888/33.7753974,-117.921582</t>
  </si>
  <si>
    <t>https://www.google.com/maps/dir/?api=1&amp;origin=Ponderosa+Park&amp;origin_place_id=ChIJO0oQEezX3IARrOL6pDM9dXY&amp;destination=Party+Snaps+Photo+Booth+OC+|+Photo+Booth+Rental+Orange+County&amp;destination_place_id=ChIJS6qcHXvZ3IARO_aW9uFeY8M&amp;travelmode=best</t>
  </si>
  <si>
    <t>https://maps.google.com?saddr=33.7954907,-117.9055973&amp;daddr=33.7753974,-117.921582</t>
  </si>
  <si>
    <t>https://www.google.com/maps/dir/33.7954907,-117.9055973/33.7753974,-117.921582</t>
  </si>
  <si>
    <t>https://www.google.com/maps/dir/?api=1&amp;origin=Grizzly+Peak&amp;origin_place_id=ChIJdweFab8p3YAR0BzxUFF9mjc&amp;destination=Party+Snaps+Photo+Booth+OC+|+Photo+Booth+Rental+Orange+County&amp;destination_place_id=ChIJS6qcHXvZ3IARO_aW9uFeY8M&amp;travelmode=best</t>
  </si>
  <si>
    <t>https://maps.google.com?saddr=33.8071827,-117.9199335&amp;daddr=33.7753974,-117.921582</t>
  </si>
  <si>
    <t>https://www.google.com/maps/dir/33.8071827,-117.9199335/33.7753974,-117.921582</t>
  </si>
  <si>
    <t>https://www.google.com/maps/dir/?api=1&amp;origin=Stoddard+Park&amp;origin_place_id=ChIJdQM2fiMo3YARCMLPgLCm9XQ&amp;destination=Party+Snaps+Photo+Booth+OC+|+Photo+Booth+Rental+Orange+County&amp;destination_place_id=ChIJS6qcHXvZ3IARO_aW9uFeY8M&amp;travelmode=best</t>
  </si>
  <si>
    <t>https://maps.google.com?saddr=33.800053,-117.933824&amp;daddr=33.7753974,-117.921582</t>
  </si>
  <si>
    <t>https://www.google.com/maps/dir/33.800053,-117.933824/33.7753974,-117.921582</t>
  </si>
  <si>
    <t>https://www.google.com/maps/dir/?api=1&amp;origin=Fountain+Park&amp;origin_place_id=ChIJEyNzyncn3YARvlQTnsgPdxg&amp;destination=Party+Snaps+Photo+Booth+OC+|+Photo+Booth+Rental+Orange+County&amp;destination_place_id=ChIJS6qcHXvZ3IARO_aW9uFeY8M&amp;travelmode=best</t>
  </si>
  <si>
    <t>https://maps.google.com?saddr=33.7311886,-117.9394739&amp;daddr=33.7753974,-117.921582</t>
  </si>
  <si>
    <t>https://www.google.com/maps/dir/33.7311886,-117.9394739/33.7753974,-117.921582</t>
  </si>
  <si>
    <t>https://www.google.com/maps/dir/?api=1&amp;origin=Heritage+Park&amp;origin_place_id=ChIJp7Y9_4Qn3YARHgJ1wmQtVps&amp;destination=Party+Snaps+Photo+Booth+OC+|+Photo+Booth+Rental+Orange+County&amp;destination_place_id=ChIJS6qcHXvZ3IARO_aW9uFeY8M&amp;travelmode=best</t>
  </si>
  <si>
    <t>https://maps.google.com?saddr=33.74048560000001,-117.9332524&amp;daddr=33.7753974,-117.921582</t>
  </si>
  <si>
    <t>https://www.google.com/maps/dir/33.74048560000001,-117.9332524/33.7753974,-117.921582</t>
  </si>
  <si>
    <t>https://www.google.com/maps/dir/?api=1&amp;origin=Walt+Disney's+Apartment&amp;origin_place_id=ChIJLcSjBGjX3IARNS2XovzTrs0&amp;destination=Party+Snaps+Photo+Booth+OC+|+Photo+Booth+Rental+Orange+County&amp;destination_place_id=ChIJS6qcHXvZ3IARO_aW9uFeY8M&amp;travelmode=best</t>
  </si>
  <si>
    <t>https://maps.google.com?saddr=33.8104449,-117.9194254&amp;daddr=33.7753974,-117.921582</t>
  </si>
  <si>
    <t>https://www.google.com/maps/dir/33.8104449,-117.9194254/33.7753974,-117.921582</t>
  </si>
  <si>
    <t>https://www.google.com/maps/dir/?api=1&amp;origin=Hyperion+Theater&amp;origin_place_id=ChIJJbuBUdrX3IARTA48_mgX42k&amp;destination=Party+Snaps+Photo+Booth+OC+|+Photo+Booth+Rental+Orange+County&amp;destination_place_id=ChIJS6qcHXvZ3IARO_aW9uFeY8M&amp;travelmode=best</t>
  </si>
  <si>
    <t>https://maps.google.com?saddr=33.807639,-117.916702&amp;daddr=33.7753974,-117.921582</t>
  </si>
  <si>
    <t>https://www.google.com/maps/dir/33.807639,-117.916702/33.7753974,-117.921582</t>
  </si>
  <si>
    <t>https://www.google.com/maps/dir/?api=1&amp;origin=The+Dr.+Willella+Howe-Waffle+House+and+Medical+Museum&amp;origin_place_id=ChIJBz14PajZ3IARrBQjRE41u6o&amp;destination=Party+Snaps+Photo+Booth+OC+|+Photo+Booth+Rental+Orange+County&amp;destination_place_id=ChIJS6qcHXvZ3IARO_aW9uFeY8M&amp;travelmode=best</t>
  </si>
  <si>
    <t>https://maps.google.com?saddr=33.7504764,-117.8684208&amp;daddr=33.7753974,-117.921582</t>
  </si>
  <si>
    <t>https://www.google.com/maps/dir/33.7504764,-117.8684208/33.7753974,-117.921582</t>
  </si>
  <si>
    <t>https://www.google.com/maps/dir/?api=1&amp;origin=Atlantis+Play+Center&amp;origin_place_id=ChIJoReXFtQn3YARBl-Wy1mNjI0&amp;destination=Party+Snaps+Photo+Booth+OC+|+Photo+Booth+Rental+Orange+County&amp;destination_place_id=ChIJS6qcHXvZ3IARO_aW9uFeY8M&amp;travelmode=best</t>
  </si>
  <si>
    <t>https://maps.google.com?saddr=33.764643,-117.967852&amp;daddr=33.7753974,-117.921582</t>
  </si>
  <si>
    <t>https://www.google.com/maps/dir/33.764643,-117.967852/33.7753974,-117.921582</t>
  </si>
  <si>
    <t>https://www.google.com/maps/dir/?api=1&amp;origin=Zocalo+Park&amp;origin_place_id=ChIJDQBpp2DX3IARGh0WVEMqzpg&amp;destination=Party+Snaps+Photo+Booth+OC+|+Photo+Booth+Rental+Orange+County&amp;destination_place_id=ChIJS6qcHXvZ3IARO_aW9uFeY8M&amp;travelmode=best</t>
  </si>
  <si>
    <t>https://maps.google.com?saddr=33.8123411,-117.920289&amp;daddr=33.7753974,-117.921582</t>
  </si>
  <si>
    <t>https://www.google.com/maps/dir/33.8123411,-117.920289/33.7753974,-117.921582</t>
  </si>
  <si>
    <t>https://www.google.com/maps/dir/?api=1&amp;origin=Mile+Square+Regional+Park+-+Ward+Entrance&amp;origin_place_id=ChIJ04u9zRwn3YARU6cix_ZRCkQ&amp;destination=Party+Snaps+Photo+Booth+OC+|+Photo+Booth+Rental+Orange+County&amp;destination_place_id=ChIJS6qcHXvZ3IARO_aW9uFeY8M&amp;travelmode=best</t>
  </si>
  <si>
    <t>https://maps.google.com?saddr=33.7306112,-117.9460291&amp;daddr=33.7753974,-117.921582</t>
  </si>
  <si>
    <t>https://www.google.com/maps/dir/33.7306112,-117.9460291/33.7753974,-117.921582</t>
  </si>
  <si>
    <t>https://www.google.com/maps/dir/?api=1&amp;origin=Aloe+Greens+Park&amp;origin_place_id=ChIJATcQ82LX3IARnmgWKqsHfMU&amp;destination=Party+Snaps+Photo+Booth+OC+|+Photo+Booth+Rental+Orange+County&amp;destination_place_id=ChIJS6qcHXvZ3IARO_aW9uFeY8M&amp;travelmode=best</t>
  </si>
  <si>
    <t>https://maps.google.com?saddr=33.8019067,-117.8929031&amp;daddr=33.7753974,-117.921582</t>
  </si>
  <si>
    <t>https://www.google.com/maps/dir/33.8019067,-117.8929031/33.7753974,-117.921582</t>
  </si>
  <si>
    <t>https://www.google.com/maps/dir/?api=1&amp;origin=Disneyland+City+Hall&amp;origin_place_id=ChIJi_PKrOjX3IARElDe5h7k3CM&amp;destination=Party+Snaps+Photo+Booth+OC+|+Photo+Booth+Rental+Orange+County&amp;destination_place_id=ChIJS6qcHXvZ3IARO_aW9uFeY8M&amp;travelmode=best</t>
  </si>
  <si>
    <t>https://maps.google.com?saddr=33.8102665,-117.9194308&amp;daddr=33.7753974,-117.921582</t>
  </si>
  <si>
    <t>https://www.google.com/maps/dir/33.8102665,-117.9194308/33.7753974,-117.921582</t>
  </si>
  <si>
    <t>https://www.google.com/maps/dir/?api=1&amp;origin=Disneyland+Railroad+-+Mickey's+Toontown+Station&amp;origin_place_id=ChIJ74krSCzX3IARqqvNfSAdUuM&amp;destination=Party+Snaps+Photo+Booth+OC+|+Photo+Booth+Rental+Orange+County&amp;destination_place_id=ChIJS6qcHXvZ3IARO_aW9uFeY8M&amp;travelmode=best</t>
  </si>
  <si>
    <t>https://maps.google.com?saddr=33.8148269,-117.9186635&amp;daddr=33.7753974,-117.921582</t>
  </si>
  <si>
    <t>https://www.google.com/maps/dir/33.8148269,-117.9186635/33.7753974,-117.921582</t>
  </si>
  <si>
    <t>https://www.google.com/maps/dir/?api=1&amp;origin=Village+Green+Park&amp;origin_place_id=ChIJpwrOhxcp3YARLTbeP6nIAg8&amp;destination=Party+Snaps+Photo+Booth+OC+|+Photo+Booth+Rental+Orange+County&amp;destination_place_id=ChIJS6qcHXvZ3IARO_aW9uFeY8M&amp;travelmode=best</t>
  </si>
  <si>
    <t>https://maps.google.com?saddr=33.7780188,-117.9407581&amp;daddr=33.7753974,-117.921582</t>
  </si>
  <si>
    <t>https://www.google.com/maps/dir/33.7780188,-117.9407581/33.7753974,-117.921582</t>
  </si>
  <si>
    <t>https://www.google.com/maps/dir/?api=1&amp;origin=Euclid+Park&amp;origin_place_id=ChIJ1cRANAko3YARTOa1_kBCIqg&amp;destination=Party+Snaps+Photo+Booth+OC+|+Photo+Booth+Rental+Orange+County&amp;destination_place_id=ChIJS6qcHXvZ3IARO_aW9uFeY8M&amp;travelmode=best</t>
  </si>
  <si>
    <t>https://maps.google.com?saddr=33.7780071,-117.9407545&amp;daddr=33.7753974,-117.921582</t>
  </si>
  <si>
    <t>https://www.google.com/maps/dir/33.7780071,-117.9407545/33.7753974,-117.921582</t>
  </si>
  <si>
    <t>https://www.google.com/maps/dir/?api=1&amp;origin=Flightdeck+Rogue+Racing+Anaheim&amp;origin_place_id=ChIJcdIXa5_X3IARexVAEMK3Sho&amp;destination=Party+Snaps+Photo+Booth+OC+|+Photo+Booth+Rental+Orange+County&amp;destination_place_id=ChIJS6qcHXvZ3IARO_aW9uFeY8M&amp;travelmode=best</t>
  </si>
  <si>
    <t>https://maps.google.com?saddr=33.8060303,-117.9114811&amp;daddr=33.7753974,-117.921582</t>
  </si>
  <si>
    <t>https://www.google.com/maps/dir/33.8060303,-117.9114811/33.7753974,-117.921582</t>
  </si>
  <si>
    <t>https://www.google.com/maps/dir/?api=1&amp;origin=Luigi's+Casa+Della+Tires&amp;origin_place_id=ChIJF0DMaxnX3IAR_T6DIp7MRsE&amp;destination=Party+Snaps+Photo+Booth+OC+|+Photo+Booth+Rental+Orange+County&amp;destination_place_id=ChIJS6qcHXvZ3IARO_aW9uFeY8M&amp;travelmode=best</t>
  </si>
  <si>
    <t>https://maps.google.com?saddr=33.8055799,-117.9184576&amp;daddr=33.7753974,-117.921582</t>
  </si>
  <si>
    <t>https://www.google.com/maps/dir/33.8055799,-117.9184576/33.7753974,-117.921582</t>
  </si>
  <si>
    <t>https://www.google.com/maps/dir/?api=1&amp;origin=Magic+Of+Lights&amp;origin_place_id=ChIJRV06LPnX3IARXe3TuZQzWVk&amp;destination=Party+Snaps+Photo+Booth+OC+|+Photo+Booth+Rental+Orange+County&amp;destination_place_id=ChIJS6qcHXvZ3IARO_aW9uFeY8M&amp;travelmode=best</t>
  </si>
  <si>
    <t>https://maps.google.com?saddr=33.800308,-117.8827321&amp;daddr=33.7753974,-117.921582</t>
  </si>
  <si>
    <t>https://www.google.com/maps/dir/33.800308,-117.8827321/33.7753974,-117.921582</t>
  </si>
  <si>
    <t>https://www.google.com/maps/dir/?api=1&amp;origin=Woodbury+Park&amp;origin_place_id=ChIJuY270AUn3YAR3RoTrDDGkYg&amp;destination=Party+Snaps+Photo+Booth+OC+|+Photo+Booth+Rental+Orange+County&amp;destination_place_id=ChIJS6qcHXvZ3IARO_aW9uFeY8M&amp;travelmode=best</t>
  </si>
  <si>
    <t>https://maps.google.com?saddr=33.761864,-117.9324053&amp;daddr=33.7753974,-117.921582</t>
  </si>
  <si>
    <t>https://www.google.com/maps/dir/33.761864,-117.9324053/33.7753974,-117.921582</t>
  </si>
  <si>
    <t>https://www.google.com/maps/dir/?api=1&amp;origin=Friendship+Park&amp;origin_place_id=ChIJl2QYjFvZ3IAR4IsEx6l5Yf0&amp;destination=Party+Snaps+Photo+Booth+OC+|+Photo+Booth+Rental+Orange+County&amp;destination_place_id=ChIJS6qcHXvZ3IARO_aW9uFeY8M&amp;travelmode=best</t>
  </si>
  <si>
    <t>https://maps.google.com?saddr=33.741696,-117.898686&amp;daddr=33.7753974,-117.921582</t>
  </si>
  <si>
    <t>https://www.google.com/maps/dir/33.741696,-117.898686/33.7753974,-117.921582</t>
  </si>
  <si>
    <t>https://www.google.com/maps/dir/?api=1&amp;origin=Paul+Revere+Park&amp;origin_place_id=ChIJZXWIGc_X3IARnXPXGSjZkPA&amp;destination=Party+Snaps+Photo+Booth+OC+|+Photo+Booth+Rental+Orange+County&amp;destination_place_id=ChIJS6qcHXvZ3IARO_aW9uFeY8M&amp;travelmode=best</t>
  </si>
  <si>
    <t>https://maps.google.com?saddr=33.81381330000001,-117.909217&amp;daddr=33.7753974,-117.921582</t>
  </si>
  <si>
    <t>https://www.google.com/maps/dir/33.81381330000001,-117.909217/33.7753974,-117.921582</t>
  </si>
  <si>
    <t>https://www.google.com/maps/dir/?api=1&amp;origin=Ponderosa+Park+Water+Play+Zone&amp;origin_place_id=ChIJ2U2yYVvX3IARAkck-Cnk4dM&amp;destination=Party+Snaps+Photo+Booth+OC+|+Photo+Booth+Rental+Orange+County&amp;destination_place_id=ChIJS6qcHXvZ3IARO_aW9uFeY8M&amp;travelmode=best</t>
  </si>
  <si>
    <t>https://maps.google.com?saddr=33.7955284,-117.9050139&amp;daddr=33.7753974,-117.921582</t>
  </si>
  <si>
    <t>https://www.google.com/maps/dir/33.7955284,-117.9050139/33.7753974,-117.921582</t>
  </si>
  <si>
    <t>https://www.google.com/maps/dir/?api=1&amp;origin=Honda+Center&amp;origin_place_id=ChIJXyczhHXX3IARFVUqyhMqiqg&amp;destination=Party+Snaps+Photo+Booth+OC+|+Photo+Booth+Rental+Orange+County&amp;destination_place_id=ChIJS6qcHXvZ3IARO_aW9uFeY8M&amp;travelmode=best</t>
  </si>
  <si>
    <t>https://maps.google.com?saddr=33.8078476,-117.8764687&amp;daddr=33.7753974,-117.921582</t>
  </si>
  <si>
    <t>https://www.google.com/maps/dir/33.8078476,-117.8764687/33.7753974,-117.921582</t>
  </si>
  <si>
    <t>https://www.google.com/maps/dir/?api=1&amp;origin=Coronet+Park&amp;origin_place_id=ChIJNdOqebQn3YAR-jNmYHjkREk&amp;destination=Party+Snaps+Photo+Booth+OC+|+Photo+Booth+Rental+Orange+County&amp;destination_place_id=ChIJS6qcHXvZ3IARO_aW9uFeY8M&amp;travelmode=best</t>
  </si>
  <si>
    <t>https://maps.google.com?saddr=33.7403983,-117.9676663&amp;daddr=33.7753974,-117.921582</t>
  </si>
  <si>
    <t>https://www.google.com/maps/dir/33.7403983,-117.9676663/33.7753974,-117.921582</t>
  </si>
  <si>
    <t>https://www.google.com/maps/dir/?api=1&amp;origin=Avengers+Headquarters&amp;origin_place_id=ChIJgarRbmop3YARhzpGTfDPL5Y&amp;destination=Party+Snaps+Photo+Booth+OC+|+Photo+Booth+Rental+Orange+County&amp;destination_place_id=ChIJS6qcHXvZ3IARO_aW9uFeY8M&amp;travelmode=best</t>
  </si>
  <si>
    <t>https://maps.google.com?saddr=33.8065386,-117.9174658&amp;daddr=33.7753974,-117.921582</t>
  </si>
  <si>
    <t>https://www.google.com/maps/dir/33.8065386,-117.9174658/33.7753974,-117.921582</t>
  </si>
  <si>
    <t>https://www.google.com/maps/dir/?api=1&amp;origin=El+Salvador+Park&amp;origin_place_id=ChIJVZQRxQjZ3IARNUm1w0aKM3U&amp;destination=Party+Snaps+Photo+Booth+OC+|+Photo+Booth+Rental+Orange+County&amp;destination_place_id=ChIJS6qcHXvZ3IARO_aW9uFeY8M&amp;travelmode=best</t>
  </si>
  <si>
    <t>https://maps.google.com?saddr=33.7526954,-117.8945382&amp;daddr=33.7753974,-117.921582</t>
  </si>
  <si>
    <t>https://www.google.com/maps/dir/33.7526954,-117.8945382/33.7753974,-117.921582</t>
  </si>
  <si>
    <t>https://www.google.com/maps/dir/?api=1&amp;origin=Santa+Anita+Park&amp;origin_place_id=ChIJQ_fG5XvY3IARXqR8ukT7Np0&amp;destination=Party+Snaps+Photo+Booth+OC+|+Photo+Booth+Rental+Orange+County&amp;destination_place_id=ChIJS6qcHXvZ3IARO_aW9uFeY8M&amp;travelmode=best</t>
  </si>
  <si>
    <t>https://maps.google.com?saddr=33.7433082,-117.9184925&amp;daddr=33.7753974,-117.921582</t>
  </si>
  <si>
    <t>https://www.google.com/maps/dir/33.7433082,-117.9184925/33.7753974,-117.921582</t>
  </si>
  <si>
    <t>https://www.google.com/maps/dir/?api=1&amp;origin=Discovery+Cube&amp;origin_place_id=ChIJXzC2OsjZ3IAR_H-q2B1k3fI&amp;destination=Party+Snaps+Photo+Booth+OC+|+Photo+Booth+Rental+Orange+County&amp;destination_place_id=ChIJS6qcHXvZ3IARO_aW9uFeY8M&amp;travelmode=best</t>
  </si>
  <si>
    <t>https://maps.google.com?saddr=33.7702538,-117.8678641&amp;daddr=33.7753974,-117.921582</t>
  </si>
  <si>
    <t>https://www.google.com/maps/dir/33.7702538,-117.8678641/33.7753974,-117.921582</t>
  </si>
  <si>
    <t>https://www.google.com/maps/dir/?api=1&amp;origin=Angel+Stadium&amp;origin_place_id=ChIJHbA-iJzX3IARembDUOvijy0&amp;destination=Party+Snaps+Photo+Booth+OC+|+Photo+Booth+Rental+Orange+County&amp;destination_place_id=ChIJS6qcHXvZ3IARO_aW9uFeY8M&amp;travelmode=best</t>
  </si>
  <si>
    <t>https://maps.google.com?saddr=33.7998135,-117.8824162&amp;daddr=33.7753974,-117.921582</t>
  </si>
  <si>
    <t>https://www.google.com/maps/dir/33.7998135,-117.8824162/33.7753974,-117.921582</t>
  </si>
  <si>
    <t>https://www.google.com/maps/dir/?api=1&amp;origin=Garden+Grove+Park&amp;origin_place_id=ChIJtXxOFNQn3YARrh9IlYfmPC4&amp;destination=Party+Snaps+Photo+Booth+OC+|+Photo+Booth+Rental+Orange+County&amp;destination_place_id=ChIJS6qcHXvZ3IARO_aW9uFeY8M&amp;travelmode=best</t>
  </si>
  <si>
    <t>https://maps.google.com?saddr=33.76224300000001,-117.9666358&amp;daddr=33.7753974,-117.921582</t>
  </si>
  <si>
    <t>https://www.google.com/maps/dir/33.76224300000001,-117.9666358/33.7753974,-117.921582</t>
  </si>
  <si>
    <t>https://www.google.com/maps/dir/?api=1&amp;origin=Garden+Grove+Park+Maintenance&amp;origin_place_id=ChIJ659HZPYn3YARyc3vZUuBbJE&amp;destination=Party+Snaps+Photo+Booth+OC+|+Photo+Booth+Rental+Orange+County&amp;destination_place_id=ChIJS6qcHXvZ3IARO_aW9uFeY8M&amp;travelmode=best</t>
  </si>
  <si>
    <t>https://maps.google.com?saddr=33.7621433,-117.9284664&amp;daddr=33.7753974,-117.921582</t>
  </si>
  <si>
    <t>https://www.google.com/maps/dir/33.7621433,-117.9284664/33.7753974,-117.921582</t>
  </si>
  <si>
    <t>https://www.google.com/maps/dir/?api=1&amp;origin=Energy+Field&amp;origin_place_id=ChIJU7KDCy8o3YAR6fce3BN0pm0&amp;destination=Party+Snaps+Photo+Booth+OC+|+Photo+Booth+Rental+Orange+County&amp;destination_place_id=ChIJS6qcHXvZ3IARO_aW9uFeY8M&amp;travelmode=best</t>
  </si>
  <si>
    <t>https://maps.google.com?saddr=33.8072476,-117.9333521&amp;daddr=33.7753974,-117.921582</t>
  </si>
  <si>
    <t>https://www.google.com/maps/dir/33.8072476,-117.9333521/33.7753974,-117.921582</t>
  </si>
  <si>
    <t>https://www.google.com/maps/dir/?api=1&amp;origin=Magnolia+Park&amp;origin_place_id=ChIJP_qEh73X3IARKEHnFKIFNQM&amp;destination=Party+Snaps+Photo+Booth+OC+|+Photo+Booth+Rental+Orange+County&amp;destination_place_id=ChIJS6qcHXvZ3IARO_aW9uFeY8M&amp;travelmode=best</t>
  </si>
  <si>
    <t>https://maps.google.com?saddr=33.8054211,-117.8932141&amp;daddr=33.7753974,-117.921582</t>
  </si>
  <si>
    <t>https://www.google.com/maps/dir/33.8054211,-117.8932141/33.7753974,-117.921582</t>
  </si>
  <si>
    <t>https://www.google.com/maps/dir/?api=1&amp;origin=Common+Ground+Community+Garden&amp;origin_place_id=ChIJc4mw504o3YAR445rBTmTMkU&amp;destination=Party+Snaps+Photo+Booth+OC+|+Photo+Booth+Rental+Orange+County&amp;destination_place_id=ChIJS6qcHXvZ3IARO_aW9uFeY8M&amp;travelmode=best</t>
  </si>
  <si>
    <t>https://maps.google.com?saddr=33.80339199999999,-117.955795&amp;daddr=33.7753974,-117.921582</t>
  </si>
  <si>
    <t>https://www.google.com/maps/dir/33.80339199999999,-117.955795/33.7753974,-117.921582</t>
  </si>
  <si>
    <t>https://www.google.com/maps/dir/?api=1&amp;origin=Edna+Park&amp;origin_place_id=ChIJXcMlhD_Y3IARrr13tx3b8Ds&amp;destination=Party+Snaps+Photo+Booth+OC+|+Photo+Booth+Rental+Orange+County&amp;destination_place_id=ChIJS6qcHXvZ3IARO_aW9uFeY8M&amp;travelmode=best</t>
  </si>
  <si>
    <t>https://maps.google.com?saddr=33.763341,-117.8988744&amp;daddr=33.7753974,-117.921582</t>
  </si>
  <si>
    <t>https://www.google.com/maps/dir/33.763341,-117.8988744/33.7753974,-117.921582</t>
  </si>
  <si>
    <t>https://www.google.com/maps/dir/?api=1&amp;origin=Rosita+Park&amp;origin_place_id=ChIJT2ATkosn3YARq12wyT3C8Lo&amp;destination=Party+Snaps+Photo+Booth+OC+|+Photo+Booth+Rental+Orange+County&amp;destination_place_id=ChIJS6qcHXvZ3IARO_aW9uFeY8M&amp;travelmode=best</t>
  </si>
  <si>
    <t>https://maps.google.com?saddr=33.751678,-117.92966&amp;daddr=33.7753974,-117.921582</t>
  </si>
  <si>
    <t>https://www.google.com/maps/dir/33.751678,-117.92966/33.7753974,-117.921582</t>
  </si>
  <si>
    <t>https://www.google.com/maps/dir/?api=1&amp;origin=Garden+Grove&amp;origin_place_id=ChIJ6ZRwunso3YARQgDtgwHeS3E&amp;destination=Party+Snaps+Photo+Booth+OC+|+Photo+Booth+Rental+Orange+County&amp;destination_place_id=ChIJS6qcHXvZ3IARO_aW9uFeY8M&amp;travelmode=best</t>
  </si>
  <si>
    <t>https://maps.google.com?saddr=33.77433649999999,-117.9637484&amp;daddr=33.7753974,-117.921582</t>
  </si>
  <si>
    <t>https://www.google.com/maps/dir/33.77433649999999,-117.9637484/33.7753974,-117.921582</t>
  </si>
  <si>
    <t>https://www.google.com/maps/dir/?api=1&amp;origin=Cesar+Chavez+Campesino+Park&amp;origin_place_id=ChIJ80gc42_Y3IAR9Kx3uPUGkM0&amp;destination=Party+Snaps+Photo+Booth+OC+|+Photo+Booth+Rental+Orange+County&amp;destination_place_id=ChIJS6qcHXvZ3IARO_aW9uFeY8M&amp;travelmode=best</t>
  </si>
  <si>
    <t>https://maps.google.com?saddr=33.7497247,-117.9129466&amp;daddr=33.7753974,-117.921582</t>
  </si>
  <si>
    <t>https://www.google.com/maps/dir/33.7497247,-117.9129466/33.7753974,-117.921582</t>
  </si>
  <si>
    <t>https://www.google.com/maps/dir/?api=1&amp;origin=Dog+Park+|+Garden+Grove&amp;origin_place_id=ChIJf3z51NUn3YARaSnWbQLZ_Xw&amp;destination=Party+Snaps+Photo+Booth+OC+|+Photo+Booth+Rental+Orange+County&amp;destination_place_id=ChIJS6qcHXvZ3IARO_aW9uFeY8M&amp;travelmode=best</t>
  </si>
  <si>
    <t>https://maps.google.com?saddr=33.7645514,-117.9664844&amp;daddr=33.7753974,-117.921582</t>
  </si>
  <si>
    <t>https://www.google.com/maps/dir/33.7645514,-117.9664844/33.7753974,-117.921582</t>
  </si>
  <si>
    <t>https://www.google.com/maps/dir/?api=1&amp;origin=Melrose+Abbey+Memorial+Park+&amp;+Mortuary&amp;origin_place_id=ChIJ9YCs8JHX3IARnk0VKCRbvi0&amp;destination=Party+Snaps+Photo+Booth+OC+|+Photo+Booth+Rental+Orange+County&amp;destination_place_id=ChIJS6qcHXvZ3IARO_aW9uFeY8M&amp;travelmode=best</t>
  </si>
  <si>
    <t>https://maps.google.com?saddr=33.7947271,-117.8955097&amp;daddr=33.7753974,-117.921582</t>
  </si>
  <si>
    <t>https://www.google.com/maps/dir/33.7947271,-117.8955097/33.7753974,-117.921582</t>
  </si>
  <si>
    <t>https://www.google.com/maps/dir/?api=1&amp;origin=Morrison+Park&amp;origin_place_id=ChIJwwkJ4DLY3IARyEST9v1hFGU&amp;destination=Party+Snaps+Photo+Booth+OC+|+Photo+Booth+Rental+Orange+County&amp;destination_place_id=ChIJS6qcHXvZ3IARO_aW9uFeY8M&amp;travelmode=best</t>
  </si>
  <si>
    <t>https://maps.google.com?saddr=33.77544940000001,-117.8798587&amp;daddr=33.7753974,-117.921582</t>
  </si>
  <si>
    <t>https://www.google.com/maps/dir/33.77544940000001,-117.8798587/33.7753974,-117.921582</t>
  </si>
  <si>
    <t>https://www.google.com/maps/dir/?api=1&amp;origin=Westhaven+Park&amp;origin_place_id=ChIJwbsysf3X3IARX2QCZ8MTysg&amp;destination=Party+Snaps+Photo+Booth+OC+|+Photo+Booth+Rental+Orange+County&amp;destination_place_id=ChIJS6qcHXvZ3IARO_aW9uFeY8M&amp;travelmode=best</t>
  </si>
  <si>
    <t>https://maps.google.com?saddr=33.7841037,-117.9233944&amp;daddr=33.7753974,-117.921582</t>
  </si>
  <si>
    <t>https://www.google.com/maps/dir/33.7841037,-117.9233944/33.7753974,-117.921582</t>
  </si>
  <si>
    <t>https://www.google.com/maps/dir/?api=1&amp;origin=Bowling+Green+Park&amp;origin_place_id=ChIJiQHwn8An3YAR86XeIpAsx1I&amp;destination=Party+Snaps+Photo+Booth+OC+|+Photo+Booth+Rental+Orange+County&amp;destination_place_id=ChIJS6qcHXvZ3IARO_aW9uFeY8M&amp;travelmode=best</t>
  </si>
  <si>
    <t>https://maps.google.com?saddr=33.7497724,-117.952542&amp;daddr=33.7753974,-117.921582</t>
  </si>
  <si>
    <t>https://www.google.com/maps/dir/33.7497724,-117.952542/33.7753974,-117.921582</t>
  </si>
  <si>
    <t>https://www.google.com/maps/dir/?api=1&amp;origin=Faylane+Park&amp;origin_place_id=ChIJmbzynUEo3YARtLwBZ0lydEA&amp;destination=Party+Snaps+Photo+Booth+OC+|+Photo+Booth+Rental+Orange+County&amp;destination_place_id=ChIJS6qcHXvZ3IARO_aW9uFeY8M&amp;travelmode=best</t>
  </si>
  <si>
    <t>https://maps.google.com?saddr=33.79288200000001,-117.9541009&amp;daddr=33.7753974,-117.921582</t>
  </si>
  <si>
    <t>https://www.google.com/maps/dir/33.79288200000001,-117.9541009/33.7753974,-117.921582</t>
  </si>
  <si>
    <t>https://www.google.com/maps/dir/?api=1&amp;origin=Stanford+Park+LLC&amp;origin_place_id=ChIJjTrbsXMo3YARe_oIepACnB8&amp;destination=Party+Snaps+Photo+Booth+OC+|+Photo+Booth+Rental+Orange+County&amp;destination_place_id=ChIJS6qcHXvZ3IARO_aW9uFeY8M&amp;travelmode=best</t>
  </si>
  <si>
    <t>https://maps.google.com?saddr=33.7773053,-117.9520866&amp;daddr=33.7753974,-117.921582</t>
  </si>
  <si>
    <t>https://www.google.com/maps/dir/33.7773053,-117.9520866/33.7753974,-117.921582</t>
  </si>
  <si>
    <t>https://www.google.com/maps/dir/?api=1&amp;origin=Cottage+Industries+Community+Garden&amp;origin_place_id=ChIJ4auzT-Yn3YAROMTyM7G7zjU&amp;destination=Party+Snaps+Photo+Booth+OC+|+Photo+Booth+Rental+Orange+County&amp;destination_place_id=ChIJS6qcHXvZ3IARO_aW9uFeY8M&amp;travelmode=best</t>
  </si>
  <si>
    <t>https://maps.google.com?saddr=33.77457739999999,-117.9332612&amp;daddr=33.7753974,-117.921582</t>
  </si>
  <si>
    <t>https://www.google.com/maps/dir/33.77457739999999,-117.9332612/33.7753974,-117.921582</t>
  </si>
  <si>
    <t>https://www.google.com/maps/dir/?api=1&amp;origin=Community+Center+Park&amp;origin_place_id=ChIJlSiajQgo3YARYgyGu4fE3r0&amp;destination=Party+Snaps+Photo+Booth+OC+|+Photo+Booth+Rental+Orange+County&amp;destination_place_id=ChIJS6qcHXvZ3IARO_aW9uFeY8M&amp;travelmode=best</t>
  </si>
  <si>
    <t>https://maps.google.com?saddr=33.7767992,-117.9376069&amp;daddr=33.7753974,-117.921582</t>
  </si>
  <si>
    <t>https://www.google.com/maps/dir/33.7767992,-117.9376069/33.7753974,-117.921582</t>
  </si>
  <si>
    <t>https://www.google.com/maps/dir/?api=1&amp;origin=Artificial+Grass+Solution&amp;origin_place_id=ChIJq9iql5_Z3IAR_b1oMgNZeBQ&amp;destination=Party+Snaps+Photo+Booth+OC+|+Photo+Booth+Rental+Orange+County&amp;destination_place_id=ChIJS6qcHXvZ3IARO_aW9uFeY8M&amp;travelmode=best</t>
  </si>
  <si>
    <t>https://maps.google.com?saddr=33.7600645,-117.9071162&amp;daddr=33.7753974,-117.921582</t>
  </si>
  <si>
    <t>https://www.google.com/maps/dir/33.7600645,-117.9071162/33.7753974,-117.921582</t>
  </si>
  <si>
    <t>https://www.google.com/maps/dir/?api=1&amp;origin=Christ+Cathedral+Arboretum&amp;origin_place_id=ChIJv_c_-i7X3IARxzgnMCPbLos&amp;destination=Party+Snaps+Photo+Booth+OC+|+Photo+Booth+Rental+Orange+County&amp;destination_place_id=ChIJS6qcHXvZ3IARO_aW9uFeY8M&amp;travelmode=best</t>
  </si>
  <si>
    <t>https://maps.google.com?saddr=33.7862107,-117.8990477&amp;daddr=33.7753974,-117.921582</t>
  </si>
  <si>
    <t>https://www.google.com/maps/dir/33.7862107,-117.8990477/33.7753974,-117.921582</t>
  </si>
  <si>
    <t>https://www.google.com/maps/dir/?api=1&amp;origin=Santa+Ana+River+Trail-+mile+marker+10&amp;origin_place_id=ChIJlfPw-crZ3IARTakVXGBrHG8&amp;destination=Party+Snaps+Photo+Booth+OC+|+Photo+Booth+Rental+Orange+County&amp;destination_place_id=ChIJS6qcHXvZ3IARO_aW9uFeY8M&amp;travelmode=best</t>
  </si>
  <si>
    <t>https://maps.google.com?saddr=33.7642218,-117.8977311&amp;daddr=33.7753974,-117.921582</t>
  </si>
  <si>
    <t>https://www.google.com/maps/dir/33.7642218,-117.8977311/33.7753974,-117.921582</t>
  </si>
  <si>
    <t>https://www.google.com/maps/dir/?api=1&amp;origin=Neighborhood+Park&amp;origin_place_id=ChIJb_HW4_bZ3IARcmaULlApiKQ&amp;destination=Party+Snaps+Photo+Booth+OC+|+Photo+Booth+Rental+Orange+County&amp;destination_place_id=ChIJS6qcHXvZ3IARO_aW9uFeY8M&amp;travelmode=best</t>
  </si>
  <si>
    <t>https://maps.google.com?saddr=33.7774387,-117.8941268&amp;daddr=33.7753974,-117.921582</t>
  </si>
  <si>
    <t>https://www.google.com/maps/dir/33.7774387,-117.8941268/33.7753974,-117.921582</t>
  </si>
  <si>
    <t>https://www.google.com/maps/dir/?api=1&amp;origin=Riverview+Park&amp;origin_place_id=ChIJJQADtEDY3IARPBHuD5gPfbo&amp;destination=Party+Snaps+Photo+Booth+OC+|+Photo+Booth+Rental+Orange+County&amp;destination_place_id=ChIJS6qcHXvZ3IARO_aW9uFeY8M&amp;travelmode=best</t>
  </si>
  <si>
    <t>https://maps.google.com?saddr=33.7626617,-117.895647&amp;daddr=33.7753974,-117.921582</t>
  </si>
  <si>
    <t>https://www.google.com/maps/dir/33.7626617,-117.895647/33.7753974,-117.921582</t>
  </si>
  <si>
    <t>https://www.google.com/maps/dir/?api=1&amp;origin=Shelley+Kensington+Park&amp;origin_place_id=ChIJ7TVczGUp3YAR0mIIQQmvYYA&amp;destination=Party+Snaps+Photo+Booth+OC+|+Photo+Booth+Rental+Orange+County&amp;destination_place_id=ChIJS6qcHXvZ3IARO_aW9uFeY8M&amp;travelmode=best</t>
  </si>
  <si>
    <t>https://maps.google.com?saddr=33.78012099999999,-117.9517343&amp;daddr=33.7753974,-117.921582</t>
  </si>
  <si>
    <t>https://www.google.com/maps/dir/33.78012099999999,-117.9517343/33.7753974,-117.921582</t>
  </si>
  <si>
    <t>https://www.google.com/maps/dir/?api=1&amp;origin=Santa+Ana+River+Trail-+Honeycomb+Pocket+Park&amp;origin_place_id=ChIJF4Jz4-rZ3IARLOzXZfhfXAE&amp;destination=Party+Snaps+Photo+Booth+OC+|+Photo+Booth+Rental+Orange+County&amp;destination_place_id=ChIJS6qcHXvZ3IARO_aW9uFeY8M&amp;travelmode=best</t>
  </si>
  <si>
    <t>https://maps.google.com?saddr=33.7725235,-117.890823&amp;daddr=33.7753974,-117.921582</t>
  </si>
  <si>
    <t>https://www.google.com/maps/dir/33.7725235,-117.890823/33.7753974,-117.921582</t>
  </si>
  <si>
    <t>https://www.google.com/maps/dir/?api=1&amp;origin=Memory+Lane+Park&amp;origin_place_id=ChIJlW2CozrY3IARl3_GJv7CuwQ&amp;destination=Party+Snaps+Photo+Booth+OC+|+Photo+Booth+Rental+Orange+County&amp;destination_place_id=ChIJS6qcHXvZ3IARO_aW9uFeY8M&amp;travelmode=best</t>
  </si>
  <si>
    <t>https://maps.google.com?saddr=33.7738147,-117.8903386&amp;daddr=33.7753974,-117.921582</t>
  </si>
  <si>
    <t>https://www.google.com/maps/dir/33.7738147,-117.8903386/33.7753974,-117.921582</t>
  </si>
  <si>
    <t>https://www.google.com/maps/dir/?api=1&amp;origin=Parking+for+Trails&amp;origin_place_id=ChIJZTCOEWjZ3IARClIA8_K3kzI&amp;destination=Party+Snaps+Photo+Booth+OC+|+Photo+Booth+Rental+Orange+County&amp;destination_place_id=ChIJS6qcHXvZ3IARO_aW9uFeY8M&amp;travelmode=best</t>
  </si>
  <si>
    <t>https://maps.google.com?saddr=33.7745591,-117.8901237&amp;daddr=33.7753974,-117.921582</t>
  </si>
  <si>
    <t>https://www.google.com/maps/dir/33.7745591,-117.8901237/33.7753974,-117.921582</t>
  </si>
  <si>
    <t>https://www.google.com/maps/dir/?api=1&amp;origin=Santa+Ana+River+Trail+-+Mile+Marker+9&amp;origin_place_id=ChIJv0nd17bZ3IARzdFTcPa2k2s&amp;destination=Party+Snaps+Photo+Booth+OC+|+Photo+Booth+Rental+Orange+County&amp;destination_place_id=ChIJS6qcHXvZ3IARO_aW9uFeY8M&amp;travelmode=best</t>
  </si>
  <si>
    <t>https://maps.google.com?saddr=33.7526129,-117.9060412&amp;daddr=33.7753974,-117.921582</t>
  </si>
  <si>
    <t>https://www.google.com/maps/dir/33.7526129,-117.9060412/33.7753974,-117.921582</t>
  </si>
  <si>
    <t>https://www.google.com/maps/dir/?api=1&amp;origin=King+Street+Park&amp;origin_place_id=ChIJ-UH_AgDZ3IARk3B7ZbRovBw&amp;destination=Party+Snaps+Photo+Booth+OC+|+Photo+Booth+Rental+Orange+County&amp;destination_place_id=ChIJS6qcHXvZ3IARO_aW9uFeY8M&amp;travelmode=best</t>
  </si>
  <si>
    <t>https://maps.google.com?saddr=33.7531957,-117.9020034&amp;daddr=33.7753974,-117.921582</t>
  </si>
  <si>
    <t>https://www.google.com/maps/dir/33.7531957,-117.9020034/33.7753974,-117.921582</t>
  </si>
  <si>
    <t>https://www.google.com/maps/dir/?api=1&amp;origin=Spurgeon+Park&amp;origin_place_id=ChIJ28rzB2bY3IARV4ZGLJl9m_U&amp;destination=Party+Snaps+Photo+Booth+OC+|+Photo+Booth+Rental+Orange+County&amp;destination_place_id=ChIJS6qcHXvZ3IARO_aW9uFeY8M&amp;travelmode=best</t>
  </si>
  <si>
    <t>https://maps.google.com?saddr=33.7495104,-117.9069582&amp;daddr=33.7753974,-117.921582</t>
  </si>
  <si>
    <t>https://www.google.com/maps/dir/33.7495104,-117.9069582/33.7753974,-117.921582</t>
  </si>
  <si>
    <t>https://www.google.com/maps/dir/?api=1&amp;origin=Parking+Disney&amp;origin_place_id=ChIJkwlhPgDX3IAR5Pnz1MR8ntA&amp;destination=Party+Snaps+Photo+Booth+OC+|+Photo+Booth+Rental+Orange+County&amp;destination_place_id=ChIJS6qcHXvZ3IARO_aW9uFeY8M&amp;travelmode=best</t>
  </si>
  <si>
    <t>https://maps.google.com?saddr=33.80614239999999,-117.9144892&amp;daddr=33.7753974,-117.921582</t>
  </si>
  <si>
    <t>https://www.google.com/maps/dir/33.80614239999999,-117.9144892/33.7753974,-117.921582</t>
  </si>
  <si>
    <t>https://www.google.com/maps/dir/?api=1&amp;origin=Parque&amp;origin_place_id=ChIJz_6zGpfZ3IARRgxmk9nRp_c&amp;destination=Party+Snaps+Photo+Booth+OC+|+Photo+Booth+Rental+Orange+County&amp;destination_place_id=ChIJS6qcHXvZ3IARO_aW9uFeY8M&amp;travelmode=best</t>
  </si>
  <si>
    <t>https://maps.google.com?saddr=33.7527308,-117.8945436&amp;daddr=33.7753974,-117.921582</t>
  </si>
  <si>
    <t>https://www.google.com/maps/dir/33.7527308,-117.8945436/33.7753974,-117.921582</t>
  </si>
  <si>
    <t>https://maps.google.com?saddr=33.75269539999999,-117.8945382&amp;daddr=33.7753974,-117.921582</t>
  </si>
  <si>
    <t>https://www.google.com/maps/dir/33.75269539999999,-117.8945382/33.7753974,-117.921582</t>
  </si>
  <si>
    <t>https://www.google.com/maps/dir/?api=1&amp;origin=Medal+of+Honor+Bike+and+Pedestrian+Trail&amp;origin_place_id=ChIJc4sRY-8p3YARncy-xqvxWsE&amp;destination=Party+Snaps+Photo+Booth+OC+|+Photo+Booth+Rental+Orange+County&amp;destination_place_id=ChIJS6qcHXvZ3IARO_aW9uFeY8M&amp;travelmode=best</t>
  </si>
  <si>
    <t>https://maps.google.com?saddr=33.7843704,-117.9585089&amp;daddr=33.7753974,-117.921582</t>
  </si>
  <si>
    <t>https://www.google.com/maps/dir/33.7843704,-117.9585089/33.7753974,-117.921582</t>
  </si>
  <si>
    <t>https://www.google.com/maps/dir/?api=1&amp;origin=El+Salvador+Community+Garden&amp;origin_place_id=ChIJCVDtQljZ3IAReUrD23AJzHc&amp;destination=Party+Snaps+Photo+Booth+OC+|+Photo+Booth+Rental+Orange+County&amp;destination_place_id=ChIJS6qcHXvZ3IARO_aW9uFeY8M&amp;travelmode=best</t>
  </si>
  <si>
    <t>https://maps.google.com?saddr=33.7526324,-117.8937238&amp;daddr=33.7753974,-117.921582</t>
  </si>
  <si>
    <t>https://www.google.com/maps/dir/33.7526324,-117.8937238/33.7753974,-117.921582</t>
  </si>
  <si>
    <t>https://www.google.com/maps/dir/?api=1&amp;origin=Continental+Mobile+Manor&amp;origin_place_id=ChIJl1tsxGPY3IARi-99a4I6wI8&amp;destination=Party+Snaps+Photo+Booth+OC+|+Photo+Booth+Rental+Orange+County&amp;destination_place_id=ChIJS6qcHXvZ3IARO_aW9uFeY8M&amp;travelmode=best</t>
  </si>
  <si>
    <t>https://maps.google.com?saddr=33.7438658,-117.9073913&amp;daddr=33.7753974,-117.921582</t>
  </si>
  <si>
    <t>https://www.google.com/maps/dir/33.7438658,-117.9073913/33.7753974,-117.921582</t>
  </si>
  <si>
    <t>https://www.google.com/maps/dir/?api=1&amp;origin=Jacaranda+Park+&amp;+Dog+Park&amp;origin_place_id=ChIJez7TkBPX3IARnHzFeLdjUeg&amp;destination=Party+Snaps+Photo+Booth+OC+|+Photo+Booth+Rental+Orange+County&amp;destination_place_id=ChIJS6qcHXvZ3IARO_aW9uFeY8M&amp;travelmode=best</t>
  </si>
  <si>
    <t>https://maps.google.com?saddr=33.797939,-117.8907392&amp;daddr=33.7753974,-117.921582</t>
  </si>
  <si>
    <t>https://www.google.com/maps/dir/33.797939,-117.8907392/33.7753974,-117.921582</t>
  </si>
  <si>
    <t>https://www.google.com/maps/dir/?api=1&amp;origin=Jacaranda+Park&amp;origin_place_id=ChIJA3gfBMLX3IAReCqlqxrW9Jc&amp;destination=Party+Snaps+Photo+Booth+OC+|+Photo+Booth+Rental+Orange+County&amp;destination_place_id=ChIJS6qcHXvZ3IARO_aW9uFeY8M&amp;travelmode=best</t>
  </si>
  <si>
    <t>https://maps.google.com?saddr=33.7982346,-117.8906983&amp;daddr=33.7753974,-117.921582</t>
  </si>
  <si>
    <t>https://www.google.com/maps/dir/33.7982346,-117.8906983/33.7753974,-117.921582</t>
  </si>
  <si>
    <t>https://www.google.com/maps/dir/?api=1&amp;origin=Luis+Alberto+Gardening+Service&amp;origin_place_id=ChIJP-4Z00Ep3YARPn6Wwzsd6-c&amp;destination=Party+Snaps+Photo+Booth+OC+|+Photo+Booth+Rental+Orange+County&amp;destination_place_id=ChIJS6qcHXvZ3IARO_aW9uFeY8M&amp;travelmode=best</t>
  </si>
  <si>
    <t>https://maps.google.com?saddr=33.8047394,-117.9447346&amp;daddr=33.7753974,-117.921582</t>
  </si>
  <si>
    <t>https://www.google.com/maps/dir/33.8047394,-117.9447346/33.7753974,-117.921582</t>
  </si>
  <si>
    <t>https://www.google.com/maps/dir/?api=1&amp;origin=Santa+Ana+River+Trail-+mile+marker+twelve&amp;origin_place_id=ChIJMdUJITvX3IARE9AZieKctkI&amp;destination=Party+Snaps+Photo+Booth+OC+|+Photo+Booth+Rental+Orange+County&amp;destination_place_id=ChIJS6qcHXvZ3IARO_aW9uFeY8M&amp;travelmode=best</t>
  </si>
  <si>
    <t>https://maps.google.com?saddr=33.78931059999999,-117.882701&amp;daddr=33.7753974,-117.921582</t>
  </si>
  <si>
    <t>https://www.google.com/maps/dir/33.78931059999999,-117.882701/33.7753974,-117.921582</t>
  </si>
  <si>
    <t>https://www.google.com/maps/dir/?api=1&amp;origin=Rio+danta+ana.+Ca&amp;origin_place_id=ChIJ05zUHWLZ3IARoz1DRAx5ASY&amp;destination=Party+Snaps+Photo+Booth+OC+|+Photo+Booth+Rental+Orange+County&amp;destination_place_id=ChIJS6qcHXvZ3IARO_aW9uFeY8M&amp;travelmode=best</t>
  </si>
  <si>
    <t>https://maps.google.com?saddr=33.7394191,-117.920378&amp;daddr=33.7753974,-117.921582</t>
  </si>
  <si>
    <t>https://www.google.com/maps/dir/33.7394191,-117.920378/33.7753974,-117.921582</t>
  </si>
  <si>
    <t>https://www.google.com/maps/dir/?api=1&amp;origin=Coral+Tree+Park&amp;origin_place_id=ChIJLQLMfYPX3IARUUGy9Np4lEY&amp;destination=Party+Snaps+Photo+Booth+OC+|+Photo+Booth+Rental+Orange+County&amp;destination_place_id=ChIJS6qcHXvZ3IARO_aW9uFeY8M&amp;travelmode=best</t>
  </si>
  <si>
    <t>https://maps.google.com?saddr=33.8050732,-117.8961841&amp;daddr=33.7753974,-117.921582</t>
  </si>
  <si>
    <t>https://www.google.com/maps/dir/33.8050732,-117.8961841/33.7753974,-117.921582</t>
  </si>
  <si>
    <t>https://www.google.com/maps/dir/?api=1&amp;origin=Central+Plaza&amp;origin_place_id=ChIJp4O-a7jX3IARosS-Qm4OAFc&amp;destination=Party+Snaps+Photo+Booth+OC+|+Photo+Booth+Rental+Orange+County&amp;destination_place_id=ChIJS6qcHXvZ3IARO_aW9uFeY8M&amp;travelmode=best</t>
  </si>
  <si>
    <t>https://maps.google.com?saddr=33.8120916,-117.9189784&amp;daddr=33.7753974,-117.921582</t>
  </si>
  <si>
    <t>https://www.google.com/maps/dir/33.8120916,-117.9189784/33.7753974,-117.921582</t>
  </si>
  <si>
    <t>https://www.google.com/maps/dir/?api=1&amp;origin=Santa+Ana+River+Trail-+mile+marker+eight&amp;origin_place_id=ChIJq9d4tJbZ3IARsC15uEZJqZI&amp;destination=Party+Snaps+Photo+Booth+OC+|+Photo+Booth+Rental+Orange+County&amp;destination_place_id=ChIJS6qcHXvZ3IARO_aW9uFeY8M&amp;travelmode=best</t>
  </si>
  <si>
    <t>https://maps.google.com?saddr=33.7391601,-117.9117885&amp;daddr=33.7753974,-117.921582</t>
  </si>
  <si>
    <t>https://www.google.com/maps/dir/33.7391601,-117.9117885/33.7753974,-117.921582</t>
  </si>
  <si>
    <t>https://www.google.com/maps/dir/?api=1&amp;origin=VIP+TRANSLATION+&amp;+IMMIGRATION+SVCS&amp;origin_place_id=ChIJRUxguEQo3YAR_DGiFV9cFt8&amp;destination=Party+Snaps+Photo+Booth+OC+|+Photo+Booth+Rental+Orange+County&amp;destination_place_id=ChIJS6qcHXvZ3IARO_aW9uFeY8M&amp;travelmode=best</t>
  </si>
  <si>
    <t>https://maps.google.com?saddr=33.7955347,-117.9591391&amp;daddr=33.7753974,-117.921582</t>
  </si>
  <si>
    <t>https://www.google.com/maps/dir/33.7955347,-117.9591391/33.7753974,-117.921582</t>
  </si>
  <si>
    <t>https://www.google.com/maps/dir/?api=1&amp;origin=Vons&amp;origin_place_id=ChIJ8Xrdf_HX3IARtCjgJHFjHCs&amp;destination=Party+Snaps+Photo+Booth+OC+|+Photo+Booth+Rental+Orange+County&amp;destination_place_id=ChIJS6qcHXvZ3IARO_aW9uFeY8M&amp;travelmode=best</t>
  </si>
  <si>
    <t>https://maps.google.com?saddr=33.7895413,-117.9072586&amp;daddr=33.7753974,-117.921582</t>
  </si>
  <si>
    <t>https://www.google.com/maps/dir/33.7895413,-117.9072586/33.7753974,-117.921582</t>
  </si>
  <si>
    <t>https://www.google.com/maps/dir/?api=1&amp;origin=A.R.+Supermarket&amp;origin_place_id=ChIJ1VYsiXso3YAR2f5htEJ7ZZ0&amp;destination=Party+Snaps+Photo+Booth+OC+|+Photo+Booth+Rental+Orange+County&amp;destination_place_id=ChIJS6qcHXvZ3IARO_aW9uFeY8M&amp;travelmode=best</t>
  </si>
  <si>
    <t>https://maps.google.com?saddr=33.7727332,-117.9653696&amp;daddr=33.7753974,-117.921582</t>
  </si>
  <si>
    <t>https://www.google.com/maps/dir/33.7727332,-117.9653696/33.7753974,-117.921582</t>
  </si>
  <si>
    <t>https://www.google.com/maps/dir/?api=1&amp;origin=Northgate+Market&amp;origin_place_id=ChIJKy440nnY3IAR6K4op9EhyDA&amp;destination=Party+Snaps+Photo+Booth+OC+|+Photo+Booth+Rental+Orange+County&amp;destination_place_id=ChIJS6qcHXvZ3IARO_aW9uFeY8M&amp;travelmode=best</t>
  </si>
  <si>
    <t>https://maps.google.com?saddr=33.7370646,-117.9213988&amp;daddr=33.7753974,-117.921582</t>
  </si>
  <si>
    <t>https://www.google.com/maps/dir/33.7370646,-117.9213988/33.7753974,-117.921582</t>
  </si>
  <si>
    <t>https://www.google.com/maps/dir/?api=1&amp;origin=Puerto+Madero&amp;origin_place_id=ChIJMyBfHEzY3IARIWVzLh--lg0&amp;destination=Party+Snaps+Photo+Booth+OC+|+Photo+Booth+Rental+Orange+County&amp;destination_place_id=ChIJS6qcHXvZ3IARO_aW9uFeY8M&amp;travelmode=best</t>
  </si>
  <si>
    <t>https://maps.google.com?saddr=33.7603264,-117.8836899&amp;daddr=33.7753974,-117.921582</t>
  </si>
  <si>
    <t>https://www.google.com/maps/dir/33.7603264,-117.8836899/33.7753974,-117.921582</t>
  </si>
  <si>
    <t>https://www.google.com/maps/dir/?api=1&amp;origin=El+Toro+Carniceria&amp;origin_place_id=ChIJMVd91FfY3IAR_yW_cEB-Qfw&amp;destination=Party+Snaps+Photo+Booth+OC+|+Photo+Booth+Rental+Orange+County&amp;destination_place_id=ChIJS6qcHXvZ3IARO_aW9uFeY8M&amp;travelmode=best</t>
  </si>
  <si>
    <t>https://maps.google.com?saddr=33.7450315,-117.8871474&amp;daddr=33.7753974,-117.921582</t>
  </si>
  <si>
    <t>https://www.google.com/maps/dir/33.7450315,-117.8871474/33.7753974,-117.921582</t>
  </si>
  <si>
    <t>https://www.google.com/maps/dir/?api=1&amp;origin=Northgate+Market&amp;origin_place_id=ChIJKy440nnY3IARR4vBo-nSdek&amp;destination=Party+Snaps+Photo+Booth+OC+|+Photo+Booth+Rental+Orange+County&amp;destination_place_id=ChIJS6qcHXvZ3IARO_aW9uFeY8M&amp;travelmode=best</t>
  </si>
  <si>
    <t>https://maps.google.com?saddr=33.74654069999999,-117.9215591&amp;daddr=33.7753974,-117.921582</t>
  </si>
  <si>
    <t>https://www.google.com/maps/dir/33.74654069999999,-117.9215591/33.7753974,-117.921582</t>
  </si>
  <si>
    <t>https://www.google.com/maps/dir/?api=1&amp;origin=Dalat+Supermarket&amp;origin_place_id=ChIJXQH2kOIn3YAROWsOpGRrT6s&amp;destination=Party+Snaps+Photo+Booth+OC+|+Photo+Booth+Rental+Orange+County&amp;destination_place_id=ChIJS6qcHXvZ3IARO_aW9uFeY8M&amp;travelmode=best</t>
  </si>
  <si>
    <t>https://maps.google.com?saddr=33.7730777,-117.9387681&amp;daddr=33.7753974,-117.921582</t>
  </si>
  <si>
    <t>https://www.google.com/maps/dir/33.7730777,-117.9387681/33.7753974,-117.921582</t>
  </si>
  <si>
    <t>https://www.google.com/maps/dir/?api=1&amp;origin=El+Super&amp;origin_place_id=ChIJpQuiFwLY3IARSjXP13zRuIo&amp;destination=Party+Snaps+Photo+Booth+OC+|+Photo+Booth+Rental+Orange+County&amp;destination_place_id=ChIJS6qcHXvZ3IARO_aW9uFeY8M&amp;travelmode=best</t>
  </si>
  <si>
    <t>https://maps.google.com?saddr=33.7771316,-117.9180055&amp;daddr=33.7753974,-117.921582</t>
  </si>
  <si>
    <t>https://www.google.com/maps/dir/33.7771316,-117.9180055/33.7753974,-117.921582</t>
  </si>
  <si>
    <t>https://www.google.com/maps/dir/?api=1&amp;origin=ampm&amp;origin_place_id=ChIJace-QAbY3IARIsBmFlGeUmo&amp;destination=Party+Snaps+Photo+Booth+OC+|+Photo+Booth+Rental+Orange+County&amp;destination_place_id=ChIJS6qcHXvZ3IARO_aW9uFeY8M&amp;travelmode=best</t>
  </si>
  <si>
    <t>https://maps.google.com?saddr=33.7689811,-117.9208618&amp;daddr=33.7753974,-117.921582</t>
  </si>
  <si>
    <t>https://www.google.com/maps/dir/33.7689811,-117.9208618/33.7753974,-117.921582</t>
  </si>
  <si>
    <t>https://www.google.com/maps/dir/?api=1&amp;origin=AA+Market&amp;origin_place_id=ChIJHUVvKQTY3IARhwziyHaKsZU&amp;destination=Party+Snaps+Photo+Booth+OC+|+Photo+Booth+Rental+Orange+County&amp;destination_place_id=ChIJS6qcHXvZ3IARO_aW9uFeY8M&amp;travelmode=best</t>
  </si>
  <si>
    <t>https://maps.google.com?saddr=33.77149120000001,-117.9189731&amp;daddr=33.7753974,-117.921582</t>
  </si>
  <si>
    <t>https://www.google.com/maps/dir/33.77149120000001,-117.9189731/33.7753974,-117.921582</t>
  </si>
  <si>
    <t>https://www.google.com/maps/dir/?api=1&amp;origin=Smart+&amp;+Final+Extra!&amp;origin_place_id=ChIJ7600s0jY3IARH99eJHJ2LWg&amp;destination=Party+Snaps+Photo+Booth+OC+|+Photo+Booth+Rental+Orange+County&amp;destination_place_id=ChIJS6qcHXvZ3IARO_aW9uFeY8M&amp;travelmode=best</t>
  </si>
  <si>
    <t>https://maps.google.com?saddr=33.7613156,-117.8892891&amp;daddr=33.7753974,-117.921582</t>
  </si>
  <si>
    <t>https://www.google.com/maps/dir/33.7613156,-117.8892891/33.7753974,-117.921582</t>
  </si>
  <si>
    <t>https://www.google.com/maps/dir/?api=1&amp;origin=El+Super&amp;origin_place_id=ChIJm6ogpM7X3IARSkm0GnxxWF0&amp;destination=Party+Snaps+Photo+Booth+OC+|+Photo+Booth+Rental+Orange+County&amp;destination_place_id=ChIJS6qcHXvZ3IARO_aW9uFeY8M&amp;travelmode=best</t>
  </si>
  <si>
    <t>https://maps.google.com?saddr=33.8166194,-117.9085144&amp;daddr=33.7753974,-117.921582</t>
  </si>
  <si>
    <t>https://www.google.com/maps/dir/33.8166194,-117.9085144/33.7753974,-117.921582</t>
  </si>
  <si>
    <t>https://www.google.com/maps/dir/?api=1&amp;origin=Saigon+Supermarket&amp;origin_place_id=ChIJVwiUMcMn3YARCNBYIHrrUYs&amp;destination=Party+Snaps+Photo+Booth+OC+|+Photo+Booth+Rental+Orange+County&amp;destination_place_id=ChIJS6qcHXvZ3IARO_aW9uFeY8M&amp;travelmode=best</t>
  </si>
  <si>
    <t>https://maps.google.com?saddr=33.760488,-117.9520471&amp;daddr=33.7753974,-117.921582</t>
  </si>
  <si>
    <t>https://www.google.com/maps/dir/33.760488,-117.9520471/33.7753974,-117.921582</t>
  </si>
  <si>
    <t>https://www.google.com/maps/dir/?api=1&amp;origin=El+Super&amp;origin_place_id=ChIJlWgUZ4fY3IARLdJYRQ_vrO0&amp;destination=Party+Snaps+Photo+Booth+OC+|+Photo+Booth+Rental+Orange+County&amp;destination_place_id=ChIJS6qcHXvZ3IARO_aW9uFeY8M&amp;travelmode=best</t>
  </si>
  <si>
    <t>https://maps.google.com?saddr=33.7369467,-117.9175103&amp;daddr=33.7753974,-117.921582</t>
  </si>
  <si>
    <t>https://www.google.com/maps/dir/33.7369467,-117.9175103/33.7753974,-117.921582</t>
  </si>
  <si>
    <t>https://www.google.com/maps/dir/?api=1&amp;origin=Ranch+Markets&amp;origin_place_id=ChIJb8kok4zY3IAR_MUaF3Vu5MA&amp;destination=Party+Snaps+Photo+Booth+OC+|+Photo+Booth+Rental+Orange+County&amp;destination_place_id=ChIJS6qcHXvZ3IARO_aW9uFeY8M&amp;travelmode=best</t>
  </si>
  <si>
    <t>https://maps.google.com?saddr=33.7353001,-117.9034492&amp;daddr=33.7753974,-117.921582</t>
  </si>
  <si>
    <t>https://www.google.com/maps/dir/33.7353001,-117.9034492/33.7753974,-117.921582</t>
  </si>
  <si>
    <t>https://www.google.com/maps/dir/?api=1&amp;origin=Harbor+Dollar&amp;origin_place_id=ChIJN0AZHH7Y3IAR9GmjFMk3ouw&amp;destination=Party+Snaps+Photo+Booth+OC+|+Photo+Booth+Rental+Orange+County&amp;destination_place_id=ChIJS6qcHXvZ3IARO_aW9uFeY8M&amp;travelmode=best</t>
  </si>
  <si>
    <t>https://maps.google.com?saddr=33.7367236,-117.9215591&amp;daddr=33.7753974,-117.921582</t>
  </si>
  <si>
    <t>https://www.google.com/maps/dir/33.7367236,-117.9215591/33.7753974,-117.921582</t>
  </si>
  <si>
    <t>https://www.google.com/maps/dir/?api=1&amp;origin=Hoa+Binh+Garden+Grove+Supermarket&amp;origin_place_id=ChIJi5LIetsn3YARah6wP8iZx6A&amp;destination=Party+Snaps+Photo+Booth+OC+|+Photo+Booth+Rental+Orange+County&amp;destination_place_id=ChIJS6qcHXvZ3IARO_aW9uFeY8M&amp;travelmode=best</t>
  </si>
  <si>
    <t>https://maps.google.com?saddr=33.7603781,-117.9535042&amp;daddr=33.7753974,-117.921582</t>
  </si>
  <si>
    <t>https://www.google.com/maps/dir/33.7603781,-117.9535042/33.7753974,-117.921582</t>
  </si>
  <si>
    <t>https://www.google.com/maps/dir/?api=1&amp;origin=Smokewood+Foods&amp;origin_place_id=ChIJb19fTnnX3IARVM-wEG_ZGwg&amp;destination=Party+Snaps+Photo+Booth+OC+|+Photo+Booth+Rental+Orange+County&amp;destination_place_id=ChIJS6qcHXvZ3IARO_aW9uFeY8M&amp;travelmode=best</t>
  </si>
  <si>
    <t>https://maps.google.com?saddr=33.79526930000001,-117.8730591&amp;daddr=33.7753974,-117.921582</t>
  </si>
  <si>
    <t>https://www.google.com/maps/dir/33.79526930000001,-117.8730591/33.7753974,-117.921582</t>
  </si>
  <si>
    <t>https://www.google.com/maps/dir/?api=1&amp;origin=ampm&amp;origin_place_id=ChIJk6ZdZubX3IARD_kGOiu3kRA&amp;destination=Party+Snaps+Photo+Booth+OC+|+Photo+Booth+Rental+Orange+County&amp;destination_place_id=ChIJS6qcHXvZ3IARO_aW9uFeY8M&amp;travelmode=best</t>
  </si>
  <si>
    <t>https://maps.google.com?saddr=33.7956498,-117.9156877&amp;daddr=33.7753974,-117.921582</t>
  </si>
  <si>
    <t>https://www.google.com/maps/dir/33.7956498,-117.9156877/33.7753974,-117.921582</t>
  </si>
  <si>
    <t>https://www.google.com/maps/dir/?api=1&amp;origin=ampm&amp;origin_place_id=ChIJbZVTKNkn3YAR1XBwZ0TAkSM&amp;destination=Party+Snaps+Photo+Booth+OC+|+Photo+Booth+Rental+Orange+County&amp;destination_place_id=ChIJS6qcHXvZ3IARO_aW9uFeY8M&amp;travelmode=best</t>
  </si>
  <si>
    <t>https://maps.google.com?saddr=33.7671293,-117.9542229&amp;daddr=33.7753974,-117.921582</t>
  </si>
  <si>
    <t>https://www.google.com/maps/dir/33.7671293,-117.9542229/33.7753974,-117.921582</t>
  </si>
  <si>
    <t>https://www.google.com/maps/dir/?api=1&amp;origin=Lucky+Seafood+Supermarket+2+Free+Gifts+With+Purchases&amp;origin_place_id=ChIJY6IH1X3Z3IARr3A1hObGlzQ&amp;destination=Party+Snaps+Photo+Booth+OC+|+Photo+Booth+Rental+Orange+County&amp;destination_place_id=ChIJS6qcHXvZ3IARO_aW9uFeY8M&amp;travelmode=best</t>
  </si>
  <si>
    <t>https://www.google.com/maps/dir/?api=1&amp;origin=ampm&amp;origin_place_id=ChIJl35CZBnY3IARTu0WiKq-4lE&amp;destination=Party+Snaps+Photo+Booth+OC+|+Photo+Booth+Rental+Orange+County&amp;destination_place_id=ChIJS6qcHXvZ3IARO_aW9uFeY8M&amp;travelmode=best</t>
  </si>
  <si>
    <t>https://maps.google.com?saddr=33.774846,-117.9069969&amp;daddr=33.7753974,-117.921582</t>
  </si>
  <si>
    <t>https://www.google.com/maps/dir/33.774846,-117.9069969/33.7753974,-117.921582</t>
  </si>
  <si>
    <t>https://www.google.com/maps/dir/?api=1&amp;origin=Target+Grocery&amp;origin_place_id=ChIJRYa8N5bX3IARzi4es5Ystbk&amp;destination=Party+Snaps+Photo+Booth+OC+|+Photo+Booth+Rental+Orange+County&amp;destination_place_id=ChIJS6qcHXvZ3IARO_aW9uFeY8M&amp;travelmode=best</t>
  </si>
  <si>
    <t>https://maps.google.com?saddr=33.78704160000001,-117.9133662&amp;daddr=33.7753974,-117.921582</t>
  </si>
  <si>
    <t>https://www.google.com/maps/dir/33.78704160000001,-117.9133662/33.7753974,-117.921582</t>
  </si>
  <si>
    <t>https://www.google.com/maps/dir/?api=1&amp;origin=Mercadito+El+Quetzal+Tienda+Y+Restaurante&amp;origin_place_id=ChIJF1qj38PZ3IARtZWU0wai184&amp;destination=Party+Snaps+Photo+Booth+OC+|+Photo+Booth+Rental+Orange+County&amp;destination_place_id=ChIJS6qcHXvZ3IARO_aW9uFeY8M&amp;travelmode=best</t>
  </si>
  <si>
    <t>https://maps.google.com?saddr=33.7610365,-117.9208206&amp;daddr=33.7753974,-117.921582</t>
  </si>
  <si>
    <t>https://www.google.com/maps/dir/33.7610365,-117.9208206/33.7753974,-117.921582</t>
  </si>
  <si>
    <t>https://www.google.com/maps/dir/?api=1&amp;origin=Thanh+Long+Maria+Market&amp;origin_place_id=ChIJVyh7uhLY3IARwTBaFZk1J7I&amp;destination=Party+Snaps+Photo+Booth+OC+|+Photo+Booth+Rental+Orange+County&amp;destination_place_id=ChIJS6qcHXvZ3IARO_aW9uFeY8M&amp;travelmode=best</t>
  </si>
  <si>
    <t>https://maps.google.com?saddr=33.7601815,-117.9122666&amp;daddr=33.7753974,-117.921582</t>
  </si>
  <si>
    <t>https://www.google.com/maps/dir/33.7601815,-117.9122666/33.7753974,-117.921582</t>
  </si>
  <si>
    <t>https://www.google.com/maps/dir/?api=1&amp;origin=Song+Hy+Market&amp;origin_place_id=ChIJbRYscu4n3YAR8ELzFIAQiXA&amp;destination=Party+Snaps+Photo+Booth+OC+|+Photo+Booth+Rental+Orange+County&amp;destination_place_id=ChIJS6qcHXvZ3IARO_aW9uFeY8M&amp;travelmode=best</t>
  </si>
  <si>
    <t>https://maps.google.com?saddr=33.7585963,-117.9384862&amp;daddr=33.7753974,-117.921582</t>
  </si>
  <si>
    <t>https://www.google.com/maps/dir/33.7585963,-117.9384862/33.7753974,-117.921582</t>
  </si>
  <si>
    <t>https://www.google.com/maps/dir/?api=1&amp;origin=Pacific+Market&amp;origin_place_id=ChIJxyMJMnfY3IAR79rpFR3sBZ4&amp;destination=Party+Snaps+Photo+Booth+OC+|+Photo+Booth+Rental+Orange+County&amp;destination_place_id=ChIJS6qcHXvZ3IARO_aW9uFeY8M&amp;travelmode=best</t>
  </si>
  <si>
    <t>https://maps.google.com?saddr=33.74948060000001,-117.9196203&amp;daddr=33.7753974,-117.921582</t>
  </si>
  <si>
    <t>https://www.google.com/maps/dir/33.74948060000001,-117.9196203/33.7753974,-117.921582</t>
  </si>
  <si>
    <t>https://www.google.com/maps/dir/?api=1&amp;origin=Food+Stamps&amp;origin_place_id=ChIJHR-dUXEo3YARK_BjIXCR4Wo&amp;destination=Party+Snaps+Photo+Booth+OC+|+Photo+Booth+Rental+Orange+County&amp;destination_place_id=ChIJS6qcHXvZ3IARO_aW9uFeY8M&amp;travelmode=best</t>
  </si>
  <si>
    <t>https://maps.google.com?saddr=33.7751773,-117.954749&amp;daddr=33.7753974,-117.921582</t>
  </si>
  <si>
    <t>https://www.google.com/maps/dir/33.7751773,-117.954749/33.7753974,-117.921582</t>
  </si>
  <si>
    <t>https://www.google.com/maps/dir/?api=1&amp;origin=La+Plaza+Mercado&amp;origin_place_id=ChIJ-4na95En3YARAy2SE0dxuXM&amp;destination=Party+Snaps+Photo+Booth+OC+|+Photo+Booth+Rental+Orange+County&amp;destination_place_id=ChIJS6qcHXvZ3IARO_aW9uFeY8M&amp;travelmode=best</t>
  </si>
  <si>
    <t>https://maps.google.com?saddr=33.7484932,-117.936988&amp;daddr=33.7753974,-117.921582</t>
  </si>
  <si>
    <t>https://www.google.com/maps/dir/33.7484932,-117.936988/33.7753974,-117.921582</t>
  </si>
  <si>
    <t>https://www.google.com/maps/dir/?api=1&amp;origin=Target+Grocery&amp;origin_place_id=ChIJkz0Vr78n3YAR42OqIY19g1E&amp;destination=Party+Snaps+Photo+Booth+OC+|+Photo+Booth+Rental+Orange+County&amp;destination_place_id=ChIJS6qcHXvZ3IARO_aW9uFeY8M&amp;travelmode=best</t>
  </si>
  <si>
    <t>https://maps.google.com?saddr=33.7619773,-117.9565689&amp;daddr=33.7753974,-117.921582</t>
  </si>
  <si>
    <t>https://www.google.com/maps/dir/33.7619773,-117.9565689/33.7753974,-117.921582</t>
  </si>
  <si>
    <t>https://www.google.com/maps/dir/?api=1&amp;origin=Shun+Fat+Supermarket&amp;origin_place_id=ChIJwTZxBdsn3YAREqD-SmDQchs&amp;destination=Party+Snaps+Photo+Booth+OC+|+Photo+Booth+Rental+Orange+County&amp;destination_place_id=ChIJS6qcHXvZ3IARO_aW9uFeY8M&amp;travelmode=best</t>
  </si>
  <si>
    <t>https://maps.google.com?saddr=33.7610201,-117.9564477&amp;daddr=33.7753974,-117.921582</t>
  </si>
  <si>
    <t>https://www.google.com/maps/dir/33.7610201,-117.9564477/33.7753974,-117.921582</t>
  </si>
  <si>
    <t>https://www.google.com/maps/dir/?api=1&amp;origin=ampm&amp;origin_place_id=ChIJm50RJGHY3IAR9q2LotZPEFg&amp;destination=Party+Snaps+Photo+Booth+OC+|+Photo+Booth+Rental+Orange+County&amp;destination_place_id=ChIJS6qcHXvZ3IARO_aW9uFeY8M&amp;travelmode=best</t>
  </si>
  <si>
    <t>https://maps.google.com?saddr=33.74496899999999,-117.904831&amp;daddr=33.7753974,-117.921582</t>
  </si>
  <si>
    <t>https://www.google.com/maps/dir/33.74496899999999,-117.904831/33.7753974,-117.921582</t>
  </si>
  <si>
    <t>https://www.google.com/maps/dir/?api=1&amp;origin=Best+Choice+Supermarket&amp;origin_place_id=ChIJjT3MdWgo3YAROkQ-rbuvs0U&amp;destination=Party+Snaps+Photo+Booth+OC+|+Photo+Booth+Rental+Orange+County&amp;destination_place_id=ChIJS6qcHXvZ3IARO_aW9uFeY8M&amp;travelmode=best</t>
  </si>
  <si>
    <t>https://maps.google.com?saddr=33.78743770000001,-117.9598826&amp;daddr=33.7753974,-117.921582</t>
  </si>
  <si>
    <t>https://www.google.com/maps/dir/33.78743770000001,-117.9598826/33.7753974,-117.921582</t>
  </si>
  <si>
    <t>https://www.google.com/maps/dir/?api=1&amp;origin=Lucky+Seafood+Supermarket+Free+Gifts+with+Any+purchases.&amp;origin_place_id=ChIJH-bTp60p3YARqfvd8C0CE9U&amp;destination=Party+Snaps+Photo+Booth+OC+|+Photo+Booth+Rental+Orange+County&amp;destination_place_id=ChIJS6qcHXvZ3IARO_aW9uFeY8M&amp;travelmode=best</t>
  </si>
  <si>
    <t>https://maps.google.com?saddr=33.787548,-117.9598636&amp;daddr=33.7753974,-117.921582</t>
  </si>
  <si>
    <t>https://www.google.com/maps/dir/33.787548,-117.9598636/33.7753974,-117.921582</t>
  </si>
  <si>
    <t>https://www.google.com/maps/dir/?api=1&amp;origin=C+&amp;+C+Market&amp;origin_place_id=ChIJ-w9fIl7Y3IARy3-ohfajv4A&amp;destination=Party+Snaps+Photo+Booth+OC+|+Photo+Booth+Rental+Orange+County&amp;destination_place_id=ChIJS6qcHXvZ3IARO_aW9uFeY8M&amp;travelmode=best</t>
  </si>
  <si>
    <t>https://maps.google.com?saddr=33.7458418,-117.9008687&amp;daddr=33.7753974,-117.921582</t>
  </si>
  <si>
    <t>https://www.google.com/maps/dir/33.7458418,-117.9008687/33.7753974,-117.921582</t>
  </si>
  <si>
    <t>https://www.google.com/maps/dir/?api=1&amp;origin=Quang+Minh+Supermarket&amp;origin_place_id=ChIJW2PmBMQn3YARVRICU-24m-g&amp;destination=Party+Snaps+Photo+Booth+OC+|+Photo+Booth+Rental+Orange+County&amp;destination_place_id=ChIJS6qcHXvZ3IARO_aW9uFeY8M&amp;travelmode=best</t>
  </si>
  <si>
    <t>https://maps.google.com?saddr=33.7543716,-117.9541781&amp;daddr=33.7753974,-117.921582</t>
  </si>
  <si>
    <t>https://www.google.com/maps/dir/33.7543716,-117.9541781/33.7753974,-117.921582</t>
  </si>
  <si>
    <t>https://www.google.com/maps/dir/?api=1&amp;origin=ALDI&amp;origin_place_id=ChIJS1vFSl0o3YAR8qwqss4Y6fs&amp;destination=Party+Snaps+Photo+Booth+OC+|+Photo+Booth+Rental+Orange+County&amp;destination_place_id=ChIJS6qcHXvZ3IARO_aW9uFeY8M&amp;travelmode=best</t>
  </si>
  <si>
    <t>https://maps.google.com?saddr=33.7899819,-117.9599887&amp;daddr=33.7753974,-117.921582</t>
  </si>
  <si>
    <t>https://www.google.com/maps/dir/33.7899819,-117.9599887/33.7753974,-117.921582</t>
  </si>
  <si>
    <t>https://www.google.com/maps/dir/?api=1&amp;origin=Nam+Hoa+Market&amp;origin_place_id=ChIJ9wjsAsQn3YARfRz0GFfjs-k&amp;destination=Party+Snaps+Photo+Booth+OC+|+Photo+Booth+Rental+Orange+County&amp;destination_place_id=ChIJS6qcHXvZ3IARO_aW9uFeY8M&amp;travelmode=best</t>
  </si>
  <si>
    <t>https://maps.google.com?saddr=33.7531332,-117.9542925&amp;daddr=33.7753974,-117.921582</t>
  </si>
  <si>
    <t>https://www.google.com/maps/dir/33.7531332,-117.9542925/33.7753974,-117.921582</t>
  </si>
  <si>
    <t>https://www.google.com/maps/dir/?api=1&amp;origin=ampm&amp;origin_place_id=ChIJJYfR1KfX3IARQf53O1mH-bw&amp;destination=Party+Snaps+Photo+Booth+OC+|+Photo+Booth+Rental+Orange+County&amp;destination_place_id=ChIJS6qcHXvZ3IARO_aW9uFeY8M&amp;travelmode=best</t>
  </si>
  <si>
    <t>https://maps.google.com?saddr=33.8028959,-117.8902736&amp;daddr=33.7753974,-117.921582</t>
  </si>
  <si>
    <t>https://www.google.com/maps/dir/33.8028959,-117.8902736/33.7753974,-117.921582</t>
  </si>
  <si>
    <t>https://www.google.com/maps/dir/?api=1&amp;origin=Sprouts+Farmers+Market&amp;origin_place_id=ChIJKzoGCbsp3YAR5P6H1t5E9U8&amp;destination=Party+Snaps+Photo+Booth+OC+|+Photo+Booth+Rental+Orange+County&amp;destination_place_id=ChIJS6qcHXvZ3IARO_aW9uFeY8M&amp;travelmode=best</t>
  </si>
  <si>
    <t>https://maps.google.com?saddr=33.787585,-117.961398&amp;daddr=33.7753974,-117.921582</t>
  </si>
  <si>
    <t>https://www.google.com/maps/dir/33.787585,-117.961398/33.7753974,-117.921582</t>
  </si>
  <si>
    <t>https://www.google.com/maps/dir/?api=1&amp;origin=Anh+Minh+Supermarket&amp;origin_place_id=ChIJjV49CZYn3YARkDPf571Vqp0&amp;destination=Party+Snaps+Photo+Booth+OC+|+Photo+Booth+Rental+Orange+County&amp;destination_place_id=ChIJS6qcHXvZ3IARO_aW9uFeY8M&amp;travelmode=best</t>
  </si>
  <si>
    <t>https://maps.google.com?saddr=33.7455886,-117.9474042&amp;daddr=33.7753974,-117.921582</t>
  </si>
  <si>
    <t>https://www.google.com/maps/dir/33.7455886,-117.9474042/33.7753974,-117.921582</t>
  </si>
  <si>
    <t>https://www.google.com/maps/dir/?api=1&amp;origin=THE+BEE'S+STORE&amp;origin_place_id=ChIJJRbY8EzY3IAReNhhEq5Cxds&amp;destination=Party+Snaps+Photo+Booth+OC+|+Photo+Booth+Rental+Orange+County&amp;destination_place_id=ChIJS6qcHXvZ3IARO_aW9uFeY8M&amp;travelmode=best</t>
  </si>
  <si>
    <t>https://maps.google.com?saddr=33.7602766,-117.8805426&amp;daddr=33.7753974,-117.921582</t>
  </si>
  <si>
    <t>https://www.google.com/maps/dir/33.7602766,-117.8805426/33.7753974,-117.921582</t>
  </si>
  <si>
    <t>https://www.google.com/maps/dir/?api=1&amp;origin=Big+Saver+Foods&amp;origin_place_id=ChIJB57K9rHZ3IARrVLrWEvmd4g&amp;destination=Party+Snaps+Photo+Booth+OC+|+Photo+Booth+Rental+Orange+County&amp;destination_place_id=ChIJS6qcHXvZ3IARO_aW9uFeY8M&amp;travelmode=best</t>
  </si>
  <si>
    <t>https://maps.google.com?saddr=33.7593645,-117.8717556&amp;daddr=33.7753974,-117.921582</t>
  </si>
  <si>
    <t>https://www.google.com/maps/dir/33.7593645,-117.8717556/33.7753974,-117.921582</t>
  </si>
  <si>
    <t>https://www.google.com/maps/dir/?api=1&amp;origin=T&amp;K+Food+Market&amp;origin_place_id=ChIJVcs0f7cn3YARngM7h-N_mA4&amp;destination=Party+Snaps+Photo+Booth+OC+|+Photo+Booth+Rental+Orange+County&amp;destination_place_id=ChIJS6qcHXvZ3IARO_aW9uFeY8M&amp;travelmode=best</t>
  </si>
  <si>
    <t>https://maps.google.com?saddr=33.74633019999999,-117.9605408&amp;daddr=33.7753974,-117.921582</t>
  </si>
  <si>
    <t>https://www.google.com/maps/dir/33.74633019999999,-117.9605408/33.7753974,-117.921582</t>
  </si>
  <si>
    <t>https://www.google.com/maps/dir/?api=1&amp;origin=Mom's+Supermarket&amp;origin_place_id=ChIJiUQCGngn3YARMVEwfhmTjiE&amp;destination=Party+Snaps+Photo+Booth+OC+|+Photo+Booth+Rental+Orange+County&amp;destination_place_id=ChIJS6qcHXvZ3IARO_aW9uFeY8M&amp;travelmode=best</t>
  </si>
  <si>
    <t>https://maps.google.com?saddr=33.73222219999999,-117.9363889&amp;daddr=33.7753974,-117.921582</t>
  </si>
  <si>
    <t>https://www.google.com/maps/dir/33.73222219999999,-117.9363889/33.7753974,-117.921582</t>
  </si>
  <si>
    <t>Description</t>
  </si>
  <si>
    <t>&lt;iframe src="https://www.google.com/maps/embed?pb=!1m18!1m12!1m3!1d3111.735658635315!2d33.7753974!3d-117.921582!2m3!1f0!2f0!3f0!3m2!1i1024!2i768!4f13.1!3m3!1m2!1s0x0:0xc3635ee1f696f63b!2sParty+Snaps+Photo+Booth+OC+%7C+Photo+Booth+Rental+Orange+County!5e0!3m2!1sen-EN!2sen!4v1688939027326!5m2!1sen-EN!2sen" width="600" height="450" style="border:0;" allowfullscreen="" loading="lazy" referrerpolicy="no-referrer-when-downgrade"&gt;&lt;/iframe&gt;</t>
  </si>
  <si>
    <t>Street View</t>
  </si>
  <si>
    <t>&lt;iframe src="https://www.google.com/maps/embed?pb=!4v1695671837368!6m8!1m7!1s0x0:0xc3635ee1f696f63b!!2m2!1d33.7753974!2d-117.921582!3f0!4f0!5f0.4000000000000002" width="600" height="450" style="border:0;" allowfullscreen="" loading="lazy" referrerpolicy="no-referrer-when-downgrade"&gt;&lt;/iframe&gt;</t>
  </si>
  <si>
    <t>Map Image</t>
  </si>
  <si>
    <t>&lt;iframe src="https://drive.google.com/uc?export=view&amp;id=15xVpZxzKc6qre6vp5B2TE7VxZDjvQYzw" width="800" height="800" style="border:0;" allowfullscreen="" loading="lazy" referrerpolicy="no-referrer-when-downgrade"&gt;&lt;/iframe&gt;</t>
  </si>
  <si>
    <t>&lt;iframe src="https://drive.google.com/uc?export=view&amp;id=1yhkya7KpR_bj7_eOFrzlid80f0gtf0gq" width="800" height="800" style="border:0;" allowfullscreen="" loading="lazy" referrerpolicy="no-referrer-when-downgrade"&gt;&lt;/iframe&gt;</t>
  </si>
  <si>
    <t>Point of Interest Image</t>
  </si>
  <si>
    <t>&lt;iframe src="https://drive.google.com/uc?export=view&amp;id=1xlxYHuvEFFJUvgXrx5DSapxCjceLwUmP" width="800" height="800" style="border:0;" allowfullscreen="" loading="lazy" referrerpolicy="no-referrer-when-downgrade"&gt;&lt;/iframe&gt;</t>
  </si>
  <si>
    <t>&lt;iframe src="https://drive.google.com/uc?export=view&amp;id=1bRLMsGEwQCSP41juvpmGw7t4NIrUjBWN" width="800" height="800" style="border:0;" allowfullscreen="" loading="lazy" referrerpolicy="no-referrer-when-downgrade"&gt;&lt;/iframe&gt;</t>
  </si>
  <si>
    <t>&lt;iframe src="https://drive.google.com/uc?export=view&amp;id=1--387JewfqoTqMV3dQSr4GfLojiWvMC3" width="800" height="800" style="border:0;" allowfullscreen="" loading="lazy" referrerpolicy="no-referrer-when-downgrade"&gt;&lt;/iframe&gt;</t>
  </si>
  <si>
    <t>&lt;iframe src="https://drive.google.com/uc?export=view&amp;id=12BEKo1VsKf081MKErRKUGvZYIqEPA3mH" width="800" height="800" style="border:0;" allowfullscreen="" loading="lazy" referrerpolicy="no-referrer-when-downgrade"&gt;&lt;/iframe&gt;</t>
  </si>
  <si>
    <t>&lt;iframe src="https://drive.google.com/uc?export=view&amp;id=1fi94UkZCqu1bgBTe-vx7rSKh6ZQLUi0R" width="800" height="800" style="border:0;" allowfullscreen="" loading="lazy" referrerpolicy="no-referrer-when-downgrade"&gt;&lt;/iframe&gt;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</si>
</sst>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u/>
      <color rgb="FF0000FF"/>
    </font>
    <font>
      <u/>
      <color rgb="FF0000FF"/>
    </font>
    <font>
      <color theme="1"/>
      <name val="Arial"/>
      <scheme val="minor"/>
    </font>
    <font>
      <b/>
      <sz val="12.0"/>
      <color rgb="FFFFFFFF"/>
      <name val="Calibri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6495ED"/>
        <bgColor rgb="FF6495ED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vertical="center"/>
    </xf>
    <xf borderId="0" fillId="2" fontId="4" numFmtId="0" xfId="0" applyAlignment="1" applyFont="1">
      <alignment vertical="center"/>
    </xf>
    <xf borderId="1" fillId="0" fontId="5" numFmtId="0" xfId="0" applyBorder="1" applyFont="1"/>
    <xf borderId="1" fillId="0" fontId="3" numFmtId="0" xfId="0" applyBorder="1" applyFont="1"/>
    <xf borderId="1" fillId="2" fontId="4" numFmtId="0" xfId="0" applyAlignment="1" applyBorder="1" applyFont="1">
      <alignment readingOrder="0" vertical="center"/>
    </xf>
    <xf borderId="1" fillId="2" fontId="4" numFmtId="0" xfId="0" applyAlignment="1" applyBorder="1" applyFont="1">
      <alignment vertical="center"/>
    </xf>
    <xf borderId="1" fillId="0" fontId="6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search?q=open+air+photo+booths+rental+long+beach&amp;kgmid=" TargetMode="External"/><Relationship Id="rId42" Type="http://schemas.openxmlformats.org/officeDocument/2006/relationships/hyperlink" Target="https://www.google.com/search?q=photobooth+rental+long+beach&amp;kgmid=" TargetMode="External"/><Relationship Id="rId41" Type="http://schemas.openxmlformats.org/officeDocument/2006/relationships/hyperlink" Target="https://www.google.com/maps/place/Party+Snaps+Photo+Booth+OC+%7C+Photo+Booth+Rental+Orange+County/@33.7788974,-117.921582,14z/data=!3m1!4b1!4m5!3m4!1s0x0:0xc3635ee1f696f63b!8m2!3d33.7753974!4d-117.921582?shorturl=1" TargetMode="External"/><Relationship Id="rId44" Type="http://schemas.openxmlformats.org/officeDocument/2006/relationships/hyperlink" Target="https://www.google.com/search?q=photobooth+rental+in+long+beach&amp;kgmid=" TargetMode="External"/><Relationship Id="rId43" Type="http://schemas.openxmlformats.org/officeDocument/2006/relationships/hyperlink" Target="https://www.google.com/maps/place/Party+Snaps+Photo+Booth+OC+%7C+Photo+Booth+Rental+Orange+County/@33.7818474,-117.921582,15z/data=!3m1!4b1!4m5!3m4!1s0x0:0xc3635ee1f696f63b!8m2!3d33.7753974!4d-117.921582?shorturl=1" TargetMode="External"/><Relationship Id="rId46" Type="http://schemas.openxmlformats.org/officeDocument/2006/relationships/hyperlink" Target="https://www.google.com/search?q=photobooth+rental+long+beach&amp;kgmid=" TargetMode="External"/><Relationship Id="rId45" Type="http://schemas.openxmlformats.org/officeDocument/2006/relationships/hyperlink" Target="https://www.google.com/maps/place/Party+Snaps+Photo+Booth+OC+%7C+Photo+Booth+Rental+Orange+County/@33.7838674,-117.921582,16z/data=!3m1!4b1!4m5!3m4!1s0x0:0xc3635ee1f696f63b!8m2!3d33.7753974!4d-117.921582?shorturl=1" TargetMode="External"/><Relationship Id="rId1" Type="http://schemas.openxmlformats.org/officeDocument/2006/relationships/hyperlink" Target="https://www.luckyfrogphotos.com/360photoboothrentallosangeles.html" TargetMode="External"/><Relationship Id="rId2" Type="http://schemas.openxmlformats.org/officeDocument/2006/relationships/hyperlink" Target="https://www.google.com/maps?ll=@33.7753974,-117.921582&amp;z=17&amp;cid=14079201184688043579" TargetMode="External"/><Relationship Id="rId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?shorturl=1" TargetMode="External"/><Relationship Id="rId4" Type="http://schemas.openxmlformats.org/officeDocument/2006/relationships/hyperlink" Target="https://www.google.com/maps/@33.7753974,-117.921582,17?ucbcb=1&amp;cid=14079201184688043579&amp;entry=ttu" TargetMode="External"/><Relationship Id="rId9" Type="http://schemas.openxmlformats.org/officeDocument/2006/relationships/hyperlink" Target="https://www.google.com/maps/@?api=1&amp;map_action=map&amp;center=33.7753974%2C-117.921582&amp;zoom=17&amp;basemap=satellite" TargetMode="External"/><Relationship Id="rId48" Type="http://schemas.openxmlformats.org/officeDocument/2006/relationships/hyperlink" Target="https://www.google.com/search?q=wedding+photobooth+rental+long+beach&amp;kgmid=" TargetMode="External"/><Relationship Id="rId47" Type="http://schemas.openxmlformats.org/officeDocument/2006/relationships/hyperlink" Target="https://www.google.com/maps/place/Party+Snaps+Photo+Booth+OC+%7C+Photo+Booth+Rental+Orange+County/@33.7867774,-117.921582,17z/data=!3m1!4b1!4m5!3m4!1s0x0:0xc3635ee1f696f63b!8m2!3d33.7753974!4d-117.921582?shorturl=1" TargetMode="External"/><Relationship Id="rId49" Type="http://schemas.openxmlformats.org/officeDocument/2006/relationships/hyperlink" Target="https://www.google.com/maps/place/Party+Snaps+Photo+Booth+OC+%7C+Photo+Booth+Rental+Orange+County/@33.7886474,-117.921582,15z/data=!3m1!4b1!4m5!3m4!1s0x0:0xc3635ee1f696f63b!8m2!3d33.7753974!4d-117.921582?shorturl=1" TargetMode="External"/><Relationship Id="rId5" Type="http://schemas.openxmlformats.org/officeDocument/2006/relationships/hyperlink" Target="https://www.google.com/maps?cid=14079201184688043579" TargetMode="External"/><Relationship Id="rId6" Type="http://schemas.openxmlformats.org/officeDocument/2006/relationships/hyperlink" Target="https://www.google.com/maps/dir//33.7753974,-117.921582/@33.7753974,-117.921582,17?ucbcb=1&amp;entry=ttu" TargetMode="External"/><Relationship Id="rId7" Type="http://schemas.openxmlformats.org/officeDocument/2006/relationships/hyperlink" Target="https://www.google.com/maps/dir/33.7753974,-117.921582/@33.7753974,-117.921582,17?ucbcb=1&amp;entry=ttu" TargetMode="External"/><Relationship Id="rId8" Type="http://schemas.openxmlformats.org/officeDocument/2006/relationships/hyperlink" Target="https://www.google.com/maps/@?api=1&amp;map_action=pano&amp;viewpoint=33.7753974%2C-117.921582" TargetMode="External"/><Relationship Id="rId31" Type="http://schemas.openxmlformats.org/officeDocument/2006/relationships/hyperlink" Target="https://drive.google.com/uc?export=view&amp;id=1K7lTtswWmHm-AXaQbF2ZTz60lfWTevWD" TargetMode="External"/><Relationship Id="rId30" Type="http://schemas.openxmlformats.org/officeDocument/2006/relationships/hyperlink" Target="https://drive.google.com/uc?export=view&amp;id=1Qt2DWuApRLFnuiOoPnTz0uiUutCpwqO2" TargetMode="External"/><Relationship Id="rId33" Type="http://schemas.openxmlformats.org/officeDocument/2006/relationships/hyperlink" Target="https://drive.google.com/uc?export=view&amp;id=1UN15NDZvtE8cYfjU71EoVrTdQ6RBGpJF" TargetMode="External"/><Relationship Id="rId32" Type="http://schemas.openxmlformats.org/officeDocument/2006/relationships/hyperlink" Target="https://drive.google.com/uc?export=view&amp;id=1fnsOI8cS5R1C9r5MObGzcY3rCe6QPUMP" TargetMode="External"/><Relationship Id="rId35" Type="http://schemas.openxmlformats.org/officeDocument/2006/relationships/hyperlink" Target="https://docs.google.com/spreadsheet/pub?key=1aJ9HSFxKiACqceZ5fHVJ_C0j1v8FUJepTBacMzOAR-0" TargetMode="External"/><Relationship Id="rId34" Type="http://schemas.openxmlformats.org/officeDocument/2006/relationships/hyperlink" Target="https://drive.google.com/drive/folders/1E07pPwozzVStPJldRWm5CdZhLp2nQzBg" TargetMode="External"/><Relationship Id="rId37" Type="http://schemas.openxmlformats.org/officeDocument/2006/relationships/hyperlink" Target="https://docs.google.com/spreadsheets/d/1aJ9HSFxKiACqceZ5fHVJ_C0j1v8FUJepTBacMzOAR-0/pub" TargetMode="External"/><Relationship Id="rId36" Type="http://schemas.openxmlformats.org/officeDocument/2006/relationships/hyperlink" Target="https://docs.google.com/spreadsheets/d/1aJ9HSFxKiACqceZ5fHVJ_C0j1v8FUJepTBacMzOAR-0/pubhtml" TargetMode="External"/><Relationship Id="rId39" Type="http://schemas.openxmlformats.org/officeDocument/2006/relationships/hyperlink" Target="https://www.google.com/maps/place/Party+Snaps+Photo+Booth+OC+%7C+Photo+Booth+Rental+Orange+County/@33.7753974,-117.921582,14z/data=!3m1!4b1!4m5!3m4!1s0x0:0xc3635ee1f696f63b!8m2!3d33.7753974!4d-117.921582?shorturl=1" TargetMode="External"/><Relationship Id="rId38" Type="http://schemas.openxmlformats.org/officeDocument/2006/relationships/hyperlink" Target="https://docs.google.com/spreadsheets/d/1aJ9HSFxKiACqceZ5fHVJ_C0j1v8FUJepTBacMzOAR-0/view" TargetMode="External"/><Relationship Id="rId62" Type="http://schemas.openxmlformats.org/officeDocument/2006/relationships/hyperlink" Target="https://docs.google.com/spreadsheets/d/1aJ9HSFxKiACqceZ5fHVJ_C0j1v8FUJepTBacMzOAR-0/edit" TargetMode="External"/><Relationship Id="rId61" Type="http://schemas.openxmlformats.org/officeDocument/2006/relationships/hyperlink" Target="https://docs.google.com/spreadsheets/d/1aJ9HSFxKiACqceZ5fHVJ_C0j1v8FUJepTBacMzOAR-0/edit" TargetMode="External"/><Relationship Id="rId20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2!1e2!1e4?shorturl=1" TargetMode="External"/><Relationship Id="rId64" Type="http://schemas.openxmlformats.org/officeDocument/2006/relationships/hyperlink" Target="https://docs.google.com/spreadsheets/d/1aJ9HSFxKiACqceZ5fHVJ_C0j1v8FUJepTBacMzOAR-0/edit" TargetMode="External"/><Relationship Id="rId63" Type="http://schemas.openxmlformats.org/officeDocument/2006/relationships/hyperlink" Target="https://docs.google.com/spreadsheets/d/1aJ9HSFxKiACqceZ5fHVJ_C0j1v8FUJepTBacMzOAR-0/edit" TargetMode="External"/><Relationship Id="rId22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3!1e2!1e4!1e5?shorturl=1" TargetMode="External"/><Relationship Id="rId66" Type="http://schemas.openxmlformats.org/officeDocument/2006/relationships/hyperlink" Target="https://docs.google.com/spreadsheets/d/1aJ9HSFxKiACqceZ5fHVJ_C0j1v8FUJepTBacMzOAR-0/edit" TargetMode="External"/><Relationship Id="rId21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2!1e1!1e4?shorturl=1" TargetMode="External"/><Relationship Id="rId65" Type="http://schemas.openxmlformats.org/officeDocument/2006/relationships/hyperlink" Target="https://docs.google.com/spreadsheets/d/1aJ9HSFxKiACqceZ5fHVJ_C0j1v8FUJepTBacMzOAR-0/edit" TargetMode="External"/><Relationship Id="rId24" Type="http://schemas.openxmlformats.org/officeDocument/2006/relationships/hyperlink" Target="https://drive.google.com/uc?export=view&amp;id=1dZjrN33YHgjCMpWXa3wxXUs0tzf45VaF" TargetMode="External"/><Relationship Id="rId2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3!1e1!1e4!1e5?shorturl=1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www.google.com/search?q=photobooth+to+rent+long+beach&amp;kgmid=" TargetMode="External"/><Relationship Id="rId26" Type="http://schemas.openxmlformats.org/officeDocument/2006/relationships/hyperlink" Target="https://drive.google.com/uc?export=view&amp;id=1CnX1DeT2T1mCfVIFUawealSdoUucP21J" TargetMode="External"/><Relationship Id="rId25" Type="http://schemas.openxmlformats.org/officeDocument/2006/relationships/hyperlink" Target="https://drive.google.com/uc?export=view&amp;id=1MLh39sEnvapn83QLFZsidRlkKRjNJrBq" TargetMode="External"/><Relationship Id="rId28" Type="http://schemas.openxmlformats.org/officeDocument/2006/relationships/hyperlink" Target="https://drive.google.com/uc?export=view&amp;id=1HUKH47o10EztLxS_U6EEHLR-iuehDc4i" TargetMode="External"/><Relationship Id="rId27" Type="http://schemas.openxmlformats.org/officeDocument/2006/relationships/hyperlink" Target="https://drive.google.com/uc?export=view&amp;id=1mMDGniExQ2xRokIxZaLgdAOIX3OFuLBb" TargetMode="External"/><Relationship Id="rId29" Type="http://schemas.openxmlformats.org/officeDocument/2006/relationships/hyperlink" Target="https://drive.google.com/uc?export=view&amp;id=1BYibG6zUm2RVTuVA5TKfTglAxYOQb5Yv" TargetMode="External"/><Relationship Id="rId51" Type="http://schemas.openxmlformats.org/officeDocument/2006/relationships/hyperlink" Target="https://www.google.com/maps/place/Party+Snaps+Photo+Booth+OC+%7C+Photo+Booth+Rental+Orange+County/@33.7912674,-117.921582,14z/data=!3m1!4b1!4m5!3m4!1s0x0:0xc3635ee1f696f63b!8m2!3d33.7753974!4d-117.921582?shorturl=1" TargetMode="External"/><Relationship Id="rId50" Type="http://schemas.openxmlformats.org/officeDocument/2006/relationships/hyperlink" Target="https://www.google.com/search?q=photobooth+rental+prices+long+beach&amp;kgmid=" TargetMode="External"/><Relationship Id="rId53" Type="http://schemas.openxmlformats.org/officeDocument/2006/relationships/hyperlink" Target="https://www.google.com/maps/place/Party+Snaps+Photo+Booth+OC+%7C+Photo+Booth+Rental+Orange+County/@33.7938274,-117.921582,18z/data=!3m1!4b1!4m5!3m4!1s0x0:0xc3635ee1f696f63b!8m2!3d33.7753974!4d-117.921582?shorturl=1" TargetMode="External"/><Relationship Id="rId52" Type="http://schemas.openxmlformats.org/officeDocument/2006/relationships/hyperlink" Target="https://www.google.com/search?q=photobooth+rental+in+long+beach&amp;kgmid=" TargetMode="External"/><Relationship Id="rId11" Type="http://schemas.openxmlformats.org/officeDocument/2006/relationships/hyperlink" Target="https://www.google.com/maps/dir///@33.7753974,-117.921582,17z?entry=ttu" TargetMode="External"/><Relationship Id="rId55" Type="http://schemas.openxmlformats.org/officeDocument/2006/relationships/hyperlink" Target="https://www.google.com/maps/place/Party+Snaps+Photo+Booth+OC+%7C+Photo+Booth+Rental+Orange+County/@33.7966174,-117.921582,17z/data=!3m1!4b1!4m5!3m4!1s0x0:0xc3635ee1f696f63b!8m2!3d33.7753974!4d-117.921582?shorturl=1" TargetMode="External"/><Relationship Id="rId10" Type="http://schemas.openxmlformats.org/officeDocument/2006/relationships/hyperlink" Target="https://www.google.com/maps/@?api=1&amp;map_action=map&amp;center=33.7753974%2C-117.921582&amp;zoom=17&amp;basemap=satellite&amp;layer=traffic" TargetMode="External"/><Relationship Id="rId54" Type="http://schemas.openxmlformats.org/officeDocument/2006/relationships/hyperlink" Target="https://www.google.com/search?q=photobooth+for+rent+long+beach&amp;kgmid=" TargetMode="External"/><Relationship Id="rId1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1?shorturl=1" TargetMode="External"/><Relationship Id="rId57" Type="http://schemas.openxmlformats.org/officeDocument/2006/relationships/hyperlink" Target="https://www.google.com/maps/place/Party+Snaps+Photo+Booth+OC+%7C+Photo+Booth+Rental+Orange+County/@33.7984174,-117.921582,16z/data=!3m1!4b1!4m5!3m4!1s0x0:0xc3635ee1f696f63b!8m2!3d33.7753974!4d-117.921582?shorturl=1" TargetMode="External"/><Relationship Id="rId12" Type="http://schemas.openxmlformats.org/officeDocument/2006/relationships/hyperlink" Target="https://www.google.com/maps/place/Party+Snaps+Photo+Booth+OC+%7C+Photo+Booth+Rental+Orange+County/@33.7753974,-117.9237707,17z/data=!3m1!1e3!3m1!4b1!4m5!3m4!1s0x0:0xc3635ee1f696f63b!8m2!3d33.7753974!4d-117.921582?shorturl=1" TargetMode="External"/><Relationship Id="rId56" Type="http://schemas.openxmlformats.org/officeDocument/2006/relationships/hyperlink" Target="https://www.google.com/search?q=photobooth+for+rental+long+beach&amp;kgmid=" TargetMode="External"/><Relationship Id="rId15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3?shorturl=1" TargetMode="External"/><Relationship Id="rId59" Type="http://schemas.openxmlformats.org/officeDocument/2006/relationships/hyperlink" Target="https://www.google.com/maps/place/Party+Snaps+Photo+Booth+OC+%7C+Photo+Booth+Rental+Orange+County/@33.8003274,-117.921582,15z/data=!3m1!4b1!4m5!3m4!1s0x0:0xc3635ee1f696f63b!8m2!3d33.7753974!4d-117.921582?shorturl=1" TargetMode="External"/><Relationship Id="rId14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2?shorturl=1" TargetMode="External"/><Relationship Id="rId58" Type="http://schemas.openxmlformats.org/officeDocument/2006/relationships/hyperlink" Target="https://www.google.com/search?q=photobooth+to+rental+long+beach&amp;kgmid=" TargetMode="External"/><Relationship Id="rId17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5?shorturl=1" TargetMode="External"/><Relationship Id="rId16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4?shorturl=1" TargetMode="External"/><Relationship Id="rId19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9?shorturl=1" TargetMode="External"/><Relationship Id="rId18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8?shorturl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export=view&amp;id=1xlxYHuvEFFJUvgXrx5DSapxCjceLwUmP" TargetMode="External"/><Relationship Id="rId2" Type="http://schemas.openxmlformats.org/officeDocument/2006/relationships/hyperlink" Target="https://drive.google.com/uc?export=view&amp;id=1bRLMsGEwQCSP41juvpmGw7t4NIrUjBWN" TargetMode="External"/><Relationship Id="rId3" Type="http://schemas.openxmlformats.org/officeDocument/2006/relationships/hyperlink" Target="https://drive.google.com/uc?export=view&amp;id=1--387JewfqoTqMV3dQSr4GfLojiWvMC3" TargetMode="External"/><Relationship Id="rId4" Type="http://schemas.openxmlformats.org/officeDocument/2006/relationships/hyperlink" Target="https://drive.google.com/uc?export=view&amp;id=12BEKo1VsKf081MKErRKUGvZYIqEPA3mH" TargetMode="External"/><Relationship Id="rId5" Type="http://schemas.openxmlformats.org/officeDocument/2006/relationships/hyperlink" Target="https://drive.google.com/uc?export=view&amp;id=1fi94UkZCqu1bgBTe-vx7rSKh6ZQLUi0R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maps/dir/?api=1&amp;origin=Party+Snaps+Photo+Booth+OC+%7C+Photo+Booth+Rental+Orange+County&amp;origin_place_id=ChIJS6qcHXvZ3IARO_aW9uFeY8M&amp;destination=Kiwanis+Land+Park&amp;destination_place_id=ChIJr_0PEXco3YARLvyX4RkvQmQ&amp;travelmode=best" TargetMode="External"/><Relationship Id="rId194" Type="http://schemas.openxmlformats.org/officeDocument/2006/relationships/hyperlink" Target="https://maps.google.com?saddr=33.7753974,-117.921582&amp;daddr=33.764643,-117.967852" TargetMode="External"/><Relationship Id="rId193" Type="http://schemas.openxmlformats.org/officeDocument/2006/relationships/hyperlink" Target="https://www.google.com/maps/dir/?api=1&amp;origin=Party+Snaps+Photo+Booth+OC+%7C+Photo+Booth+Rental+Orange+County&amp;origin_place_id=ChIJS6qcHXvZ3IARO_aW9uFeY8M&amp;destination=Atlantis+Play+Center&amp;destination_place_id=ChIJoReXFtQn3YARBl-Wy1mNjI0&amp;travelmode=best" TargetMode="External"/><Relationship Id="rId192" Type="http://schemas.openxmlformats.org/officeDocument/2006/relationships/hyperlink" Target="https://www.google.com/maps/dir/33.7753974,-117.921582/33.772263,-117.958081" TargetMode="External"/><Relationship Id="rId191" Type="http://schemas.openxmlformats.org/officeDocument/2006/relationships/hyperlink" Target="https://maps.google.com?saddr=33.7753974,-117.921582&amp;daddr=33.772263,-117.958081" TargetMode="External"/><Relationship Id="rId187" Type="http://schemas.openxmlformats.org/officeDocument/2006/relationships/hyperlink" Target="https://www.google.com/maps/dir/?api=1&amp;origin=Party+Snaps+Photo+Booth+OC+%7C+Photo+Booth+Rental+Orange+County&amp;origin_place_id=ChIJS6qcHXvZ3IARO_aW9uFeY8M&amp;destination=Ponderosa+Park&amp;destination_place_id=ChIJO0oQEezX3IARrOL6pDM9dXY&amp;travelmode=best" TargetMode="External"/><Relationship Id="rId186" Type="http://schemas.openxmlformats.org/officeDocument/2006/relationships/hyperlink" Target="https://www.google.com/maps/dir/33.7753974,-117.921582/33.7621433,-117.9284664" TargetMode="External"/><Relationship Id="rId185" Type="http://schemas.openxmlformats.org/officeDocument/2006/relationships/hyperlink" Target="https://maps.google.com?saddr=33.7753974,-117.921582&amp;daddr=33.7621433,-117.9284664" TargetMode="External"/><Relationship Id="rId184" Type="http://schemas.openxmlformats.org/officeDocument/2006/relationships/hyperlink" Target="https://www.google.com/maps/dir/?api=1&amp;origin=Party+Snaps+Photo+Booth+OC+%7C+Photo+Booth+Rental+Orange+County&amp;origin_place_id=ChIJS6qcHXvZ3IARO_aW9uFeY8M&amp;destination=Garden+Grove+Park+Maintenance&amp;destination_place_id=ChIJ659HZPYn3YARyc3vZUuBbJE&amp;travelmode=best" TargetMode="External"/><Relationship Id="rId189" Type="http://schemas.openxmlformats.org/officeDocument/2006/relationships/hyperlink" Target="https://www.google.com/maps/dir/33.7753974,-117.921582/33.7954907,-117.9055973" TargetMode="External"/><Relationship Id="rId188" Type="http://schemas.openxmlformats.org/officeDocument/2006/relationships/hyperlink" Target="https://maps.google.com?saddr=33.7753974,-117.921582&amp;daddr=33.7954907,-117.9055973" TargetMode="External"/><Relationship Id="rId183" Type="http://schemas.openxmlformats.org/officeDocument/2006/relationships/hyperlink" Target="https://www.google.com/maps/dir/33.7753974,-117.921582/33.76224300000001,-117.9666358" TargetMode="External"/><Relationship Id="rId182" Type="http://schemas.openxmlformats.org/officeDocument/2006/relationships/hyperlink" Target="https://maps.google.com?saddr=33.7753974,-117.921582&amp;daddr=33.76224300000001,-117.9666358" TargetMode="External"/><Relationship Id="rId181" Type="http://schemas.openxmlformats.org/officeDocument/2006/relationships/hyperlink" Target="https://www.google.com/maps/dir/?api=1&amp;origin=Party+Snaps+Photo+Booth+OC+%7C+Photo+Booth+Rental+Orange+County&amp;origin_place_id=ChIJS6qcHXvZ3IARO_aW9uFeY8M&amp;destination=Garden+Grove+Park&amp;destination_place_id=ChIJtXxOFNQn3YARrh9IlYfmPC4&amp;travelmode=best" TargetMode="External"/><Relationship Id="rId180" Type="http://schemas.openxmlformats.org/officeDocument/2006/relationships/hyperlink" Target="https://www.google.com/maps/dir/33.7753974,-117.921582/33.7998135,-117.8824162" TargetMode="External"/><Relationship Id="rId176" Type="http://schemas.openxmlformats.org/officeDocument/2006/relationships/hyperlink" Target="https://maps.google.com?saddr=33.7753974,-117.921582&amp;daddr=33.7702538,-117.8678641" TargetMode="External"/><Relationship Id="rId297" Type="http://schemas.openxmlformats.org/officeDocument/2006/relationships/hyperlink" Target="https://www.google.com/maps/dir/33.7753974,-117.921582/33.7745591,-117.8901237" TargetMode="External"/><Relationship Id="rId175" Type="http://schemas.openxmlformats.org/officeDocument/2006/relationships/hyperlink" Target="https://www.google.com/maps/dir/?api=1&amp;origin=Party+Snaps+Photo+Booth+OC+%7C+Photo+Booth+Rental+Orange+County&amp;origin_place_id=ChIJS6qcHXvZ3IARO_aW9uFeY8M&amp;destination=Discovery+Cube&amp;destination_place_id=ChIJXzC2OsjZ3IAR_H-q2B1k3fI&amp;travelmode=best" TargetMode="External"/><Relationship Id="rId296" Type="http://schemas.openxmlformats.org/officeDocument/2006/relationships/hyperlink" Target="https://maps.google.com?saddr=33.7753974,-117.921582&amp;daddr=33.7745591,-117.8901237" TargetMode="External"/><Relationship Id="rId174" Type="http://schemas.openxmlformats.org/officeDocument/2006/relationships/hyperlink" Target="https://www.google.com/maps/dir/33.7753974,-117.921582/33.7433082,-117.9184925" TargetMode="External"/><Relationship Id="rId295" Type="http://schemas.openxmlformats.org/officeDocument/2006/relationships/hyperlink" Target="https://www.google.com/maps/dir/?api=1&amp;origin=Party+Snaps+Photo+Booth+OC+%7C+Photo+Booth+Rental+Orange+County&amp;origin_place_id=ChIJS6qcHXvZ3IARO_aW9uFeY8M&amp;destination=Parking+for+Trails&amp;destination_place_id=ChIJZTCOEWjZ3IARClIA8_K3kzI&amp;travelmode=best" TargetMode="External"/><Relationship Id="rId173" Type="http://schemas.openxmlformats.org/officeDocument/2006/relationships/hyperlink" Target="https://maps.google.com?saddr=33.7753974,-117.921582&amp;daddr=33.7433082,-117.9184925" TargetMode="External"/><Relationship Id="rId294" Type="http://schemas.openxmlformats.org/officeDocument/2006/relationships/hyperlink" Target="https://www.google.com/maps/dir/33.7753974,-117.921582/33.7738147,-117.8903386" TargetMode="External"/><Relationship Id="rId179" Type="http://schemas.openxmlformats.org/officeDocument/2006/relationships/hyperlink" Target="https://maps.google.com?saddr=33.7753974,-117.921582&amp;daddr=33.7998135,-117.8824162" TargetMode="External"/><Relationship Id="rId178" Type="http://schemas.openxmlformats.org/officeDocument/2006/relationships/hyperlink" Target="https://www.google.com/maps/dir/?api=1&amp;origin=Party+Snaps+Photo+Booth+OC+%7C+Photo+Booth+Rental+Orange+County&amp;origin_place_id=ChIJS6qcHXvZ3IARO_aW9uFeY8M&amp;destination=Angel+Stadium&amp;destination_place_id=ChIJHbA-iJzX3IARembDUOvijy0&amp;travelmode=best" TargetMode="External"/><Relationship Id="rId299" Type="http://schemas.openxmlformats.org/officeDocument/2006/relationships/hyperlink" Target="https://maps.google.com?saddr=33.7753974,-117.921582&amp;daddr=33.7526129,-117.9060412" TargetMode="External"/><Relationship Id="rId177" Type="http://schemas.openxmlformats.org/officeDocument/2006/relationships/hyperlink" Target="https://www.google.com/maps/dir/33.7753974,-117.921582/33.7702538,-117.8678641" TargetMode="External"/><Relationship Id="rId298" Type="http://schemas.openxmlformats.org/officeDocument/2006/relationships/hyperlink" Target="https://www.google.com/maps/dir/?api=1&amp;origin=Party+Snaps+Photo+Booth+OC+%7C+Photo+Booth+Rental+Orange+County&amp;origin_place_id=ChIJS6qcHXvZ3IARO_aW9uFeY8M&amp;destination=Santa+Ana+River+Trail+-+Mile+Marker+9&amp;destination_place_id=ChIJv0nd17bZ3IARzdFTcPa2k2s&amp;travelmode=best" TargetMode="External"/><Relationship Id="rId198" Type="http://schemas.openxmlformats.org/officeDocument/2006/relationships/hyperlink" Target="https://www.google.com/maps/dir/33.7753974,-117.921582/33.8072476,-117.9333521" TargetMode="External"/><Relationship Id="rId197" Type="http://schemas.openxmlformats.org/officeDocument/2006/relationships/hyperlink" Target="https://maps.google.com?saddr=33.7753974,-117.921582&amp;daddr=33.8072476,-117.9333521" TargetMode="External"/><Relationship Id="rId196" Type="http://schemas.openxmlformats.org/officeDocument/2006/relationships/hyperlink" Target="https://www.google.com/maps/dir/?api=1&amp;origin=Party+Snaps+Photo+Booth+OC+%7C+Photo+Booth+Rental+Orange+County&amp;origin_place_id=ChIJS6qcHXvZ3IARO_aW9uFeY8M&amp;destination=Energy+Field&amp;destination_place_id=ChIJU7KDCy8o3YAR6fce3BN0pm0&amp;travelmode=best" TargetMode="External"/><Relationship Id="rId195" Type="http://schemas.openxmlformats.org/officeDocument/2006/relationships/hyperlink" Target="https://www.google.com/maps/dir/33.7753974,-117.921582/33.764643,-117.967852" TargetMode="External"/><Relationship Id="rId199" Type="http://schemas.openxmlformats.org/officeDocument/2006/relationships/hyperlink" Target="https://www.google.com/maps/dir/?api=1&amp;origin=Party+Snaps+Photo+Booth+OC+%7C+Photo+Booth+Rental+Orange+County&amp;origin_place_id=ChIJS6qcHXvZ3IARO_aW9uFeY8M&amp;destination=Magnolia+Park&amp;destination_place_id=ChIJP_qEh73X3IARKEHnFKIFNQM&amp;travelmode=best" TargetMode="External"/><Relationship Id="rId150" Type="http://schemas.openxmlformats.org/officeDocument/2006/relationships/hyperlink" Target="https://www.google.com/maps/dir/33.7753974,-117.921582/33.761864,-117.9324053" TargetMode="External"/><Relationship Id="rId271" Type="http://schemas.openxmlformats.org/officeDocument/2006/relationships/hyperlink" Target="https://www.google.com/maps/dir/?api=1&amp;origin=Party+Snaps+Photo+Booth+OC+%7C+Photo+Booth+Rental+Orange+County&amp;origin_place_id=ChIJS6qcHXvZ3IARO_aW9uFeY8M&amp;destination=Christ+Cathedral+Arboretum&amp;destination_place_id=ChIJv_c_-i7X3IARxzgnMCPbLos&amp;travelmode=best" TargetMode="External"/><Relationship Id="rId392" Type="http://schemas.openxmlformats.org/officeDocument/2006/relationships/hyperlink" Target="https://maps.google.com?saddr=33.7753974,-117.921582&amp;daddr=33.7613156,-117.8892891" TargetMode="External"/><Relationship Id="rId270" Type="http://schemas.openxmlformats.org/officeDocument/2006/relationships/hyperlink" Target="https://www.google.com/maps/dir/33.7753974,-117.921582/33.7600645,-117.9071162" TargetMode="External"/><Relationship Id="rId391" Type="http://schemas.openxmlformats.org/officeDocument/2006/relationships/hyperlink" Target="https://www.google.com/maps/dir/?api=1&amp;origin=Party+Snaps+Photo+Booth+OC+%7C+Photo+Booth+Rental+Orange+County&amp;origin_place_id=ChIJS6qcHXvZ3IARO_aW9uFeY8M&amp;destination=Smart+&amp;+Final+Extra!&amp;destination_place_id=ChIJ7600s0jY3IARH99eJHJ2LWg&amp;travelmode=best" TargetMode="External"/><Relationship Id="rId390" Type="http://schemas.openxmlformats.org/officeDocument/2006/relationships/hyperlink" Target="https://www.google.com/maps/dir/33.7753974,-117.921582/33.77149120000001,-117.9189731" TargetMode="External"/><Relationship Id="rId1" Type="http://schemas.openxmlformats.org/officeDocument/2006/relationships/hyperlink" Target="https://www.google.com/maps/dir/?api=1&amp;origin=Party+Snaps+Photo+Booth+OC+%7C+Photo+Booth+Rental+Orange+County&amp;origin_place_id=ChIJS6qcHXvZ3IARO_aW9uFeY8M&amp;destination=Sleeping+Beauty+Castle+Walkthrough&amp;destination_place_id=ChIJRR0WM9HX3IARK9Sc4AyhmpE&amp;travelmode=best" TargetMode="External"/><Relationship Id="rId2" Type="http://schemas.openxmlformats.org/officeDocument/2006/relationships/hyperlink" Target="https://maps.google.com?saddr=33.7753974,-117.921582&amp;daddr=33.8127953,-117.9189693" TargetMode="External"/><Relationship Id="rId3" Type="http://schemas.openxmlformats.org/officeDocument/2006/relationships/hyperlink" Target="https://www.google.com/maps/dir/33.7753974,-117.921582/33.8127953,-117.9189693" TargetMode="External"/><Relationship Id="rId149" Type="http://schemas.openxmlformats.org/officeDocument/2006/relationships/hyperlink" Target="https://maps.google.com?saddr=33.7753974,-117.921582&amp;daddr=33.761864,-117.9324053" TargetMode="External"/><Relationship Id="rId4" Type="http://schemas.openxmlformats.org/officeDocument/2006/relationships/hyperlink" Target="https://www.google.com/maps/dir/?api=1&amp;origin=Party+Snaps+Photo+Booth+OC+%7C+Photo+Booth+Rental+Orange+County&amp;origin_place_id=ChIJS6qcHXvZ3IARO_aW9uFeY8M&amp;destination=Fantasy+Faire&amp;destination_place_id=ChIJEXB33dbX3IARBuyCXD1cLic&amp;travelmode=best" TargetMode="External"/><Relationship Id="rId148" Type="http://schemas.openxmlformats.org/officeDocument/2006/relationships/hyperlink" Target="https://www.google.com/maps/dir/?api=1&amp;origin=Party+Snaps+Photo+Booth+OC+%7C+Photo+Booth+Rental+Orange+County&amp;origin_place_id=ChIJS6qcHXvZ3IARO_aW9uFeY8M&amp;destination=Woodbury+Park&amp;destination_place_id=ChIJuY270AUn3YAR3RoTrDDGkYg&amp;travelmode=best" TargetMode="External"/><Relationship Id="rId269" Type="http://schemas.openxmlformats.org/officeDocument/2006/relationships/hyperlink" Target="https://maps.google.com?saddr=33.7753974,-117.921582&amp;daddr=33.7600645,-117.9071162" TargetMode="External"/><Relationship Id="rId9" Type="http://schemas.openxmlformats.org/officeDocument/2006/relationships/hyperlink" Target="https://www.google.com/maps/dir/33.7753974,-117.921582/33.8097925,-117.9237869" TargetMode="External"/><Relationship Id="rId143" Type="http://schemas.openxmlformats.org/officeDocument/2006/relationships/hyperlink" Target="https://maps.google.com?saddr=33.7753974,-117.921582&amp;daddr=33.8055799,-117.9184576" TargetMode="External"/><Relationship Id="rId264" Type="http://schemas.openxmlformats.org/officeDocument/2006/relationships/hyperlink" Target="https://www.google.com/maps/dir/33.7753974,-117.921582/33.7780188,-117.9407581" TargetMode="External"/><Relationship Id="rId385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ace-QAbY3IARIsBmFlGeUmo&amp;travelmode=best" TargetMode="External"/><Relationship Id="rId142" Type="http://schemas.openxmlformats.org/officeDocument/2006/relationships/hyperlink" Target="https://www.google.com/maps/dir/?api=1&amp;origin=Party+Snaps+Photo+Booth+OC+%7C+Photo+Booth+Rental+Orange+County&amp;origin_place_id=ChIJS6qcHXvZ3IARO_aW9uFeY8M&amp;destination=Luigi's+Casa+Della+Tires&amp;destination_place_id=ChIJF0DMaxnX3IAR_T6DIp7MRsE&amp;travelmode=best" TargetMode="External"/><Relationship Id="rId263" Type="http://schemas.openxmlformats.org/officeDocument/2006/relationships/hyperlink" Target="https://maps.google.com?saddr=33.7753974,-117.921582&amp;daddr=33.7780188,-117.9407581" TargetMode="External"/><Relationship Id="rId384" Type="http://schemas.openxmlformats.org/officeDocument/2006/relationships/hyperlink" Target="https://www.google.com/maps/dir/33.7753974,-117.921582/33.7771316,-117.9180055" TargetMode="External"/><Relationship Id="rId141" Type="http://schemas.openxmlformats.org/officeDocument/2006/relationships/hyperlink" Target="https://www.google.com/maps/dir/33.7753974,-117.921582/33.8060303,-117.9114811" TargetMode="External"/><Relationship Id="rId262" Type="http://schemas.openxmlformats.org/officeDocument/2006/relationships/hyperlink" Target="https://www.google.com/maps/dir/?api=1&amp;origin=Party+Snaps+Photo+Booth+OC+%7C+Photo+Booth+Rental+Orange+County&amp;origin_place_id=ChIJS6qcHXvZ3IARO_aW9uFeY8M&amp;destination=Village+Green+Park&amp;destination_place_id=ChIJpwrOhxcp3YARLTbeP6nIAg8&amp;travelmode=best" TargetMode="External"/><Relationship Id="rId383" Type="http://schemas.openxmlformats.org/officeDocument/2006/relationships/hyperlink" Target="https://maps.google.com?saddr=33.7753974,-117.921582&amp;daddr=33.7771316,-117.9180055" TargetMode="External"/><Relationship Id="rId140" Type="http://schemas.openxmlformats.org/officeDocument/2006/relationships/hyperlink" Target="https://maps.google.com?saddr=33.7753974,-117.921582&amp;daddr=33.8060303,-117.9114811" TargetMode="External"/><Relationship Id="rId261" Type="http://schemas.openxmlformats.org/officeDocument/2006/relationships/hyperlink" Target="https://www.google.com/maps/dir/33.7753974,-117.921582/33.7780071,-117.9407545" TargetMode="External"/><Relationship Id="rId382" Type="http://schemas.openxmlformats.org/officeDocument/2006/relationships/hyperlink" Target="https://www.google.com/maps/dir/?api=1&amp;origin=Party+Snaps+Photo+Booth+OC+%7C+Photo+Booth+Rental+Orange+County&amp;origin_place_id=ChIJS6qcHXvZ3IARO_aW9uFeY8M&amp;destination=El+Super&amp;destination_place_id=ChIJpQuiFwLY3IARSjXP13zRuIo&amp;travelmode=best" TargetMode="External"/><Relationship Id="rId5" Type="http://schemas.openxmlformats.org/officeDocument/2006/relationships/hyperlink" Target="https://maps.google.com?saddr=33.7753974,-117.921582&amp;daddr=33.8125475,-117.9194452" TargetMode="External"/><Relationship Id="rId147" Type="http://schemas.openxmlformats.org/officeDocument/2006/relationships/hyperlink" Target="https://www.google.com/maps/dir/33.7753974,-117.921582/33.800308,-117.8827321" TargetMode="External"/><Relationship Id="rId268" Type="http://schemas.openxmlformats.org/officeDocument/2006/relationships/hyperlink" Target="https://www.google.com/maps/dir/?api=1&amp;origin=Party+Snaps+Photo+Booth+OC+%7C+Photo+Booth+Rental+Orange+County&amp;origin_place_id=ChIJS6qcHXvZ3IARO_aW9uFeY8M&amp;destination=Artificial+Grass+Solution&amp;destination_place_id=ChIJq9iql5_Z3IAR_b1oMgNZeBQ&amp;travelmode=best" TargetMode="External"/><Relationship Id="rId389" Type="http://schemas.openxmlformats.org/officeDocument/2006/relationships/hyperlink" Target="https://maps.google.com?saddr=33.7753974,-117.921582&amp;daddr=33.77149120000001,-117.9189731" TargetMode="External"/><Relationship Id="rId6" Type="http://schemas.openxmlformats.org/officeDocument/2006/relationships/hyperlink" Target="https://www.google.com/maps/dir/33.7753974,-117.921582/33.8125475,-117.9194452" TargetMode="External"/><Relationship Id="rId146" Type="http://schemas.openxmlformats.org/officeDocument/2006/relationships/hyperlink" Target="https://maps.google.com?saddr=33.7753974,-117.921582&amp;daddr=33.800308,-117.8827321" TargetMode="External"/><Relationship Id="rId267" Type="http://schemas.openxmlformats.org/officeDocument/2006/relationships/hyperlink" Target="https://www.google.com/maps/dir/33.7753974,-117.921582/33.761864,-117.9324053" TargetMode="External"/><Relationship Id="rId388" Type="http://schemas.openxmlformats.org/officeDocument/2006/relationships/hyperlink" Target="https://www.google.com/maps/dir/?api=1&amp;origin=Party+Snaps+Photo+Booth+OC+%7C+Photo+Booth+Rental+Orange+County&amp;origin_place_id=ChIJS6qcHXvZ3IARO_aW9uFeY8M&amp;destination=AA+Market&amp;destination_place_id=ChIJHUVvKQTY3IARhwziyHaKsZU&amp;travelmode=best" TargetMode="External"/><Relationship Id="rId7" Type="http://schemas.openxmlformats.org/officeDocument/2006/relationships/hyperlink" Target="https://www.google.com/maps/dir/?api=1&amp;origin=Party+Snaps+Photo+Booth+OC+%7C+Photo+Booth+Rental+Orange+County&amp;origin_place_id=ChIJS6qcHXvZ3IARO_aW9uFeY8M&amp;destination=Downtown+Disney+District&amp;destination_place_id=ChIJtQw0jtfX3IARiwjloLOkQs0&amp;travelmode=best" TargetMode="External"/><Relationship Id="rId145" Type="http://schemas.openxmlformats.org/officeDocument/2006/relationships/hyperlink" Target="https://www.google.com/maps/dir/?api=1&amp;origin=Party+Snaps+Photo+Booth+OC+%7C+Photo+Booth+Rental+Orange+County&amp;origin_place_id=ChIJS6qcHXvZ3IARO_aW9uFeY8M&amp;destination=Magic+Of+Lights&amp;destination_place_id=ChIJRV06LPnX3IARXe3TuZQzWVk&amp;travelmode=best" TargetMode="External"/><Relationship Id="rId266" Type="http://schemas.openxmlformats.org/officeDocument/2006/relationships/hyperlink" Target="https://maps.google.com?saddr=33.7753974,-117.921582&amp;daddr=33.761864,-117.9324053" TargetMode="External"/><Relationship Id="rId387" Type="http://schemas.openxmlformats.org/officeDocument/2006/relationships/hyperlink" Target="https://www.google.com/maps/dir/33.7753974,-117.921582/33.7689811,-117.9208618" TargetMode="External"/><Relationship Id="rId8" Type="http://schemas.openxmlformats.org/officeDocument/2006/relationships/hyperlink" Target="https://maps.google.com?saddr=33.7753974,-117.921582&amp;daddr=33.8097925,-117.9237869" TargetMode="External"/><Relationship Id="rId144" Type="http://schemas.openxmlformats.org/officeDocument/2006/relationships/hyperlink" Target="https://www.google.com/maps/dir/33.7753974,-117.921582/33.8055799,-117.9184576" TargetMode="External"/><Relationship Id="rId265" Type="http://schemas.openxmlformats.org/officeDocument/2006/relationships/hyperlink" Target="https://www.google.com/maps/dir/?api=1&amp;origin=Party+Snaps+Photo+Booth+OC+%7C+Photo+Booth+Rental+Orange+County&amp;origin_place_id=ChIJS6qcHXvZ3IARO_aW9uFeY8M&amp;destination=Woodbury+Park&amp;destination_place_id=ChIJuY270AUn3YAR3RoTrDDGkYg&amp;travelmode=best" TargetMode="External"/><Relationship Id="rId386" Type="http://schemas.openxmlformats.org/officeDocument/2006/relationships/hyperlink" Target="https://maps.google.com?saddr=33.7753974,-117.921582&amp;daddr=33.7689811,-117.9208618" TargetMode="External"/><Relationship Id="rId260" Type="http://schemas.openxmlformats.org/officeDocument/2006/relationships/hyperlink" Target="https://maps.google.com?saddr=33.7753974,-117.921582&amp;daddr=33.7780071,-117.9407545" TargetMode="External"/><Relationship Id="rId381" Type="http://schemas.openxmlformats.org/officeDocument/2006/relationships/hyperlink" Target="https://www.google.com/maps/dir/33.7753974,-117.921582/33.7730777,-117.9387681" TargetMode="External"/><Relationship Id="rId380" Type="http://schemas.openxmlformats.org/officeDocument/2006/relationships/hyperlink" Target="https://maps.google.com?saddr=33.7753974,-117.921582&amp;daddr=33.7730777,-117.9387681" TargetMode="External"/><Relationship Id="rId139" Type="http://schemas.openxmlformats.org/officeDocument/2006/relationships/hyperlink" Target="https://www.google.com/maps/dir/?api=1&amp;origin=Party+Snaps+Photo+Booth+OC+%7C+Photo+Booth+Rental+Orange+County&amp;origin_place_id=ChIJS6qcHXvZ3IARO_aW9uFeY8M&amp;destination=Flightdeck+Rogue+Racing+Anaheim&amp;destination_place_id=ChIJcdIXa5_X3IARexVAEMK3Sho&amp;travelmode=best" TargetMode="External"/><Relationship Id="rId138" Type="http://schemas.openxmlformats.org/officeDocument/2006/relationships/hyperlink" Target="https://www.google.com/maps/dir/33.7753974,-117.921582/33.7780071,-117.9407545" TargetMode="External"/><Relationship Id="rId259" Type="http://schemas.openxmlformats.org/officeDocument/2006/relationships/hyperlink" Target="https://www.google.com/maps/dir/?api=1&amp;origin=Party+Snaps+Photo+Booth+OC+%7C+Photo+Booth+Rental+Orange+County&amp;origin_place_id=ChIJS6qcHXvZ3IARO_aW9uFeY8M&amp;destination=Euclid+Park&amp;destination_place_id=ChIJ1cRANAko3YARTOa1_kBCIqg&amp;travelmode=best" TargetMode="External"/><Relationship Id="rId137" Type="http://schemas.openxmlformats.org/officeDocument/2006/relationships/hyperlink" Target="https://maps.google.com?saddr=33.7753974,-117.921582&amp;daddr=33.7780071,-117.9407545" TargetMode="External"/><Relationship Id="rId258" Type="http://schemas.openxmlformats.org/officeDocument/2006/relationships/hyperlink" Target="https://www.google.com/maps/dir/33.7753974,-117.921582/33.7767992,-117.9376069" TargetMode="External"/><Relationship Id="rId379" Type="http://schemas.openxmlformats.org/officeDocument/2006/relationships/hyperlink" Target="https://www.google.com/maps/dir/?api=1&amp;origin=Party+Snaps+Photo+Booth+OC+%7C+Photo+Booth+Rental+Orange+County&amp;origin_place_id=ChIJS6qcHXvZ3IARO_aW9uFeY8M&amp;destination=Dalat+Supermarket&amp;destination_place_id=ChIJXQH2kOIn3YAROWsOpGRrT6s&amp;travelmode=best" TargetMode="External"/><Relationship Id="rId132" Type="http://schemas.openxmlformats.org/officeDocument/2006/relationships/hyperlink" Target="https://www.google.com/maps/dir/33.7753974,-117.921582/33.8148269,-117.9186635" TargetMode="External"/><Relationship Id="rId253" Type="http://schemas.openxmlformats.org/officeDocument/2006/relationships/hyperlink" Target="https://www.google.com/maps/dir/?api=1&amp;origin=Party+Snaps+Photo+Booth+OC+%7C+Photo+Booth+Rental+Orange+County&amp;origin_place_id=ChIJS6qcHXvZ3IARO_aW9uFeY8M&amp;destination=Cottage+Industries+Community+Garden&amp;destination_place_id=ChIJ4auzT-Yn3YAROMTyM7G7zjU&amp;travelmode=best" TargetMode="External"/><Relationship Id="rId374" Type="http://schemas.openxmlformats.org/officeDocument/2006/relationships/hyperlink" Target="https://maps.google.com?saddr=33.7753974,-117.921582&amp;daddr=33.7450315,-117.8871474" TargetMode="External"/><Relationship Id="rId495" Type="http://schemas.openxmlformats.org/officeDocument/2006/relationships/hyperlink" Target="https://www.google.com/maps/dir/33.7753974,-117.921582/33.73222219999999,-117.9363889" TargetMode="External"/><Relationship Id="rId131" Type="http://schemas.openxmlformats.org/officeDocument/2006/relationships/hyperlink" Target="https://maps.google.com?saddr=33.7753974,-117.921582&amp;daddr=33.8148269,-117.9186635" TargetMode="External"/><Relationship Id="rId252" Type="http://schemas.openxmlformats.org/officeDocument/2006/relationships/hyperlink" Target="https://www.google.com/maps/dir/33.7753974,-117.921582/33.7773053,-117.9520866" TargetMode="External"/><Relationship Id="rId373" Type="http://schemas.openxmlformats.org/officeDocument/2006/relationships/hyperlink" Target="https://www.google.com/maps/dir/?api=1&amp;origin=Party+Snaps+Photo+Booth+OC+%7C+Photo+Booth+Rental+Orange+County&amp;origin_place_id=ChIJS6qcHXvZ3IARO_aW9uFeY8M&amp;destination=El+Toro+Carniceria&amp;destination_place_id=ChIJMVd91FfY3IAR_yW_cEB-Qfw&amp;travelmode=best" TargetMode="External"/><Relationship Id="rId494" Type="http://schemas.openxmlformats.org/officeDocument/2006/relationships/hyperlink" Target="https://maps.google.com?saddr=33.7753974,-117.921582&amp;daddr=33.73222219999999,-117.9363889" TargetMode="External"/><Relationship Id="rId130" Type="http://schemas.openxmlformats.org/officeDocument/2006/relationships/hyperlink" Target="https://www.google.com/maps/dir/?api=1&amp;origin=Party+Snaps+Photo+Booth+OC+%7C+Photo+Booth+Rental+Orange+County&amp;origin_place_id=ChIJS6qcHXvZ3IARO_aW9uFeY8M&amp;destination=Disneyland+Railroad+-+Mickey's+Toontown+Station&amp;destination_place_id=ChIJ74krSCzX3IARqqvNfSAdUuM&amp;travelmode=best" TargetMode="External"/><Relationship Id="rId251" Type="http://schemas.openxmlformats.org/officeDocument/2006/relationships/hyperlink" Target="https://maps.google.com?saddr=33.7753974,-117.921582&amp;daddr=33.7773053,-117.9520866" TargetMode="External"/><Relationship Id="rId372" Type="http://schemas.openxmlformats.org/officeDocument/2006/relationships/hyperlink" Target="https://www.google.com/maps/dir/33.7753974,-117.921582/33.7603264,-117.8836899" TargetMode="External"/><Relationship Id="rId493" Type="http://schemas.openxmlformats.org/officeDocument/2006/relationships/hyperlink" Target="https://www.google.com/maps/dir/?api=1&amp;origin=Party+Snaps+Photo+Booth+OC+%7C+Photo+Booth+Rental+Orange+County&amp;origin_place_id=ChIJS6qcHXvZ3IARO_aW9uFeY8M&amp;destination=Mom's+Supermarket&amp;destination_place_id=ChIJiUQCGngn3YARMVEwfhmTjiE&amp;travelmode=best" TargetMode="External"/><Relationship Id="rId250" Type="http://schemas.openxmlformats.org/officeDocument/2006/relationships/hyperlink" Target="https://www.google.com/maps/dir/?api=1&amp;origin=Party+Snaps+Photo+Booth+OC+%7C+Photo+Booth+Rental+Orange+County&amp;origin_place_id=ChIJS6qcHXvZ3IARO_aW9uFeY8M&amp;destination=Stanford+Park+LLC&amp;destination_place_id=ChIJjTrbsXMo3YARe_oIepACnB8&amp;travelmode=best" TargetMode="External"/><Relationship Id="rId371" Type="http://schemas.openxmlformats.org/officeDocument/2006/relationships/hyperlink" Target="https://maps.google.com?saddr=33.7753974,-117.921582&amp;daddr=33.7603264,-117.8836899" TargetMode="External"/><Relationship Id="rId492" Type="http://schemas.openxmlformats.org/officeDocument/2006/relationships/hyperlink" Target="https://www.google.com/maps/dir/33.7753974,-117.921582/33.74633019999999,-117.9605408" TargetMode="External"/><Relationship Id="rId136" Type="http://schemas.openxmlformats.org/officeDocument/2006/relationships/hyperlink" Target="https://www.google.com/maps/dir/?api=1&amp;origin=Party+Snaps+Photo+Booth+OC+%7C+Photo+Booth+Rental+Orange+County&amp;origin_place_id=ChIJS6qcHXvZ3IARO_aW9uFeY8M&amp;destination=Euclid+Park&amp;destination_place_id=ChIJ1cRANAko3YARTOa1_kBCIqg&amp;travelmode=best" TargetMode="External"/><Relationship Id="rId257" Type="http://schemas.openxmlformats.org/officeDocument/2006/relationships/hyperlink" Target="https://maps.google.com?saddr=33.7753974,-117.921582&amp;daddr=33.7767992,-117.9376069" TargetMode="External"/><Relationship Id="rId378" Type="http://schemas.openxmlformats.org/officeDocument/2006/relationships/hyperlink" Target="https://www.google.com/maps/dir/33.7753974,-117.921582/33.74654069999999,-117.9215591" TargetMode="External"/><Relationship Id="rId135" Type="http://schemas.openxmlformats.org/officeDocument/2006/relationships/hyperlink" Target="https://www.google.com/maps/dir/33.7753974,-117.921582/33.7780188,-117.9407581" TargetMode="External"/><Relationship Id="rId256" Type="http://schemas.openxmlformats.org/officeDocument/2006/relationships/hyperlink" Target="https://www.google.com/maps/dir/?api=1&amp;origin=Party+Snaps+Photo+Booth+OC+%7C+Photo+Booth+Rental+Orange+County&amp;origin_place_id=ChIJS6qcHXvZ3IARO_aW9uFeY8M&amp;destination=Community+Center+Park&amp;destination_place_id=ChIJlSiajQgo3YARYgyGu4fE3r0&amp;travelmode=best" TargetMode="External"/><Relationship Id="rId377" Type="http://schemas.openxmlformats.org/officeDocument/2006/relationships/hyperlink" Target="https://maps.google.com?saddr=33.7753974,-117.921582&amp;daddr=33.74654069999999,-117.9215591" TargetMode="External"/><Relationship Id="rId134" Type="http://schemas.openxmlformats.org/officeDocument/2006/relationships/hyperlink" Target="https://maps.google.com?saddr=33.7753974,-117.921582&amp;daddr=33.7780188,-117.9407581" TargetMode="External"/><Relationship Id="rId255" Type="http://schemas.openxmlformats.org/officeDocument/2006/relationships/hyperlink" Target="https://www.google.com/maps/dir/33.7753974,-117.921582/33.77457739999999,-117.9332612" TargetMode="External"/><Relationship Id="rId376" Type="http://schemas.openxmlformats.org/officeDocument/2006/relationships/hyperlink" Target="https://www.google.com/maps/dir/?api=1&amp;origin=Party+Snaps+Photo+Booth+OC+%7C+Photo+Booth+Rental+Orange+County&amp;origin_place_id=ChIJS6qcHXvZ3IARO_aW9uFeY8M&amp;destination=Northgate+Market&amp;destination_place_id=ChIJKy440nnY3IARR4vBo-nSdek&amp;travelmode=best" TargetMode="External"/><Relationship Id="rId133" Type="http://schemas.openxmlformats.org/officeDocument/2006/relationships/hyperlink" Target="https://www.google.com/maps/dir/?api=1&amp;origin=Party+Snaps+Photo+Booth+OC+%7C+Photo+Booth+Rental+Orange+County&amp;origin_place_id=ChIJS6qcHXvZ3IARO_aW9uFeY8M&amp;destination=Village+Green+Park&amp;destination_place_id=ChIJpwrOhxcp3YARLTbeP6nIAg8&amp;travelmode=best" TargetMode="External"/><Relationship Id="rId254" Type="http://schemas.openxmlformats.org/officeDocument/2006/relationships/hyperlink" Target="https://maps.google.com?saddr=33.7753974,-117.921582&amp;daddr=33.77457739999999,-117.9332612" TargetMode="External"/><Relationship Id="rId375" Type="http://schemas.openxmlformats.org/officeDocument/2006/relationships/hyperlink" Target="https://www.google.com/maps/dir/33.7753974,-117.921582/33.7450315,-117.8871474" TargetMode="External"/><Relationship Id="rId496" Type="http://schemas.openxmlformats.org/officeDocument/2006/relationships/drawing" Target="../drawings/drawing4.xml"/><Relationship Id="rId172" Type="http://schemas.openxmlformats.org/officeDocument/2006/relationships/hyperlink" Target="https://www.google.com/maps/dir/?api=1&amp;origin=Party+Snaps+Photo+Booth+OC+%7C+Photo+Booth+Rental+Orange+County&amp;origin_place_id=ChIJS6qcHXvZ3IARO_aW9uFeY8M&amp;destination=Santa+Anita+Park&amp;destination_place_id=ChIJQ_fG5XvY3IARXqR8ukT7Np0&amp;travelmode=best" TargetMode="External"/><Relationship Id="rId293" Type="http://schemas.openxmlformats.org/officeDocument/2006/relationships/hyperlink" Target="https://maps.google.com?saddr=33.7753974,-117.921582&amp;daddr=33.7738147,-117.8903386" TargetMode="External"/><Relationship Id="rId171" Type="http://schemas.openxmlformats.org/officeDocument/2006/relationships/hyperlink" Target="https://www.google.com/maps/dir/33.7753974,-117.921582/33.7526954,-117.8945382" TargetMode="External"/><Relationship Id="rId292" Type="http://schemas.openxmlformats.org/officeDocument/2006/relationships/hyperlink" Target="https://www.google.com/maps/dir/?api=1&amp;origin=Party+Snaps+Photo+Booth+OC+%7C+Photo+Booth+Rental+Orange+County&amp;origin_place_id=ChIJS6qcHXvZ3IARO_aW9uFeY8M&amp;destination=Memory+Lane+Park&amp;destination_place_id=ChIJlW2CozrY3IARl3_GJv7CuwQ&amp;travelmode=best" TargetMode="External"/><Relationship Id="rId170" Type="http://schemas.openxmlformats.org/officeDocument/2006/relationships/hyperlink" Target="https://maps.google.com?saddr=33.7753974,-117.921582&amp;daddr=33.7526954,-117.8945382" TargetMode="External"/><Relationship Id="rId291" Type="http://schemas.openxmlformats.org/officeDocument/2006/relationships/hyperlink" Target="https://www.google.com/maps/dir/33.7753974,-117.921582/33.7725235,-117.890823" TargetMode="External"/><Relationship Id="rId290" Type="http://schemas.openxmlformats.org/officeDocument/2006/relationships/hyperlink" Target="https://maps.google.com?saddr=33.7753974,-117.921582&amp;daddr=33.7725235,-117.890823" TargetMode="External"/><Relationship Id="rId165" Type="http://schemas.openxmlformats.org/officeDocument/2006/relationships/hyperlink" Target="https://www.google.com/maps/dir/33.7753974,-117.921582/33.7403983,-117.9676663" TargetMode="External"/><Relationship Id="rId286" Type="http://schemas.openxmlformats.org/officeDocument/2006/relationships/hyperlink" Target="https://www.google.com/maps/dir/?api=1&amp;origin=Party+Snaps+Photo+Booth+OC+%7C+Photo+Booth+Rental+Orange+County&amp;origin_place_id=ChIJS6qcHXvZ3IARO_aW9uFeY8M&amp;destination=Shelley+Kensington+Park&amp;destination_place_id=ChIJ7TVczGUp3YAR0mIIQQmvYYA&amp;travelmode=best" TargetMode="External"/><Relationship Id="rId164" Type="http://schemas.openxmlformats.org/officeDocument/2006/relationships/hyperlink" Target="https://maps.google.com?saddr=33.7753974,-117.921582&amp;daddr=33.7403983,-117.9676663" TargetMode="External"/><Relationship Id="rId285" Type="http://schemas.openxmlformats.org/officeDocument/2006/relationships/hyperlink" Target="https://www.google.com/maps/dir/33.7753974,-117.921582/33.7626617,-117.895647" TargetMode="External"/><Relationship Id="rId163" Type="http://schemas.openxmlformats.org/officeDocument/2006/relationships/hyperlink" Target="https://www.google.com/maps/dir/?api=1&amp;origin=Party+Snaps+Photo+Booth+OC+%7C+Photo+Booth+Rental+Orange+County&amp;origin_place_id=ChIJS6qcHXvZ3IARO_aW9uFeY8M&amp;destination=Coronet+Park&amp;destination_place_id=ChIJNdOqebQn3YAR-jNmYHjkREk&amp;travelmode=best" TargetMode="External"/><Relationship Id="rId284" Type="http://schemas.openxmlformats.org/officeDocument/2006/relationships/hyperlink" Target="https://maps.google.com?saddr=33.7753974,-117.921582&amp;daddr=33.7626617,-117.895647" TargetMode="External"/><Relationship Id="rId162" Type="http://schemas.openxmlformats.org/officeDocument/2006/relationships/hyperlink" Target="https://www.google.com/maps/dir/33.7753974,-117.921582/33.8078476,-117.8764687" TargetMode="External"/><Relationship Id="rId283" Type="http://schemas.openxmlformats.org/officeDocument/2006/relationships/hyperlink" Target="https://www.google.com/maps/dir/?api=1&amp;origin=Party+Snaps+Photo+Booth+OC+%7C+Photo+Booth+Rental+Orange+County&amp;origin_place_id=ChIJS6qcHXvZ3IARO_aW9uFeY8M&amp;destination=Riverview+Park&amp;destination_place_id=ChIJJQADtEDY3IARPBHuD5gPfbo&amp;travelmode=best" TargetMode="External"/><Relationship Id="rId169" Type="http://schemas.openxmlformats.org/officeDocument/2006/relationships/hyperlink" Target="https://www.google.com/maps/dir/?api=1&amp;origin=Party+Snaps+Photo+Booth+OC+%7C+Photo+Booth+Rental+Orange+County&amp;origin_place_id=ChIJS6qcHXvZ3IARO_aW9uFeY8M&amp;destination=El+Salvador+Park&amp;destination_place_id=ChIJVZQRxQjZ3IARNUm1w0aKM3U&amp;travelmode=best" TargetMode="External"/><Relationship Id="rId168" Type="http://schemas.openxmlformats.org/officeDocument/2006/relationships/hyperlink" Target="https://www.google.com/maps/dir/33.7753974,-117.921582/33.8065386,-117.9174658" TargetMode="External"/><Relationship Id="rId289" Type="http://schemas.openxmlformats.org/officeDocument/2006/relationships/hyperlink" Target="https://www.google.com/maps/dir/?api=1&amp;origin=Party+Snaps+Photo+Booth+OC+%7C+Photo+Booth+Rental+Orange+County&amp;origin_place_id=ChIJS6qcHXvZ3IARO_aW9uFeY8M&amp;destination=Santa+Ana+River+Trail-+Honeycomb+Pocket+Park&amp;destination_place_id=ChIJF4Jz4-rZ3IARLOzXZfhfXAE&amp;travelmode=best" TargetMode="External"/><Relationship Id="rId167" Type="http://schemas.openxmlformats.org/officeDocument/2006/relationships/hyperlink" Target="https://maps.google.com?saddr=33.7753974,-117.921582&amp;daddr=33.8065386,-117.9174658" TargetMode="External"/><Relationship Id="rId288" Type="http://schemas.openxmlformats.org/officeDocument/2006/relationships/hyperlink" Target="https://www.google.com/maps/dir/33.7753974,-117.921582/33.78012099999999,-117.9517343" TargetMode="External"/><Relationship Id="rId166" Type="http://schemas.openxmlformats.org/officeDocument/2006/relationships/hyperlink" Target="https://www.google.com/maps/dir/?api=1&amp;origin=Party+Snaps+Photo+Booth+OC+%7C+Photo+Booth+Rental+Orange+County&amp;origin_place_id=ChIJS6qcHXvZ3IARO_aW9uFeY8M&amp;destination=Avengers+Headquarters&amp;destination_place_id=ChIJgarRbmop3YARhzpGTfDPL5Y&amp;travelmode=best" TargetMode="External"/><Relationship Id="rId287" Type="http://schemas.openxmlformats.org/officeDocument/2006/relationships/hyperlink" Target="https://maps.google.com?saddr=33.7753974,-117.921582&amp;daddr=33.78012099999999,-117.9517343" TargetMode="External"/><Relationship Id="rId161" Type="http://schemas.openxmlformats.org/officeDocument/2006/relationships/hyperlink" Target="https://maps.google.com?saddr=33.7753974,-117.921582&amp;daddr=33.8078476,-117.8764687" TargetMode="External"/><Relationship Id="rId282" Type="http://schemas.openxmlformats.org/officeDocument/2006/relationships/hyperlink" Target="https://www.google.com/maps/dir/33.7753974,-117.921582/33.7955284,-117.9050139" TargetMode="External"/><Relationship Id="rId160" Type="http://schemas.openxmlformats.org/officeDocument/2006/relationships/hyperlink" Target="https://www.google.com/maps/dir/?api=1&amp;origin=Party+Snaps+Photo+Booth+OC+%7C+Photo+Booth+Rental+Orange+County&amp;origin_place_id=ChIJS6qcHXvZ3IARO_aW9uFeY8M&amp;destination=Honda+Center&amp;destination_place_id=ChIJXyczhHXX3IARFVUqyhMqiqg&amp;travelmode=best" TargetMode="External"/><Relationship Id="rId281" Type="http://schemas.openxmlformats.org/officeDocument/2006/relationships/hyperlink" Target="https://maps.google.com?saddr=33.7753974,-117.921582&amp;daddr=33.7955284,-117.9050139" TargetMode="External"/><Relationship Id="rId280" Type="http://schemas.openxmlformats.org/officeDocument/2006/relationships/hyperlink" Target="https://www.google.com/maps/dir/?api=1&amp;origin=Party+Snaps+Photo+Booth+OC+%7C+Photo+Booth+Rental+Orange+County&amp;origin_place_id=ChIJS6qcHXvZ3IARO_aW9uFeY8M&amp;destination=Ponderosa+Park+Water+Play+Zone&amp;destination_place_id=ChIJ2U2yYVvX3IARAkck-Cnk4dM&amp;travelmode=best" TargetMode="External"/><Relationship Id="rId159" Type="http://schemas.openxmlformats.org/officeDocument/2006/relationships/hyperlink" Target="https://www.google.com/maps/dir/33.7753974,-117.921582/33.7955284,-117.9050139" TargetMode="External"/><Relationship Id="rId154" Type="http://schemas.openxmlformats.org/officeDocument/2006/relationships/hyperlink" Target="https://www.google.com/maps/dir/?api=1&amp;origin=Party+Snaps+Photo+Booth+OC+%7C+Photo+Booth+Rental+Orange+County&amp;origin_place_id=ChIJS6qcHXvZ3IARO_aW9uFeY8M&amp;destination=Paul+Revere+Park&amp;destination_place_id=ChIJZXWIGc_X3IARnXPXGSjZkPA&amp;travelmode=best" TargetMode="External"/><Relationship Id="rId275" Type="http://schemas.openxmlformats.org/officeDocument/2006/relationships/hyperlink" Target="https://maps.google.com?saddr=33.7753974,-117.921582&amp;daddr=33.7642218,-117.8977311" TargetMode="External"/><Relationship Id="rId396" Type="http://schemas.openxmlformats.org/officeDocument/2006/relationships/hyperlink" Target="https://www.google.com/maps/dir/33.7753974,-117.921582/33.8166194,-117.9085144" TargetMode="External"/><Relationship Id="rId153" Type="http://schemas.openxmlformats.org/officeDocument/2006/relationships/hyperlink" Target="https://www.google.com/maps/dir/33.7753974,-117.921582/33.741696,-117.898686" TargetMode="External"/><Relationship Id="rId274" Type="http://schemas.openxmlformats.org/officeDocument/2006/relationships/hyperlink" Target="https://www.google.com/maps/dir/?api=1&amp;origin=Party+Snaps+Photo+Booth+OC+%7C+Photo+Booth+Rental+Orange+County&amp;origin_place_id=ChIJS6qcHXvZ3IARO_aW9uFeY8M&amp;destination=Santa+Ana+River+Trail-+mile+marker+10&amp;destination_place_id=ChIJlfPw-crZ3IARTakVXGBrHG8&amp;travelmode=best" TargetMode="External"/><Relationship Id="rId395" Type="http://schemas.openxmlformats.org/officeDocument/2006/relationships/hyperlink" Target="https://maps.google.com?saddr=33.7753974,-117.921582&amp;daddr=33.8166194,-117.9085144" TargetMode="External"/><Relationship Id="rId152" Type="http://schemas.openxmlformats.org/officeDocument/2006/relationships/hyperlink" Target="https://maps.google.com?saddr=33.7753974,-117.921582&amp;daddr=33.741696,-117.898686" TargetMode="External"/><Relationship Id="rId273" Type="http://schemas.openxmlformats.org/officeDocument/2006/relationships/hyperlink" Target="https://www.google.com/maps/dir/33.7753974,-117.921582/33.7862107,-117.8990477" TargetMode="External"/><Relationship Id="rId394" Type="http://schemas.openxmlformats.org/officeDocument/2006/relationships/hyperlink" Target="https://www.google.com/maps/dir/?api=1&amp;origin=Party+Snaps+Photo+Booth+OC+%7C+Photo+Booth+Rental+Orange+County&amp;origin_place_id=ChIJS6qcHXvZ3IARO_aW9uFeY8M&amp;destination=El+Super&amp;destination_place_id=ChIJm6ogpM7X3IARSkm0GnxxWF0&amp;travelmode=best" TargetMode="External"/><Relationship Id="rId151" Type="http://schemas.openxmlformats.org/officeDocument/2006/relationships/hyperlink" Target="https://www.google.com/maps/dir/?api=1&amp;origin=Party+Snaps+Photo+Booth+OC+%7C+Photo+Booth+Rental+Orange+County&amp;origin_place_id=ChIJS6qcHXvZ3IARO_aW9uFeY8M&amp;destination=Friendship+Park&amp;destination_place_id=ChIJl2QYjFvZ3IAR4IsEx6l5Yf0&amp;travelmode=best" TargetMode="External"/><Relationship Id="rId272" Type="http://schemas.openxmlformats.org/officeDocument/2006/relationships/hyperlink" Target="https://maps.google.com?saddr=33.7753974,-117.921582&amp;daddr=33.7862107,-117.8990477" TargetMode="External"/><Relationship Id="rId393" Type="http://schemas.openxmlformats.org/officeDocument/2006/relationships/hyperlink" Target="https://www.google.com/maps/dir/33.7753974,-117.921582/33.7613156,-117.8892891" TargetMode="External"/><Relationship Id="rId158" Type="http://schemas.openxmlformats.org/officeDocument/2006/relationships/hyperlink" Target="https://maps.google.com?saddr=33.7753974,-117.921582&amp;daddr=33.7955284,-117.9050139" TargetMode="External"/><Relationship Id="rId279" Type="http://schemas.openxmlformats.org/officeDocument/2006/relationships/hyperlink" Target="https://www.google.com/maps/dir/33.7753974,-117.921582/33.7774387,-117.8941268" TargetMode="External"/><Relationship Id="rId157" Type="http://schemas.openxmlformats.org/officeDocument/2006/relationships/hyperlink" Target="https://www.google.com/maps/dir/?api=1&amp;origin=Party+Snaps+Photo+Booth+OC+%7C+Photo+Booth+Rental+Orange+County&amp;origin_place_id=ChIJS6qcHXvZ3IARO_aW9uFeY8M&amp;destination=Ponderosa+Park+Water+Play+Zone&amp;destination_place_id=ChIJ2U2yYVvX3IARAkck-Cnk4dM&amp;travelmode=best" TargetMode="External"/><Relationship Id="rId278" Type="http://schemas.openxmlformats.org/officeDocument/2006/relationships/hyperlink" Target="https://maps.google.com?saddr=33.7753974,-117.921582&amp;daddr=33.7774387,-117.8941268" TargetMode="External"/><Relationship Id="rId399" Type="http://schemas.openxmlformats.org/officeDocument/2006/relationships/hyperlink" Target="https://www.google.com/maps/dir/33.7753974,-117.921582/33.760488,-117.9520471" TargetMode="External"/><Relationship Id="rId156" Type="http://schemas.openxmlformats.org/officeDocument/2006/relationships/hyperlink" Target="https://www.google.com/maps/dir/33.7753974,-117.921582/33.81381330000001,-117.909217" TargetMode="External"/><Relationship Id="rId277" Type="http://schemas.openxmlformats.org/officeDocument/2006/relationships/hyperlink" Target="https://www.google.com/maps/dir/?api=1&amp;origin=Party+Snaps+Photo+Booth+OC+%7C+Photo+Booth+Rental+Orange+County&amp;origin_place_id=ChIJS6qcHXvZ3IARO_aW9uFeY8M&amp;destination=Neighborhood+Park&amp;destination_place_id=ChIJb_HW4_bZ3IARcmaULlApiKQ&amp;travelmode=best" TargetMode="External"/><Relationship Id="rId398" Type="http://schemas.openxmlformats.org/officeDocument/2006/relationships/hyperlink" Target="https://maps.google.com?saddr=33.7753974,-117.921582&amp;daddr=33.760488,-117.9520471" TargetMode="External"/><Relationship Id="rId155" Type="http://schemas.openxmlformats.org/officeDocument/2006/relationships/hyperlink" Target="https://maps.google.com?saddr=33.7753974,-117.921582&amp;daddr=33.81381330000001,-117.909217" TargetMode="External"/><Relationship Id="rId276" Type="http://schemas.openxmlformats.org/officeDocument/2006/relationships/hyperlink" Target="https://www.google.com/maps/dir/33.7753974,-117.921582/33.7642218,-117.8977311" TargetMode="External"/><Relationship Id="rId397" Type="http://schemas.openxmlformats.org/officeDocument/2006/relationships/hyperlink" Target="https://www.google.com/maps/dir/?api=1&amp;origin=Party+Snaps+Photo+Booth+OC+%7C+Photo+Booth+Rental+Orange+County&amp;origin_place_id=ChIJS6qcHXvZ3IARO_aW9uFeY8M&amp;destination=Saigon+Supermarket&amp;destination_place_id=ChIJVwiUMcMn3YARCNBYIHrrUYs&amp;travelmode=best" TargetMode="External"/><Relationship Id="rId40" Type="http://schemas.openxmlformats.org/officeDocument/2006/relationships/hyperlink" Target="https://www.google.com/maps/dir/?api=1&amp;origin=Party+Snaps+Photo+Booth+OC+%7C+Photo+Booth+Rental+Orange+County&amp;origin_place_id=ChIJS6qcHXvZ3IARO_aW9uFeY8M&amp;destination=Jessie's+Critter+Carousel&amp;destination_place_id=ChIJxzOp5PbX3IARLOn2jci-GWo&amp;travelmode=best" TargetMode="External"/><Relationship Id="rId42" Type="http://schemas.openxmlformats.org/officeDocument/2006/relationships/hyperlink" Target="https://www.google.com/maps/dir/33.7753974,-117.921582/33.8045422,-117.9211846" TargetMode="External"/><Relationship Id="rId41" Type="http://schemas.openxmlformats.org/officeDocument/2006/relationships/hyperlink" Target="https://maps.google.com?saddr=33.7753974,-117.921582&amp;daddr=33.8045422,-117.9211846" TargetMode="External"/><Relationship Id="rId44" Type="http://schemas.openxmlformats.org/officeDocument/2006/relationships/hyperlink" Target="https://maps.google.com?saddr=33.7753974,-117.921582&amp;daddr=33.8122384,-117.9178289" TargetMode="External"/><Relationship Id="rId43" Type="http://schemas.openxmlformats.org/officeDocument/2006/relationships/hyperlink" Target="https://www.google.com/maps/dir/?api=1&amp;origin=Party+Snaps+Photo+Booth+OC+%7C+Photo+Booth+Rental+Orange+County&amp;origin_place_id=ChIJS6qcHXvZ3IARO_aW9uFeY8M&amp;destination=Buzz+Lightyear+Astro+Blasters&amp;destination_place_id=ChIJ0ytGJ9HX3IAR1FJWOr-ShV0&amp;travelmode=best" TargetMode="External"/><Relationship Id="rId46" Type="http://schemas.openxmlformats.org/officeDocument/2006/relationships/hyperlink" Target="https://www.google.com/maps/dir/?api=1&amp;origin=Party+Snaps+Photo+Booth+OC+%7C+Photo+Booth+Rental+Orange+County&amp;origin_place_id=ChIJS6qcHXvZ3IARO_aW9uFeY8M&amp;destination=The+Sword+in+the+Stone&amp;destination_place_id=ChIJ52nPcIvX3IARgO-kdVB93w8&amp;travelmode=best" TargetMode="External"/><Relationship Id="rId45" Type="http://schemas.openxmlformats.org/officeDocument/2006/relationships/hyperlink" Target="https://www.google.com/maps/dir/33.7753974,-117.921582/33.8122384,-117.9178289" TargetMode="External"/><Relationship Id="rId48" Type="http://schemas.openxmlformats.org/officeDocument/2006/relationships/hyperlink" Target="https://www.google.com/maps/dir/33.7753974,-117.921582/33.8132588,-117.9189825" TargetMode="External"/><Relationship Id="rId47" Type="http://schemas.openxmlformats.org/officeDocument/2006/relationships/hyperlink" Target="https://maps.google.com?saddr=33.7753974,-117.921582&amp;daddr=33.8132588,-117.9189825" TargetMode="External"/><Relationship Id="rId49" Type="http://schemas.openxmlformats.org/officeDocument/2006/relationships/hyperlink" Target="https://www.google.com/maps/dir/?api=1&amp;origin=Party+Snaps+Photo+Booth+OC+%7C+Photo+Booth+Rental+Orange+County&amp;origin_place_id=ChIJS6qcHXvZ3IARO_aW9uFeY8M&amp;destination=Grand+Canyon+Diorama&amp;destination_place_id=ChIJK7Jit63X3IARhBz5PIH34ok&amp;travelmode=best" TargetMode="External"/><Relationship Id="rId31" Type="http://schemas.openxmlformats.org/officeDocument/2006/relationships/hyperlink" Target="https://www.google.com/maps/dir/?api=1&amp;origin=Party+Snaps+Photo+Booth+OC+%7C+Photo+Booth+Rental+Orange+County&amp;origin_place_id=ChIJS6qcHXvZ3IARO_aW9uFeY8M&amp;destination=Incredicoaster&amp;destination_place_id=ChIJ008LgDbX3IARsAfIDwXUcHY&amp;travelmode=best" TargetMode="External"/><Relationship Id="rId30" Type="http://schemas.openxmlformats.org/officeDocument/2006/relationships/hyperlink" Target="https://www.google.com/maps/dir/33.7753974,-117.921582/33.8120918,-117.9189742" TargetMode="External"/><Relationship Id="rId33" Type="http://schemas.openxmlformats.org/officeDocument/2006/relationships/hyperlink" Target="https://www.google.com/maps/dir/33.7753974,-117.921582/33.8045924,-117.9203872" TargetMode="External"/><Relationship Id="rId32" Type="http://schemas.openxmlformats.org/officeDocument/2006/relationships/hyperlink" Target="https://maps.google.com?saddr=33.7753974,-117.921582&amp;daddr=33.8045924,-117.9203872" TargetMode="External"/><Relationship Id="rId35" Type="http://schemas.openxmlformats.org/officeDocument/2006/relationships/hyperlink" Target="https://maps.google.com?saddr=33.7753974,-117.921582&amp;daddr=33.747677,-117.8667056" TargetMode="External"/><Relationship Id="rId34" Type="http://schemas.openxmlformats.org/officeDocument/2006/relationships/hyperlink" Target="https://www.google.com/maps/dir/?api=1&amp;origin=Party+Snaps+Photo+Booth+OC+%7C+Photo+Booth+Rental+Orange+County&amp;origin_place_id=ChIJS6qcHXvZ3IARO_aW9uFeY8M&amp;destination=Downtown+Santa+Ana+Historic+District&amp;destination_place_id=ChIJ6YwrhQfZ3IARN8e7_TZkM84&amp;travelmode=best" TargetMode="External"/><Relationship Id="rId37" Type="http://schemas.openxmlformats.org/officeDocument/2006/relationships/hyperlink" Target="https://www.google.com/maps/dir/?api=1&amp;origin=Party+Snaps+Photo+Booth+OC+%7C+Photo+Booth+Rental+Orange+County&amp;origin_place_id=ChIJS6qcHXvZ3IARO_aW9uFeY8M&amp;destination=World+of+Color+-+ONE&amp;destination_place_id=ChIJgd3UC9nX3IARpqMxlG1bXXw&amp;travelmode=best" TargetMode="External"/><Relationship Id="rId36" Type="http://schemas.openxmlformats.org/officeDocument/2006/relationships/hyperlink" Target="https://www.google.com/maps/dir/33.7753974,-117.921582/33.747677,-117.8667056" TargetMode="External"/><Relationship Id="rId39" Type="http://schemas.openxmlformats.org/officeDocument/2006/relationships/hyperlink" Target="https://www.google.com/maps/dir/33.7753974,-117.921582/33.8054575,-117.9216412" TargetMode="External"/><Relationship Id="rId38" Type="http://schemas.openxmlformats.org/officeDocument/2006/relationships/hyperlink" Target="https://maps.google.com?saddr=33.7753974,-117.921582&amp;daddr=33.8054575,-117.9216412" TargetMode="External"/><Relationship Id="rId20" Type="http://schemas.openxmlformats.org/officeDocument/2006/relationships/hyperlink" Target="https://maps.google.com?saddr=33.7753974,-117.921582&amp;daddr=33.8136285,-117.9182653" TargetMode="External"/><Relationship Id="rId22" Type="http://schemas.openxmlformats.org/officeDocument/2006/relationships/hyperlink" Target="https://www.google.com/maps/dir/?api=1&amp;origin=Party+Snaps+Photo+Booth+OC+%7C+Photo+Booth+Rental+Orange+County&amp;origin_place_id=ChIJS6qcHXvZ3IARO_aW9uFeY8M&amp;destination=San+Fransokyo+Square&amp;destination_place_id=ChIJs4wYDvDX3IARN3wIvWkH-Ho&amp;travelmode=best" TargetMode="External"/><Relationship Id="rId21" Type="http://schemas.openxmlformats.org/officeDocument/2006/relationships/hyperlink" Target="https://www.google.com/maps/dir/33.7753974,-117.921582/33.8136285,-117.9182653" TargetMode="External"/><Relationship Id="rId24" Type="http://schemas.openxmlformats.org/officeDocument/2006/relationships/hyperlink" Target="https://www.google.com/maps/dir/33.7753974,-117.921582/33.8056901,-117.9199596" TargetMode="External"/><Relationship Id="rId23" Type="http://schemas.openxmlformats.org/officeDocument/2006/relationships/hyperlink" Target="https://maps.google.com?saddr=33.7753974,-117.921582&amp;daddr=33.8056901,-117.9199596" TargetMode="External"/><Relationship Id="rId409" Type="http://schemas.openxmlformats.org/officeDocument/2006/relationships/hyperlink" Target="https://www.google.com/maps/dir/?api=1&amp;origin=Party+Snaps+Photo+Booth+OC+%7C+Photo+Booth+Rental+Orange+County&amp;origin_place_id=ChIJS6qcHXvZ3IARO_aW9uFeY8M&amp;destination=Hoa+Binh+Garden+Grove+Supermarket&amp;destination_place_id=ChIJi5LIetsn3YARah6wP8iZx6A&amp;travelmode=best" TargetMode="External"/><Relationship Id="rId404" Type="http://schemas.openxmlformats.org/officeDocument/2006/relationships/hyperlink" Target="https://maps.google.com?saddr=33.7753974,-117.921582&amp;daddr=33.7353001,-117.9034492" TargetMode="External"/><Relationship Id="rId403" Type="http://schemas.openxmlformats.org/officeDocument/2006/relationships/hyperlink" Target="https://www.google.com/maps/dir/?api=1&amp;origin=Party+Snaps+Photo+Booth+OC+%7C+Photo+Booth+Rental+Orange+County&amp;origin_place_id=ChIJS6qcHXvZ3IARO_aW9uFeY8M&amp;destination=Ranch+Markets&amp;destination_place_id=ChIJb8kok4zY3IAR_MUaF3Vu5MA&amp;travelmode=best" TargetMode="External"/><Relationship Id="rId402" Type="http://schemas.openxmlformats.org/officeDocument/2006/relationships/hyperlink" Target="https://www.google.com/maps/dir/33.7753974,-117.921582/33.7369467,-117.9175103" TargetMode="External"/><Relationship Id="rId401" Type="http://schemas.openxmlformats.org/officeDocument/2006/relationships/hyperlink" Target="https://maps.google.com?saddr=33.7753974,-117.921582&amp;daddr=33.7369467,-117.9175103" TargetMode="External"/><Relationship Id="rId408" Type="http://schemas.openxmlformats.org/officeDocument/2006/relationships/hyperlink" Target="https://www.google.com/maps/dir/33.7753974,-117.921582/33.7367236,-117.9215591" TargetMode="External"/><Relationship Id="rId407" Type="http://schemas.openxmlformats.org/officeDocument/2006/relationships/hyperlink" Target="https://maps.google.com?saddr=33.7753974,-117.921582&amp;daddr=33.7367236,-117.9215591" TargetMode="External"/><Relationship Id="rId406" Type="http://schemas.openxmlformats.org/officeDocument/2006/relationships/hyperlink" Target="https://www.google.com/maps/dir/?api=1&amp;origin=Party+Snaps+Photo+Booth+OC+%7C+Photo+Booth+Rental+Orange+County&amp;origin_place_id=ChIJS6qcHXvZ3IARO_aW9uFeY8M&amp;destination=Harbor+Dollar&amp;destination_place_id=ChIJN0AZHH7Y3IAR9GmjFMk3ouw&amp;travelmode=best" TargetMode="External"/><Relationship Id="rId405" Type="http://schemas.openxmlformats.org/officeDocument/2006/relationships/hyperlink" Target="https://www.google.com/maps/dir/33.7753974,-117.921582/33.7353001,-117.9034492" TargetMode="External"/><Relationship Id="rId26" Type="http://schemas.openxmlformats.org/officeDocument/2006/relationships/hyperlink" Target="https://maps.google.com?saddr=33.7753974,-117.921582&amp;daddr=33.8155898,-117.919034" TargetMode="External"/><Relationship Id="rId25" Type="http://schemas.openxmlformats.org/officeDocument/2006/relationships/hyperlink" Target="https://www.google.com/maps/dir/?api=1&amp;origin=Party+Snaps+Photo+Booth+OC+%7C+Photo+Booth+Rental+Orange+County&amp;origin_place_id=ChIJS6qcHXvZ3IARO_aW9uFeY8M&amp;destination=Minnie's+House&amp;destination_place_id=ChIJOeeS9dPX3IARnoCxvQs1n94&amp;travelmode=best" TargetMode="External"/><Relationship Id="rId28" Type="http://schemas.openxmlformats.org/officeDocument/2006/relationships/hyperlink" Target="https://www.google.com/maps/dir/?api=1&amp;origin=Party+Snaps+Photo+Booth+OC+%7C+Photo+Booth+Rental+Orange+County&amp;origin_place_id=ChIJS6qcHXvZ3IARO_aW9uFeY8M&amp;destination=Disneyland+Park&amp;destination_place_id=ChIJa147K9HX3IAR-lwiGIQv9i4&amp;travelmode=best" TargetMode="External"/><Relationship Id="rId27" Type="http://schemas.openxmlformats.org/officeDocument/2006/relationships/hyperlink" Target="https://www.google.com/maps/dir/33.7753974,-117.921582/33.8155898,-117.919034" TargetMode="External"/><Relationship Id="rId400" Type="http://schemas.openxmlformats.org/officeDocument/2006/relationships/hyperlink" Target="https://www.google.com/maps/dir/?api=1&amp;origin=Party+Snaps+Photo+Booth+OC+%7C+Photo+Booth+Rental+Orange+County&amp;origin_place_id=ChIJS6qcHXvZ3IARO_aW9uFeY8M&amp;destination=El+Super&amp;destination_place_id=ChIJlWgUZ4fY3IARLdJYRQ_vrO0&amp;travelmode=best" TargetMode="External"/><Relationship Id="rId29" Type="http://schemas.openxmlformats.org/officeDocument/2006/relationships/hyperlink" Target="https://maps.google.com?saddr=33.7753974,-117.921582&amp;daddr=33.8120918,-117.9189742" TargetMode="External"/><Relationship Id="rId11" Type="http://schemas.openxmlformats.org/officeDocument/2006/relationships/hyperlink" Target="https://maps.google.com?saddr=33.7753974,-117.921582&amp;daddr=33.8054175,-117.9208423" TargetMode="External"/><Relationship Id="rId10" Type="http://schemas.openxmlformats.org/officeDocument/2006/relationships/hyperlink" Target="https://www.google.com/maps/dir/?api=1&amp;origin=Party+Snaps+Photo+Booth+OC+%7C+Photo+Booth+Rental+Orange+County&amp;origin_place_id=ChIJS6qcHXvZ3IARO_aW9uFeY8M&amp;destination=Pixar+Pier&amp;destination_place_id=ChIJPQhS4djX3IARI9WzlAUOcV0&amp;travelmode=best" TargetMode="External"/><Relationship Id="rId13" Type="http://schemas.openxmlformats.org/officeDocument/2006/relationships/hyperlink" Target="https://www.google.com/maps/dir/?api=1&amp;origin=Party+Snaps+Photo+Booth+OC+%7C+Photo+Booth+Rental+Orange+County&amp;origin_place_id=ChIJS6qcHXvZ3IARO_aW9uFeY8M&amp;destination=Temple+of+the+Forbidden+Eye&amp;destination_place_id=ChIJY-AbChTX3IAR7T4QCJvflZs&amp;travelmode=best" TargetMode="External"/><Relationship Id="rId12" Type="http://schemas.openxmlformats.org/officeDocument/2006/relationships/hyperlink" Target="https://www.google.com/maps/dir/33.7753974,-117.921582/33.8054175,-117.9208423" TargetMode="External"/><Relationship Id="rId15" Type="http://schemas.openxmlformats.org/officeDocument/2006/relationships/hyperlink" Target="https://www.google.com/maps/dir/33.7753974,-117.921582/33.8110413,-117.9205341" TargetMode="External"/><Relationship Id="rId14" Type="http://schemas.openxmlformats.org/officeDocument/2006/relationships/hyperlink" Target="https://maps.google.com?saddr=33.7753974,-117.921582&amp;daddr=33.8110413,-117.9205341" TargetMode="External"/><Relationship Id="rId17" Type="http://schemas.openxmlformats.org/officeDocument/2006/relationships/hyperlink" Target="https://maps.google.com?saddr=33.7753974,-117.921582&amp;daddr=33.8121436,-117.9210796" TargetMode="External"/><Relationship Id="rId16" Type="http://schemas.openxmlformats.org/officeDocument/2006/relationships/hyperlink" Target="https://www.google.com/maps/dir/?api=1&amp;origin=Party+Snaps+Photo+Booth+OC+%7C+Photo+Booth+Rental+Orange+County&amp;origin_place_id=ChIJS6qcHXvZ3IARO_aW9uFeY8M&amp;destination=Pirate's+Lair+on+Tom+Sawyer+Island&amp;destination_place_id=ChIJx29__NbX3IARe_a8KuLeoGE&amp;travelmode=best" TargetMode="External"/><Relationship Id="rId19" Type="http://schemas.openxmlformats.org/officeDocument/2006/relationships/hyperlink" Target="https://www.google.com/maps/dir/?api=1&amp;origin=Party+Snaps+Photo+Booth+OC+%7C+Photo+Booth+Rental+Orange+County&amp;origin_place_id=ChIJS6qcHXvZ3IARO_aW9uFeY8M&amp;destination=Storybook+Land+Canal+Boats&amp;destination_place_id=ChIJ9TWHTdHX3IARsElE7ASk9NU&amp;travelmode=best" TargetMode="External"/><Relationship Id="rId18" Type="http://schemas.openxmlformats.org/officeDocument/2006/relationships/hyperlink" Target="https://www.google.com/maps/dir/33.7753974,-117.921582/33.8121436,-117.9210796" TargetMode="External"/><Relationship Id="rId84" Type="http://schemas.openxmlformats.org/officeDocument/2006/relationships/hyperlink" Target="https://www.google.com/maps/dir/33.7753974,-117.921582/33.805822,-117.9214318" TargetMode="External"/><Relationship Id="rId83" Type="http://schemas.openxmlformats.org/officeDocument/2006/relationships/hyperlink" Target="https://maps.google.com?saddr=33.7753974,-117.921582&amp;daddr=33.805822,-117.9214318" TargetMode="External"/><Relationship Id="rId86" Type="http://schemas.openxmlformats.org/officeDocument/2006/relationships/hyperlink" Target="https://maps.google.com?saddr=33.7753974,-117.921582&amp;daddr=33.8125169,-117.9181913" TargetMode="External"/><Relationship Id="rId85" Type="http://schemas.openxmlformats.org/officeDocument/2006/relationships/hyperlink" Target="https://www.google.com/maps/dir/?api=1&amp;origin=Party+Snaps+Photo+Booth+OC+%7C+Photo+Booth+Rental+Orange+County&amp;origin_place_id=ChIJS6qcHXvZ3IARO_aW9uFeY8M&amp;destination=Pixie+Hollow&amp;destination_place_id=ChIJ1YyR3-bX3IAR39PwlqTFCZQ&amp;travelmode=best" TargetMode="External"/><Relationship Id="rId88" Type="http://schemas.openxmlformats.org/officeDocument/2006/relationships/hyperlink" Target="https://www.google.com/maps/dir/?api=1&amp;origin=Party+Snaps+Photo+Booth+OC+%7C+Photo+Booth+Rental+Orange+County&amp;origin_place_id=ChIJS6qcHXvZ3IARO_aW9uFeY8M&amp;destination=CenTOONial+Park&amp;destination_place_id=ChIJ35YrRrMp3YARHv90IdYudps&amp;travelmode=best" TargetMode="External"/><Relationship Id="rId87" Type="http://schemas.openxmlformats.org/officeDocument/2006/relationships/hyperlink" Target="https://www.google.com/maps/dir/33.7753974,-117.921582/33.8125169,-117.9181913" TargetMode="External"/><Relationship Id="rId89" Type="http://schemas.openxmlformats.org/officeDocument/2006/relationships/hyperlink" Target="https://maps.google.com?saddr=33.7753974,-117.921582&amp;daddr=33.815116,-117.9185888" TargetMode="External"/><Relationship Id="rId80" Type="http://schemas.openxmlformats.org/officeDocument/2006/relationships/hyperlink" Target="https://maps.google.com?saddr=33.7753974,-117.921582&amp;daddr=33.8061842,-117.9181258" TargetMode="External"/><Relationship Id="rId82" Type="http://schemas.openxmlformats.org/officeDocument/2006/relationships/hyperlink" Target="https://www.google.com/maps/dir/?api=1&amp;origin=Party+Snaps+Photo+Booth+OC+%7C+Photo+Booth+Rental+Orange+County&amp;origin_place_id=ChIJS6qcHXvZ3IARO_aW9uFeY8M&amp;destination=Paradise+Gardens+Park&amp;destination_place_id=ChIJa2eOBtnX3IARc1NEdOGJ5oc&amp;travelmode=best" TargetMode="External"/><Relationship Id="rId81" Type="http://schemas.openxmlformats.org/officeDocument/2006/relationships/hyperlink" Target="https://www.google.com/maps/dir/33.7753974,-117.921582/33.8061842,-117.9181258" TargetMode="External"/><Relationship Id="rId73" Type="http://schemas.openxmlformats.org/officeDocument/2006/relationships/hyperlink" Target="https://www.google.com/maps/dir/?api=1&amp;origin=Party+Snaps+Photo+Booth+OC+%7C+Photo+Booth+Rental+Orange+County&amp;origin_place_id=ChIJS6qcHXvZ3IARO_aW9uFeY8M&amp;destination=Kiwanis+Land+Park&amp;destination_place_id=ChIJr_0PEXco3YARLvyX4RkvQmQ&amp;travelmode=best" TargetMode="External"/><Relationship Id="rId72" Type="http://schemas.openxmlformats.org/officeDocument/2006/relationships/hyperlink" Target="https://www.google.com/maps/dir/33.7753974,-117.921582/33.815283,-117.91854" TargetMode="External"/><Relationship Id="rId75" Type="http://schemas.openxmlformats.org/officeDocument/2006/relationships/hyperlink" Target="https://www.google.com/maps/dir/33.7753974,-117.921582/33.772263,-117.958081" TargetMode="External"/><Relationship Id="rId74" Type="http://schemas.openxmlformats.org/officeDocument/2006/relationships/hyperlink" Target="https://maps.google.com?saddr=33.7753974,-117.921582&amp;daddr=33.772263,-117.958081" TargetMode="External"/><Relationship Id="rId77" Type="http://schemas.openxmlformats.org/officeDocument/2006/relationships/hyperlink" Target="https://maps.google.com?saddr=33.7753974,-117.921582&amp;daddr=33.8127559,-117.918767" TargetMode="External"/><Relationship Id="rId76" Type="http://schemas.openxmlformats.org/officeDocument/2006/relationships/hyperlink" Target="https://www.google.com/maps/dir/?api=1&amp;origin=Party+Snaps+Photo+Booth+OC+%7C+Photo+Booth+Rental+Orange+County&amp;origin_place_id=ChIJS6qcHXvZ3IARO_aW9uFeY8M&amp;destination=Snow+White's+Enchanted+Wish&amp;destination_place_id=ChIJC4tPjBHX3IARhEqioRHqpCw&amp;travelmode=best" TargetMode="External"/><Relationship Id="rId79" Type="http://schemas.openxmlformats.org/officeDocument/2006/relationships/hyperlink" Target="https://www.google.com/maps/dir/?api=1&amp;origin=Party+Snaps+Photo+Booth+OC+%7C+Photo+Booth+Rental+Orange+County&amp;origin_place_id=ChIJS6qcHXvZ3IARO_aW9uFeY8M&amp;destination=Ancient+Sanctum&amp;destination_place_id=ChIJ3TA10-4p3YARKp8up_QaCKM&amp;travelmode=best" TargetMode="External"/><Relationship Id="rId78" Type="http://schemas.openxmlformats.org/officeDocument/2006/relationships/hyperlink" Target="https://www.google.com/maps/dir/33.7753974,-117.921582/33.8127559,-117.918767" TargetMode="External"/><Relationship Id="rId71" Type="http://schemas.openxmlformats.org/officeDocument/2006/relationships/hyperlink" Target="https://maps.google.com?saddr=33.7753974,-117.921582&amp;daddr=33.815283,-117.91854" TargetMode="External"/><Relationship Id="rId70" Type="http://schemas.openxmlformats.org/officeDocument/2006/relationships/hyperlink" Target="https://www.google.com/maps/dir/?api=1&amp;origin=Party+Snaps+Photo+Booth+OC+%7C+Photo+Booth+Rental+Orange+County&amp;origin_place_id=ChIJS6qcHXvZ3IARO_aW9uFeY8M&amp;destination=CenTOONial+Park+Fountain&amp;destination_place_id=ChIJxROLgrrX3IARaQ6hRtHKC7k&amp;travelmode=best" TargetMode="External"/><Relationship Id="rId62" Type="http://schemas.openxmlformats.org/officeDocument/2006/relationships/hyperlink" Target="https://maps.google.com?saddr=33.7753974,-117.921582&amp;daddr=33.8090944,-117.9189738" TargetMode="External"/><Relationship Id="rId61" Type="http://schemas.openxmlformats.org/officeDocument/2006/relationships/hyperlink" Target="https://www.google.com/maps/dir/?api=1&amp;origin=Party+Snaps+Photo+Booth+OC+%7C+Photo+Booth+Rental+Orange+County&amp;origin_place_id=ChIJS6qcHXvZ3IARO_aW9uFeY8M&amp;destination=Disneyland+Esplanade&amp;destination_place_id=ChIJKx3EAdrX3IARl1SHBK4rtfg&amp;travelmode=best" TargetMode="External"/><Relationship Id="rId64" Type="http://schemas.openxmlformats.org/officeDocument/2006/relationships/hyperlink" Target="https://www.google.com/maps/dir/?api=1&amp;origin=Party+Snaps+Photo+Booth+OC+%7C+Photo+Booth+Rental+Orange+County&amp;origin_place_id=ChIJS6qcHXvZ3IARO_aW9uFeY8M&amp;destination=Pioneer+Park&amp;destination_place_id=ChIJgfz___DX3IARb3yFVfINKoA&amp;travelmode=best" TargetMode="External"/><Relationship Id="rId63" Type="http://schemas.openxmlformats.org/officeDocument/2006/relationships/hyperlink" Target="https://www.google.com/maps/dir/33.7753974,-117.921582/33.8090944,-117.9189738" TargetMode="External"/><Relationship Id="rId66" Type="http://schemas.openxmlformats.org/officeDocument/2006/relationships/hyperlink" Target="https://www.google.com/maps/dir/33.7753974,-117.921582/33.788456,-117.9106586" TargetMode="External"/><Relationship Id="rId65" Type="http://schemas.openxmlformats.org/officeDocument/2006/relationships/hyperlink" Target="https://maps.google.com?saddr=33.7753974,-117.921582&amp;daddr=33.788456,-117.9106586" TargetMode="External"/><Relationship Id="rId68" Type="http://schemas.openxmlformats.org/officeDocument/2006/relationships/hyperlink" Target="https://maps.google.com?saddr=33.7753974,-117.921582&amp;daddr=33.8102333,-117.9184917" TargetMode="External"/><Relationship Id="rId67" Type="http://schemas.openxmlformats.org/officeDocument/2006/relationships/hyperlink" Target="https://www.google.com/maps/dir/?api=1&amp;origin=Party+Snaps+Photo+Booth+OC+%7C+Photo+Booth+Rental+Orange+County&amp;origin_place_id=ChIJS6qcHXvZ3IARO_aW9uFeY8M&amp;destination=The+Disneyland+Story+presenting+Great+Moments+with+Mr.+Lincoln&amp;destination_place_id=ChIJg_8WsdDX3IARe9H6iI-roWY&amp;travelmode=best" TargetMode="External"/><Relationship Id="rId60" Type="http://schemas.openxmlformats.org/officeDocument/2006/relationships/hyperlink" Target="https://www.google.com/maps/dir/33.7753974,-117.921582/33.8080144,-117.9225631" TargetMode="External"/><Relationship Id="rId69" Type="http://schemas.openxmlformats.org/officeDocument/2006/relationships/hyperlink" Target="https://www.google.com/maps/dir/33.7753974,-117.921582/33.8102333,-117.9184917" TargetMode="External"/><Relationship Id="rId51" Type="http://schemas.openxmlformats.org/officeDocument/2006/relationships/hyperlink" Target="https://www.google.com/maps/dir/33.7753974,-117.921582/33.8113969,-117.9163282" TargetMode="External"/><Relationship Id="rId50" Type="http://schemas.openxmlformats.org/officeDocument/2006/relationships/hyperlink" Target="https://maps.google.com?saddr=33.7753974,-117.921582&amp;daddr=33.8113969,-117.9163282" TargetMode="External"/><Relationship Id="rId53" Type="http://schemas.openxmlformats.org/officeDocument/2006/relationships/hyperlink" Target="https://maps.google.com?saddr=33.7753974,-117.921582&amp;daddr=33.781178,-117.906741" TargetMode="External"/><Relationship Id="rId52" Type="http://schemas.openxmlformats.org/officeDocument/2006/relationships/hyperlink" Target="https://www.google.com/maps/dir/?api=1&amp;origin=Party+Snaps+Photo+Booth+OC+%7C+Photo+Booth+Rental+Orange+County&amp;origin_place_id=ChIJS6qcHXvZ3IARO_aW9uFeY8M&amp;destination=Haster+Basin+Recreational+Park&amp;destination_place_id=ChIJba686R3Y3IARgPs2mxMAI98&amp;travelmode=best" TargetMode="External"/><Relationship Id="rId55" Type="http://schemas.openxmlformats.org/officeDocument/2006/relationships/hyperlink" Target="https://www.google.com/maps/dir/?api=1&amp;origin=Party+Snaps+Photo+Booth+OC+%7C+Photo+Booth+Rental+Orange+County&amp;origin_place_id=ChIJS6qcHXvZ3IARO_aW9uFeY8M&amp;destination=Frontierland+Shootin%E2%80%99+Exposition&amp;destination_place_id=ChIJ_ZeHNnLX3IARmPvmqXfyxf0&amp;travelmode=best" TargetMode="External"/><Relationship Id="rId54" Type="http://schemas.openxmlformats.org/officeDocument/2006/relationships/hyperlink" Target="https://www.google.com/maps/dir/33.7753974,-117.921582/33.781178,-117.906741" TargetMode="External"/><Relationship Id="rId57" Type="http://schemas.openxmlformats.org/officeDocument/2006/relationships/hyperlink" Target="https://www.google.com/maps/dir/33.7753974,-117.921582/33.8122999,-117.9198595" TargetMode="External"/><Relationship Id="rId56" Type="http://schemas.openxmlformats.org/officeDocument/2006/relationships/hyperlink" Target="https://maps.google.com?saddr=33.7753974,-117.921582&amp;daddr=33.8122999,-117.9198595" TargetMode="External"/><Relationship Id="rId59" Type="http://schemas.openxmlformats.org/officeDocument/2006/relationships/hyperlink" Target="https://maps.google.com?saddr=33.7753974,-117.921582&amp;daddr=33.8080144,-117.9225631" TargetMode="External"/><Relationship Id="rId58" Type="http://schemas.openxmlformats.org/officeDocument/2006/relationships/hyperlink" Target="https://www.google.com/maps/dir/?api=1&amp;origin=Party+Snaps+Photo+Booth+OC+%7C+Photo+Booth+Rental+Orange+County&amp;origin_place_id=ChIJS6qcHXvZ3IARO_aW9uFeY8M&amp;destination=Casey+Jr.+Circus+Train&amp;destination_place_id=ChIJK_-VstbX3IAR9erqApDybmA&amp;travelmode=best" TargetMode="External"/><Relationship Id="rId107" Type="http://schemas.openxmlformats.org/officeDocument/2006/relationships/hyperlink" Target="https://maps.google.com?saddr=33.7753974,-117.921582&amp;daddr=33.8104449,-117.9194254" TargetMode="External"/><Relationship Id="rId228" Type="http://schemas.openxmlformats.org/officeDocument/2006/relationships/hyperlink" Target="https://www.google.com/maps/dir/33.7753974,-117.921582/33.74048560000001,-117.9332524" TargetMode="External"/><Relationship Id="rId349" Type="http://schemas.openxmlformats.org/officeDocument/2006/relationships/hyperlink" Target="https://www.google.com/maps/dir/?api=1&amp;origin=Party+Snaps+Photo+Booth+OC+%7C+Photo+Booth+Rental+Orange+County&amp;origin_place_id=ChIJS6qcHXvZ3IARO_aW9uFeY8M&amp;destination=Coral+Tree+Park&amp;destination_place_id=ChIJLQLMfYPX3IARUUGy9Np4lEY&amp;travelmode=best" TargetMode="External"/><Relationship Id="rId106" Type="http://schemas.openxmlformats.org/officeDocument/2006/relationships/hyperlink" Target="https://www.google.com/maps/dir/?api=1&amp;origin=Party+Snaps+Photo+Booth+OC+%7C+Photo+Booth+Rental+Orange+County&amp;origin_place_id=ChIJS6qcHXvZ3IARO_aW9uFeY8M&amp;destination=Walt+Disney's+Apartment&amp;destination_place_id=ChIJLcSjBGjX3IARNS2XovzTrs0&amp;travelmode=best" TargetMode="External"/><Relationship Id="rId227" Type="http://schemas.openxmlformats.org/officeDocument/2006/relationships/hyperlink" Target="https://maps.google.com?saddr=33.7753974,-117.921582&amp;daddr=33.74048560000001,-117.9332524" TargetMode="External"/><Relationship Id="rId348" Type="http://schemas.openxmlformats.org/officeDocument/2006/relationships/hyperlink" Target="https://www.google.com/maps/dir/33.7753974,-117.921582/33.7394191,-117.920378" TargetMode="External"/><Relationship Id="rId469" Type="http://schemas.openxmlformats.org/officeDocument/2006/relationships/hyperlink" Target="https://www.google.com/maps/dir/?api=1&amp;origin=Party+Snaps+Photo+Booth+OC+%7C+Photo+Booth+Rental+Orange+County&amp;origin_place_id=ChIJS6qcHXvZ3IARO_aW9uFeY8M&amp;destination=ALDI&amp;destination_place_id=ChIJS1vFSl0o3YAR8qwqss4Y6fs&amp;travelmode=best" TargetMode="External"/><Relationship Id="rId105" Type="http://schemas.openxmlformats.org/officeDocument/2006/relationships/hyperlink" Target="https://www.google.com/maps/dir/33.7753974,-117.921582/33.74048560000001,-117.9332524" TargetMode="External"/><Relationship Id="rId226" Type="http://schemas.openxmlformats.org/officeDocument/2006/relationships/hyperlink" Target="https://www.google.com/maps/dir/?api=1&amp;origin=Party+Snaps+Photo+Booth+OC+%7C+Photo+Booth+Rental+Orange+County&amp;origin_place_id=ChIJS6qcHXvZ3IARO_aW9uFeY8M&amp;destination=Heritage+Park&amp;destination_place_id=ChIJp7Y9_4Qn3YARHgJ1wmQtVps&amp;travelmode=best" TargetMode="External"/><Relationship Id="rId347" Type="http://schemas.openxmlformats.org/officeDocument/2006/relationships/hyperlink" Target="https://maps.google.com?saddr=33.7753974,-117.921582&amp;daddr=33.7394191,-117.920378" TargetMode="External"/><Relationship Id="rId468" Type="http://schemas.openxmlformats.org/officeDocument/2006/relationships/hyperlink" Target="https://www.google.com/maps/dir/33.7753974,-117.921582/33.7543716,-117.9541781" TargetMode="External"/><Relationship Id="rId104" Type="http://schemas.openxmlformats.org/officeDocument/2006/relationships/hyperlink" Target="https://maps.google.com?saddr=33.7753974,-117.921582&amp;daddr=33.74048560000001,-117.9332524" TargetMode="External"/><Relationship Id="rId225" Type="http://schemas.openxmlformats.org/officeDocument/2006/relationships/hyperlink" Target="https://www.google.com/maps/dir/33.7753974,-117.921582/33.7645514,-117.9664844" TargetMode="External"/><Relationship Id="rId346" Type="http://schemas.openxmlformats.org/officeDocument/2006/relationships/hyperlink" Target="https://www.google.com/maps/dir/?api=1&amp;origin=Party+Snaps+Photo+Booth+OC+%7C+Photo+Booth+Rental+Orange+County&amp;origin_place_id=ChIJS6qcHXvZ3IARO_aW9uFeY8M&amp;destination=Rio+danta+ana.+Ca&amp;destination_place_id=ChIJ05zUHWLZ3IARoz1DRAx5ASY&amp;travelmode=best" TargetMode="External"/><Relationship Id="rId467" Type="http://schemas.openxmlformats.org/officeDocument/2006/relationships/hyperlink" Target="https://maps.google.com?saddr=33.7753974,-117.921582&amp;daddr=33.7543716,-117.9541781" TargetMode="External"/><Relationship Id="rId109" Type="http://schemas.openxmlformats.org/officeDocument/2006/relationships/hyperlink" Target="https://www.google.com/maps/dir/?api=1&amp;origin=Party+Snaps+Photo+Booth+OC+%7C+Photo+Booth+Rental+Orange+County&amp;origin_place_id=ChIJS6qcHXvZ3IARO_aW9uFeY8M&amp;destination=Hyperion+Theater&amp;destination_place_id=ChIJJbuBUdrX3IARTA48_mgX42k&amp;travelmode=best" TargetMode="External"/><Relationship Id="rId108" Type="http://schemas.openxmlformats.org/officeDocument/2006/relationships/hyperlink" Target="https://www.google.com/maps/dir/33.7753974,-117.921582/33.8104449,-117.9194254" TargetMode="External"/><Relationship Id="rId229" Type="http://schemas.openxmlformats.org/officeDocument/2006/relationships/hyperlink" Target="https://www.google.com/maps/dir/?api=1&amp;origin=Party+Snaps+Photo+Booth+OC+%7C+Photo+Booth+Rental+Orange+County&amp;origin_place_id=ChIJS6qcHXvZ3IARO_aW9uFeY8M&amp;destination=Stoddard+Park&amp;destination_place_id=ChIJdQM2fiMo3YARCMLPgLCm9XQ&amp;travelmode=best" TargetMode="External"/><Relationship Id="rId220" Type="http://schemas.openxmlformats.org/officeDocument/2006/relationships/hyperlink" Target="https://www.google.com/maps/dir/?api=1&amp;origin=Party+Snaps+Photo+Booth+OC+%7C+Photo+Booth+Rental+Orange+County&amp;origin_place_id=ChIJS6qcHXvZ3IARO_aW9uFeY8M&amp;destination=Pioneer+Park&amp;destination_place_id=ChIJgfz___DX3IARb3yFVfINKoA&amp;travelmode=best" TargetMode="External"/><Relationship Id="rId341" Type="http://schemas.openxmlformats.org/officeDocument/2006/relationships/hyperlink" Target="https://maps.google.com?saddr=33.7753974,-117.921582&amp;daddr=33.78931059999999,-117.882701" TargetMode="External"/><Relationship Id="rId462" Type="http://schemas.openxmlformats.org/officeDocument/2006/relationships/hyperlink" Target="https://www.google.com/maps/dir/33.7753974,-117.921582/33.787548,-117.9598636" TargetMode="External"/><Relationship Id="rId340" Type="http://schemas.openxmlformats.org/officeDocument/2006/relationships/hyperlink" Target="https://www.google.com/maps/dir/?api=1&amp;origin=Party+Snaps+Photo+Booth+OC+%7C+Photo+Booth+Rental+Orange+County&amp;origin_place_id=ChIJS6qcHXvZ3IARO_aW9uFeY8M&amp;destination=Santa+Ana+River+Trail-+mile+marker+twelve&amp;destination_place_id=ChIJMdUJITvX3IARE9AZieKctkI&amp;travelmode=best" TargetMode="External"/><Relationship Id="rId461" Type="http://schemas.openxmlformats.org/officeDocument/2006/relationships/hyperlink" Target="https://maps.google.com?saddr=33.7753974,-117.921582&amp;daddr=33.787548,-117.9598636" TargetMode="External"/><Relationship Id="rId460" Type="http://schemas.openxmlformats.org/officeDocument/2006/relationships/hyperlink" Target="https://www.google.com/maps/dir/?api=1&amp;origin=Party+Snaps+Photo+Booth+OC+%7C+Photo+Booth+Rental+Orange+County&amp;origin_place_id=ChIJS6qcHXvZ3IARO_aW9uFeY8M&amp;destination=Lucky+Seafood+Supermarket+Free+Gifts+with+Any+purchases.&amp;destination_place_id=ChIJH-bTp60p3YARqfvd8C0CE9U&amp;travelmode=best" TargetMode="External"/><Relationship Id="rId103" Type="http://schemas.openxmlformats.org/officeDocument/2006/relationships/hyperlink" Target="https://www.google.com/maps/dir/?api=1&amp;origin=Party+Snaps+Photo+Booth+OC+%7C+Photo+Booth+Rental+Orange+County&amp;origin_place_id=ChIJS6qcHXvZ3IARO_aW9uFeY8M&amp;destination=Heritage+Park&amp;destination_place_id=ChIJp7Y9_4Qn3YARHgJ1wmQtVps&amp;travelmode=best" TargetMode="External"/><Relationship Id="rId224" Type="http://schemas.openxmlformats.org/officeDocument/2006/relationships/hyperlink" Target="https://maps.google.com?saddr=33.7753974,-117.921582&amp;daddr=33.7645514,-117.9664844" TargetMode="External"/><Relationship Id="rId345" Type="http://schemas.openxmlformats.org/officeDocument/2006/relationships/hyperlink" Target="https://www.google.com/maps/dir/33.7753974,-117.921582/33.8019067,-117.8929031" TargetMode="External"/><Relationship Id="rId466" Type="http://schemas.openxmlformats.org/officeDocument/2006/relationships/hyperlink" Target="https://www.google.com/maps/dir/?api=1&amp;origin=Party+Snaps+Photo+Booth+OC+%7C+Photo+Booth+Rental+Orange+County&amp;origin_place_id=ChIJS6qcHXvZ3IARO_aW9uFeY8M&amp;destination=Quang+Minh+Supermarket&amp;destination_place_id=ChIJW2PmBMQn3YARVRICU-24m-g&amp;travelmode=best" TargetMode="External"/><Relationship Id="rId102" Type="http://schemas.openxmlformats.org/officeDocument/2006/relationships/hyperlink" Target="https://www.google.com/maps/dir/33.7753974,-117.921582/33.7311886,-117.9394739" TargetMode="External"/><Relationship Id="rId223" Type="http://schemas.openxmlformats.org/officeDocument/2006/relationships/hyperlink" Target="https://www.google.com/maps/dir/?api=1&amp;origin=Party+Snaps+Photo+Booth+OC+%7C+Photo+Booth+Rental+Orange+County&amp;origin_place_id=ChIJS6qcHXvZ3IARO_aW9uFeY8M&amp;destination=Dog+Park+%7C+Garden+Grove&amp;destination_place_id=ChIJf3z51NUn3YARaSnWbQLZ_Xw&amp;travelmode=best" TargetMode="External"/><Relationship Id="rId344" Type="http://schemas.openxmlformats.org/officeDocument/2006/relationships/hyperlink" Target="https://maps.google.com?saddr=33.7753974,-117.921582&amp;daddr=33.8019067,-117.8929031" TargetMode="External"/><Relationship Id="rId465" Type="http://schemas.openxmlformats.org/officeDocument/2006/relationships/hyperlink" Target="https://www.google.com/maps/dir/33.7753974,-117.921582/33.7458418,-117.9008687" TargetMode="External"/><Relationship Id="rId101" Type="http://schemas.openxmlformats.org/officeDocument/2006/relationships/hyperlink" Target="https://maps.google.com?saddr=33.7753974,-117.921582&amp;daddr=33.7311886,-117.9394739" TargetMode="External"/><Relationship Id="rId222" Type="http://schemas.openxmlformats.org/officeDocument/2006/relationships/hyperlink" Target="https://www.google.com/maps/dir/33.7753974,-117.921582/33.788456,-117.9106586" TargetMode="External"/><Relationship Id="rId343" Type="http://schemas.openxmlformats.org/officeDocument/2006/relationships/hyperlink" Target="https://www.google.com/maps/dir/?api=1&amp;origin=Party+Snaps+Photo+Booth+OC+%7C+Photo+Booth+Rental+Orange+County&amp;origin_place_id=ChIJS6qcHXvZ3IARO_aW9uFeY8M&amp;destination=Aloe+Greens+Park&amp;destination_place_id=ChIJATcQ82LX3IARnmgWKqsHfMU&amp;travelmode=best" TargetMode="External"/><Relationship Id="rId464" Type="http://schemas.openxmlformats.org/officeDocument/2006/relationships/hyperlink" Target="https://maps.google.com?saddr=33.7753974,-117.921582&amp;daddr=33.7458418,-117.9008687" TargetMode="External"/><Relationship Id="rId100" Type="http://schemas.openxmlformats.org/officeDocument/2006/relationships/hyperlink" Target="https://www.google.com/maps/dir/?api=1&amp;origin=Party+Snaps+Photo+Booth+OC+%7C+Photo+Booth+Rental+Orange+County&amp;origin_place_id=ChIJS6qcHXvZ3IARO_aW9uFeY8M&amp;destination=Fountain+Park&amp;destination_place_id=ChIJEyNzyncn3YARvlQTnsgPdxg&amp;travelmode=best" TargetMode="External"/><Relationship Id="rId221" Type="http://schemas.openxmlformats.org/officeDocument/2006/relationships/hyperlink" Target="https://maps.google.com?saddr=33.7753974,-117.921582&amp;daddr=33.788456,-117.9106586" TargetMode="External"/><Relationship Id="rId342" Type="http://schemas.openxmlformats.org/officeDocument/2006/relationships/hyperlink" Target="https://www.google.com/maps/dir/33.7753974,-117.921582/33.78931059999999,-117.882701" TargetMode="External"/><Relationship Id="rId463" Type="http://schemas.openxmlformats.org/officeDocument/2006/relationships/hyperlink" Target="https://www.google.com/maps/dir/?api=1&amp;origin=Party+Snaps+Photo+Booth+OC+%7C+Photo+Booth+Rental+Orange+County&amp;origin_place_id=ChIJS6qcHXvZ3IARO_aW9uFeY8M&amp;destination=C+&amp;+C+Market&amp;destination_place_id=ChIJ-w9fIl7Y3IARy3-ohfajv4A&amp;travelmode=best" TargetMode="External"/><Relationship Id="rId217" Type="http://schemas.openxmlformats.org/officeDocument/2006/relationships/hyperlink" Target="https://www.google.com/maps/dir/?api=1&amp;origin=Party+Snaps+Photo+Booth+OC+%7C+Photo+Booth+Rental+Orange+County&amp;origin_place_id=ChIJS6qcHXvZ3IARO_aW9uFeY8M&amp;destination=Haster+Basin+Recreational+Park&amp;destination_place_id=ChIJba686R3Y3IARgPs2mxMAI98&amp;travelmode=best" TargetMode="External"/><Relationship Id="rId338" Type="http://schemas.openxmlformats.org/officeDocument/2006/relationships/hyperlink" Target="https://maps.google.com?saddr=33.7753974,-117.921582&amp;daddr=33.8047394,-117.9447346" TargetMode="External"/><Relationship Id="rId459" Type="http://schemas.openxmlformats.org/officeDocument/2006/relationships/hyperlink" Target="https://www.google.com/maps/dir/33.7753974,-117.921582/33.78743770000001,-117.9598826" TargetMode="External"/><Relationship Id="rId216" Type="http://schemas.openxmlformats.org/officeDocument/2006/relationships/hyperlink" Target="https://www.google.com/maps/dir/33.7753974,-117.921582/33.7497247,-117.9129466" TargetMode="External"/><Relationship Id="rId337" Type="http://schemas.openxmlformats.org/officeDocument/2006/relationships/hyperlink" Target="https://www.google.com/maps/dir/?api=1&amp;origin=Party+Snaps+Photo+Booth+OC+%7C+Photo+Booth+Rental+Orange+County&amp;origin_place_id=ChIJS6qcHXvZ3IARO_aW9uFeY8M&amp;destination=Luis+Alberto+Gardening+Service&amp;destination_place_id=ChIJP-4Z00Ep3YARPn6Wwzsd6-c&amp;travelmode=best" TargetMode="External"/><Relationship Id="rId458" Type="http://schemas.openxmlformats.org/officeDocument/2006/relationships/hyperlink" Target="https://maps.google.com?saddr=33.7753974,-117.921582&amp;daddr=33.78743770000001,-117.9598826" TargetMode="External"/><Relationship Id="rId215" Type="http://schemas.openxmlformats.org/officeDocument/2006/relationships/hyperlink" Target="https://maps.google.com?saddr=33.7753974,-117.921582&amp;daddr=33.7497247,-117.9129466" TargetMode="External"/><Relationship Id="rId336" Type="http://schemas.openxmlformats.org/officeDocument/2006/relationships/hyperlink" Target="https://www.google.com/maps/dir/33.7753974,-117.921582/33.7982346,-117.8906983" TargetMode="External"/><Relationship Id="rId457" Type="http://schemas.openxmlformats.org/officeDocument/2006/relationships/hyperlink" Target="https://www.google.com/maps/dir/?api=1&amp;origin=Party+Snaps+Photo+Booth+OC+%7C+Photo+Booth+Rental+Orange+County&amp;origin_place_id=ChIJS6qcHXvZ3IARO_aW9uFeY8M&amp;destination=Best+Choice+Supermarket&amp;destination_place_id=ChIJjT3MdWgo3YAROkQ-rbuvs0U&amp;travelmode=best" TargetMode="External"/><Relationship Id="rId214" Type="http://schemas.openxmlformats.org/officeDocument/2006/relationships/hyperlink" Target="https://www.google.com/maps/dir/?api=1&amp;origin=Party+Snaps+Photo+Booth+OC+%7C+Photo+Booth+Rental+Orange+County&amp;origin_place_id=ChIJS6qcHXvZ3IARO_aW9uFeY8M&amp;destination=Cesar+Chavez+Campesino+Park&amp;destination_place_id=ChIJ80gc42_Y3IAR9Kx3uPUGkM0&amp;travelmode=best" TargetMode="External"/><Relationship Id="rId335" Type="http://schemas.openxmlformats.org/officeDocument/2006/relationships/hyperlink" Target="https://maps.google.com?saddr=33.7753974,-117.921582&amp;daddr=33.7982346,-117.8906983" TargetMode="External"/><Relationship Id="rId456" Type="http://schemas.openxmlformats.org/officeDocument/2006/relationships/hyperlink" Target="https://www.google.com/maps/dir/33.7753974,-117.921582/33.74496899999999,-117.904831" TargetMode="External"/><Relationship Id="rId219" Type="http://schemas.openxmlformats.org/officeDocument/2006/relationships/hyperlink" Target="https://www.google.com/maps/dir/33.7753974,-117.921582/33.781178,-117.906741" TargetMode="External"/><Relationship Id="rId218" Type="http://schemas.openxmlformats.org/officeDocument/2006/relationships/hyperlink" Target="https://maps.google.com?saddr=33.7753974,-117.921582&amp;daddr=33.781178,-117.906741" TargetMode="External"/><Relationship Id="rId339" Type="http://schemas.openxmlformats.org/officeDocument/2006/relationships/hyperlink" Target="https://www.google.com/maps/dir/33.7753974,-117.921582/33.8047394,-117.9447346" TargetMode="External"/><Relationship Id="rId330" Type="http://schemas.openxmlformats.org/officeDocument/2006/relationships/hyperlink" Target="https://www.google.com/maps/dir/33.7753974,-117.921582/33.7438658,-117.9073913" TargetMode="External"/><Relationship Id="rId451" Type="http://schemas.openxmlformats.org/officeDocument/2006/relationships/hyperlink" Target="https://www.google.com/maps/dir/?api=1&amp;origin=Party+Snaps+Photo+Booth+OC+%7C+Photo+Booth+Rental+Orange+County&amp;origin_place_id=ChIJS6qcHXvZ3IARO_aW9uFeY8M&amp;destination=Shun+Fat+Supermarket&amp;destination_place_id=ChIJwTZxBdsn3YAREqD-SmDQchs&amp;travelmode=best" TargetMode="External"/><Relationship Id="rId450" Type="http://schemas.openxmlformats.org/officeDocument/2006/relationships/hyperlink" Target="https://www.google.com/maps/dir/33.7753974,-117.921582/33.7619773,-117.9565689" TargetMode="External"/><Relationship Id="rId213" Type="http://schemas.openxmlformats.org/officeDocument/2006/relationships/hyperlink" Target="https://www.google.com/maps/dir/33.7753974,-117.921582/33.77433649999999,-117.9637484" TargetMode="External"/><Relationship Id="rId334" Type="http://schemas.openxmlformats.org/officeDocument/2006/relationships/hyperlink" Target="https://www.google.com/maps/dir/?api=1&amp;origin=Party+Snaps+Photo+Booth+OC+%7C+Photo+Booth+Rental+Orange+County&amp;origin_place_id=ChIJS6qcHXvZ3IARO_aW9uFeY8M&amp;destination=Jacaranda+Park&amp;destination_place_id=ChIJA3gfBMLX3IAReCqlqxrW9Jc&amp;travelmode=best" TargetMode="External"/><Relationship Id="rId455" Type="http://schemas.openxmlformats.org/officeDocument/2006/relationships/hyperlink" Target="https://maps.google.com?saddr=33.7753974,-117.921582&amp;daddr=33.74496899999999,-117.904831" TargetMode="External"/><Relationship Id="rId212" Type="http://schemas.openxmlformats.org/officeDocument/2006/relationships/hyperlink" Target="https://maps.google.com?saddr=33.7753974,-117.921582&amp;daddr=33.77433649999999,-117.9637484" TargetMode="External"/><Relationship Id="rId333" Type="http://schemas.openxmlformats.org/officeDocument/2006/relationships/hyperlink" Target="https://www.google.com/maps/dir/33.7753974,-117.921582/33.797939,-117.8907392" TargetMode="External"/><Relationship Id="rId454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m50RJGHY3IAR9q2LotZPEFg&amp;travelmode=best" TargetMode="External"/><Relationship Id="rId211" Type="http://schemas.openxmlformats.org/officeDocument/2006/relationships/hyperlink" Target="https://www.google.com/maps/dir/?api=1&amp;origin=Party+Snaps+Photo+Booth+OC+%7C+Photo+Booth+Rental+Orange+County&amp;origin_place_id=ChIJS6qcHXvZ3IARO_aW9uFeY8M&amp;destination=Garden+Grove&amp;destination_place_id=ChIJ6ZRwunso3YARQgDtgwHeS3E&amp;travelmode=best" TargetMode="External"/><Relationship Id="rId332" Type="http://schemas.openxmlformats.org/officeDocument/2006/relationships/hyperlink" Target="https://maps.google.com?saddr=33.7753974,-117.921582&amp;daddr=33.797939,-117.8907392" TargetMode="External"/><Relationship Id="rId453" Type="http://schemas.openxmlformats.org/officeDocument/2006/relationships/hyperlink" Target="https://www.google.com/maps/dir/33.7753974,-117.921582/33.7610201,-117.9564477" TargetMode="External"/><Relationship Id="rId210" Type="http://schemas.openxmlformats.org/officeDocument/2006/relationships/hyperlink" Target="https://www.google.com/maps/dir/33.7753974,-117.921582/33.751678,-117.92966" TargetMode="External"/><Relationship Id="rId331" Type="http://schemas.openxmlformats.org/officeDocument/2006/relationships/hyperlink" Target="https://www.google.com/maps/dir/?api=1&amp;origin=Party+Snaps+Photo+Booth+OC+%7C+Photo+Booth+Rental+Orange+County&amp;origin_place_id=ChIJS6qcHXvZ3IARO_aW9uFeY8M&amp;destination=Jacaranda+Park+&amp;+Dog+Park&amp;destination_place_id=ChIJez7TkBPX3IARnHzFeLdjUeg&amp;travelmode=best" TargetMode="External"/><Relationship Id="rId452" Type="http://schemas.openxmlformats.org/officeDocument/2006/relationships/hyperlink" Target="https://maps.google.com?saddr=33.7753974,-117.921582&amp;daddr=33.7610201,-117.9564477" TargetMode="External"/><Relationship Id="rId370" Type="http://schemas.openxmlformats.org/officeDocument/2006/relationships/hyperlink" Target="https://www.google.com/maps/dir/?api=1&amp;origin=Party+Snaps+Photo+Booth+OC+%7C+Photo+Booth+Rental+Orange+County&amp;origin_place_id=ChIJS6qcHXvZ3IARO_aW9uFeY8M&amp;destination=Puerto+Madero&amp;destination_place_id=ChIJMyBfHEzY3IARIWVzLh--lg0&amp;travelmode=best" TargetMode="External"/><Relationship Id="rId491" Type="http://schemas.openxmlformats.org/officeDocument/2006/relationships/hyperlink" Target="https://maps.google.com?saddr=33.7753974,-117.921582&amp;daddr=33.74633019999999,-117.9605408" TargetMode="External"/><Relationship Id="rId490" Type="http://schemas.openxmlformats.org/officeDocument/2006/relationships/hyperlink" Target="https://www.google.com/maps/dir/?api=1&amp;origin=Party+Snaps+Photo+Booth+OC+%7C+Photo+Booth+Rental+Orange+County&amp;origin_place_id=ChIJS6qcHXvZ3IARO_aW9uFeY8M&amp;destination=T&amp;K+Food+Market&amp;destination_place_id=ChIJVcs0f7cn3YARngM7h-N_mA4&amp;travelmode=best" TargetMode="External"/><Relationship Id="rId129" Type="http://schemas.openxmlformats.org/officeDocument/2006/relationships/hyperlink" Target="https://www.google.com/maps/dir/33.7753974,-117.921582/33.8102665,-117.9194308" TargetMode="External"/><Relationship Id="rId128" Type="http://schemas.openxmlformats.org/officeDocument/2006/relationships/hyperlink" Target="https://maps.google.com?saddr=33.7753974,-117.921582&amp;daddr=33.8102665,-117.9194308" TargetMode="External"/><Relationship Id="rId249" Type="http://schemas.openxmlformats.org/officeDocument/2006/relationships/hyperlink" Target="https://www.google.com/maps/dir/33.7753974,-117.921582/33.805822,-117.9214318" TargetMode="External"/><Relationship Id="rId127" Type="http://schemas.openxmlformats.org/officeDocument/2006/relationships/hyperlink" Target="https://www.google.com/maps/dir/?api=1&amp;origin=Party+Snaps+Photo+Booth+OC+%7C+Photo+Booth+Rental+Orange+County&amp;origin_place_id=ChIJS6qcHXvZ3IARO_aW9uFeY8M&amp;destination=Disneyland+City+Hall&amp;destination_place_id=ChIJi_PKrOjX3IARElDe5h7k3CM&amp;travelmode=best" TargetMode="External"/><Relationship Id="rId248" Type="http://schemas.openxmlformats.org/officeDocument/2006/relationships/hyperlink" Target="https://maps.google.com?saddr=33.7753974,-117.921582&amp;daddr=33.805822,-117.9214318" TargetMode="External"/><Relationship Id="rId369" Type="http://schemas.openxmlformats.org/officeDocument/2006/relationships/hyperlink" Target="https://www.google.com/maps/dir/33.7753974,-117.921582/33.7370646,-117.9213988" TargetMode="External"/><Relationship Id="rId126" Type="http://schemas.openxmlformats.org/officeDocument/2006/relationships/hyperlink" Target="https://www.google.com/maps/dir/33.7753974,-117.921582/33.8019067,-117.8929031" TargetMode="External"/><Relationship Id="rId247" Type="http://schemas.openxmlformats.org/officeDocument/2006/relationships/hyperlink" Target="https://www.google.com/maps/dir/?api=1&amp;origin=Party+Snaps+Photo+Booth+OC+%7C+Photo+Booth+Rental+Orange+County&amp;origin_place_id=ChIJS6qcHXvZ3IARO_aW9uFeY8M&amp;destination=Paradise+Gardens+Park&amp;destination_place_id=ChIJa2eOBtnX3IARc1NEdOGJ5oc&amp;travelmode=best" TargetMode="External"/><Relationship Id="rId368" Type="http://schemas.openxmlformats.org/officeDocument/2006/relationships/hyperlink" Target="https://maps.google.com?saddr=33.7753974,-117.921582&amp;daddr=33.7370646,-117.9213988" TargetMode="External"/><Relationship Id="rId489" Type="http://schemas.openxmlformats.org/officeDocument/2006/relationships/hyperlink" Target="https://www.google.com/maps/dir/33.7753974,-117.921582/33.7593645,-117.8717556" TargetMode="External"/><Relationship Id="rId121" Type="http://schemas.openxmlformats.org/officeDocument/2006/relationships/hyperlink" Target="https://www.google.com/maps/dir/?api=1&amp;origin=Party+Snaps+Photo+Booth+OC+%7C+Photo+Booth+Rental+Orange+County&amp;origin_place_id=ChIJS6qcHXvZ3IARO_aW9uFeY8M&amp;destination=Mile+Square+Regional+Park+-+Ward+Entrance&amp;destination_place_id=ChIJ04u9zRwn3YARU6cix_ZRCkQ&amp;travelmode=best" TargetMode="External"/><Relationship Id="rId242" Type="http://schemas.openxmlformats.org/officeDocument/2006/relationships/hyperlink" Target="https://maps.google.com?saddr=33.7753974,-117.921582&amp;daddr=33.7497724,-117.952542" TargetMode="External"/><Relationship Id="rId363" Type="http://schemas.openxmlformats.org/officeDocument/2006/relationships/hyperlink" Target="https://www.google.com/maps/dir/33.7753974,-117.921582/33.7895413,-117.9072586" TargetMode="External"/><Relationship Id="rId484" Type="http://schemas.openxmlformats.org/officeDocument/2006/relationships/hyperlink" Target="https://www.google.com/maps/dir/?api=1&amp;origin=Party+Snaps+Photo+Booth+OC+%7C+Photo+Booth+Rental+Orange+County&amp;origin_place_id=ChIJS6qcHXvZ3IARO_aW9uFeY8M&amp;destination=THE+BEE'S+STORE&amp;destination_place_id=ChIJJRbY8EzY3IAReNhhEq5Cxds&amp;travelmode=best" TargetMode="External"/><Relationship Id="rId120" Type="http://schemas.openxmlformats.org/officeDocument/2006/relationships/hyperlink" Target="https://www.google.com/maps/dir/33.7753974,-117.921582/33.8123411,-117.920289" TargetMode="External"/><Relationship Id="rId241" Type="http://schemas.openxmlformats.org/officeDocument/2006/relationships/hyperlink" Target="https://www.google.com/maps/dir/?api=1&amp;origin=Party+Snaps+Photo+Booth+OC+%7C+Photo+Booth+Rental+Orange+County&amp;origin_place_id=ChIJS6qcHXvZ3IARO_aW9uFeY8M&amp;destination=Bowling+Green+Park&amp;destination_place_id=ChIJiQHwn8An3YAR86XeIpAsx1I&amp;travelmode=best" TargetMode="External"/><Relationship Id="rId362" Type="http://schemas.openxmlformats.org/officeDocument/2006/relationships/hyperlink" Target="https://maps.google.com?saddr=33.7753974,-117.921582&amp;daddr=33.7895413,-117.9072586" TargetMode="External"/><Relationship Id="rId483" Type="http://schemas.openxmlformats.org/officeDocument/2006/relationships/hyperlink" Target="https://www.google.com/maps/dir/33.7753974,-117.921582/33.7455886,-117.9474042" TargetMode="External"/><Relationship Id="rId240" Type="http://schemas.openxmlformats.org/officeDocument/2006/relationships/hyperlink" Target="https://www.google.com/maps/dir/33.7753974,-117.921582/33.7841037,-117.9233944" TargetMode="External"/><Relationship Id="rId361" Type="http://schemas.openxmlformats.org/officeDocument/2006/relationships/hyperlink" Target="https://www.google.com/maps/dir/?api=1&amp;origin=Party+Snaps+Photo+Booth+OC+%7C+Photo+Booth+Rental+Orange+County&amp;origin_place_id=ChIJS6qcHXvZ3IARO_aW9uFeY8M&amp;destination=Vons&amp;destination_place_id=ChIJ8Xrdf_HX3IARtCjgJHFjHCs&amp;travelmode=best" TargetMode="External"/><Relationship Id="rId482" Type="http://schemas.openxmlformats.org/officeDocument/2006/relationships/hyperlink" Target="https://maps.google.com?saddr=33.7753974,-117.921582&amp;daddr=33.7455886,-117.9474042" TargetMode="External"/><Relationship Id="rId360" Type="http://schemas.openxmlformats.org/officeDocument/2006/relationships/hyperlink" Target="https://www.google.com/maps/dir/33.7753974,-117.921582/33.7955347,-117.9591391" TargetMode="External"/><Relationship Id="rId481" Type="http://schemas.openxmlformats.org/officeDocument/2006/relationships/hyperlink" Target="https://www.google.com/maps/dir/?api=1&amp;origin=Party+Snaps+Photo+Booth+OC+%7C+Photo+Booth+Rental+Orange+County&amp;origin_place_id=ChIJS6qcHXvZ3IARO_aW9uFeY8M&amp;destination=Anh+Minh+Supermarket&amp;destination_place_id=ChIJjV49CZYn3YARkDPf571Vqp0&amp;travelmode=best" TargetMode="External"/><Relationship Id="rId125" Type="http://schemas.openxmlformats.org/officeDocument/2006/relationships/hyperlink" Target="https://maps.google.com?saddr=33.7753974,-117.921582&amp;daddr=33.8019067,-117.8929031" TargetMode="External"/><Relationship Id="rId246" Type="http://schemas.openxmlformats.org/officeDocument/2006/relationships/hyperlink" Target="https://www.google.com/maps/dir/33.7753974,-117.921582/33.79288200000001,-117.9541009" TargetMode="External"/><Relationship Id="rId367" Type="http://schemas.openxmlformats.org/officeDocument/2006/relationships/hyperlink" Target="https://www.google.com/maps/dir/?api=1&amp;origin=Party+Snaps+Photo+Booth+OC+%7C+Photo+Booth+Rental+Orange+County&amp;origin_place_id=ChIJS6qcHXvZ3IARO_aW9uFeY8M&amp;destination=Northgate+Market&amp;destination_place_id=ChIJKy440nnY3IAR6K4op9EhyDA&amp;travelmode=best" TargetMode="External"/><Relationship Id="rId488" Type="http://schemas.openxmlformats.org/officeDocument/2006/relationships/hyperlink" Target="https://maps.google.com?saddr=33.7753974,-117.921582&amp;daddr=33.7593645,-117.8717556" TargetMode="External"/><Relationship Id="rId124" Type="http://schemas.openxmlformats.org/officeDocument/2006/relationships/hyperlink" Target="https://www.google.com/maps/dir/?api=1&amp;origin=Party+Snaps+Photo+Booth+OC+%7C+Photo+Booth+Rental+Orange+County&amp;origin_place_id=ChIJS6qcHXvZ3IARO_aW9uFeY8M&amp;destination=Aloe+Greens+Park&amp;destination_place_id=ChIJATcQ82LX3IARnmgWKqsHfMU&amp;travelmode=best" TargetMode="External"/><Relationship Id="rId245" Type="http://schemas.openxmlformats.org/officeDocument/2006/relationships/hyperlink" Target="https://maps.google.com?saddr=33.7753974,-117.921582&amp;daddr=33.79288200000001,-117.9541009" TargetMode="External"/><Relationship Id="rId366" Type="http://schemas.openxmlformats.org/officeDocument/2006/relationships/hyperlink" Target="https://www.google.com/maps/dir/33.7753974,-117.921582/33.7727332,-117.9653696" TargetMode="External"/><Relationship Id="rId487" Type="http://schemas.openxmlformats.org/officeDocument/2006/relationships/hyperlink" Target="https://www.google.com/maps/dir/?api=1&amp;origin=Party+Snaps+Photo+Booth+OC+%7C+Photo+Booth+Rental+Orange+County&amp;origin_place_id=ChIJS6qcHXvZ3IARO_aW9uFeY8M&amp;destination=Big+Saver+Foods&amp;destination_place_id=ChIJB57K9rHZ3IARrVLrWEvmd4g&amp;travelmode=best" TargetMode="External"/><Relationship Id="rId123" Type="http://schemas.openxmlformats.org/officeDocument/2006/relationships/hyperlink" Target="https://www.google.com/maps/dir/33.7753974,-117.921582/33.7306112,-117.9460291" TargetMode="External"/><Relationship Id="rId244" Type="http://schemas.openxmlformats.org/officeDocument/2006/relationships/hyperlink" Target="https://www.google.com/maps/dir/?api=1&amp;origin=Party+Snaps+Photo+Booth+OC+%7C+Photo+Booth+Rental+Orange+County&amp;origin_place_id=ChIJS6qcHXvZ3IARO_aW9uFeY8M&amp;destination=Faylane+Park&amp;destination_place_id=ChIJmbzynUEo3YARtLwBZ0lydEA&amp;travelmode=best" TargetMode="External"/><Relationship Id="rId365" Type="http://schemas.openxmlformats.org/officeDocument/2006/relationships/hyperlink" Target="https://maps.google.com?saddr=33.7753974,-117.921582&amp;daddr=33.7727332,-117.9653696" TargetMode="External"/><Relationship Id="rId486" Type="http://schemas.openxmlformats.org/officeDocument/2006/relationships/hyperlink" Target="https://www.google.com/maps/dir/33.7753974,-117.921582/33.7602766,-117.8805426" TargetMode="External"/><Relationship Id="rId122" Type="http://schemas.openxmlformats.org/officeDocument/2006/relationships/hyperlink" Target="https://maps.google.com?saddr=33.7753974,-117.921582&amp;daddr=33.7306112,-117.9460291" TargetMode="External"/><Relationship Id="rId243" Type="http://schemas.openxmlformats.org/officeDocument/2006/relationships/hyperlink" Target="https://www.google.com/maps/dir/33.7753974,-117.921582/33.7497724,-117.952542" TargetMode="External"/><Relationship Id="rId364" Type="http://schemas.openxmlformats.org/officeDocument/2006/relationships/hyperlink" Target="https://www.google.com/maps/dir/?api=1&amp;origin=Party+Snaps+Photo+Booth+OC+%7C+Photo+Booth+Rental+Orange+County&amp;origin_place_id=ChIJS6qcHXvZ3IARO_aW9uFeY8M&amp;destination=A.R.+Supermarket&amp;destination_place_id=ChIJ1VYsiXso3YAR2f5htEJ7ZZ0&amp;travelmode=best" TargetMode="External"/><Relationship Id="rId485" Type="http://schemas.openxmlformats.org/officeDocument/2006/relationships/hyperlink" Target="https://maps.google.com?saddr=33.7753974,-117.921582&amp;daddr=33.7602766,-117.8805426" TargetMode="External"/><Relationship Id="rId95" Type="http://schemas.openxmlformats.org/officeDocument/2006/relationships/hyperlink" Target="https://maps.google.com?saddr=33.7753974,-117.921582&amp;daddr=33.8071827,-117.9199335" TargetMode="External"/><Relationship Id="rId94" Type="http://schemas.openxmlformats.org/officeDocument/2006/relationships/hyperlink" Target="https://www.google.com/maps/dir/?api=1&amp;origin=Party+Snaps+Photo+Booth+OC+%7C+Photo+Booth+Rental+Orange+County&amp;origin_place_id=ChIJS6qcHXvZ3IARO_aW9uFeY8M&amp;destination=Grizzly+Peak&amp;destination_place_id=ChIJdweFab8p3YAR0BzxUFF9mjc&amp;travelmode=best" TargetMode="External"/><Relationship Id="rId97" Type="http://schemas.openxmlformats.org/officeDocument/2006/relationships/hyperlink" Target="https://www.google.com/maps/dir/?api=1&amp;origin=Party+Snaps+Photo+Booth+OC+%7C+Photo+Booth+Rental+Orange+County&amp;origin_place_id=ChIJS6qcHXvZ3IARO_aW9uFeY8M&amp;destination=Stoddard+Park&amp;destination_place_id=ChIJdQM2fiMo3YARCMLPgLCm9XQ&amp;travelmode=best" TargetMode="External"/><Relationship Id="rId96" Type="http://schemas.openxmlformats.org/officeDocument/2006/relationships/hyperlink" Target="https://www.google.com/maps/dir/33.7753974,-117.921582/33.8071827,-117.9199335" TargetMode="External"/><Relationship Id="rId99" Type="http://schemas.openxmlformats.org/officeDocument/2006/relationships/hyperlink" Target="https://www.google.com/maps/dir/33.7753974,-117.921582/33.800053,-117.933824" TargetMode="External"/><Relationship Id="rId480" Type="http://schemas.openxmlformats.org/officeDocument/2006/relationships/hyperlink" Target="https://www.google.com/maps/dir/33.7753974,-117.921582/33.787585,-117.961398" TargetMode="External"/><Relationship Id="rId98" Type="http://schemas.openxmlformats.org/officeDocument/2006/relationships/hyperlink" Target="https://maps.google.com?saddr=33.7753974,-117.921582&amp;daddr=33.800053,-117.933824" TargetMode="External"/><Relationship Id="rId91" Type="http://schemas.openxmlformats.org/officeDocument/2006/relationships/hyperlink" Target="https://www.google.com/maps/dir/?api=1&amp;origin=Party+Snaps+Photo+Booth+OC+%7C+Photo+Booth+Rental+Orange+County&amp;origin_place_id=ChIJS6qcHXvZ3IARO_aW9uFeY8M&amp;destination=Ponderosa+Park&amp;destination_place_id=ChIJO0oQEezX3IARrOL6pDM9dXY&amp;travelmode=best" TargetMode="External"/><Relationship Id="rId90" Type="http://schemas.openxmlformats.org/officeDocument/2006/relationships/hyperlink" Target="https://www.google.com/maps/dir/33.7753974,-117.921582/33.815116,-117.9185888" TargetMode="External"/><Relationship Id="rId93" Type="http://schemas.openxmlformats.org/officeDocument/2006/relationships/hyperlink" Target="https://www.google.com/maps/dir/33.7753974,-117.921582/33.7954907,-117.9055973" TargetMode="External"/><Relationship Id="rId92" Type="http://schemas.openxmlformats.org/officeDocument/2006/relationships/hyperlink" Target="https://maps.google.com?saddr=33.7753974,-117.921582&amp;daddr=33.7954907,-117.9055973" TargetMode="External"/><Relationship Id="rId118" Type="http://schemas.openxmlformats.org/officeDocument/2006/relationships/hyperlink" Target="https://www.google.com/maps/dir/?api=1&amp;origin=Party+Snaps+Photo+Booth+OC+%7C+Photo+Booth+Rental+Orange+County&amp;origin_place_id=ChIJS6qcHXvZ3IARO_aW9uFeY8M&amp;destination=Zocalo+Park&amp;destination_place_id=ChIJDQBpp2DX3IARGh0WVEMqzpg&amp;travelmode=best" TargetMode="External"/><Relationship Id="rId239" Type="http://schemas.openxmlformats.org/officeDocument/2006/relationships/hyperlink" Target="https://maps.google.com?saddr=33.7753974,-117.921582&amp;daddr=33.7841037,-117.9233944" TargetMode="External"/><Relationship Id="rId117" Type="http://schemas.openxmlformats.org/officeDocument/2006/relationships/hyperlink" Target="https://www.google.com/maps/dir/33.7753974,-117.921582/33.764643,-117.967852" TargetMode="External"/><Relationship Id="rId238" Type="http://schemas.openxmlformats.org/officeDocument/2006/relationships/hyperlink" Target="https://www.google.com/maps/dir/?api=1&amp;origin=Party+Snaps+Photo+Booth+OC+%7C+Photo+Booth+Rental+Orange+County&amp;origin_place_id=ChIJS6qcHXvZ3IARO_aW9uFeY8M&amp;destination=Westhaven+Park&amp;destination_place_id=ChIJwbsysf3X3IARX2QCZ8MTysg&amp;travelmode=best" TargetMode="External"/><Relationship Id="rId359" Type="http://schemas.openxmlformats.org/officeDocument/2006/relationships/hyperlink" Target="https://maps.google.com?saddr=33.7753974,-117.921582&amp;daddr=33.7955347,-117.9591391" TargetMode="External"/><Relationship Id="rId116" Type="http://schemas.openxmlformats.org/officeDocument/2006/relationships/hyperlink" Target="https://maps.google.com?saddr=33.7753974,-117.921582&amp;daddr=33.764643,-117.967852" TargetMode="External"/><Relationship Id="rId237" Type="http://schemas.openxmlformats.org/officeDocument/2006/relationships/hyperlink" Target="https://www.google.com/maps/dir/33.7753974,-117.921582/33.77544940000001,-117.8798587" TargetMode="External"/><Relationship Id="rId358" Type="http://schemas.openxmlformats.org/officeDocument/2006/relationships/hyperlink" Target="https://www.google.com/maps/dir/?api=1&amp;origin=Party+Snaps+Photo+Booth+OC+%7C+Photo+Booth+Rental+Orange+County&amp;origin_place_id=ChIJS6qcHXvZ3IARO_aW9uFeY8M&amp;destination=VIP+TRANSLATION+&amp;+IMMIGRATION+SVCS&amp;destination_place_id=ChIJRUxguEQo3YAR_DGiFV9cFt8&amp;travelmode=best" TargetMode="External"/><Relationship Id="rId479" Type="http://schemas.openxmlformats.org/officeDocument/2006/relationships/hyperlink" Target="https://maps.google.com?saddr=33.7753974,-117.921582&amp;daddr=33.787585,-117.961398" TargetMode="External"/><Relationship Id="rId115" Type="http://schemas.openxmlformats.org/officeDocument/2006/relationships/hyperlink" Target="https://www.google.com/maps/dir/?api=1&amp;origin=Party+Snaps+Photo+Booth+OC+%7C+Photo+Booth+Rental+Orange+County&amp;origin_place_id=ChIJS6qcHXvZ3IARO_aW9uFeY8M&amp;destination=Atlantis+Play+Center&amp;destination_place_id=ChIJoReXFtQn3YARBl-Wy1mNjI0&amp;travelmode=best" TargetMode="External"/><Relationship Id="rId236" Type="http://schemas.openxmlformats.org/officeDocument/2006/relationships/hyperlink" Target="https://maps.google.com?saddr=33.7753974,-117.921582&amp;daddr=33.77544940000001,-117.8798587" TargetMode="External"/><Relationship Id="rId357" Type="http://schemas.openxmlformats.org/officeDocument/2006/relationships/hyperlink" Target="https://www.google.com/maps/dir/33.7753974,-117.921582/33.7391601,-117.9117885" TargetMode="External"/><Relationship Id="rId478" Type="http://schemas.openxmlformats.org/officeDocument/2006/relationships/hyperlink" Target="https://www.google.com/maps/dir/?api=1&amp;origin=Party+Snaps+Photo+Booth+OC+%7C+Photo+Booth+Rental+Orange+County&amp;origin_place_id=ChIJS6qcHXvZ3IARO_aW9uFeY8M&amp;destination=Sprouts+Farmers+Market&amp;destination_place_id=ChIJKzoGCbsp3YAR5P6H1t5E9U8&amp;travelmode=best" TargetMode="External"/><Relationship Id="rId119" Type="http://schemas.openxmlformats.org/officeDocument/2006/relationships/hyperlink" Target="https://maps.google.com?saddr=33.7753974,-117.921582&amp;daddr=33.8123411,-117.920289" TargetMode="External"/><Relationship Id="rId110" Type="http://schemas.openxmlformats.org/officeDocument/2006/relationships/hyperlink" Target="https://maps.google.com?saddr=33.7753974,-117.921582&amp;daddr=33.807639,-117.916702" TargetMode="External"/><Relationship Id="rId231" Type="http://schemas.openxmlformats.org/officeDocument/2006/relationships/hyperlink" Target="https://www.google.com/maps/dir/33.7753974,-117.921582/33.800053,-117.933824" TargetMode="External"/><Relationship Id="rId352" Type="http://schemas.openxmlformats.org/officeDocument/2006/relationships/hyperlink" Target="https://www.google.com/maps/dir/?api=1&amp;origin=Party+Snaps+Photo+Booth+OC+%7C+Photo+Booth+Rental+Orange+County&amp;origin_place_id=ChIJS6qcHXvZ3IARO_aW9uFeY8M&amp;destination=Central+Plaza&amp;destination_place_id=ChIJp4O-a7jX3IARosS-Qm4OAFc&amp;travelmode=best" TargetMode="External"/><Relationship Id="rId473" Type="http://schemas.openxmlformats.org/officeDocument/2006/relationships/hyperlink" Target="https://maps.google.com?saddr=33.7753974,-117.921582&amp;daddr=33.7531332,-117.9542925" TargetMode="External"/><Relationship Id="rId230" Type="http://schemas.openxmlformats.org/officeDocument/2006/relationships/hyperlink" Target="https://maps.google.com?saddr=33.7753974,-117.921582&amp;daddr=33.800053,-117.933824" TargetMode="External"/><Relationship Id="rId351" Type="http://schemas.openxmlformats.org/officeDocument/2006/relationships/hyperlink" Target="https://www.google.com/maps/dir/33.7753974,-117.921582/33.8050732,-117.8961841" TargetMode="External"/><Relationship Id="rId472" Type="http://schemas.openxmlformats.org/officeDocument/2006/relationships/hyperlink" Target="https://www.google.com/maps/dir/?api=1&amp;origin=Party+Snaps+Photo+Booth+OC+%7C+Photo+Booth+Rental+Orange+County&amp;origin_place_id=ChIJS6qcHXvZ3IARO_aW9uFeY8M&amp;destination=Nam+Hoa+Market&amp;destination_place_id=ChIJ9wjsAsQn3YARfRz0GFfjs-k&amp;travelmode=best" TargetMode="External"/><Relationship Id="rId350" Type="http://schemas.openxmlformats.org/officeDocument/2006/relationships/hyperlink" Target="https://maps.google.com?saddr=33.7753974,-117.921582&amp;daddr=33.8050732,-117.8961841" TargetMode="External"/><Relationship Id="rId471" Type="http://schemas.openxmlformats.org/officeDocument/2006/relationships/hyperlink" Target="https://www.google.com/maps/dir/33.7753974,-117.921582/33.7899819,-117.9599887" TargetMode="External"/><Relationship Id="rId470" Type="http://schemas.openxmlformats.org/officeDocument/2006/relationships/hyperlink" Target="https://maps.google.com?saddr=33.7753974,-117.921582&amp;daddr=33.7899819,-117.9599887" TargetMode="External"/><Relationship Id="rId114" Type="http://schemas.openxmlformats.org/officeDocument/2006/relationships/hyperlink" Target="https://www.google.com/maps/dir/33.7753974,-117.921582/33.7504764,-117.8684208" TargetMode="External"/><Relationship Id="rId235" Type="http://schemas.openxmlformats.org/officeDocument/2006/relationships/hyperlink" Target="https://www.google.com/maps/dir/?api=1&amp;origin=Party+Snaps+Photo+Booth+OC+%7C+Photo+Booth+Rental+Orange+County&amp;origin_place_id=ChIJS6qcHXvZ3IARO_aW9uFeY8M&amp;destination=Morrison+Park&amp;destination_place_id=ChIJwwkJ4DLY3IARyEST9v1hFGU&amp;travelmode=best" TargetMode="External"/><Relationship Id="rId356" Type="http://schemas.openxmlformats.org/officeDocument/2006/relationships/hyperlink" Target="https://maps.google.com?saddr=33.7753974,-117.921582&amp;daddr=33.7391601,-117.9117885" TargetMode="External"/><Relationship Id="rId477" Type="http://schemas.openxmlformats.org/officeDocument/2006/relationships/hyperlink" Target="https://www.google.com/maps/dir/33.7753974,-117.921582/33.8028959,-117.8902736" TargetMode="External"/><Relationship Id="rId113" Type="http://schemas.openxmlformats.org/officeDocument/2006/relationships/hyperlink" Target="https://maps.google.com?saddr=33.7753974,-117.921582&amp;daddr=33.7504764,-117.8684208" TargetMode="External"/><Relationship Id="rId234" Type="http://schemas.openxmlformats.org/officeDocument/2006/relationships/hyperlink" Target="https://www.google.com/maps/dir/33.7753974,-117.921582/33.7947271,-117.8955097" TargetMode="External"/><Relationship Id="rId355" Type="http://schemas.openxmlformats.org/officeDocument/2006/relationships/hyperlink" Target="https://www.google.com/maps/dir/?api=1&amp;origin=Party+Snaps+Photo+Booth+OC+%7C+Photo+Booth+Rental+Orange+County&amp;origin_place_id=ChIJS6qcHXvZ3IARO_aW9uFeY8M&amp;destination=Santa+Ana+River+Trail-+mile+marker+eight&amp;destination_place_id=ChIJq9d4tJbZ3IARsC15uEZJqZI&amp;travelmode=best" TargetMode="External"/><Relationship Id="rId476" Type="http://schemas.openxmlformats.org/officeDocument/2006/relationships/hyperlink" Target="https://maps.google.com?saddr=33.7753974,-117.921582&amp;daddr=33.8028959,-117.8902736" TargetMode="External"/><Relationship Id="rId112" Type="http://schemas.openxmlformats.org/officeDocument/2006/relationships/hyperlink" Target="https://www.google.com/maps/dir/?api=1&amp;origin=Party+Snaps+Photo+Booth+OC+%7C+Photo+Booth+Rental+Orange+County&amp;origin_place_id=ChIJS6qcHXvZ3IARO_aW9uFeY8M&amp;destination=The+Dr.+Willella+Howe-Waffle+House+and+Medical+Museum&amp;destination_place_id=ChIJBz14PajZ3IARrBQjRE41u6o&amp;travelmode=best" TargetMode="External"/><Relationship Id="rId233" Type="http://schemas.openxmlformats.org/officeDocument/2006/relationships/hyperlink" Target="https://maps.google.com?saddr=33.7753974,-117.921582&amp;daddr=33.7947271,-117.8955097" TargetMode="External"/><Relationship Id="rId354" Type="http://schemas.openxmlformats.org/officeDocument/2006/relationships/hyperlink" Target="https://www.google.com/maps/dir/33.7753974,-117.921582/33.8120916,-117.9189784" TargetMode="External"/><Relationship Id="rId475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JYfR1KfX3IARQf53O1mH-bw&amp;travelmode=best" TargetMode="External"/><Relationship Id="rId111" Type="http://schemas.openxmlformats.org/officeDocument/2006/relationships/hyperlink" Target="https://www.google.com/maps/dir/33.7753974,-117.921582/33.807639,-117.916702" TargetMode="External"/><Relationship Id="rId232" Type="http://schemas.openxmlformats.org/officeDocument/2006/relationships/hyperlink" Target="https://www.google.com/maps/dir/?api=1&amp;origin=Party+Snaps+Photo+Booth+OC+%7C+Photo+Booth+Rental+Orange+County&amp;origin_place_id=ChIJS6qcHXvZ3IARO_aW9uFeY8M&amp;destination=Melrose+Abbey+Memorial+Park+&amp;+Mortuary&amp;destination_place_id=ChIJ9YCs8JHX3IARnk0VKCRbvi0&amp;travelmode=best" TargetMode="External"/><Relationship Id="rId353" Type="http://schemas.openxmlformats.org/officeDocument/2006/relationships/hyperlink" Target="https://maps.google.com?saddr=33.7753974,-117.921582&amp;daddr=33.8120916,-117.9189784" TargetMode="External"/><Relationship Id="rId474" Type="http://schemas.openxmlformats.org/officeDocument/2006/relationships/hyperlink" Target="https://www.google.com/maps/dir/33.7753974,-117.921582/33.7531332,-117.9542925" TargetMode="External"/><Relationship Id="rId305" Type="http://schemas.openxmlformats.org/officeDocument/2006/relationships/hyperlink" Target="https://maps.google.com?saddr=33.7753974,-117.921582&amp;daddr=33.7495104,-117.9069582" TargetMode="External"/><Relationship Id="rId426" Type="http://schemas.openxmlformats.org/officeDocument/2006/relationships/hyperlink" Target="https://www.google.com/maps/dir/33.7753974,-117.921582/33.774846,-117.9069969" TargetMode="External"/><Relationship Id="rId304" Type="http://schemas.openxmlformats.org/officeDocument/2006/relationships/hyperlink" Target="https://www.google.com/maps/dir/?api=1&amp;origin=Party+Snaps+Photo+Booth+OC+%7C+Photo+Booth+Rental+Orange+County&amp;origin_place_id=ChIJS6qcHXvZ3IARO_aW9uFeY8M&amp;destination=Spurgeon+Park&amp;destination_place_id=ChIJ28rzB2bY3IARV4ZGLJl9m_U&amp;travelmode=best" TargetMode="External"/><Relationship Id="rId425" Type="http://schemas.openxmlformats.org/officeDocument/2006/relationships/hyperlink" Target="https://maps.google.com?saddr=33.7753974,-117.921582&amp;daddr=33.774846,-117.9069969" TargetMode="External"/><Relationship Id="rId303" Type="http://schemas.openxmlformats.org/officeDocument/2006/relationships/hyperlink" Target="https://www.google.com/maps/dir/33.7753974,-117.921582/33.7531957,-117.9020034" TargetMode="External"/><Relationship Id="rId424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l35CZBnY3IARTu0WiKq-4lE&amp;travelmode=best" TargetMode="External"/><Relationship Id="rId302" Type="http://schemas.openxmlformats.org/officeDocument/2006/relationships/hyperlink" Target="https://maps.google.com?saddr=33.7753974,-117.921582&amp;daddr=33.7531957,-117.9020034" TargetMode="External"/><Relationship Id="rId423" Type="http://schemas.openxmlformats.org/officeDocument/2006/relationships/hyperlink" Target="https://www.google.com/maps/dir/33.7753974,-117.921582/33.77149120000001,-117.9189731" TargetMode="External"/><Relationship Id="rId309" Type="http://schemas.openxmlformats.org/officeDocument/2006/relationships/hyperlink" Target="https://www.google.com/maps/dir/33.7753974,-117.921582/33.80614239999999,-117.9144892" TargetMode="External"/><Relationship Id="rId308" Type="http://schemas.openxmlformats.org/officeDocument/2006/relationships/hyperlink" Target="https://maps.google.com?saddr=33.7753974,-117.921582&amp;daddr=33.80614239999999,-117.9144892" TargetMode="External"/><Relationship Id="rId429" Type="http://schemas.openxmlformats.org/officeDocument/2006/relationships/hyperlink" Target="https://www.google.com/maps/dir/33.7753974,-117.921582/33.78704160000001,-117.9133662" TargetMode="External"/><Relationship Id="rId307" Type="http://schemas.openxmlformats.org/officeDocument/2006/relationships/hyperlink" Target="https://www.google.com/maps/dir/?api=1&amp;origin=Party+Snaps+Photo+Booth+OC+%7C+Photo+Booth+Rental+Orange+County&amp;origin_place_id=ChIJS6qcHXvZ3IARO_aW9uFeY8M&amp;destination=Parking+Disney&amp;destination_place_id=ChIJkwlhPgDX3IAR5Pnz1MR8ntA&amp;travelmode=best" TargetMode="External"/><Relationship Id="rId428" Type="http://schemas.openxmlformats.org/officeDocument/2006/relationships/hyperlink" Target="https://maps.google.com?saddr=33.7753974,-117.921582&amp;daddr=33.78704160000001,-117.9133662" TargetMode="External"/><Relationship Id="rId306" Type="http://schemas.openxmlformats.org/officeDocument/2006/relationships/hyperlink" Target="https://www.google.com/maps/dir/33.7753974,-117.921582/33.7495104,-117.9069582" TargetMode="External"/><Relationship Id="rId427" Type="http://schemas.openxmlformats.org/officeDocument/2006/relationships/hyperlink" Target="https://www.google.com/maps/dir/?api=1&amp;origin=Party+Snaps+Photo+Booth+OC+%7C+Photo+Booth+Rental+Orange+County&amp;origin_place_id=ChIJS6qcHXvZ3IARO_aW9uFeY8M&amp;destination=Target+Grocery&amp;destination_place_id=ChIJRYa8N5bX3IARzi4es5Ystbk&amp;travelmode=best" TargetMode="External"/><Relationship Id="rId301" Type="http://schemas.openxmlformats.org/officeDocument/2006/relationships/hyperlink" Target="https://www.google.com/maps/dir/?api=1&amp;origin=Party+Snaps+Photo+Booth+OC+%7C+Photo+Booth+Rental+Orange+County&amp;origin_place_id=ChIJS6qcHXvZ3IARO_aW9uFeY8M&amp;destination=King+Street+Park&amp;destination_place_id=ChIJ-UH_AgDZ3IARk3B7ZbRovBw&amp;travelmode=best" TargetMode="External"/><Relationship Id="rId422" Type="http://schemas.openxmlformats.org/officeDocument/2006/relationships/hyperlink" Target="https://maps.google.com?saddr=33.7753974,-117.921582&amp;daddr=33.77149120000001,-117.9189731" TargetMode="External"/><Relationship Id="rId300" Type="http://schemas.openxmlformats.org/officeDocument/2006/relationships/hyperlink" Target="https://www.google.com/maps/dir/33.7753974,-117.921582/33.7526129,-117.9060412" TargetMode="External"/><Relationship Id="rId421" Type="http://schemas.openxmlformats.org/officeDocument/2006/relationships/hyperlink" Target="https://www.google.com/maps/dir/?api=1&amp;origin=Party+Snaps+Photo+Booth+OC+%7C+Photo+Booth+Rental+Orange+County&amp;origin_place_id=ChIJS6qcHXvZ3IARO_aW9uFeY8M&amp;destination=Lucky+Seafood+Supermarket+2+Free+Gifts+With+Purchases&amp;destination_place_id=ChIJY6IH1X3Z3IARr3A1hObGlzQ&amp;travelmode=best" TargetMode="External"/><Relationship Id="rId420" Type="http://schemas.openxmlformats.org/officeDocument/2006/relationships/hyperlink" Target="https://www.google.com/maps/dir/33.7753974,-117.921582/33.7671293,-117.9542229" TargetMode="External"/><Relationship Id="rId415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k6ZdZubX3IARD_kGOiu3kRA&amp;travelmode=best" TargetMode="External"/><Relationship Id="rId414" Type="http://schemas.openxmlformats.org/officeDocument/2006/relationships/hyperlink" Target="https://www.google.com/maps/dir/33.7753974,-117.921582/33.79526930000001,-117.8730591" TargetMode="External"/><Relationship Id="rId413" Type="http://schemas.openxmlformats.org/officeDocument/2006/relationships/hyperlink" Target="https://maps.google.com?saddr=33.7753974,-117.921582&amp;daddr=33.79526930000001,-117.8730591" TargetMode="External"/><Relationship Id="rId412" Type="http://schemas.openxmlformats.org/officeDocument/2006/relationships/hyperlink" Target="https://www.google.com/maps/dir/?api=1&amp;origin=Party+Snaps+Photo+Booth+OC+%7C+Photo+Booth+Rental+Orange+County&amp;origin_place_id=ChIJS6qcHXvZ3IARO_aW9uFeY8M&amp;destination=Smokewood+Foods&amp;destination_place_id=ChIJb19fTnnX3IARVM-wEG_ZGwg&amp;travelmode=best" TargetMode="External"/><Relationship Id="rId419" Type="http://schemas.openxmlformats.org/officeDocument/2006/relationships/hyperlink" Target="https://maps.google.com?saddr=33.7753974,-117.921582&amp;daddr=33.7671293,-117.9542229" TargetMode="External"/><Relationship Id="rId418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bZVTKNkn3YAR1XBwZ0TAkSM&amp;travelmode=best" TargetMode="External"/><Relationship Id="rId417" Type="http://schemas.openxmlformats.org/officeDocument/2006/relationships/hyperlink" Target="https://www.google.com/maps/dir/33.7753974,-117.921582/33.7956498,-117.9156877" TargetMode="External"/><Relationship Id="rId416" Type="http://schemas.openxmlformats.org/officeDocument/2006/relationships/hyperlink" Target="https://maps.google.com?saddr=33.7753974,-117.921582&amp;daddr=33.7956498,-117.9156877" TargetMode="External"/><Relationship Id="rId411" Type="http://schemas.openxmlformats.org/officeDocument/2006/relationships/hyperlink" Target="https://www.google.com/maps/dir/33.7753974,-117.921582/33.7603781,-117.9535042" TargetMode="External"/><Relationship Id="rId410" Type="http://schemas.openxmlformats.org/officeDocument/2006/relationships/hyperlink" Target="https://maps.google.com?saddr=33.7753974,-117.921582&amp;daddr=33.7603781,-117.9535042" TargetMode="External"/><Relationship Id="rId206" Type="http://schemas.openxmlformats.org/officeDocument/2006/relationships/hyperlink" Target="https://maps.google.com?saddr=33.7753974,-117.921582&amp;daddr=33.763341,-117.8988744" TargetMode="External"/><Relationship Id="rId327" Type="http://schemas.openxmlformats.org/officeDocument/2006/relationships/hyperlink" Target="https://www.google.com/maps/dir/33.7753974,-117.921582/33.7526324,-117.8937238" TargetMode="External"/><Relationship Id="rId448" Type="http://schemas.openxmlformats.org/officeDocument/2006/relationships/hyperlink" Target="https://www.google.com/maps/dir/?api=1&amp;origin=Party+Snaps+Photo+Booth+OC+%7C+Photo+Booth+Rental+Orange+County&amp;origin_place_id=ChIJS6qcHXvZ3IARO_aW9uFeY8M&amp;destination=Target+Grocery&amp;destination_place_id=ChIJkz0Vr78n3YAR42OqIY19g1E&amp;travelmode=best" TargetMode="External"/><Relationship Id="rId205" Type="http://schemas.openxmlformats.org/officeDocument/2006/relationships/hyperlink" Target="https://www.google.com/maps/dir/?api=1&amp;origin=Party+Snaps+Photo+Booth+OC+%7C+Photo+Booth+Rental+Orange+County&amp;origin_place_id=ChIJS6qcHXvZ3IARO_aW9uFeY8M&amp;destination=Edna+Park&amp;destination_place_id=ChIJXcMlhD_Y3IARrr13tx3b8Ds&amp;travelmode=best" TargetMode="External"/><Relationship Id="rId326" Type="http://schemas.openxmlformats.org/officeDocument/2006/relationships/hyperlink" Target="https://maps.google.com?saddr=33.7753974,-117.921582&amp;daddr=33.7526324,-117.8937238" TargetMode="External"/><Relationship Id="rId447" Type="http://schemas.openxmlformats.org/officeDocument/2006/relationships/hyperlink" Target="https://www.google.com/maps/dir/33.7753974,-117.921582/33.7484932,-117.936988" TargetMode="External"/><Relationship Id="rId204" Type="http://schemas.openxmlformats.org/officeDocument/2006/relationships/hyperlink" Target="https://www.google.com/maps/dir/33.7753974,-117.921582/33.80339199999999,-117.955795" TargetMode="External"/><Relationship Id="rId325" Type="http://schemas.openxmlformats.org/officeDocument/2006/relationships/hyperlink" Target="https://www.google.com/maps/dir/?api=1&amp;origin=Party+Snaps+Photo+Booth+OC+%7C+Photo+Booth+Rental+Orange+County&amp;origin_place_id=ChIJS6qcHXvZ3IARO_aW9uFeY8M&amp;destination=El+Salvador+Community+Garden&amp;destination_place_id=ChIJCVDtQljZ3IAReUrD23AJzHc&amp;travelmode=best" TargetMode="External"/><Relationship Id="rId446" Type="http://schemas.openxmlformats.org/officeDocument/2006/relationships/hyperlink" Target="https://maps.google.com?saddr=33.7753974,-117.921582&amp;daddr=33.7484932,-117.936988" TargetMode="External"/><Relationship Id="rId203" Type="http://schemas.openxmlformats.org/officeDocument/2006/relationships/hyperlink" Target="https://maps.google.com?saddr=33.7753974,-117.921582&amp;daddr=33.80339199999999,-117.955795" TargetMode="External"/><Relationship Id="rId324" Type="http://schemas.openxmlformats.org/officeDocument/2006/relationships/hyperlink" Target="https://www.google.com/maps/dir/33.7753974,-117.921582/33.7433082,-117.9184925" TargetMode="External"/><Relationship Id="rId445" Type="http://schemas.openxmlformats.org/officeDocument/2006/relationships/hyperlink" Target="https://www.google.com/maps/dir/?api=1&amp;origin=Party+Snaps+Photo+Booth+OC+%7C+Photo+Booth+Rental+Orange+County&amp;origin_place_id=ChIJS6qcHXvZ3IARO_aW9uFeY8M&amp;destination=La+Plaza+Mercado&amp;destination_place_id=ChIJ-4na95En3YARAy2SE0dxuXM&amp;travelmode=best" TargetMode="External"/><Relationship Id="rId209" Type="http://schemas.openxmlformats.org/officeDocument/2006/relationships/hyperlink" Target="https://maps.google.com?saddr=33.7753974,-117.921582&amp;daddr=33.751678,-117.92966" TargetMode="External"/><Relationship Id="rId208" Type="http://schemas.openxmlformats.org/officeDocument/2006/relationships/hyperlink" Target="https://www.google.com/maps/dir/?api=1&amp;origin=Party+Snaps+Photo+Booth+OC+%7C+Photo+Booth+Rental+Orange+County&amp;origin_place_id=ChIJS6qcHXvZ3IARO_aW9uFeY8M&amp;destination=Rosita+Park&amp;destination_place_id=ChIJT2ATkosn3YARq12wyT3C8Lo&amp;travelmode=best" TargetMode="External"/><Relationship Id="rId329" Type="http://schemas.openxmlformats.org/officeDocument/2006/relationships/hyperlink" Target="https://maps.google.com?saddr=33.7753974,-117.921582&amp;daddr=33.7438658,-117.9073913" TargetMode="External"/><Relationship Id="rId207" Type="http://schemas.openxmlformats.org/officeDocument/2006/relationships/hyperlink" Target="https://www.google.com/maps/dir/33.7753974,-117.921582/33.763341,-117.8988744" TargetMode="External"/><Relationship Id="rId328" Type="http://schemas.openxmlformats.org/officeDocument/2006/relationships/hyperlink" Target="https://www.google.com/maps/dir/?api=1&amp;origin=Party+Snaps+Photo+Booth+OC+%7C+Photo+Booth+Rental+Orange+County&amp;origin_place_id=ChIJS6qcHXvZ3IARO_aW9uFeY8M&amp;destination=Continental+Mobile+Manor&amp;destination_place_id=ChIJl1tsxGPY3IARi-99a4I6wI8&amp;travelmode=best" TargetMode="External"/><Relationship Id="rId449" Type="http://schemas.openxmlformats.org/officeDocument/2006/relationships/hyperlink" Target="https://maps.google.com?saddr=33.7753974,-117.921582&amp;daddr=33.7619773,-117.9565689" TargetMode="External"/><Relationship Id="rId440" Type="http://schemas.openxmlformats.org/officeDocument/2006/relationships/hyperlink" Target="https://maps.google.com?saddr=33.7753974,-117.921582&amp;daddr=33.74948060000001,-117.9196203" TargetMode="External"/><Relationship Id="rId202" Type="http://schemas.openxmlformats.org/officeDocument/2006/relationships/hyperlink" Target="https://www.google.com/maps/dir/?api=1&amp;origin=Party+Snaps+Photo+Booth+OC+%7C+Photo+Booth+Rental+Orange+County&amp;origin_place_id=ChIJS6qcHXvZ3IARO_aW9uFeY8M&amp;destination=Common+Ground+Community+Garden&amp;destination_place_id=ChIJc4mw504o3YAR445rBTmTMkU&amp;travelmode=best" TargetMode="External"/><Relationship Id="rId323" Type="http://schemas.openxmlformats.org/officeDocument/2006/relationships/hyperlink" Target="https://maps.google.com?saddr=33.7753974,-117.921582&amp;daddr=33.7433082,-117.9184925" TargetMode="External"/><Relationship Id="rId444" Type="http://schemas.openxmlformats.org/officeDocument/2006/relationships/hyperlink" Target="https://www.google.com/maps/dir/33.7753974,-117.921582/33.7751773,-117.954749" TargetMode="External"/><Relationship Id="rId201" Type="http://schemas.openxmlformats.org/officeDocument/2006/relationships/hyperlink" Target="https://www.google.com/maps/dir/33.7753974,-117.921582/33.8054211,-117.8932141" TargetMode="External"/><Relationship Id="rId322" Type="http://schemas.openxmlformats.org/officeDocument/2006/relationships/hyperlink" Target="https://www.google.com/maps/dir/?api=1&amp;origin=Party+Snaps+Photo+Booth+OC+%7C+Photo+Booth+Rental+Orange+County&amp;origin_place_id=ChIJS6qcHXvZ3IARO_aW9uFeY8M&amp;destination=Santa+Anita+Park&amp;destination_place_id=ChIJQ_fG5XvY3IARXqR8ukT7Np0&amp;travelmode=best" TargetMode="External"/><Relationship Id="rId443" Type="http://schemas.openxmlformats.org/officeDocument/2006/relationships/hyperlink" Target="https://maps.google.com?saddr=33.7753974,-117.921582&amp;daddr=33.7751773,-117.954749" TargetMode="External"/><Relationship Id="rId200" Type="http://schemas.openxmlformats.org/officeDocument/2006/relationships/hyperlink" Target="https://maps.google.com?saddr=33.7753974,-117.921582&amp;daddr=33.8054211,-117.8932141" TargetMode="External"/><Relationship Id="rId321" Type="http://schemas.openxmlformats.org/officeDocument/2006/relationships/hyperlink" Target="https://www.google.com/maps/dir/33.7753974,-117.921582/33.7843704,-117.9585089" TargetMode="External"/><Relationship Id="rId442" Type="http://schemas.openxmlformats.org/officeDocument/2006/relationships/hyperlink" Target="https://www.google.com/maps/dir/?api=1&amp;origin=Party+Snaps+Photo+Booth+OC+%7C+Photo+Booth+Rental+Orange+County&amp;origin_place_id=ChIJS6qcHXvZ3IARO_aW9uFeY8M&amp;destination=Food+Stamps&amp;destination_place_id=ChIJHR-dUXEo3YARK_BjIXCR4Wo&amp;travelmode=best" TargetMode="External"/><Relationship Id="rId320" Type="http://schemas.openxmlformats.org/officeDocument/2006/relationships/hyperlink" Target="https://maps.google.com?saddr=33.7753974,-117.921582&amp;daddr=33.7843704,-117.9585089" TargetMode="External"/><Relationship Id="rId441" Type="http://schemas.openxmlformats.org/officeDocument/2006/relationships/hyperlink" Target="https://www.google.com/maps/dir/33.7753974,-117.921582/33.74948060000001,-117.9196203" TargetMode="External"/><Relationship Id="rId316" Type="http://schemas.openxmlformats.org/officeDocument/2006/relationships/hyperlink" Target="https://www.google.com/maps/dir/?api=1&amp;origin=Party+Snaps+Photo+Booth+OC+%7C+Photo+Booth+Rental+Orange+County&amp;origin_place_id=ChIJS6qcHXvZ3IARO_aW9uFeY8M&amp;destination=El+Salvador+Park&amp;destination_place_id=ChIJVZQRxQjZ3IARNUm1w0aKM3U&amp;travelmode=best" TargetMode="External"/><Relationship Id="rId437" Type="http://schemas.openxmlformats.org/officeDocument/2006/relationships/hyperlink" Target="https://maps.google.com?saddr=33.7753974,-117.921582&amp;daddr=33.7585963,-117.9384862" TargetMode="External"/><Relationship Id="rId315" Type="http://schemas.openxmlformats.org/officeDocument/2006/relationships/hyperlink" Target="https://www.google.com/maps/dir/33.7753974,-117.921582/33.7527308,-117.8945436" TargetMode="External"/><Relationship Id="rId436" Type="http://schemas.openxmlformats.org/officeDocument/2006/relationships/hyperlink" Target="https://www.google.com/maps/dir/?api=1&amp;origin=Party+Snaps+Photo+Booth+OC+%7C+Photo+Booth+Rental+Orange+County&amp;origin_place_id=ChIJS6qcHXvZ3IARO_aW9uFeY8M&amp;destination=Song+Hy+Market&amp;destination_place_id=ChIJbRYscu4n3YAR8ELzFIAQiXA&amp;travelmode=best" TargetMode="External"/><Relationship Id="rId314" Type="http://schemas.openxmlformats.org/officeDocument/2006/relationships/hyperlink" Target="https://maps.google.com?saddr=33.7753974,-117.921582&amp;daddr=33.7527308,-117.8945436" TargetMode="External"/><Relationship Id="rId435" Type="http://schemas.openxmlformats.org/officeDocument/2006/relationships/hyperlink" Target="https://www.google.com/maps/dir/33.7753974,-117.921582/33.7601815,-117.9122666" TargetMode="External"/><Relationship Id="rId313" Type="http://schemas.openxmlformats.org/officeDocument/2006/relationships/hyperlink" Target="https://www.google.com/maps/dir/?api=1&amp;origin=Party+Snaps+Photo+Booth+OC+%7C+Photo+Booth+Rental+Orange+County&amp;origin_place_id=ChIJS6qcHXvZ3IARO_aW9uFeY8M&amp;destination=Parque&amp;destination_place_id=ChIJz_6zGpfZ3IARRgxmk9nRp_c&amp;travelmode=best" TargetMode="External"/><Relationship Id="rId434" Type="http://schemas.openxmlformats.org/officeDocument/2006/relationships/hyperlink" Target="https://maps.google.com?saddr=33.7753974,-117.921582&amp;daddr=33.7601815,-117.9122666" TargetMode="External"/><Relationship Id="rId319" Type="http://schemas.openxmlformats.org/officeDocument/2006/relationships/hyperlink" Target="https://www.google.com/maps/dir/?api=1&amp;origin=Party+Snaps+Photo+Booth+OC+%7C+Photo+Booth+Rental+Orange+County&amp;origin_place_id=ChIJS6qcHXvZ3IARO_aW9uFeY8M&amp;destination=Medal+of+Honor+Bike+and+Pedestrian+Trail&amp;destination_place_id=ChIJc4sRY-8p3YARncy-xqvxWsE&amp;travelmode=best" TargetMode="External"/><Relationship Id="rId318" Type="http://schemas.openxmlformats.org/officeDocument/2006/relationships/hyperlink" Target="https://www.google.com/maps/dir/33.7753974,-117.921582/33.75269539999999,-117.8945382" TargetMode="External"/><Relationship Id="rId439" Type="http://schemas.openxmlformats.org/officeDocument/2006/relationships/hyperlink" Target="https://www.google.com/maps/dir/?api=1&amp;origin=Party+Snaps+Photo+Booth+OC+%7C+Photo+Booth+Rental+Orange+County&amp;origin_place_id=ChIJS6qcHXvZ3IARO_aW9uFeY8M&amp;destination=Pacific+Market&amp;destination_place_id=ChIJxyMJMnfY3IAR79rpFR3sBZ4&amp;travelmode=best" TargetMode="External"/><Relationship Id="rId317" Type="http://schemas.openxmlformats.org/officeDocument/2006/relationships/hyperlink" Target="https://maps.google.com?saddr=33.7753974,-117.921582&amp;daddr=33.75269539999999,-117.8945382" TargetMode="External"/><Relationship Id="rId438" Type="http://schemas.openxmlformats.org/officeDocument/2006/relationships/hyperlink" Target="https://www.google.com/maps/dir/33.7753974,-117.921582/33.7585963,-117.9384862" TargetMode="External"/><Relationship Id="rId312" Type="http://schemas.openxmlformats.org/officeDocument/2006/relationships/hyperlink" Target="https://www.google.com/maps/dir/33.7753974,-117.921582/33.8071827,-117.9199335" TargetMode="External"/><Relationship Id="rId433" Type="http://schemas.openxmlformats.org/officeDocument/2006/relationships/hyperlink" Target="https://www.google.com/maps/dir/?api=1&amp;origin=Party+Snaps+Photo+Booth+OC+%7C+Photo+Booth+Rental+Orange+County&amp;origin_place_id=ChIJS6qcHXvZ3IARO_aW9uFeY8M&amp;destination=Thanh+Long+Maria+Market&amp;destination_place_id=ChIJVyh7uhLY3IARwTBaFZk1J7I&amp;travelmode=best" TargetMode="External"/><Relationship Id="rId311" Type="http://schemas.openxmlformats.org/officeDocument/2006/relationships/hyperlink" Target="https://maps.google.com?saddr=33.7753974,-117.921582&amp;daddr=33.8071827,-117.9199335" TargetMode="External"/><Relationship Id="rId432" Type="http://schemas.openxmlformats.org/officeDocument/2006/relationships/hyperlink" Target="https://www.google.com/maps/dir/33.7753974,-117.921582/33.7610365,-117.9208206" TargetMode="External"/><Relationship Id="rId310" Type="http://schemas.openxmlformats.org/officeDocument/2006/relationships/hyperlink" Target="https://www.google.com/maps/dir/?api=1&amp;origin=Party+Snaps+Photo+Booth+OC+%7C+Photo+Booth+Rental+Orange+County&amp;origin_place_id=ChIJS6qcHXvZ3IARO_aW9uFeY8M&amp;destination=Grizzly+Peak&amp;destination_place_id=ChIJdweFab8p3YAR0BzxUFF9mjc&amp;travelmode=best" TargetMode="External"/><Relationship Id="rId431" Type="http://schemas.openxmlformats.org/officeDocument/2006/relationships/hyperlink" Target="https://maps.google.com?saddr=33.7753974,-117.921582&amp;daddr=33.7610365,-117.9208206" TargetMode="External"/><Relationship Id="rId430" Type="http://schemas.openxmlformats.org/officeDocument/2006/relationships/hyperlink" Target="https://www.google.com/maps/dir/?api=1&amp;origin=Party+Snaps+Photo+Booth+OC+%7C+Photo+Booth+Rental+Orange+County&amp;origin_place_id=ChIJS6qcHXvZ3IARO_aW9uFeY8M&amp;destination=Mercadito+El+Quetzal+Tienda+Y+Restaurante&amp;destination_place_id=ChIJF1qj38PZ3IARtZWU0wai184&amp;travelmode=best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maps/dir/?api=1&amp;origin=Kiwanis+Land+Park&amp;origin_place_id=ChIJr_0PEXco3YARLvyX4RkvQmQ&amp;destination=Party+Snaps+Photo+Booth+OC+%7C+Photo+Booth+Rental+Orange+County&amp;destination_place_id=ChIJS6qcHXvZ3IARO_aW9uFeY8M&amp;travelmode=best" TargetMode="External"/><Relationship Id="rId194" Type="http://schemas.openxmlformats.org/officeDocument/2006/relationships/hyperlink" Target="https://maps.google.com?saddr=33.764643,-117.967852&amp;daddr=33.7753974,-117.921582" TargetMode="External"/><Relationship Id="rId193" Type="http://schemas.openxmlformats.org/officeDocument/2006/relationships/hyperlink" Target="https://www.google.com/maps/dir/?api=1&amp;origin=Atlantis+Play+Center&amp;origin_place_id=ChIJoReXFtQn3YARBl-Wy1mNjI0&amp;destination=Party+Snaps+Photo+Booth+OC+%7C+Photo+Booth+Rental+Orange+County&amp;destination_place_id=ChIJS6qcHXvZ3IARO_aW9uFeY8M&amp;travelmode=best" TargetMode="External"/><Relationship Id="rId192" Type="http://schemas.openxmlformats.org/officeDocument/2006/relationships/hyperlink" Target="https://www.google.com/maps/dir/33.772263,-117.958081/33.7753974,-117.921582" TargetMode="External"/><Relationship Id="rId191" Type="http://schemas.openxmlformats.org/officeDocument/2006/relationships/hyperlink" Target="https://maps.google.com?saddr=33.772263,-117.958081&amp;daddr=33.7753974,-117.921582" TargetMode="External"/><Relationship Id="rId187" Type="http://schemas.openxmlformats.org/officeDocument/2006/relationships/hyperlink" Target="https://www.google.com/maps/dir/?api=1&amp;origin=Ponderosa+Park&amp;origin_place_id=ChIJO0oQEezX3IARrOL6pDM9dXY&amp;destination=Party+Snaps+Photo+Booth+OC+%7C+Photo+Booth+Rental+Orange+County&amp;destination_place_id=ChIJS6qcHXvZ3IARO_aW9uFeY8M&amp;travelmode=best" TargetMode="External"/><Relationship Id="rId186" Type="http://schemas.openxmlformats.org/officeDocument/2006/relationships/hyperlink" Target="https://www.google.com/maps/dir/33.7621433,-117.9284664/33.7753974,-117.921582" TargetMode="External"/><Relationship Id="rId185" Type="http://schemas.openxmlformats.org/officeDocument/2006/relationships/hyperlink" Target="https://maps.google.com?saddr=33.7621433,-117.9284664&amp;daddr=33.7753974,-117.921582" TargetMode="External"/><Relationship Id="rId184" Type="http://schemas.openxmlformats.org/officeDocument/2006/relationships/hyperlink" Target="https://www.google.com/maps/dir/?api=1&amp;origin=Garden+Grove+Park+Maintenance&amp;origin_place_id=ChIJ659HZPYn3YARyc3vZUuBbJE&amp;destination=Party+Snaps+Photo+Booth+OC+%7C+Photo+Booth+Rental+Orange+County&amp;destination_place_id=ChIJS6qcHXvZ3IARO_aW9uFeY8M&amp;travelmode=best" TargetMode="External"/><Relationship Id="rId189" Type="http://schemas.openxmlformats.org/officeDocument/2006/relationships/hyperlink" Target="https://www.google.com/maps/dir/33.7954907,-117.9055973/33.7753974,-117.921582" TargetMode="External"/><Relationship Id="rId188" Type="http://schemas.openxmlformats.org/officeDocument/2006/relationships/hyperlink" Target="https://maps.google.com?saddr=33.7954907,-117.9055973&amp;daddr=33.7753974,-117.921582" TargetMode="External"/><Relationship Id="rId183" Type="http://schemas.openxmlformats.org/officeDocument/2006/relationships/hyperlink" Target="https://www.google.com/maps/dir/33.76224300000001,-117.9666358/33.7753974,-117.921582" TargetMode="External"/><Relationship Id="rId182" Type="http://schemas.openxmlformats.org/officeDocument/2006/relationships/hyperlink" Target="https://maps.google.com?saddr=33.76224300000001,-117.9666358&amp;daddr=33.7753974,-117.921582" TargetMode="External"/><Relationship Id="rId181" Type="http://schemas.openxmlformats.org/officeDocument/2006/relationships/hyperlink" Target="https://www.google.com/maps/dir/?api=1&amp;origin=Garden+Grove+Park&amp;origin_place_id=ChIJtXxOFNQn3YARrh9IlYfmPC4&amp;destination=Party+Snaps+Photo+Booth+OC+%7C+Photo+Booth+Rental+Orange+County&amp;destination_place_id=ChIJS6qcHXvZ3IARO_aW9uFeY8M&amp;travelmode=best" TargetMode="External"/><Relationship Id="rId180" Type="http://schemas.openxmlformats.org/officeDocument/2006/relationships/hyperlink" Target="https://www.google.com/maps/dir/33.7998135,-117.8824162/33.7753974,-117.921582" TargetMode="External"/><Relationship Id="rId176" Type="http://schemas.openxmlformats.org/officeDocument/2006/relationships/hyperlink" Target="https://maps.google.com?saddr=33.7702538,-117.8678641&amp;daddr=33.7753974,-117.921582" TargetMode="External"/><Relationship Id="rId297" Type="http://schemas.openxmlformats.org/officeDocument/2006/relationships/hyperlink" Target="https://www.google.com/maps/dir/33.7745591,-117.8901237/33.7753974,-117.921582" TargetMode="External"/><Relationship Id="rId175" Type="http://schemas.openxmlformats.org/officeDocument/2006/relationships/hyperlink" Target="https://www.google.com/maps/dir/?api=1&amp;origin=Discovery+Cube&amp;origin_place_id=ChIJXzC2OsjZ3IAR_H-q2B1k3fI&amp;destination=Party+Snaps+Photo+Booth+OC+%7C+Photo+Booth+Rental+Orange+County&amp;destination_place_id=ChIJS6qcHXvZ3IARO_aW9uFeY8M&amp;travelmode=best" TargetMode="External"/><Relationship Id="rId296" Type="http://schemas.openxmlformats.org/officeDocument/2006/relationships/hyperlink" Target="https://maps.google.com?saddr=33.7745591,-117.8901237&amp;daddr=33.7753974,-117.921582" TargetMode="External"/><Relationship Id="rId174" Type="http://schemas.openxmlformats.org/officeDocument/2006/relationships/hyperlink" Target="https://www.google.com/maps/dir/33.7433082,-117.9184925/33.7753974,-117.921582" TargetMode="External"/><Relationship Id="rId295" Type="http://schemas.openxmlformats.org/officeDocument/2006/relationships/hyperlink" Target="https://www.google.com/maps/dir/?api=1&amp;origin=Parking+for+Trails&amp;origin_place_id=ChIJZTCOEWjZ3IARClIA8_K3kzI&amp;destination=Party+Snaps+Photo+Booth+OC+%7C+Photo+Booth+Rental+Orange+County&amp;destination_place_id=ChIJS6qcHXvZ3IARO_aW9uFeY8M&amp;travelmode=best" TargetMode="External"/><Relationship Id="rId173" Type="http://schemas.openxmlformats.org/officeDocument/2006/relationships/hyperlink" Target="https://maps.google.com?saddr=33.7433082,-117.9184925&amp;daddr=33.7753974,-117.921582" TargetMode="External"/><Relationship Id="rId294" Type="http://schemas.openxmlformats.org/officeDocument/2006/relationships/hyperlink" Target="https://www.google.com/maps/dir/33.7738147,-117.8903386/33.7753974,-117.921582" TargetMode="External"/><Relationship Id="rId179" Type="http://schemas.openxmlformats.org/officeDocument/2006/relationships/hyperlink" Target="https://maps.google.com?saddr=33.7998135,-117.8824162&amp;daddr=33.7753974,-117.921582" TargetMode="External"/><Relationship Id="rId178" Type="http://schemas.openxmlformats.org/officeDocument/2006/relationships/hyperlink" Target="https://www.google.com/maps/dir/?api=1&amp;origin=Angel+Stadium&amp;origin_place_id=ChIJHbA-iJzX3IARembDUOvijy0&amp;destination=Party+Snaps+Photo+Booth+OC+%7C+Photo+Booth+Rental+Orange+County&amp;destination_place_id=ChIJS6qcHXvZ3IARO_aW9uFeY8M&amp;travelmode=best" TargetMode="External"/><Relationship Id="rId299" Type="http://schemas.openxmlformats.org/officeDocument/2006/relationships/hyperlink" Target="https://maps.google.com?saddr=33.7526129,-117.9060412&amp;daddr=33.7753974,-117.921582" TargetMode="External"/><Relationship Id="rId177" Type="http://schemas.openxmlformats.org/officeDocument/2006/relationships/hyperlink" Target="https://www.google.com/maps/dir/33.7702538,-117.8678641/33.7753974,-117.921582" TargetMode="External"/><Relationship Id="rId298" Type="http://schemas.openxmlformats.org/officeDocument/2006/relationships/hyperlink" Target="https://www.google.com/maps/dir/?api=1&amp;origin=Santa+Ana+River+Trail+-+Mile+Marker+9&amp;origin_place_id=ChIJv0nd17bZ3IARzdFTcPa2k2s&amp;destination=Party+Snaps+Photo+Booth+OC+%7C+Photo+Booth+Rental+Orange+County&amp;destination_place_id=ChIJS6qcHXvZ3IARO_aW9uFeY8M&amp;travelmode=best" TargetMode="External"/><Relationship Id="rId198" Type="http://schemas.openxmlformats.org/officeDocument/2006/relationships/hyperlink" Target="https://www.google.com/maps/dir/33.8072476,-117.9333521/33.7753974,-117.921582" TargetMode="External"/><Relationship Id="rId197" Type="http://schemas.openxmlformats.org/officeDocument/2006/relationships/hyperlink" Target="https://maps.google.com?saddr=33.8072476,-117.9333521&amp;daddr=33.7753974,-117.921582" TargetMode="External"/><Relationship Id="rId196" Type="http://schemas.openxmlformats.org/officeDocument/2006/relationships/hyperlink" Target="https://www.google.com/maps/dir/?api=1&amp;origin=Energy+Field&amp;origin_place_id=ChIJU7KDCy8o3YAR6fce3BN0pm0&amp;destination=Party+Snaps+Photo+Booth+OC+%7C+Photo+Booth+Rental+Orange+County&amp;destination_place_id=ChIJS6qcHXvZ3IARO_aW9uFeY8M&amp;travelmode=best" TargetMode="External"/><Relationship Id="rId195" Type="http://schemas.openxmlformats.org/officeDocument/2006/relationships/hyperlink" Target="https://www.google.com/maps/dir/33.764643,-117.967852/33.7753974,-117.921582" TargetMode="External"/><Relationship Id="rId199" Type="http://schemas.openxmlformats.org/officeDocument/2006/relationships/hyperlink" Target="https://www.google.com/maps/dir/?api=1&amp;origin=Magnolia+Park&amp;origin_place_id=ChIJP_qEh73X3IARKEHnFKIFNQM&amp;destination=Party+Snaps+Photo+Booth+OC+%7C+Photo+Booth+Rental+Orange+County&amp;destination_place_id=ChIJS6qcHXvZ3IARO_aW9uFeY8M&amp;travelmode=best" TargetMode="External"/><Relationship Id="rId150" Type="http://schemas.openxmlformats.org/officeDocument/2006/relationships/hyperlink" Target="https://www.google.com/maps/dir/33.761864,-117.9324053/33.7753974,-117.921582" TargetMode="External"/><Relationship Id="rId271" Type="http://schemas.openxmlformats.org/officeDocument/2006/relationships/hyperlink" Target="https://www.google.com/maps/dir/?api=1&amp;origin=Christ+Cathedral+Arboretum&amp;origin_place_id=ChIJv_c_-i7X3IARxzgnMCPbLos&amp;destination=Party+Snaps+Photo+Booth+OC+%7C+Photo+Booth+Rental+Orange+County&amp;destination_place_id=ChIJS6qcHXvZ3IARO_aW9uFeY8M&amp;travelmode=best" TargetMode="External"/><Relationship Id="rId392" Type="http://schemas.openxmlformats.org/officeDocument/2006/relationships/hyperlink" Target="https://maps.google.com?saddr=33.7613156,-117.8892891&amp;daddr=33.7753974,-117.921582" TargetMode="External"/><Relationship Id="rId270" Type="http://schemas.openxmlformats.org/officeDocument/2006/relationships/hyperlink" Target="https://www.google.com/maps/dir/33.7600645,-117.9071162/33.7753974,-117.921582" TargetMode="External"/><Relationship Id="rId391" Type="http://schemas.openxmlformats.org/officeDocument/2006/relationships/hyperlink" Target="https://www.google.com/maps/dir/?api=1&amp;origin=Smart+&amp;+Final+Extra!&amp;origin_place_id=ChIJ7600s0jY3IARH99eJHJ2LWg&amp;destination=Party+Snaps+Photo+Booth+OC+%7C+Photo+Booth+Rental+Orange+County&amp;destination_place_id=ChIJS6qcHXvZ3IARO_aW9uFeY8M&amp;travelmode=best" TargetMode="External"/><Relationship Id="rId390" Type="http://schemas.openxmlformats.org/officeDocument/2006/relationships/hyperlink" Target="https://www.google.com/maps/dir/33.77149120000001,-117.9189731/33.7753974,-117.921582" TargetMode="External"/><Relationship Id="rId1" Type="http://schemas.openxmlformats.org/officeDocument/2006/relationships/hyperlink" Target="https://www.google.com/maps/dir/?api=1&amp;origin=Sleeping+Beauty+Castle+Walkthrough&amp;origin_place_id=ChIJRR0WM9HX3IARK9Sc4AyhmpE&amp;destination=Party+Snaps+Photo+Booth+OC+%7C+Photo+Booth+Rental+Orange+County&amp;destination_place_id=ChIJS6qcHXvZ3IARO_aW9uFeY8M&amp;travelmode=best" TargetMode="External"/><Relationship Id="rId2" Type="http://schemas.openxmlformats.org/officeDocument/2006/relationships/hyperlink" Target="https://maps.google.com?saddr=33.8127953,-117.9189693&amp;daddr=33.7753974,-117.921582" TargetMode="External"/><Relationship Id="rId3" Type="http://schemas.openxmlformats.org/officeDocument/2006/relationships/hyperlink" Target="https://www.google.com/maps/dir/33.8127953,-117.9189693/33.7753974,-117.921582" TargetMode="External"/><Relationship Id="rId149" Type="http://schemas.openxmlformats.org/officeDocument/2006/relationships/hyperlink" Target="https://maps.google.com?saddr=33.761864,-117.9324053&amp;daddr=33.7753974,-117.921582" TargetMode="External"/><Relationship Id="rId4" Type="http://schemas.openxmlformats.org/officeDocument/2006/relationships/hyperlink" Target="https://www.google.com/maps/dir/?api=1&amp;origin=Fantasy+Faire&amp;origin_place_id=ChIJEXB33dbX3IARBuyCXD1cLic&amp;destination=Party+Snaps+Photo+Booth+OC+%7C+Photo+Booth+Rental+Orange+County&amp;destination_place_id=ChIJS6qcHXvZ3IARO_aW9uFeY8M&amp;travelmode=best" TargetMode="External"/><Relationship Id="rId148" Type="http://schemas.openxmlformats.org/officeDocument/2006/relationships/hyperlink" Target="https://www.google.com/maps/dir/?api=1&amp;origin=Woodbury+Park&amp;origin_place_id=ChIJuY270AUn3YAR3RoTrDDGkYg&amp;destination=Party+Snaps+Photo+Booth+OC+%7C+Photo+Booth+Rental+Orange+County&amp;destination_place_id=ChIJS6qcHXvZ3IARO_aW9uFeY8M&amp;travelmode=best" TargetMode="External"/><Relationship Id="rId269" Type="http://schemas.openxmlformats.org/officeDocument/2006/relationships/hyperlink" Target="https://maps.google.com?saddr=33.7600645,-117.9071162&amp;daddr=33.7753974,-117.921582" TargetMode="External"/><Relationship Id="rId9" Type="http://schemas.openxmlformats.org/officeDocument/2006/relationships/hyperlink" Target="https://www.google.com/maps/dir/33.8097925,-117.9237869/33.7753974,-117.921582" TargetMode="External"/><Relationship Id="rId143" Type="http://schemas.openxmlformats.org/officeDocument/2006/relationships/hyperlink" Target="https://maps.google.com?saddr=33.8055799,-117.9184576&amp;daddr=33.7753974,-117.921582" TargetMode="External"/><Relationship Id="rId264" Type="http://schemas.openxmlformats.org/officeDocument/2006/relationships/hyperlink" Target="https://www.google.com/maps/dir/33.7780188,-117.9407581/33.7753974,-117.921582" TargetMode="External"/><Relationship Id="rId385" Type="http://schemas.openxmlformats.org/officeDocument/2006/relationships/hyperlink" Target="https://www.google.com/maps/dir/?api=1&amp;origin=ampm&amp;origin_place_id=ChIJace-QAbY3IARIsBmFlGeUmo&amp;destination=Party+Snaps+Photo+Booth+OC+%7C+Photo+Booth+Rental+Orange+County&amp;destination_place_id=ChIJS6qcHXvZ3IARO_aW9uFeY8M&amp;travelmode=best" TargetMode="External"/><Relationship Id="rId142" Type="http://schemas.openxmlformats.org/officeDocument/2006/relationships/hyperlink" Target="https://www.google.com/maps/dir/?api=1&amp;origin=Luigi's+Casa+Della+Tires&amp;origin_place_id=ChIJF0DMaxnX3IAR_T6DIp7MRsE&amp;destination=Party+Snaps+Photo+Booth+OC+%7C+Photo+Booth+Rental+Orange+County&amp;destination_place_id=ChIJS6qcHXvZ3IARO_aW9uFeY8M&amp;travelmode=best" TargetMode="External"/><Relationship Id="rId263" Type="http://schemas.openxmlformats.org/officeDocument/2006/relationships/hyperlink" Target="https://maps.google.com?saddr=33.7780188,-117.9407581&amp;daddr=33.7753974,-117.921582" TargetMode="External"/><Relationship Id="rId384" Type="http://schemas.openxmlformats.org/officeDocument/2006/relationships/hyperlink" Target="https://www.google.com/maps/dir/33.7771316,-117.9180055/33.7753974,-117.921582" TargetMode="External"/><Relationship Id="rId141" Type="http://schemas.openxmlformats.org/officeDocument/2006/relationships/hyperlink" Target="https://www.google.com/maps/dir/33.8060303,-117.9114811/33.7753974,-117.921582" TargetMode="External"/><Relationship Id="rId262" Type="http://schemas.openxmlformats.org/officeDocument/2006/relationships/hyperlink" Target="https://www.google.com/maps/dir/?api=1&amp;origin=Village+Green+Park&amp;origin_place_id=ChIJpwrOhxcp3YARLTbeP6nIAg8&amp;destination=Party+Snaps+Photo+Booth+OC+%7C+Photo+Booth+Rental+Orange+County&amp;destination_place_id=ChIJS6qcHXvZ3IARO_aW9uFeY8M&amp;travelmode=best" TargetMode="External"/><Relationship Id="rId383" Type="http://schemas.openxmlformats.org/officeDocument/2006/relationships/hyperlink" Target="https://maps.google.com?saddr=33.7771316,-117.9180055&amp;daddr=33.7753974,-117.921582" TargetMode="External"/><Relationship Id="rId140" Type="http://schemas.openxmlformats.org/officeDocument/2006/relationships/hyperlink" Target="https://maps.google.com?saddr=33.8060303,-117.9114811&amp;daddr=33.7753974,-117.921582" TargetMode="External"/><Relationship Id="rId261" Type="http://schemas.openxmlformats.org/officeDocument/2006/relationships/hyperlink" Target="https://www.google.com/maps/dir/33.7780071,-117.9407545/33.7753974,-117.921582" TargetMode="External"/><Relationship Id="rId382" Type="http://schemas.openxmlformats.org/officeDocument/2006/relationships/hyperlink" Target="https://www.google.com/maps/dir/?api=1&amp;origin=El+Super&amp;origin_place_id=ChIJpQuiFwLY3IARSjXP13zRuIo&amp;destination=Party+Snaps+Photo+Booth+OC+%7C+Photo+Booth+Rental+Orange+County&amp;destination_place_id=ChIJS6qcHXvZ3IARO_aW9uFeY8M&amp;travelmode=best" TargetMode="External"/><Relationship Id="rId5" Type="http://schemas.openxmlformats.org/officeDocument/2006/relationships/hyperlink" Target="https://maps.google.com?saddr=33.8125475,-117.9194452&amp;daddr=33.7753974,-117.921582" TargetMode="External"/><Relationship Id="rId147" Type="http://schemas.openxmlformats.org/officeDocument/2006/relationships/hyperlink" Target="https://www.google.com/maps/dir/33.800308,-117.8827321/33.7753974,-117.921582" TargetMode="External"/><Relationship Id="rId268" Type="http://schemas.openxmlformats.org/officeDocument/2006/relationships/hyperlink" Target="https://www.google.com/maps/dir/?api=1&amp;origin=Artificial+Grass+Solution&amp;origin_place_id=ChIJq9iql5_Z3IAR_b1oMgNZeBQ&amp;destination=Party+Snaps+Photo+Booth+OC+%7C+Photo+Booth+Rental+Orange+County&amp;destination_place_id=ChIJS6qcHXvZ3IARO_aW9uFeY8M&amp;travelmode=best" TargetMode="External"/><Relationship Id="rId389" Type="http://schemas.openxmlformats.org/officeDocument/2006/relationships/hyperlink" Target="https://maps.google.com?saddr=33.77149120000001,-117.9189731&amp;daddr=33.7753974,-117.921582" TargetMode="External"/><Relationship Id="rId6" Type="http://schemas.openxmlformats.org/officeDocument/2006/relationships/hyperlink" Target="https://www.google.com/maps/dir/33.8125475,-117.9194452/33.7753974,-117.921582" TargetMode="External"/><Relationship Id="rId146" Type="http://schemas.openxmlformats.org/officeDocument/2006/relationships/hyperlink" Target="https://maps.google.com?saddr=33.800308,-117.8827321&amp;daddr=33.7753974,-117.921582" TargetMode="External"/><Relationship Id="rId267" Type="http://schemas.openxmlformats.org/officeDocument/2006/relationships/hyperlink" Target="https://www.google.com/maps/dir/33.761864,-117.9324053/33.7753974,-117.921582" TargetMode="External"/><Relationship Id="rId388" Type="http://schemas.openxmlformats.org/officeDocument/2006/relationships/hyperlink" Target="https://www.google.com/maps/dir/?api=1&amp;origin=AA+Market&amp;origin_place_id=ChIJHUVvKQTY3IARhwziyHaKsZU&amp;destination=Party+Snaps+Photo+Booth+OC+%7C+Photo+Booth+Rental+Orange+County&amp;destination_place_id=ChIJS6qcHXvZ3IARO_aW9uFeY8M&amp;travelmode=best" TargetMode="External"/><Relationship Id="rId7" Type="http://schemas.openxmlformats.org/officeDocument/2006/relationships/hyperlink" Target="https://www.google.com/maps/dir/?api=1&amp;origin=Downtown+Disney+District&amp;origin_place_id=ChIJtQw0jtfX3IARiwjloLOkQs0&amp;destination=Party+Snaps+Photo+Booth+OC+%7C+Photo+Booth+Rental+Orange+County&amp;destination_place_id=ChIJS6qcHXvZ3IARO_aW9uFeY8M&amp;travelmode=best" TargetMode="External"/><Relationship Id="rId145" Type="http://schemas.openxmlformats.org/officeDocument/2006/relationships/hyperlink" Target="https://www.google.com/maps/dir/?api=1&amp;origin=Magic+Of+Lights&amp;origin_place_id=ChIJRV06LPnX3IARXe3TuZQzWVk&amp;destination=Party+Snaps+Photo+Booth+OC+%7C+Photo+Booth+Rental+Orange+County&amp;destination_place_id=ChIJS6qcHXvZ3IARO_aW9uFeY8M&amp;travelmode=best" TargetMode="External"/><Relationship Id="rId266" Type="http://schemas.openxmlformats.org/officeDocument/2006/relationships/hyperlink" Target="https://maps.google.com?saddr=33.761864,-117.9324053&amp;daddr=33.7753974,-117.921582" TargetMode="External"/><Relationship Id="rId387" Type="http://schemas.openxmlformats.org/officeDocument/2006/relationships/hyperlink" Target="https://www.google.com/maps/dir/33.7689811,-117.9208618/33.7753974,-117.921582" TargetMode="External"/><Relationship Id="rId8" Type="http://schemas.openxmlformats.org/officeDocument/2006/relationships/hyperlink" Target="https://maps.google.com?saddr=33.8097925,-117.9237869&amp;daddr=33.7753974,-117.921582" TargetMode="External"/><Relationship Id="rId144" Type="http://schemas.openxmlformats.org/officeDocument/2006/relationships/hyperlink" Target="https://www.google.com/maps/dir/33.8055799,-117.9184576/33.7753974,-117.921582" TargetMode="External"/><Relationship Id="rId265" Type="http://schemas.openxmlformats.org/officeDocument/2006/relationships/hyperlink" Target="https://www.google.com/maps/dir/?api=1&amp;origin=Woodbury+Park&amp;origin_place_id=ChIJuY270AUn3YAR3RoTrDDGkYg&amp;destination=Party+Snaps+Photo+Booth+OC+%7C+Photo+Booth+Rental+Orange+County&amp;destination_place_id=ChIJS6qcHXvZ3IARO_aW9uFeY8M&amp;travelmode=best" TargetMode="External"/><Relationship Id="rId386" Type="http://schemas.openxmlformats.org/officeDocument/2006/relationships/hyperlink" Target="https://maps.google.com?saddr=33.7689811,-117.9208618&amp;daddr=33.7753974,-117.921582" TargetMode="External"/><Relationship Id="rId260" Type="http://schemas.openxmlformats.org/officeDocument/2006/relationships/hyperlink" Target="https://maps.google.com?saddr=33.7780071,-117.9407545&amp;daddr=33.7753974,-117.921582" TargetMode="External"/><Relationship Id="rId381" Type="http://schemas.openxmlformats.org/officeDocument/2006/relationships/hyperlink" Target="https://www.google.com/maps/dir/33.7730777,-117.9387681/33.7753974,-117.921582" TargetMode="External"/><Relationship Id="rId380" Type="http://schemas.openxmlformats.org/officeDocument/2006/relationships/hyperlink" Target="https://maps.google.com?saddr=33.7730777,-117.9387681&amp;daddr=33.7753974,-117.921582" TargetMode="External"/><Relationship Id="rId139" Type="http://schemas.openxmlformats.org/officeDocument/2006/relationships/hyperlink" Target="https://www.google.com/maps/dir/?api=1&amp;origin=Flightdeck+Rogue+Racing+Anaheim&amp;origin_place_id=ChIJcdIXa5_X3IARexVAEMK3Sho&amp;destination=Party+Snaps+Photo+Booth+OC+%7C+Photo+Booth+Rental+Orange+County&amp;destination_place_id=ChIJS6qcHXvZ3IARO_aW9uFeY8M&amp;travelmode=best" TargetMode="External"/><Relationship Id="rId138" Type="http://schemas.openxmlformats.org/officeDocument/2006/relationships/hyperlink" Target="https://www.google.com/maps/dir/33.7780071,-117.9407545/33.7753974,-117.921582" TargetMode="External"/><Relationship Id="rId259" Type="http://schemas.openxmlformats.org/officeDocument/2006/relationships/hyperlink" Target="https://www.google.com/maps/dir/?api=1&amp;origin=Euclid+Park&amp;origin_place_id=ChIJ1cRANAko3YARTOa1_kBCIqg&amp;destination=Party+Snaps+Photo+Booth+OC+%7C+Photo+Booth+Rental+Orange+County&amp;destination_place_id=ChIJS6qcHXvZ3IARO_aW9uFeY8M&amp;travelmode=best" TargetMode="External"/><Relationship Id="rId137" Type="http://schemas.openxmlformats.org/officeDocument/2006/relationships/hyperlink" Target="https://maps.google.com?saddr=33.7780071,-117.9407545&amp;daddr=33.7753974,-117.921582" TargetMode="External"/><Relationship Id="rId258" Type="http://schemas.openxmlformats.org/officeDocument/2006/relationships/hyperlink" Target="https://www.google.com/maps/dir/33.7767992,-117.9376069/33.7753974,-117.921582" TargetMode="External"/><Relationship Id="rId379" Type="http://schemas.openxmlformats.org/officeDocument/2006/relationships/hyperlink" Target="https://www.google.com/maps/dir/?api=1&amp;origin=Dalat+Supermarket&amp;origin_place_id=ChIJXQH2kOIn3YAROWsOpGRrT6s&amp;destination=Party+Snaps+Photo+Booth+OC+%7C+Photo+Booth+Rental+Orange+County&amp;destination_place_id=ChIJS6qcHXvZ3IARO_aW9uFeY8M&amp;travelmode=best" TargetMode="External"/><Relationship Id="rId132" Type="http://schemas.openxmlformats.org/officeDocument/2006/relationships/hyperlink" Target="https://www.google.com/maps/dir/33.8148269,-117.9186635/33.7753974,-117.921582" TargetMode="External"/><Relationship Id="rId253" Type="http://schemas.openxmlformats.org/officeDocument/2006/relationships/hyperlink" Target="https://www.google.com/maps/dir/?api=1&amp;origin=Cottage+Industries+Community+Garden&amp;origin_place_id=ChIJ4auzT-Yn3YAROMTyM7G7zjU&amp;destination=Party+Snaps+Photo+Booth+OC+%7C+Photo+Booth+Rental+Orange+County&amp;destination_place_id=ChIJS6qcHXvZ3IARO_aW9uFeY8M&amp;travelmode=best" TargetMode="External"/><Relationship Id="rId374" Type="http://schemas.openxmlformats.org/officeDocument/2006/relationships/hyperlink" Target="https://maps.google.com?saddr=33.7450315,-117.8871474&amp;daddr=33.7753974,-117.921582" TargetMode="External"/><Relationship Id="rId495" Type="http://schemas.openxmlformats.org/officeDocument/2006/relationships/hyperlink" Target="https://www.google.com/maps/dir/33.73222219999999,-117.9363889/33.7753974,-117.921582" TargetMode="External"/><Relationship Id="rId131" Type="http://schemas.openxmlformats.org/officeDocument/2006/relationships/hyperlink" Target="https://maps.google.com?saddr=33.8148269,-117.9186635&amp;daddr=33.7753974,-117.921582" TargetMode="External"/><Relationship Id="rId252" Type="http://schemas.openxmlformats.org/officeDocument/2006/relationships/hyperlink" Target="https://www.google.com/maps/dir/33.7773053,-117.9520866/33.7753974,-117.921582" TargetMode="External"/><Relationship Id="rId373" Type="http://schemas.openxmlformats.org/officeDocument/2006/relationships/hyperlink" Target="https://www.google.com/maps/dir/?api=1&amp;origin=El+Toro+Carniceria&amp;origin_place_id=ChIJMVd91FfY3IAR_yW_cEB-Qfw&amp;destination=Party+Snaps+Photo+Booth+OC+%7C+Photo+Booth+Rental+Orange+County&amp;destination_place_id=ChIJS6qcHXvZ3IARO_aW9uFeY8M&amp;travelmode=best" TargetMode="External"/><Relationship Id="rId494" Type="http://schemas.openxmlformats.org/officeDocument/2006/relationships/hyperlink" Target="https://maps.google.com?saddr=33.73222219999999,-117.9363889&amp;daddr=33.7753974,-117.921582" TargetMode="External"/><Relationship Id="rId130" Type="http://schemas.openxmlformats.org/officeDocument/2006/relationships/hyperlink" Target="https://www.google.com/maps/dir/?api=1&amp;origin=Disneyland+Railroad+-+Mickey's+Toontown+Station&amp;origin_place_id=ChIJ74krSCzX3IARqqvNfSAdUuM&amp;destination=Party+Snaps+Photo+Booth+OC+%7C+Photo+Booth+Rental+Orange+County&amp;destination_place_id=ChIJS6qcHXvZ3IARO_aW9uFeY8M&amp;travelmode=best" TargetMode="External"/><Relationship Id="rId251" Type="http://schemas.openxmlformats.org/officeDocument/2006/relationships/hyperlink" Target="https://maps.google.com?saddr=33.7773053,-117.9520866&amp;daddr=33.7753974,-117.921582" TargetMode="External"/><Relationship Id="rId372" Type="http://schemas.openxmlformats.org/officeDocument/2006/relationships/hyperlink" Target="https://www.google.com/maps/dir/33.7603264,-117.8836899/33.7753974,-117.921582" TargetMode="External"/><Relationship Id="rId493" Type="http://schemas.openxmlformats.org/officeDocument/2006/relationships/hyperlink" Target="https://www.google.com/maps/dir/?api=1&amp;origin=Mom's+Supermarket&amp;origin_place_id=ChIJiUQCGngn3YARMVEwfhmTjiE&amp;destination=Party+Snaps+Photo+Booth+OC+%7C+Photo+Booth+Rental+Orange+County&amp;destination_place_id=ChIJS6qcHXvZ3IARO_aW9uFeY8M&amp;travelmode=best" TargetMode="External"/><Relationship Id="rId250" Type="http://schemas.openxmlformats.org/officeDocument/2006/relationships/hyperlink" Target="https://www.google.com/maps/dir/?api=1&amp;origin=Stanford+Park+LLC&amp;origin_place_id=ChIJjTrbsXMo3YARe_oIepACnB8&amp;destination=Party+Snaps+Photo+Booth+OC+%7C+Photo+Booth+Rental+Orange+County&amp;destination_place_id=ChIJS6qcHXvZ3IARO_aW9uFeY8M&amp;travelmode=best" TargetMode="External"/><Relationship Id="rId371" Type="http://schemas.openxmlformats.org/officeDocument/2006/relationships/hyperlink" Target="https://maps.google.com?saddr=33.7603264,-117.8836899&amp;daddr=33.7753974,-117.921582" TargetMode="External"/><Relationship Id="rId492" Type="http://schemas.openxmlformats.org/officeDocument/2006/relationships/hyperlink" Target="https://www.google.com/maps/dir/33.74633019999999,-117.9605408/33.7753974,-117.921582" TargetMode="External"/><Relationship Id="rId136" Type="http://schemas.openxmlformats.org/officeDocument/2006/relationships/hyperlink" Target="https://www.google.com/maps/dir/?api=1&amp;origin=Euclid+Park&amp;origin_place_id=ChIJ1cRANAko3YARTOa1_kBCIqg&amp;destination=Party+Snaps+Photo+Booth+OC+%7C+Photo+Booth+Rental+Orange+County&amp;destination_place_id=ChIJS6qcHXvZ3IARO_aW9uFeY8M&amp;travelmode=best" TargetMode="External"/><Relationship Id="rId257" Type="http://schemas.openxmlformats.org/officeDocument/2006/relationships/hyperlink" Target="https://maps.google.com?saddr=33.7767992,-117.9376069&amp;daddr=33.7753974,-117.921582" TargetMode="External"/><Relationship Id="rId378" Type="http://schemas.openxmlformats.org/officeDocument/2006/relationships/hyperlink" Target="https://www.google.com/maps/dir/33.74654069999999,-117.9215591/33.7753974,-117.921582" TargetMode="External"/><Relationship Id="rId135" Type="http://schemas.openxmlformats.org/officeDocument/2006/relationships/hyperlink" Target="https://www.google.com/maps/dir/33.7780188,-117.9407581/33.7753974,-117.921582" TargetMode="External"/><Relationship Id="rId256" Type="http://schemas.openxmlformats.org/officeDocument/2006/relationships/hyperlink" Target="https://www.google.com/maps/dir/?api=1&amp;origin=Community+Center+Park&amp;origin_place_id=ChIJlSiajQgo3YARYgyGu4fE3r0&amp;destination=Party+Snaps+Photo+Booth+OC+%7C+Photo+Booth+Rental+Orange+County&amp;destination_place_id=ChIJS6qcHXvZ3IARO_aW9uFeY8M&amp;travelmode=best" TargetMode="External"/><Relationship Id="rId377" Type="http://schemas.openxmlformats.org/officeDocument/2006/relationships/hyperlink" Target="https://maps.google.com?saddr=33.74654069999999,-117.9215591&amp;daddr=33.7753974,-117.921582" TargetMode="External"/><Relationship Id="rId134" Type="http://schemas.openxmlformats.org/officeDocument/2006/relationships/hyperlink" Target="https://maps.google.com?saddr=33.7780188,-117.9407581&amp;daddr=33.7753974,-117.921582" TargetMode="External"/><Relationship Id="rId255" Type="http://schemas.openxmlformats.org/officeDocument/2006/relationships/hyperlink" Target="https://www.google.com/maps/dir/33.77457739999999,-117.9332612/33.7753974,-117.921582" TargetMode="External"/><Relationship Id="rId376" Type="http://schemas.openxmlformats.org/officeDocument/2006/relationships/hyperlink" Target="https://www.google.com/maps/dir/?api=1&amp;origin=Northgate+Market&amp;origin_place_id=ChIJKy440nnY3IARR4vBo-nSdek&amp;destination=Party+Snaps+Photo+Booth+OC+%7C+Photo+Booth+Rental+Orange+County&amp;destination_place_id=ChIJS6qcHXvZ3IARO_aW9uFeY8M&amp;travelmode=best" TargetMode="External"/><Relationship Id="rId133" Type="http://schemas.openxmlformats.org/officeDocument/2006/relationships/hyperlink" Target="https://www.google.com/maps/dir/?api=1&amp;origin=Village+Green+Park&amp;origin_place_id=ChIJpwrOhxcp3YARLTbeP6nIAg8&amp;destination=Party+Snaps+Photo+Booth+OC+%7C+Photo+Booth+Rental+Orange+County&amp;destination_place_id=ChIJS6qcHXvZ3IARO_aW9uFeY8M&amp;travelmode=best" TargetMode="External"/><Relationship Id="rId254" Type="http://schemas.openxmlformats.org/officeDocument/2006/relationships/hyperlink" Target="https://maps.google.com?saddr=33.77457739999999,-117.9332612&amp;daddr=33.7753974,-117.921582" TargetMode="External"/><Relationship Id="rId375" Type="http://schemas.openxmlformats.org/officeDocument/2006/relationships/hyperlink" Target="https://www.google.com/maps/dir/33.7450315,-117.8871474/33.7753974,-117.921582" TargetMode="External"/><Relationship Id="rId496" Type="http://schemas.openxmlformats.org/officeDocument/2006/relationships/drawing" Target="../drawings/drawing5.xml"/><Relationship Id="rId172" Type="http://schemas.openxmlformats.org/officeDocument/2006/relationships/hyperlink" Target="https://www.google.com/maps/dir/?api=1&amp;origin=Santa+Anita+Park&amp;origin_place_id=ChIJQ_fG5XvY3IARXqR8ukT7Np0&amp;destination=Party+Snaps+Photo+Booth+OC+%7C+Photo+Booth+Rental+Orange+County&amp;destination_place_id=ChIJS6qcHXvZ3IARO_aW9uFeY8M&amp;travelmode=best" TargetMode="External"/><Relationship Id="rId293" Type="http://schemas.openxmlformats.org/officeDocument/2006/relationships/hyperlink" Target="https://maps.google.com?saddr=33.7738147,-117.8903386&amp;daddr=33.7753974,-117.921582" TargetMode="External"/><Relationship Id="rId171" Type="http://schemas.openxmlformats.org/officeDocument/2006/relationships/hyperlink" Target="https://www.google.com/maps/dir/33.7526954,-117.8945382/33.7753974,-117.921582" TargetMode="External"/><Relationship Id="rId292" Type="http://schemas.openxmlformats.org/officeDocument/2006/relationships/hyperlink" Target="https://www.google.com/maps/dir/?api=1&amp;origin=Memory+Lane+Park&amp;origin_place_id=ChIJlW2CozrY3IARl3_GJv7CuwQ&amp;destination=Party+Snaps+Photo+Booth+OC+%7C+Photo+Booth+Rental+Orange+County&amp;destination_place_id=ChIJS6qcHXvZ3IARO_aW9uFeY8M&amp;travelmode=best" TargetMode="External"/><Relationship Id="rId170" Type="http://schemas.openxmlformats.org/officeDocument/2006/relationships/hyperlink" Target="https://maps.google.com?saddr=33.7526954,-117.8945382&amp;daddr=33.7753974,-117.921582" TargetMode="External"/><Relationship Id="rId291" Type="http://schemas.openxmlformats.org/officeDocument/2006/relationships/hyperlink" Target="https://www.google.com/maps/dir/33.7725235,-117.890823/33.7753974,-117.921582" TargetMode="External"/><Relationship Id="rId290" Type="http://schemas.openxmlformats.org/officeDocument/2006/relationships/hyperlink" Target="https://maps.google.com?saddr=33.7725235,-117.890823&amp;daddr=33.7753974,-117.921582" TargetMode="External"/><Relationship Id="rId165" Type="http://schemas.openxmlformats.org/officeDocument/2006/relationships/hyperlink" Target="https://www.google.com/maps/dir/33.7403983,-117.9676663/33.7753974,-117.921582" TargetMode="External"/><Relationship Id="rId286" Type="http://schemas.openxmlformats.org/officeDocument/2006/relationships/hyperlink" Target="https://www.google.com/maps/dir/?api=1&amp;origin=Shelley+Kensington+Park&amp;origin_place_id=ChIJ7TVczGUp3YAR0mIIQQmvYYA&amp;destination=Party+Snaps+Photo+Booth+OC+%7C+Photo+Booth+Rental+Orange+County&amp;destination_place_id=ChIJS6qcHXvZ3IARO_aW9uFeY8M&amp;travelmode=best" TargetMode="External"/><Relationship Id="rId164" Type="http://schemas.openxmlformats.org/officeDocument/2006/relationships/hyperlink" Target="https://maps.google.com?saddr=33.7403983,-117.9676663&amp;daddr=33.7753974,-117.921582" TargetMode="External"/><Relationship Id="rId285" Type="http://schemas.openxmlformats.org/officeDocument/2006/relationships/hyperlink" Target="https://www.google.com/maps/dir/33.7626617,-117.895647/33.7753974,-117.921582" TargetMode="External"/><Relationship Id="rId163" Type="http://schemas.openxmlformats.org/officeDocument/2006/relationships/hyperlink" Target="https://www.google.com/maps/dir/?api=1&amp;origin=Coronet+Park&amp;origin_place_id=ChIJNdOqebQn3YAR-jNmYHjkREk&amp;destination=Party+Snaps+Photo+Booth+OC+%7C+Photo+Booth+Rental+Orange+County&amp;destination_place_id=ChIJS6qcHXvZ3IARO_aW9uFeY8M&amp;travelmode=best" TargetMode="External"/><Relationship Id="rId284" Type="http://schemas.openxmlformats.org/officeDocument/2006/relationships/hyperlink" Target="https://maps.google.com?saddr=33.7626617,-117.895647&amp;daddr=33.7753974,-117.921582" TargetMode="External"/><Relationship Id="rId162" Type="http://schemas.openxmlformats.org/officeDocument/2006/relationships/hyperlink" Target="https://www.google.com/maps/dir/33.8078476,-117.8764687/33.7753974,-117.921582" TargetMode="External"/><Relationship Id="rId283" Type="http://schemas.openxmlformats.org/officeDocument/2006/relationships/hyperlink" Target="https://www.google.com/maps/dir/?api=1&amp;origin=Riverview+Park&amp;origin_place_id=ChIJJQADtEDY3IARPBHuD5gPfbo&amp;destination=Party+Snaps+Photo+Booth+OC+%7C+Photo+Booth+Rental+Orange+County&amp;destination_place_id=ChIJS6qcHXvZ3IARO_aW9uFeY8M&amp;travelmode=best" TargetMode="External"/><Relationship Id="rId169" Type="http://schemas.openxmlformats.org/officeDocument/2006/relationships/hyperlink" Target="https://www.google.com/maps/dir/?api=1&amp;origin=El+Salvador+Park&amp;origin_place_id=ChIJVZQRxQjZ3IARNUm1w0aKM3U&amp;destination=Party+Snaps+Photo+Booth+OC+%7C+Photo+Booth+Rental+Orange+County&amp;destination_place_id=ChIJS6qcHXvZ3IARO_aW9uFeY8M&amp;travelmode=best" TargetMode="External"/><Relationship Id="rId168" Type="http://schemas.openxmlformats.org/officeDocument/2006/relationships/hyperlink" Target="https://www.google.com/maps/dir/33.8065386,-117.9174658/33.7753974,-117.921582" TargetMode="External"/><Relationship Id="rId289" Type="http://schemas.openxmlformats.org/officeDocument/2006/relationships/hyperlink" Target="https://www.google.com/maps/dir/?api=1&amp;origin=Santa+Ana+River+Trail-+Honeycomb+Pocket+Park&amp;origin_place_id=ChIJF4Jz4-rZ3IARLOzXZfhfXAE&amp;destination=Party+Snaps+Photo+Booth+OC+%7C+Photo+Booth+Rental+Orange+County&amp;destination_place_id=ChIJS6qcHXvZ3IARO_aW9uFeY8M&amp;travelmode=best" TargetMode="External"/><Relationship Id="rId167" Type="http://schemas.openxmlformats.org/officeDocument/2006/relationships/hyperlink" Target="https://maps.google.com?saddr=33.8065386,-117.9174658&amp;daddr=33.7753974,-117.921582" TargetMode="External"/><Relationship Id="rId288" Type="http://schemas.openxmlformats.org/officeDocument/2006/relationships/hyperlink" Target="https://www.google.com/maps/dir/33.78012099999999,-117.9517343/33.7753974,-117.921582" TargetMode="External"/><Relationship Id="rId166" Type="http://schemas.openxmlformats.org/officeDocument/2006/relationships/hyperlink" Target="https://www.google.com/maps/dir/?api=1&amp;origin=Avengers+Headquarters&amp;origin_place_id=ChIJgarRbmop3YARhzpGTfDPL5Y&amp;destination=Party+Snaps+Photo+Booth+OC+%7C+Photo+Booth+Rental+Orange+County&amp;destination_place_id=ChIJS6qcHXvZ3IARO_aW9uFeY8M&amp;travelmode=best" TargetMode="External"/><Relationship Id="rId287" Type="http://schemas.openxmlformats.org/officeDocument/2006/relationships/hyperlink" Target="https://maps.google.com?saddr=33.78012099999999,-117.9517343&amp;daddr=33.7753974,-117.921582" TargetMode="External"/><Relationship Id="rId161" Type="http://schemas.openxmlformats.org/officeDocument/2006/relationships/hyperlink" Target="https://maps.google.com?saddr=33.8078476,-117.8764687&amp;daddr=33.7753974,-117.921582" TargetMode="External"/><Relationship Id="rId282" Type="http://schemas.openxmlformats.org/officeDocument/2006/relationships/hyperlink" Target="https://www.google.com/maps/dir/33.7955284,-117.9050139/33.7753974,-117.921582" TargetMode="External"/><Relationship Id="rId160" Type="http://schemas.openxmlformats.org/officeDocument/2006/relationships/hyperlink" Target="https://www.google.com/maps/dir/?api=1&amp;origin=Honda+Center&amp;origin_place_id=ChIJXyczhHXX3IARFVUqyhMqiqg&amp;destination=Party+Snaps+Photo+Booth+OC+%7C+Photo+Booth+Rental+Orange+County&amp;destination_place_id=ChIJS6qcHXvZ3IARO_aW9uFeY8M&amp;travelmode=best" TargetMode="External"/><Relationship Id="rId281" Type="http://schemas.openxmlformats.org/officeDocument/2006/relationships/hyperlink" Target="https://maps.google.com?saddr=33.7955284,-117.9050139&amp;daddr=33.7753974,-117.921582" TargetMode="External"/><Relationship Id="rId280" Type="http://schemas.openxmlformats.org/officeDocument/2006/relationships/hyperlink" Target="https://www.google.com/maps/dir/?api=1&amp;origin=Ponderosa+Park+Water+Play+Zone&amp;origin_place_id=ChIJ2U2yYVvX3IARAkck-Cnk4dM&amp;destination=Party+Snaps+Photo+Booth+OC+%7C+Photo+Booth+Rental+Orange+County&amp;destination_place_id=ChIJS6qcHXvZ3IARO_aW9uFeY8M&amp;travelmode=best" TargetMode="External"/><Relationship Id="rId159" Type="http://schemas.openxmlformats.org/officeDocument/2006/relationships/hyperlink" Target="https://www.google.com/maps/dir/33.7955284,-117.9050139/33.7753974,-117.921582" TargetMode="External"/><Relationship Id="rId154" Type="http://schemas.openxmlformats.org/officeDocument/2006/relationships/hyperlink" Target="https://www.google.com/maps/dir/?api=1&amp;origin=Paul+Revere+Park&amp;origin_place_id=ChIJZXWIGc_X3IARnXPXGSjZkPA&amp;destination=Party+Snaps+Photo+Booth+OC+%7C+Photo+Booth+Rental+Orange+County&amp;destination_place_id=ChIJS6qcHXvZ3IARO_aW9uFeY8M&amp;travelmode=best" TargetMode="External"/><Relationship Id="rId275" Type="http://schemas.openxmlformats.org/officeDocument/2006/relationships/hyperlink" Target="https://maps.google.com?saddr=33.7642218,-117.8977311&amp;daddr=33.7753974,-117.921582" TargetMode="External"/><Relationship Id="rId396" Type="http://schemas.openxmlformats.org/officeDocument/2006/relationships/hyperlink" Target="https://www.google.com/maps/dir/33.8166194,-117.9085144/33.7753974,-117.921582" TargetMode="External"/><Relationship Id="rId153" Type="http://schemas.openxmlformats.org/officeDocument/2006/relationships/hyperlink" Target="https://www.google.com/maps/dir/33.741696,-117.898686/33.7753974,-117.921582" TargetMode="External"/><Relationship Id="rId274" Type="http://schemas.openxmlformats.org/officeDocument/2006/relationships/hyperlink" Target="https://www.google.com/maps/dir/?api=1&amp;origin=Santa+Ana+River+Trail-+mile+marker+10&amp;origin_place_id=ChIJlfPw-crZ3IARTakVXGBrHG8&amp;destination=Party+Snaps+Photo+Booth+OC+%7C+Photo+Booth+Rental+Orange+County&amp;destination_place_id=ChIJS6qcHXvZ3IARO_aW9uFeY8M&amp;travelmode=best" TargetMode="External"/><Relationship Id="rId395" Type="http://schemas.openxmlformats.org/officeDocument/2006/relationships/hyperlink" Target="https://maps.google.com?saddr=33.8166194,-117.9085144&amp;daddr=33.7753974,-117.921582" TargetMode="External"/><Relationship Id="rId152" Type="http://schemas.openxmlformats.org/officeDocument/2006/relationships/hyperlink" Target="https://maps.google.com?saddr=33.741696,-117.898686&amp;daddr=33.7753974,-117.921582" TargetMode="External"/><Relationship Id="rId273" Type="http://schemas.openxmlformats.org/officeDocument/2006/relationships/hyperlink" Target="https://www.google.com/maps/dir/33.7862107,-117.8990477/33.7753974,-117.921582" TargetMode="External"/><Relationship Id="rId394" Type="http://schemas.openxmlformats.org/officeDocument/2006/relationships/hyperlink" Target="https://www.google.com/maps/dir/?api=1&amp;origin=El+Super&amp;origin_place_id=ChIJm6ogpM7X3IARSkm0GnxxWF0&amp;destination=Party+Snaps+Photo+Booth+OC+%7C+Photo+Booth+Rental+Orange+County&amp;destination_place_id=ChIJS6qcHXvZ3IARO_aW9uFeY8M&amp;travelmode=best" TargetMode="External"/><Relationship Id="rId151" Type="http://schemas.openxmlformats.org/officeDocument/2006/relationships/hyperlink" Target="https://www.google.com/maps/dir/?api=1&amp;origin=Friendship+Park&amp;origin_place_id=ChIJl2QYjFvZ3IAR4IsEx6l5Yf0&amp;destination=Party+Snaps+Photo+Booth+OC+%7C+Photo+Booth+Rental+Orange+County&amp;destination_place_id=ChIJS6qcHXvZ3IARO_aW9uFeY8M&amp;travelmode=best" TargetMode="External"/><Relationship Id="rId272" Type="http://schemas.openxmlformats.org/officeDocument/2006/relationships/hyperlink" Target="https://maps.google.com?saddr=33.7862107,-117.8990477&amp;daddr=33.7753974,-117.921582" TargetMode="External"/><Relationship Id="rId393" Type="http://schemas.openxmlformats.org/officeDocument/2006/relationships/hyperlink" Target="https://www.google.com/maps/dir/33.7613156,-117.8892891/33.7753974,-117.921582" TargetMode="External"/><Relationship Id="rId158" Type="http://schemas.openxmlformats.org/officeDocument/2006/relationships/hyperlink" Target="https://maps.google.com?saddr=33.7955284,-117.9050139&amp;daddr=33.7753974,-117.921582" TargetMode="External"/><Relationship Id="rId279" Type="http://schemas.openxmlformats.org/officeDocument/2006/relationships/hyperlink" Target="https://www.google.com/maps/dir/33.7774387,-117.8941268/33.7753974,-117.921582" TargetMode="External"/><Relationship Id="rId157" Type="http://schemas.openxmlformats.org/officeDocument/2006/relationships/hyperlink" Target="https://www.google.com/maps/dir/?api=1&amp;origin=Ponderosa+Park+Water+Play+Zone&amp;origin_place_id=ChIJ2U2yYVvX3IARAkck-Cnk4dM&amp;destination=Party+Snaps+Photo+Booth+OC+%7C+Photo+Booth+Rental+Orange+County&amp;destination_place_id=ChIJS6qcHXvZ3IARO_aW9uFeY8M&amp;travelmode=best" TargetMode="External"/><Relationship Id="rId278" Type="http://schemas.openxmlformats.org/officeDocument/2006/relationships/hyperlink" Target="https://maps.google.com?saddr=33.7774387,-117.8941268&amp;daddr=33.7753974,-117.921582" TargetMode="External"/><Relationship Id="rId399" Type="http://schemas.openxmlformats.org/officeDocument/2006/relationships/hyperlink" Target="https://www.google.com/maps/dir/33.760488,-117.9520471/33.7753974,-117.921582" TargetMode="External"/><Relationship Id="rId156" Type="http://schemas.openxmlformats.org/officeDocument/2006/relationships/hyperlink" Target="https://www.google.com/maps/dir/33.81381330000001,-117.909217/33.7753974,-117.921582" TargetMode="External"/><Relationship Id="rId277" Type="http://schemas.openxmlformats.org/officeDocument/2006/relationships/hyperlink" Target="https://www.google.com/maps/dir/?api=1&amp;origin=Neighborhood+Park&amp;origin_place_id=ChIJb_HW4_bZ3IARcmaULlApiKQ&amp;destination=Party+Snaps+Photo+Booth+OC+%7C+Photo+Booth+Rental+Orange+County&amp;destination_place_id=ChIJS6qcHXvZ3IARO_aW9uFeY8M&amp;travelmode=best" TargetMode="External"/><Relationship Id="rId398" Type="http://schemas.openxmlformats.org/officeDocument/2006/relationships/hyperlink" Target="https://maps.google.com?saddr=33.760488,-117.9520471&amp;daddr=33.7753974,-117.921582" TargetMode="External"/><Relationship Id="rId155" Type="http://schemas.openxmlformats.org/officeDocument/2006/relationships/hyperlink" Target="https://maps.google.com?saddr=33.81381330000001,-117.909217&amp;daddr=33.7753974,-117.921582" TargetMode="External"/><Relationship Id="rId276" Type="http://schemas.openxmlformats.org/officeDocument/2006/relationships/hyperlink" Target="https://www.google.com/maps/dir/33.7642218,-117.8977311/33.7753974,-117.921582" TargetMode="External"/><Relationship Id="rId397" Type="http://schemas.openxmlformats.org/officeDocument/2006/relationships/hyperlink" Target="https://www.google.com/maps/dir/?api=1&amp;origin=Saigon+Supermarket&amp;origin_place_id=ChIJVwiUMcMn3YARCNBYIHrrUYs&amp;destination=Party+Snaps+Photo+Booth+OC+%7C+Photo+Booth+Rental+Orange+County&amp;destination_place_id=ChIJS6qcHXvZ3IARO_aW9uFeY8M&amp;travelmode=best" TargetMode="External"/><Relationship Id="rId40" Type="http://schemas.openxmlformats.org/officeDocument/2006/relationships/hyperlink" Target="https://www.google.com/maps/dir/?api=1&amp;origin=Jessie's+Critter+Carousel&amp;origin_place_id=ChIJxzOp5PbX3IARLOn2jci-GWo&amp;destination=Party+Snaps+Photo+Booth+OC+%7C+Photo+Booth+Rental+Orange+County&amp;destination_place_id=ChIJS6qcHXvZ3IARO_aW9uFeY8M&amp;travelmode=best" TargetMode="External"/><Relationship Id="rId42" Type="http://schemas.openxmlformats.org/officeDocument/2006/relationships/hyperlink" Target="https://www.google.com/maps/dir/33.8045422,-117.9211846/33.7753974,-117.921582" TargetMode="External"/><Relationship Id="rId41" Type="http://schemas.openxmlformats.org/officeDocument/2006/relationships/hyperlink" Target="https://maps.google.com?saddr=33.8045422,-117.9211846&amp;daddr=33.7753974,-117.921582" TargetMode="External"/><Relationship Id="rId44" Type="http://schemas.openxmlformats.org/officeDocument/2006/relationships/hyperlink" Target="https://maps.google.com?saddr=33.8122384,-117.9178289&amp;daddr=33.7753974,-117.921582" TargetMode="External"/><Relationship Id="rId43" Type="http://schemas.openxmlformats.org/officeDocument/2006/relationships/hyperlink" Target="https://www.google.com/maps/dir/?api=1&amp;origin=Buzz+Lightyear+Astro+Blasters&amp;origin_place_id=ChIJ0ytGJ9HX3IAR1FJWOr-ShV0&amp;destination=Party+Snaps+Photo+Booth+OC+%7C+Photo+Booth+Rental+Orange+County&amp;destination_place_id=ChIJS6qcHXvZ3IARO_aW9uFeY8M&amp;travelmode=best" TargetMode="External"/><Relationship Id="rId46" Type="http://schemas.openxmlformats.org/officeDocument/2006/relationships/hyperlink" Target="https://www.google.com/maps/dir/?api=1&amp;origin=The+Sword+in+the+Stone&amp;origin_place_id=ChIJ52nPcIvX3IARgO-kdVB93w8&amp;destination=Party+Snaps+Photo+Booth+OC+%7C+Photo+Booth+Rental+Orange+County&amp;destination_place_id=ChIJS6qcHXvZ3IARO_aW9uFeY8M&amp;travelmode=best" TargetMode="External"/><Relationship Id="rId45" Type="http://schemas.openxmlformats.org/officeDocument/2006/relationships/hyperlink" Target="https://www.google.com/maps/dir/33.8122384,-117.9178289/33.7753974,-117.921582" TargetMode="External"/><Relationship Id="rId48" Type="http://schemas.openxmlformats.org/officeDocument/2006/relationships/hyperlink" Target="https://www.google.com/maps/dir/33.8132588,-117.9189825/33.7753974,-117.921582" TargetMode="External"/><Relationship Id="rId47" Type="http://schemas.openxmlformats.org/officeDocument/2006/relationships/hyperlink" Target="https://maps.google.com?saddr=33.8132588,-117.9189825&amp;daddr=33.7753974,-117.921582" TargetMode="External"/><Relationship Id="rId49" Type="http://schemas.openxmlformats.org/officeDocument/2006/relationships/hyperlink" Target="https://www.google.com/maps/dir/?api=1&amp;origin=Grand+Canyon+Diorama&amp;origin_place_id=ChIJK7Jit63X3IARhBz5PIH34ok&amp;destination=Party+Snaps+Photo+Booth+OC+%7C+Photo+Booth+Rental+Orange+County&amp;destination_place_id=ChIJS6qcHXvZ3IARO_aW9uFeY8M&amp;travelmode=best" TargetMode="External"/><Relationship Id="rId31" Type="http://schemas.openxmlformats.org/officeDocument/2006/relationships/hyperlink" Target="https://www.google.com/maps/dir/?api=1&amp;origin=Incredicoaster&amp;origin_place_id=ChIJ008LgDbX3IARsAfIDwXUcHY&amp;destination=Party+Snaps+Photo+Booth+OC+%7C+Photo+Booth+Rental+Orange+County&amp;destination_place_id=ChIJS6qcHXvZ3IARO_aW9uFeY8M&amp;travelmode=best" TargetMode="External"/><Relationship Id="rId30" Type="http://schemas.openxmlformats.org/officeDocument/2006/relationships/hyperlink" Target="https://www.google.com/maps/dir/33.8120918,-117.9189742/33.7753974,-117.921582" TargetMode="External"/><Relationship Id="rId33" Type="http://schemas.openxmlformats.org/officeDocument/2006/relationships/hyperlink" Target="https://www.google.com/maps/dir/33.8045924,-117.9203872/33.7753974,-117.921582" TargetMode="External"/><Relationship Id="rId32" Type="http://schemas.openxmlformats.org/officeDocument/2006/relationships/hyperlink" Target="https://maps.google.com?saddr=33.8045924,-117.9203872&amp;daddr=33.7753974,-117.921582" TargetMode="External"/><Relationship Id="rId35" Type="http://schemas.openxmlformats.org/officeDocument/2006/relationships/hyperlink" Target="https://maps.google.com?saddr=33.747677,-117.8667056&amp;daddr=33.7753974,-117.921582" TargetMode="External"/><Relationship Id="rId34" Type="http://schemas.openxmlformats.org/officeDocument/2006/relationships/hyperlink" Target="https://www.google.com/maps/dir/?api=1&amp;origin=Downtown+Santa+Ana+Historic+District&amp;origin_place_id=ChIJ6YwrhQfZ3IARN8e7_TZkM84&amp;destination=Party+Snaps+Photo+Booth+OC+%7C+Photo+Booth+Rental+Orange+County&amp;destination_place_id=ChIJS6qcHXvZ3IARO_aW9uFeY8M&amp;travelmode=best" TargetMode="External"/><Relationship Id="rId37" Type="http://schemas.openxmlformats.org/officeDocument/2006/relationships/hyperlink" Target="https://www.google.com/maps/dir/?api=1&amp;origin=World+of+Color+-+ONE&amp;origin_place_id=ChIJgd3UC9nX3IARpqMxlG1bXXw&amp;destination=Party+Snaps+Photo+Booth+OC+%7C+Photo+Booth+Rental+Orange+County&amp;destination_place_id=ChIJS6qcHXvZ3IARO_aW9uFeY8M&amp;travelmode=best" TargetMode="External"/><Relationship Id="rId36" Type="http://schemas.openxmlformats.org/officeDocument/2006/relationships/hyperlink" Target="https://www.google.com/maps/dir/33.747677,-117.8667056/33.7753974,-117.921582" TargetMode="External"/><Relationship Id="rId39" Type="http://schemas.openxmlformats.org/officeDocument/2006/relationships/hyperlink" Target="https://www.google.com/maps/dir/33.8054575,-117.9216412/33.7753974,-117.921582" TargetMode="External"/><Relationship Id="rId38" Type="http://schemas.openxmlformats.org/officeDocument/2006/relationships/hyperlink" Target="https://maps.google.com?saddr=33.8054575,-117.9216412&amp;daddr=33.7753974,-117.921582" TargetMode="External"/><Relationship Id="rId20" Type="http://schemas.openxmlformats.org/officeDocument/2006/relationships/hyperlink" Target="https://maps.google.com?saddr=33.8136285,-117.9182653&amp;daddr=33.7753974,-117.921582" TargetMode="External"/><Relationship Id="rId22" Type="http://schemas.openxmlformats.org/officeDocument/2006/relationships/hyperlink" Target="https://www.google.com/maps/dir/?api=1&amp;origin=San+Fransokyo+Square&amp;origin_place_id=ChIJs4wYDvDX3IARN3wIvWkH-Ho&amp;destination=Party+Snaps+Photo+Booth+OC+%7C+Photo+Booth+Rental+Orange+County&amp;destination_place_id=ChIJS6qcHXvZ3IARO_aW9uFeY8M&amp;travelmode=best" TargetMode="External"/><Relationship Id="rId21" Type="http://schemas.openxmlformats.org/officeDocument/2006/relationships/hyperlink" Target="https://www.google.com/maps/dir/33.8136285,-117.9182653/33.7753974,-117.921582" TargetMode="External"/><Relationship Id="rId24" Type="http://schemas.openxmlformats.org/officeDocument/2006/relationships/hyperlink" Target="https://www.google.com/maps/dir/33.8056901,-117.9199596/33.7753974,-117.921582" TargetMode="External"/><Relationship Id="rId23" Type="http://schemas.openxmlformats.org/officeDocument/2006/relationships/hyperlink" Target="https://maps.google.com?saddr=33.8056901,-117.9199596&amp;daddr=33.7753974,-117.921582" TargetMode="External"/><Relationship Id="rId409" Type="http://schemas.openxmlformats.org/officeDocument/2006/relationships/hyperlink" Target="https://www.google.com/maps/dir/?api=1&amp;origin=Hoa+Binh+Garden+Grove+Supermarket&amp;origin_place_id=ChIJi5LIetsn3YARah6wP8iZx6A&amp;destination=Party+Snaps+Photo+Booth+OC+%7C+Photo+Booth+Rental+Orange+County&amp;destination_place_id=ChIJS6qcHXvZ3IARO_aW9uFeY8M&amp;travelmode=best" TargetMode="External"/><Relationship Id="rId404" Type="http://schemas.openxmlformats.org/officeDocument/2006/relationships/hyperlink" Target="https://maps.google.com?saddr=33.7353001,-117.9034492&amp;daddr=33.7753974,-117.921582" TargetMode="External"/><Relationship Id="rId403" Type="http://schemas.openxmlformats.org/officeDocument/2006/relationships/hyperlink" Target="https://www.google.com/maps/dir/?api=1&amp;origin=Ranch+Markets&amp;origin_place_id=ChIJb8kok4zY3IAR_MUaF3Vu5MA&amp;destination=Party+Snaps+Photo+Booth+OC+%7C+Photo+Booth+Rental+Orange+County&amp;destination_place_id=ChIJS6qcHXvZ3IARO_aW9uFeY8M&amp;travelmode=best" TargetMode="External"/><Relationship Id="rId402" Type="http://schemas.openxmlformats.org/officeDocument/2006/relationships/hyperlink" Target="https://www.google.com/maps/dir/33.7369467,-117.9175103/33.7753974,-117.921582" TargetMode="External"/><Relationship Id="rId401" Type="http://schemas.openxmlformats.org/officeDocument/2006/relationships/hyperlink" Target="https://maps.google.com?saddr=33.7369467,-117.9175103&amp;daddr=33.7753974,-117.921582" TargetMode="External"/><Relationship Id="rId408" Type="http://schemas.openxmlformats.org/officeDocument/2006/relationships/hyperlink" Target="https://www.google.com/maps/dir/33.7367236,-117.9215591/33.7753974,-117.921582" TargetMode="External"/><Relationship Id="rId407" Type="http://schemas.openxmlformats.org/officeDocument/2006/relationships/hyperlink" Target="https://maps.google.com?saddr=33.7367236,-117.9215591&amp;daddr=33.7753974,-117.921582" TargetMode="External"/><Relationship Id="rId406" Type="http://schemas.openxmlformats.org/officeDocument/2006/relationships/hyperlink" Target="https://www.google.com/maps/dir/?api=1&amp;origin=Harbor+Dollar&amp;origin_place_id=ChIJN0AZHH7Y3IAR9GmjFMk3ouw&amp;destination=Party+Snaps+Photo+Booth+OC+%7C+Photo+Booth+Rental+Orange+County&amp;destination_place_id=ChIJS6qcHXvZ3IARO_aW9uFeY8M&amp;travelmode=best" TargetMode="External"/><Relationship Id="rId405" Type="http://schemas.openxmlformats.org/officeDocument/2006/relationships/hyperlink" Target="https://www.google.com/maps/dir/33.7353001,-117.9034492/33.7753974,-117.921582" TargetMode="External"/><Relationship Id="rId26" Type="http://schemas.openxmlformats.org/officeDocument/2006/relationships/hyperlink" Target="https://maps.google.com?saddr=33.8155898,-117.919034&amp;daddr=33.7753974,-117.921582" TargetMode="External"/><Relationship Id="rId25" Type="http://schemas.openxmlformats.org/officeDocument/2006/relationships/hyperlink" Target="https://www.google.com/maps/dir/?api=1&amp;origin=Minnie's+House&amp;origin_place_id=ChIJOeeS9dPX3IARnoCxvQs1n94&amp;destination=Party+Snaps+Photo+Booth+OC+%7C+Photo+Booth+Rental+Orange+County&amp;destination_place_id=ChIJS6qcHXvZ3IARO_aW9uFeY8M&amp;travelmode=best" TargetMode="External"/><Relationship Id="rId28" Type="http://schemas.openxmlformats.org/officeDocument/2006/relationships/hyperlink" Target="https://www.google.com/maps/dir/?api=1&amp;origin=Disneyland+Park&amp;origin_place_id=ChIJa147K9HX3IAR-lwiGIQv9i4&amp;destination=Party+Snaps+Photo+Booth+OC+%7C+Photo+Booth+Rental+Orange+County&amp;destination_place_id=ChIJS6qcHXvZ3IARO_aW9uFeY8M&amp;travelmode=best" TargetMode="External"/><Relationship Id="rId27" Type="http://schemas.openxmlformats.org/officeDocument/2006/relationships/hyperlink" Target="https://www.google.com/maps/dir/33.8155898,-117.919034/33.7753974,-117.921582" TargetMode="External"/><Relationship Id="rId400" Type="http://schemas.openxmlformats.org/officeDocument/2006/relationships/hyperlink" Target="https://www.google.com/maps/dir/?api=1&amp;origin=El+Super&amp;origin_place_id=ChIJlWgUZ4fY3IARLdJYRQ_vrO0&amp;destination=Party+Snaps+Photo+Booth+OC+%7C+Photo+Booth+Rental+Orange+County&amp;destination_place_id=ChIJS6qcHXvZ3IARO_aW9uFeY8M&amp;travelmode=best" TargetMode="External"/><Relationship Id="rId29" Type="http://schemas.openxmlformats.org/officeDocument/2006/relationships/hyperlink" Target="https://maps.google.com?saddr=33.8120918,-117.9189742&amp;daddr=33.7753974,-117.921582" TargetMode="External"/><Relationship Id="rId11" Type="http://schemas.openxmlformats.org/officeDocument/2006/relationships/hyperlink" Target="https://maps.google.com?saddr=33.8054175,-117.9208423&amp;daddr=33.7753974,-117.921582" TargetMode="External"/><Relationship Id="rId10" Type="http://schemas.openxmlformats.org/officeDocument/2006/relationships/hyperlink" Target="https://www.google.com/maps/dir/?api=1&amp;origin=Pixar+Pier&amp;origin_place_id=ChIJPQhS4djX3IARI9WzlAUOcV0&amp;destination=Party+Snaps+Photo+Booth+OC+%7C+Photo+Booth+Rental+Orange+County&amp;destination_place_id=ChIJS6qcHXvZ3IARO_aW9uFeY8M&amp;travelmode=best" TargetMode="External"/><Relationship Id="rId13" Type="http://schemas.openxmlformats.org/officeDocument/2006/relationships/hyperlink" Target="https://www.google.com/maps/dir/?api=1&amp;origin=Temple+of+the+Forbidden+Eye&amp;origin_place_id=ChIJY-AbChTX3IAR7T4QCJvflZs&amp;destination=Party+Snaps+Photo+Booth+OC+%7C+Photo+Booth+Rental+Orange+County&amp;destination_place_id=ChIJS6qcHXvZ3IARO_aW9uFeY8M&amp;travelmode=best" TargetMode="External"/><Relationship Id="rId12" Type="http://schemas.openxmlformats.org/officeDocument/2006/relationships/hyperlink" Target="https://www.google.com/maps/dir/33.8054175,-117.9208423/33.7753974,-117.921582" TargetMode="External"/><Relationship Id="rId15" Type="http://schemas.openxmlformats.org/officeDocument/2006/relationships/hyperlink" Target="https://www.google.com/maps/dir/33.8110413,-117.9205341/33.7753974,-117.921582" TargetMode="External"/><Relationship Id="rId14" Type="http://schemas.openxmlformats.org/officeDocument/2006/relationships/hyperlink" Target="https://maps.google.com?saddr=33.8110413,-117.9205341&amp;daddr=33.7753974,-117.921582" TargetMode="External"/><Relationship Id="rId17" Type="http://schemas.openxmlformats.org/officeDocument/2006/relationships/hyperlink" Target="https://maps.google.com?saddr=33.8121436,-117.9210796&amp;daddr=33.7753974,-117.921582" TargetMode="External"/><Relationship Id="rId16" Type="http://schemas.openxmlformats.org/officeDocument/2006/relationships/hyperlink" Target="https://www.google.com/maps/dir/?api=1&amp;origin=Pirate's+Lair+on+Tom+Sawyer+Island&amp;origin_place_id=ChIJx29__NbX3IARe_a8KuLeoGE&amp;destination=Party+Snaps+Photo+Booth+OC+%7C+Photo+Booth+Rental+Orange+County&amp;destination_place_id=ChIJS6qcHXvZ3IARO_aW9uFeY8M&amp;travelmode=best" TargetMode="External"/><Relationship Id="rId19" Type="http://schemas.openxmlformats.org/officeDocument/2006/relationships/hyperlink" Target="https://www.google.com/maps/dir/?api=1&amp;origin=Storybook+Land+Canal+Boats&amp;origin_place_id=ChIJ9TWHTdHX3IARsElE7ASk9NU&amp;destination=Party+Snaps+Photo+Booth+OC+%7C+Photo+Booth+Rental+Orange+County&amp;destination_place_id=ChIJS6qcHXvZ3IARO_aW9uFeY8M&amp;travelmode=best" TargetMode="External"/><Relationship Id="rId18" Type="http://schemas.openxmlformats.org/officeDocument/2006/relationships/hyperlink" Target="https://www.google.com/maps/dir/33.8121436,-117.9210796/33.7753974,-117.921582" TargetMode="External"/><Relationship Id="rId84" Type="http://schemas.openxmlformats.org/officeDocument/2006/relationships/hyperlink" Target="https://www.google.com/maps/dir/33.805822,-117.9214318/33.7753974,-117.921582" TargetMode="External"/><Relationship Id="rId83" Type="http://schemas.openxmlformats.org/officeDocument/2006/relationships/hyperlink" Target="https://maps.google.com?saddr=33.805822,-117.9214318&amp;daddr=33.7753974,-117.921582" TargetMode="External"/><Relationship Id="rId86" Type="http://schemas.openxmlformats.org/officeDocument/2006/relationships/hyperlink" Target="https://maps.google.com?saddr=33.8125169,-117.9181913&amp;daddr=33.7753974,-117.921582" TargetMode="External"/><Relationship Id="rId85" Type="http://schemas.openxmlformats.org/officeDocument/2006/relationships/hyperlink" Target="https://www.google.com/maps/dir/?api=1&amp;origin=Pixie+Hollow&amp;origin_place_id=ChIJ1YyR3-bX3IAR39PwlqTFCZQ&amp;destination=Party+Snaps+Photo+Booth+OC+%7C+Photo+Booth+Rental+Orange+County&amp;destination_place_id=ChIJS6qcHXvZ3IARO_aW9uFeY8M&amp;travelmode=best" TargetMode="External"/><Relationship Id="rId88" Type="http://schemas.openxmlformats.org/officeDocument/2006/relationships/hyperlink" Target="https://www.google.com/maps/dir/?api=1&amp;origin=CenTOONial+Park&amp;origin_place_id=ChIJ35YrRrMp3YARHv90IdYudps&amp;destination=Party+Snaps+Photo+Booth+OC+%7C+Photo+Booth+Rental+Orange+County&amp;destination_place_id=ChIJS6qcHXvZ3IARO_aW9uFeY8M&amp;travelmode=best" TargetMode="External"/><Relationship Id="rId87" Type="http://schemas.openxmlformats.org/officeDocument/2006/relationships/hyperlink" Target="https://www.google.com/maps/dir/33.8125169,-117.9181913/33.7753974,-117.921582" TargetMode="External"/><Relationship Id="rId89" Type="http://schemas.openxmlformats.org/officeDocument/2006/relationships/hyperlink" Target="https://maps.google.com?saddr=33.815116,-117.9185888&amp;daddr=33.7753974,-117.921582" TargetMode="External"/><Relationship Id="rId80" Type="http://schemas.openxmlformats.org/officeDocument/2006/relationships/hyperlink" Target="https://maps.google.com?saddr=33.8061842,-117.9181258&amp;daddr=33.7753974,-117.921582" TargetMode="External"/><Relationship Id="rId82" Type="http://schemas.openxmlformats.org/officeDocument/2006/relationships/hyperlink" Target="https://www.google.com/maps/dir/?api=1&amp;origin=Paradise+Gardens+Park&amp;origin_place_id=ChIJa2eOBtnX3IARc1NEdOGJ5oc&amp;destination=Party+Snaps+Photo+Booth+OC+%7C+Photo+Booth+Rental+Orange+County&amp;destination_place_id=ChIJS6qcHXvZ3IARO_aW9uFeY8M&amp;travelmode=best" TargetMode="External"/><Relationship Id="rId81" Type="http://schemas.openxmlformats.org/officeDocument/2006/relationships/hyperlink" Target="https://www.google.com/maps/dir/33.8061842,-117.9181258/33.7753974,-117.921582" TargetMode="External"/><Relationship Id="rId73" Type="http://schemas.openxmlformats.org/officeDocument/2006/relationships/hyperlink" Target="https://www.google.com/maps/dir/?api=1&amp;origin=Kiwanis+Land+Park&amp;origin_place_id=ChIJr_0PEXco3YARLvyX4RkvQmQ&amp;destination=Party+Snaps+Photo+Booth+OC+%7C+Photo+Booth+Rental+Orange+County&amp;destination_place_id=ChIJS6qcHXvZ3IARO_aW9uFeY8M&amp;travelmode=best" TargetMode="External"/><Relationship Id="rId72" Type="http://schemas.openxmlformats.org/officeDocument/2006/relationships/hyperlink" Target="https://www.google.com/maps/dir/33.815283,-117.91854/33.7753974,-117.921582" TargetMode="External"/><Relationship Id="rId75" Type="http://schemas.openxmlformats.org/officeDocument/2006/relationships/hyperlink" Target="https://www.google.com/maps/dir/33.772263,-117.958081/33.7753974,-117.921582" TargetMode="External"/><Relationship Id="rId74" Type="http://schemas.openxmlformats.org/officeDocument/2006/relationships/hyperlink" Target="https://maps.google.com?saddr=33.772263,-117.958081&amp;daddr=33.7753974,-117.921582" TargetMode="External"/><Relationship Id="rId77" Type="http://schemas.openxmlformats.org/officeDocument/2006/relationships/hyperlink" Target="https://maps.google.com?saddr=33.8127559,-117.918767&amp;daddr=33.7753974,-117.921582" TargetMode="External"/><Relationship Id="rId76" Type="http://schemas.openxmlformats.org/officeDocument/2006/relationships/hyperlink" Target="https://www.google.com/maps/dir/?api=1&amp;origin=Snow+White's+Enchanted+Wish&amp;origin_place_id=ChIJC4tPjBHX3IARhEqioRHqpCw&amp;destination=Party+Snaps+Photo+Booth+OC+%7C+Photo+Booth+Rental+Orange+County&amp;destination_place_id=ChIJS6qcHXvZ3IARO_aW9uFeY8M&amp;travelmode=best" TargetMode="External"/><Relationship Id="rId79" Type="http://schemas.openxmlformats.org/officeDocument/2006/relationships/hyperlink" Target="https://www.google.com/maps/dir/?api=1&amp;origin=Ancient+Sanctum&amp;origin_place_id=ChIJ3TA10-4p3YARKp8up_QaCKM&amp;destination=Party+Snaps+Photo+Booth+OC+%7C+Photo+Booth+Rental+Orange+County&amp;destination_place_id=ChIJS6qcHXvZ3IARO_aW9uFeY8M&amp;travelmode=best" TargetMode="External"/><Relationship Id="rId78" Type="http://schemas.openxmlformats.org/officeDocument/2006/relationships/hyperlink" Target="https://www.google.com/maps/dir/33.8127559,-117.918767/33.7753974,-117.921582" TargetMode="External"/><Relationship Id="rId71" Type="http://schemas.openxmlformats.org/officeDocument/2006/relationships/hyperlink" Target="https://maps.google.com?saddr=33.815283,-117.91854&amp;daddr=33.7753974,-117.921582" TargetMode="External"/><Relationship Id="rId70" Type="http://schemas.openxmlformats.org/officeDocument/2006/relationships/hyperlink" Target="https://www.google.com/maps/dir/?api=1&amp;origin=CenTOONial+Park+Fountain&amp;origin_place_id=ChIJxROLgrrX3IARaQ6hRtHKC7k&amp;destination=Party+Snaps+Photo+Booth+OC+%7C+Photo+Booth+Rental+Orange+County&amp;destination_place_id=ChIJS6qcHXvZ3IARO_aW9uFeY8M&amp;travelmode=best" TargetMode="External"/><Relationship Id="rId62" Type="http://schemas.openxmlformats.org/officeDocument/2006/relationships/hyperlink" Target="https://maps.google.com?saddr=33.8090944,-117.9189738&amp;daddr=33.7753974,-117.921582" TargetMode="External"/><Relationship Id="rId61" Type="http://schemas.openxmlformats.org/officeDocument/2006/relationships/hyperlink" Target="https://www.google.com/maps/dir/?api=1&amp;origin=Disneyland+Esplanade&amp;origin_place_id=ChIJKx3EAdrX3IARl1SHBK4rtfg&amp;destination=Party+Snaps+Photo+Booth+OC+%7C+Photo+Booth+Rental+Orange+County&amp;destination_place_id=ChIJS6qcHXvZ3IARO_aW9uFeY8M&amp;travelmode=best" TargetMode="External"/><Relationship Id="rId64" Type="http://schemas.openxmlformats.org/officeDocument/2006/relationships/hyperlink" Target="https://www.google.com/maps/dir/?api=1&amp;origin=Pioneer+Park&amp;origin_place_id=ChIJgfz___DX3IARb3yFVfINKoA&amp;destination=Party+Snaps+Photo+Booth+OC+%7C+Photo+Booth+Rental+Orange+County&amp;destination_place_id=ChIJS6qcHXvZ3IARO_aW9uFeY8M&amp;travelmode=best" TargetMode="External"/><Relationship Id="rId63" Type="http://schemas.openxmlformats.org/officeDocument/2006/relationships/hyperlink" Target="https://www.google.com/maps/dir/33.8090944,-117.9189738/33.7753974,-117.921582" TargetMode="External"/><Relationship Id="rId66" Type="http://schemas.openxmlformats.org/officeDocument/2006/relationships/hyperlink" Target="https://www.google.com/maps/dir/33.788456,-117.9106586/33.7753974,-117.921582" TargetMode="External"/><Relationship Id="rId65" Type="http://schemas.openxmlformats.org/officeDocument/2006/relationships/hyperlink" Target="https://maps.google.com?saddr=33.788456,-117.9106586&amp;daddr=33.7753974,-117.921582" TargetMode="External"/><Relationship Id="rId68" Type="http://schemas.openxmlformats.org/officeDocument/2006/relationships/hyperlink" Target="https://maps.google.com?saddr=33.8102333,-117.9184917&amp;daddr=33.7753974,-117.921582" TargetMode="External"/><Relationship Id="rId67" Type="http://schemas.openxmlformats.org/officeDocument/2006/relationships/hyperlink" Target="https://www.google.com/maps/dir/?api=1&amp;origin=The+Disneyland+Story+presenting+Great+Moments+with+Mr.+Lincoln&amp;origin_place_id=ChIJg_8WsdDX3IARe9H6iI-roWY&amp;destination=Party+Snaps+Photo+Booth+OC+%7C+Photo+Booth+Rental+Orange+County&amp;destination_place_id=ChIJS6qcHXvZ3IARO_aW9uFeY8M&amp;travelmode=best" TargetMode="External"/><Relationship Id="rId60" Type="http://schemas.openxmlformats.org/officeDocument/2006/relationships/hyperlink" Target="https://www.google.com/maps/dir/33.8080144,-117.9225631/33.7753974,-117.921582" TargetMode="External"/><Relationship Id="rId69" Type="http://schemas.openxmlformats.org/officeDocument/2006/relationships/hyperlink" Target="https://www.google.com/maps/dir/33.8102333,-117.9184917/33.7753974,-117.921582" TargetMode="External"/><Relationship Id="rId51" Type="http://schemas.openxmlformats.org/officeDocument/2006/relationships/hyperlink" Target="https://www.google.com/maps/dir/33.8113969,-117.9163282/33.7753974,-117.921582" TargetMode="External"/><Relationship Id="rId50" Type="http://schemas.openxmlformats.org/officeDocument/2006/relationships/hyperlink" Target="https://maps.google.com?saddr=33.8113969,-117.9163282&amp;daddr=33.7753974,-117.921582" TargetMode="External"/><Relationship Id="rId53" Type="http://schemas.openxmlformats.org/officeDocument/2006/relationships/hyperlink" Target="https://maps.google.com?saddr=33.781178,-117.906741&amp;daddr=33.7753974,-117.921582" TargetMode="External"/><Relationship Id="rId52" Type="http://schemas.openxmlformats.org/officeDocument/2006/relationships/hyperlink" Target="https://www.google.com/maps/dir/?api=1&amp;origin=Haster+Basin+Recreational+Park&amp;origin_place_id=ChIJba686R3Y3IARgPs2mxMAI98&amp;destination=Party+Snaps+Photo+Booth+OC+%7C+Photo+Booth+Rental+Orange+County&amp;destination_place_id=ChIJS6qcHXvZ3IARO_aW9uFeY8M&amp;travelmode=best" TargetMode="External"/><Relationship Id="rId55" Type="http://schemas.openxmlformats.org/officeDocument/2006/relationships/hyperlink" Target="https://www.google.com/maps/dir/?api=1&amp;origin=Frontierland+Shootin%E2%80%99+Exposition&amp;origin_place_id=ChIJ_ZeHNnLX3IARmPvmqXfyxf0&amp;destination=Party+Snaps+Photo+Booth+OC+%7C+Photo+Booth+Rental+Orange+County&amp;destination_place_id=ChIJS6qcHXvZ3IARO_aW9uFeY8M&amp;travelmode=best" TargetMode="External"/><Relationship Id="rId54" Type="http://schemas.openxmlformats.org/officeDocument/2006/relationships/hyperlink" Target="https://www.google.com/maps/dir/33.781178,-117.906741/33.7753974,-117.921582" TargetMode="External"/><Relationship Id="rId57" Type="http://schemas.openxmlformats.org/officeDocument/2006/relationships/hyperlink" Target="https://www.google.com/maps/dir/33.8122999,-117.9198595/33.7753974,-117.921582" TargetMode="External"/><Relationship Id="rId56" Type="http://schemas.openxmlformats.org/officeDocument/2006/relationships/hyperlink" Target="https://maps.google.com?saddr=33.8122999,-117.9198595&amp;daddr=33.7753974,-117.921582" TargetMode="External"/><Relationship Id="rId59" Type="http://schemas.openxmlformats.org/officeDocument/2006/relationships/hyperlink" Target="https://maps.google.com?saddr=33.8080144,-117.9225631&amp;daddr=33.7753974,-117.921582" TargetMode="External"/><Relationship Id="rId58" Type="http://schemas.openxmlformats.org/officeDocument/2006/relationships/hyperlink" Target="https://www.google.com/maps/dir/?api=1&amp;origin=Casey+Jr.+Circus+Train&amp;origin_place_id=ChIJK_-VstbX3IAR9erqApDybmA&amp;destination=Party+Snaps+Photo+Booth+OC+%7C+Photo+Booth+Rental+Orange+County&amp;destination_place_id=ChIJS6qcHXvZ3IARO_aW9uFeY8M&amp;travelmode=best" TargetMode="External"/><Relationship Id="rId107" Type="http://schemas.openxmlformats.org/officeDocument/2006/relationships/hyperlink" Target="https://maps.google.com?saddr=33.8104449,-117.9194254&amp;daddr=33.7753974,-117.921582" TargetMode="External"/><Relationship Id="rId228" Type="http://schemas.openxmlformats.org/officeDocument/2006/relationships/hyperlink" Target="https://www.google.com/maps/dir/33.74048560000001,-117.9332524/33.7753974,-117.921582" TargetMode="External"/><Relationship Id="rId349" Type="http://schemas.openxmlformats.org/officeDocument/2006/relationships/hyperlink" Target="https://www.google.com/maps/dir/?api=1&amp;origin=Coral+Tree+Park&amp;origin_place_id=ChIJLQLMfYPX3IARUUGy9Np4lEY&amp;destination=Party+Snaps+Photo+Booth+OC+%7C+Photo+Booth+Rental+Orange+County&amp;destination_place_id=ChIJS6qcHXvZ3IARO_aW9uFeY8M&amp;travelmode=best" TargetMode="External"/><Relationship Id="rId106" Type="http://schemas.openxmlformats.org/officeDocument/2006/relationships/hyperlink" Target="https://www.google.com/maps/dir/?api=1&amp;origin=Walt+Disney's+Apartment&amp;origin_place_id=ChIJLcSjBGjX3IARNS2XovzTrs0&amp;destination=Party+Snaps+Photo+Booth+OC+%7C+Photo+Booth+Rental+Orange+County&amp;destination_place_id=ChIJS6qcHXvZ3IARO_aW9uFeY8M&amp;travelmode=best" TargetMode="External"/><Relationship Id="rId227" Type="http://schemas.openxmlformats.org/officeDocument/2006/relationships/hyperlink" Target="https://maps.google.com?saddr=33.74048560000001,-117.9332524&amp;daddr=33.7753974,-117.921582" TargetMode="External"/><Relationship Id="rId348" Type="http://schemas.openxmlformats.org/officeDocument/2006/relationships/hyperlink" Target="https://www.google.com/maps/dir/33.7394191,-117.920378/33.7753974,-117.921582" TargetMode="External"/><Relationship Id="rId469" Type="http://schemas.openxmlformats.org/officeDocument/2006/relationships/hyperlink" Target="https://www.google.com/maps/dir/?api=1&amp;origin=ALDI&amp;origin_place_id=ChIJS1vFSl0o3YAR8qwqss4Y6fs&amp;destination=Party+Snaps+Photo+Booth+OC+%7C+Photo+Booth+Rental+Orange+County&amp;destination_place_id=ChIJS6qcHXvZ3IARO_aW9uFeY8M&amp;travelmode=best" TargetMode="External"/><Relationship Id="rId105" Type="http://schemas.openxmlformats.org/officeDocument/2006/relationships/hyperlink" Target="https://www.google.com/maps/dir/33.74048560000001,-117.9332524/33.7753974,-117.921582" TargetMode="External"/><Relationship Id="rId226" Type="http://schemas.openxmlformats.org/officeDocument/2006/relationships/hyperlink" Target="https://www.google.com/maps/dir/?api=1&amp;origin=Heritage+Park&amp;origin_place_id=ChIJp7Y9_4Qn3YARHgJ1wmQtVps&amp;destination=Party+Snaps+Photo+Booth+OC+%7C+Photo+Booth+Rental+Orange+County&amp;destination_place_id=ChIJS6qcHXvZ3IARO_aW9uFeY8M&amp;travelmode=best" TargetMode="External"/><Relationship Id="rId347" Type="http://schemas.openxmlformats.org/officeDocument/2006/relationships/hyperlink" Target="https://maps.google.com?saddr=33.7394191,-117.920378&amp;daddr=33.7753974,-117.921582" TargetMode="External"/><Relationship Id="rId468" Type="http://schemas.openxmlformats.org/officeDocument/2006/relationships/hyperlink" Target="https://www.google.com/maps/dir/33.7543716,-117.9541781/33.7753974,-117.921582" TargetMode="External"/><Relationship Id="rId104" Type="http://schemas.openxmlformats.org/officeDocument/2006/relationships/hyperlink" Target="https://maps.google.com?saddr=33.74048560000001,-117.9332524&amp;daddr=33.7753974,-117.921582" TargetMode="External"/><Relationship Id="rId225" Type="http://schemas.openxmlformats.org/officeDocument/2006/relationships/hyperlink" Target="https://www.google.com/maps/dir/33.7645514,-117.9664844/33.7753974,-117.921582" TargetMode="External"/><Relationship Id="rId346" Type="http://schemas.openxmlformats.org/officeDocument/2006/relationships/hyperlink" Target="https://www.google.com/maps/dir/?api=1&amp;origin=Rio+danta+ana.+Ca&amp;origin_place_id=ChIJ05zUHWLZ3IARoz1DRAx5ASY&amp;destination=Party+Snaps+Photo+Booth+OC+%7C+Photo+Booth+Rental+Orange+County&amp;destination_place_id=ChIJS6qcHXvZ3IARO_aW9uFeY8M&amp;travelmode=best" TargetMode="External"/><Relationship Id="rId467" Type="http://schemas.openxmlformats.org/officeDocument/2006/relationships/hyperlink" Target="https://maps.google.com?saddr=33.7543716,-117.9541781&amp;daddr=33.7753974,-117.921582" TargetMode="External"/><Relationship Id="rId109" Type="http://schemas.openxmlformats.org/officeDocument/2006/relationships/hyperlink" Target="https://www.google.com/maps/dir/?api=1&amp;origin=Hyperion+Theater&amp;origin_place_id=ChIJJbuBUdrX3IARTA48_mgX42k&amp;destination=Party+Snaps+Photo+Booth+OC+%7C+Photo+Booth+Rental+Orange+County&amp;destination_place_id=ChIJS6qcHXvZ3IARO_aW9uFeY8M&amp;travelmode=best" TargetMode="External"/><Relationship Id="rId108" Type="http://schemas.openxmlformats.org/officeDocument/2006/relationships/hyperlink" Target="https://www.google.com/maps/dir/33.8104449,-117.9194254/33.7753974,-117.921582" TargetMode="External"/><Relationship Id="rId229" Type="http://schemas.openxmlformats.org/officeDocument/2006/relationships/hyperlink" Target="https://www.google.com/maps/dir/?api=1&amp;origin=Stoddard+Park&amp;origin_place_id=ChIJdQM2fiMo3YARCMLPgLCm9XQ&amp;destination=Party+Snaps+Photo+Booth+OC+%7C+Photo+Booth+Rental+Orange+County&amp;destination_place_id=ChIJS6qcHXvZ3IARO_aW9uFeY8M&amp;travelmode=best" TargetMode="External"/><Relationship Id="rId220" Type="http://schemas.openxmlformats.org/officeDocument/2006/relationships/hyperlink" Target="https://www.google.com/maps/dir/?api=1&amp;origin=Pioneer+Park&amp;origin_place_id=ChIJgfz___DX3IARb3yFVfINKoA&amp;destination=Party+Snaps+Photo+Booth+OC+%7C+Photo+Booth+Rental+Orange+County&amp;destination_place_id=ChIJS6qcHXvZ3IARO_aW9uFeY8M&amp;travelmode=best" TargetMode="External"/><Relationship Id="rId341" Type="http://schemas.openxmlformats.org/officeDocument/2006/relationships/hyperlink" Target="https://maps.google.com?saddr=33.78931059999999,-117.882701&amp;daddr=33.7753974,-117.921582" TargetMode="External"/><Relationship Id="rId462" Type="http://schemas.openxmlformats.org/officeDocument/2006/relationships/hyperlink" Target="https://www.google.com/maps/dir/33.787548,-117.9598636/33.7753974,-117.921582" TargetMode="External"/><Relationship Id="rId340" Type="http://schemas.openxmlformats.org/officeDocument/2006/relationships/hyperlink" Target="https://www.google.com/maps/dir/?api=1&amp;origin=Santa+Ana+River+Trail-+mile+marker+twelve&amp;origin_place_id=ChIJMdUJITvX3IARE9AZieKctkI&amp;destination=Party+Snaps+Photo+Booth+OC+%7C+Photo+Booth+Rental+Orange+County&amp;destination_place_id=ChIJS6qcHXvZ3IARO_aW9uFeY8M&amp;travelmode=best" TargetMode="External"/><Relationship Id="rId461" Type="http://schemas.openxmlformats.org/officeDocument/2006/relationships/hyperlink" Target="https://maps.google.com?saddr=33.787548,-117.9598636&amp;daddr=33.7753974,-117.921582" TargetMode="External"/><Relationship Id="rId460" Type="http://schemas.openxmlformats.org/officeDocument/2006/relationships/hyperlink" Target="https://www.google.com/maps/dir/?api=1&amp;origin=Lucky+Seafood+Supermarket+Free+Gifts+with+Any+purchases.&amp;origin_place_id=ChIJH-bTp60p3YARqfvd8C0CE9U&amp;destination=Party+Snaps+Photo+Booth+OC+%7C+Photo+Booth+Rental+Orange+County&amp;destination_place_id=ChIJS6qcHXvZ3IARO_aW9uFeY8M&amp;travelmode=best" TargetMode="External"/><Relationship Id="rId103" Type="http://schemas.openxmlformats.org/officeDocument/2006/relationships/hyperlink" Target="https://www.google.com/maps/dir/?api=1&amp;origin=Heritage+Park&amp;origin_place_id=ChIJp7Y9_4Qn3YARHgJ1wmQtVps&amp;destination=Party+Snaps+Photo+Booth+OC+%7C+Photo+Booth+Rental+Orange+County&amp;destination_place_id=ChIJS6qcHXvZ3IARO_aW9uFeY8M&amp;travelmode=best" TargetMode="External"/><Relationship Id="rId224" Type="http://schemas.openxmlformats.org/officeDocument/2006/relationships/hyperlink" Target="https://maps.google.com?saddr=33.7645514,-117.9664844&amp;daddr=33.7753974,-117.921582" TargetMode="External"/><Relationship Id="rId345" Type="http://schemas.openxmlformats.org/officeDocument/2006/relationships/hyperlink" Target="https://www.google.com/maps/dir/33.8019067,-117.8929031/33.7753974,-117.921582" TargetMode="External"/><Relationship Id="rId466" Type="http://schemas.openxmlformats.org/officeDocument/2006/relationships/hyperlink" Target="https://www.google.com/maps/dir/?api=1&amp;origin=Quang+Minh+Supermarket&amp;origin_place_id=ChIJW2PmBMQn3YARVRICU-24m-g&amp;destination=Party+Snaps+Photo+Booth+OC+%7C+Photo+Booth+Rental+Orange+County&amp;destination_place_id=ChIJS6qcHXvZ3IARO_aW9uFeY8M&amp;travelmode=best" TargetMode="External"/><Relationship Id="rId102" Type="http://schemas.openxmlformats.org/officeDocument/2006/relationships/hyperlink" Target="https://www.google.com/maps/dir/33.7311886,-117.9394739/33.7753974,-117.921582" TargetMode="External"/><Relationship Id="rId223" Type="http://schemas.openxmlformats.org/officeDocument/2006/relationships/hyperlink" Target="https://www.google.com/maps/dir/?api=1&amp;origin=Dog+Park+%7C+Garden+Grove&amp;origin_place_id=ChIJf3z51NUn3YARaSnWbQLZ_Xw&amp;destination=Party+Snaps+Photo+Booth+OC+%7C+Photo+Booth+Rental+Orange+County&amp;destination_place_id=ChIJS6qcHXvZ3IARO_aW9uFeY8M&amp;travelmode=best" TargetMode="External"/><Relationship Id="rId344" Type="http://schemas.openxmlformats.org/officeDocument/2006/relationships/hyperlink" Target="https://maps.google.com?saddr=33.8019067,-117.8929031&amp;daddr=33.7753974,-117.921582" TargetMode="External"/><Relationship Id="rId465" Type="http://schemas.openxmlformats.org/officeDocument/2006/relationships/hyperlink" Target="https://www.google.com/maps/dir/33.7458418,-117.9008687/33.7753974,-117.921582" TargetMode="External"/><Relationship Id="rId101" Type="http://schemas.openxmlformats.org/officeDocument/2006/relationships/hyperlink" Target="https://maps.google.com?saddr=33.7311886,-117.9394739&amp;daddr=33.7753974,-117.921582" TargetMode="External"/><Relationship Id="rId222" Type="http://schemas.openxmlformats.org/officeDocument/2006/relationships/hyperlink" Target="https://www.google.com/maps/dir/33.788456,-117.9106586/33.7753974,-117.921582" TargetMode="External"/><Relationship Id="rId343" Type="http://schemas.openxmlformats.org/officeDocument/2006/relationships/hyperlink" Target="https://www.google.com/maps/dir/?api=1&amp;origin=Aloe+Greens+Park&amp;origin_place_id=ChIJATcQ82LX3IARnmgWKqsHfMU&amp;destination=Party+Snaps+Photo+Booth+OC+%7C+Photo+Booth+Rental+Orange+County&amp;destination_place_id=ChIJS6qcHXvZ3IARO_aW9uFeY8M&amp;travelmode=best" TargetMode="External"/><Relationship Id="rId464" Type="http://schemas.openxmlformats.org/officeDocument/2006/relationships/hyperlink" Target="https://maps.google.com?saddr=33.7458418,-117.9008687&amp;daddr=33.7753974,-117.921582" TargetMode="External"/><Relationship Id="rId100" Type="http://schemas.openxmlformats.org/officeDocument/2006/relationships/hyperlink" Target="https://www.google.com/maps/dir/?api=1&amp;origin=Fountain+Park&amp;origin_place_id=ChIJEyNzyncn3YARvlQTnsgPdxg&amp;destination=Party+Snaps+Photo+Booth+OC+%7C+Photo+Booth+Rental+Orange+County&amp;destination_place_id=ChIJS6qcHXvZ3IARO_aW9uFeY8M&amp;travelmode=best" TargetMode="External"/><Relationship Id="rId221" Type="http://schemas.openxmlformats.org/officeDocument/2006/relationships/hyperlink" Target="https://maps.google.com?saddr=33.788456,-117.9106586&amp;daddr=33.7753974,-117.921582" TargetMode="External"/><Relationship Id="rId342" Type="http://schemas.openxmlformats.org/officeDocument/2006/relationships/hyperlink" Target="https://www.google.com/maps/dir/33.78931059999999,-117.882701/33.7753974,-117.921582" TargetMode="External"/><Relationship Id="rId463" Type="http://schemas.openxmlformats.org/officeDocument/2006/relationships/hyperlink" Target="https://www.google.com/maps/dir/?api=1&amp;origin=C+&amp;+C+Market&amp;origin_place_id=ChIJ-w9fIl7Y3IARy3-ohfajv4A&amp;destination=Party+Snaps+Photo+Booth+OC+%7C+Photo+Booth+Rental+Orange+County&amp;destination_place_id=ChIJS6qcHXvZ3IARO_aW9uFeY8M&amp;travelmode=best" TargetMode="External"/><Relationship Id="rId217" Type="http://schemas.openxmlformats.org/officeDocument/2006/relationships/hyperlink" Target="https://www.google.com/maps/dir/?api=1&amp;origin=Haster+Basin+Recreational+Park&amp;origin_place_id=ChIJba686R3Y3IARgPs2mxMAI98&amp;destination=Party+Snaps+Photo+Booth+OC+%7C+Photo+Booth+Rental+Orange+County&amp;destination_place_id=ChIJS6qcHXvZ3IARO_aW9uFeY8M&amp;travelmode=best" TargetMode="External"/><Relationship Id="rId338" Type="http://schemas.openxmlformats.org/officeDocument/2006/relationships/hyperlink" Target="https://maps.google.com?saddr=33.8047394,-117.9447346&amp;daddr=33.7753974,-117.921582" TargetMode="External"/><Relationship Id="rId459" Type="http://schemas.openxmlformats.org/officeDocument/2006/relationships/hyperlink" Target="https://www.google.com/maps/dir/33.78743770000001,-117.9598826/33.7753974,-117.921582" TargetMode="External"/><Relationship Id="rId216" Type="http://schemas.openxmlformats.org/officeDocument/2006/relationships/hyperlink" Target="https://www.google.com/maps/dir/33.7497247,-117.9129466/33.7753974,-117.921582" TargetMode="External"/><Relationship Id="rId337" Type="http://schemas.openxmlformats.org/officeDocument/2006/relationships/hyperlink" Target="https://www.google.com/maps/dir/?api=1&amp;origin=Luis+Alberto+Gardening+Service&amp;origin_place_id=ChIJP-4Z00Ep3YARPn6Wwzsd6-c&amp;destination=Party+Snaps+Photo+Booth+OC+%7C+Photo+Booth+Rental+Orange+County&amp;destination_place_id=ChIJS6qcHXvZ3IARO_aW9uFeY8M&amp;travelmode=best" TargetMode="External"/><Relationship Id="rId458" Type="http://schemas.openxmlformats.org/officeDocument/2006/relationships/hyperlink" Target="https://maps.google.com?saddr=33.78743770000001,-117.9598826&amp;daddr=33.7753974,-117.921582" TargetMode="External"/><Relationship Id="rId215" Type="http://schemas.openxmlformats.org/officeDocument/2006/relationships/hyperlink" Target="https://maps.google.com?saddr=33.7497247,-117.9129466&amp;daddr=33.7753974,-117.921582" TargetMode="External"/><Relationship Id="rId336" Type="http://schemas.openxmlformats.org/officeDocument/2006/relationships/hyperlink" Target="https://www.google.com/maps/dir/33.7982346,-117.8906983/33.7753974,-117.921582" TargetMode="External"/><Relationship Id="rId457" Type="http://schemas.openxmlformats.org/officeDocument/2006/relationships/hyperlink" Target="https://www.google.com/maps/dir/?api=1&amp;origin=Best+Choice+Supermarket&amp;origin_place_id=ChIJjT3MdWgo3YAROkQ-rbuvs0U&amp;destination=Party+Snaps+Photo+Booth+OC+%7C+Photo+Booth+Rental+Orange+County&amp;destination_place_id=ChIJS6qcHXvZ3IARO_aW9uFeY8M&amp;travelmode=best" TargetMode="External"/><Relationship Id="rId214" Type="http://schemas.openxmlformats.org/officeDocument/2006/relationships/hyperlink" Target="https://www.google.com/maps/dir/?api=1&amp;origin=Cesar+Chavez+Campesino+Park&amp;origin_place_id=ChIJ80gc42_Y3IAR9Kx3uPUGkM0&amp;destination=Party+Snaps+Photo+Booth+OC+%7C+Photo+Booth+Rental+Orange+County&amp;destination_place_id=ChIJS6qcHXvZ3IARO_aW9uFeY8M&amp;travelmode=best" TargetMode="External"/><Relationship Id="rId335" Type="http://schemas.openxmlformats.org/officeDocument/2006/relationships/hyperlink" Target="https://maps.google.com?saddr=33.7982346,-117.8906983&amp;daddr=33.7753974,-117.921582" TargetMode="External"/><Relationship Id="rId456" Type="http://schemas.openxmlformats.org/officeDocument/2006/relationships/hyperlink" Target="https://www.google.com/maps/dir/33.74496899999999,-117.904831/33.7753974,-117.921582" TargetMode="External"/><Relationship Id="rId219" Type="http://schemas.openxmlformats.org/officeDocument/2006/relationships/hyperlink" Target="https://www.google.com/maps/dir/33.781178,-117.906741/33.7753974,-117.921582" TargetMode="External"/><Relationship Id="rId218" Type="http://schemas.openxmlformats.org/officeDocument/2006/relationships/hyperlink" Target="https://maps.google.com?saddr=33.781178,-117.906741&amp;daddr=33.7753974,-117.921582" TargetMode="External"/><Relationship Id="rId339" Type="http://schemas.openxmlformats.org/officeDocument/2006/relationships/hyperlink" Target="https://www.google.com/maps/dir/33.8047394,-117.9447346/33.7753974,-117.921582" TargetMode="External"/><Relationship Id="rId330" Type="http://schemas.openxmlformats.org/officeDocument/2006/relationships/hyperlink" Target="https://www.google.com/maps/dir/33.7438658,-117.9073913/33.7753974,-117.921582" TargetMode="External"/><Relationship Id="rId451" Type="http://schemas.openxmlformats.org/officeDocument/2006/relationships/hyperlink" Target="https://www.google.com/maps/dir/?api=1&amp;origin=Shun+Fat+Supermarket&amp;origin_place_id=ChIJwTZxBdsn3YAREqD-SmDQchs&amp;destination=Party+Snaps+Photo+Booth+OC+%7C+Photo+Booth+Rental+Orange+County&amp;destination_place_id=ChIJS6qcHXvZ3IARO_aW9uFeY8M&amp;travelmode=best" TargetMode="External"/><Relationship Id="rId450" Type="http://schemas.openxmlformats.org/officeDocument/2006/relationships/hyperlink" Target="https://www.google.com/maps/dir/33.7619773,-117.9565689/33.7753974,-117.921582" TargetMode="External"/><Relationship Id="rId213" Type="http://schemas.openxmlformats.org/officeDocument/2006/relationships/hyperlink" Target="https://www.google.com/maps/dir/33.77433649999999,-117.9637484/33.7753974,-117.921582" TargetMode="External"/><Relationship Id="rId334" Type="http://schemas.openxmlformats.org/officeDocument/2006/relationships/hyperlink" Target="https://www.google.com/maps/dir/?api=1&amp;origin=Jacaranda+Park&amp;origin_place_id=ChIJA3gfBMLX3IAReCqlqxrW9Jc&amp;destination=Party+Snaps+Photo+Booth+OC+%7C+Photo+Booth+Rental+Orange+County&amp;destination_place_id=ChIJS6qcHXvZ3IARO_aW9uFeY8M&amp;travelmode=best" TargetMode="External"/><Relationship Id="rId455" Type="http://schemas.openxmlformats.org/officeDocument/2006/relationships/hyperlink" Target="https://maps.google.com?saddr=33.74496899999999,-117.904831&amp;daddr=33.7753974,-117.921582" TargetMode="External"/><Relationship Id="rId212" Type="http://schemas.openxmlformats.org/officeDocument/2006/relationships/hyperlink" Target="https://maps.google.com?saddr=33.77433649999999,-117.9637484&amp;daddr=33.7753974,-117.921582" TargetMode="External"/><Relationship Id="rId333" Type="http://schemas.openxmlformats.org/officeDocument/2006/relationships/hyperlink" Target="https://www.google.com/maps/dir/33.797939,-117.8907392/33.7753974,-117.921582" TargetMode="External"/><Relationship Id="rId454" Type="http://schemas.openxmlformats.org/officeDocument/2006/relationships/hyperlink" Target="https://www.google.com/maps/dir/?api=1&amp;origin=ampm&amp;origin_place_id=ChIJm50RJGHY3IAR9q2LotZPEFg&amp;destination=Party+Snaps+Photo+Booth+OC+%7C+Photo+Booth+Rental+Orange+County&amp;destination_place_id=ChIJS6qcHXvZ3IARO_aW9uFeY8M&amp;travelmode=best" TargetMode="External"/><Relationship Id="rId211" Type="http://schemas.openxmlformats.org/officeDocument/2006/relationships/hyperlink" Target="https://www.google.com/maps/dir/?api=1&amp;origin=Garden+Grove&amp;origin_place_id=ChIJ6ZRwunso3YARQgDtgwHeS3E&amp;destination=Party+Snaps+Photo+Booth+OC+%7C+Photo+Booth+Rental+Orange+County&amp;destination_place_id=ChIJS6qcHXvZ3IARO_aW9uFeY8M&amp;travelmode=best" TargetMode="External"/><Relationship Id="rId332" Type="http://schemas.openxmlformats.org/officeDocument/2006/relationships/hyperlink" Target="https://maps.google.com?saddr=33.797939,-117.8907392&amp;daddr=33.7753974,-117.921582" TargetMode="External"/><Relationship Id="rId453" Type="http://schemas.openxmlformats.org/officeDocument/2006/relationships/hyperlink" Target="https://www.google.com/maps/dir/33.7610201,-117.9564477/33.7753974,-117.921582" TargetMode="External"/><Relationship Id="rId210" Type="http://schemas.openxmlformats.org/officeDocument/2006/relationships/hyperlink" Target="https://www.google.com/maps/dir/33.751678,-117.92966/33.7753974,-117.921582" TargetMode="External"/><Relationship Id="rId331" Type="http://schemas.openxmlformats.org/officeDocument/2006/relationships/hyperlink" Target="https://www.google.com/maps/dir/?api=1&amp;origin=Jacaranda+Park+&amp;+Dog+Park&amp;origin_place_id=ChIJez7TkBPX3IARnHzFeLdjUeg&amp;destination=Party+Snaps+Photo+Booth+OC+%7C+Photo+Booth+Rental+Orange+County&amp;destination_place_id=ChIJS6qcHXvZ3IARO_aW9uFeY8M&amp;travelmode=best" TargetMode="External"/><Relationship Id="rId452" Type="http://schemas.openxmlformats.org/officeDocument/2006/relationships/hyperlink" Target="https://maps.google.com?saddr=33.7610201,-117.9564477&amp;daddr=33.7753974,-117.921582" TargetMode="External"/><Relationship Id="rId370" Type="http://schemas.openxmlformats.org/officeDocument/2006/relationships/hyperlink" Target="https://www.google.com/maps/dir/?api=1&amp;origin=Puerto+Madero&amp;origin_place_id=ChIJMyBfHEzY3IARIWVzLh--lg0&amp;destination=Party+Snaps+Photo+Booth+OC+%7C+Photo+Booth+Rental+Orange+County&amp;destination_place_id=ChIJS6qcHXvZ3IARO_aW9uFeY8M&amp;travelmode=best" TargetMode="External"/><Relationship Id="rId491" Type="http://schemas.openxmlformats.org/officeDocument/2006/relationships/hyperlink" Target="https://maps.google.com?saddr=33.74633019999999,-117.9605408&amp;daddr=33.7753974,-117.921582" TargetMode="External"/><Relationship Id="rId490" Type="http://schemas.openxmlformats.org/officeDocument/2006/relationships/hyperlink" Target="https://www.google.com/maps/dir/?api=1&amp;origin=T&amp;K+Food+Market&amp;origin_place_id=ChIJVcs0f7cn3YARngM7h-N_mA4&amp;destination=Party+Snaps+Photo+Booth+OC+%7C+Photo+Booth+Rental+Orange+County&amp;destination_place_id=ChIJS6qcHXvZ3IARO_aW9uFeY8M&amp;travelmode=best" TargetMode="External"/><Relationship Id="rId129" Type="http://schemas.openxmlformats.org/officeDocument/2006/relationships/hyperlink" Target="https://www.google.com/maps/dir/33.8102665,-117.9194308/33.7753974,-117.921582" TargetMode="External"/><Relationship Id="rId128" Type="http://schemas.openxmlformats.org/officeDocument/2006/relationships/hyperlink" Target="https://maps.google.com?saddr=33.8102665,-117.9194308&amp;daddr=33.7753974,-117.921582" TargetMode="External"/><Relationship Id="rId249" Type="http://schemas.openxmlformats.org/officeDocument/2006/relationships/hyperlink" Target="https://www.google.com/maps/dir/33.805822,-117.9214318/33.7753974,-117.921582" TargetMode="External"/><Relationship Id="rId127" Type="http://schemas.openxmlformats.org/officeDocument/2006/relationships/hyperlink" Target="https://www.google.com/maps/dir/?api=1&amp;origin=Disneyland+City+Hall&amp;origin_place_id=ChIJi_PKrOjX3IARElDe5h7k3CM&amp;destination=Party+Snaps+Photo+Booth+OC+%7C+Photo+Booth+Rental+Orange+County&amp;destination_place_id=ChIJS6qcHXvZ3IARO_aW9uFeY8M&amp;travelmode=best" TargetMode="External"/><Relationship Id="rId248" Type="http://schemas.openxmlformats.org/officeDocument/2006/relationships/hyperlink" Target="https://maps.google.com?saddr=33.805822,-117.9214318&amp;daddr=33.7753974,-117.921582" TargetMode="External"/><Relationship Id="rId369" Type="http://schemas.openxmlformats.org/officeDocument/2006/relationships/hyperlink" Target="https://www.google.com/maps/dir/33.7370646,-117.9213988/33.7753974,-117.921582" TargetMode="External"/><Relationship Id="rId126" Type="http://schemas.openxmlformats.org/officeDocument/2006/relationships/hyperlink" Target="https://www.google.com/maps/dir/33.8019067,-117.8929031/33.7753974,-117.921582" TargetMode="External"/><Relationship Id="rId247" Type="http://schemas.openxmlformats.org/officeDocument/2006/relationships/hyperlink" Target="https://www.google.com/maps/dir/?api=1&amp;origin=Paradise+Gardens+Park&amp;origin_place_id=ChIJa2eOBtnX3IARc1NEdOGJ5oc&amp;destination=Party+Snaps+Photo+Booth+OC+%7C+Photo+Booth+Rental+Orange+County&amp;destination_place_id=ChIJS6qcHXvZ3IARO_aW9uFeY8M&amp;travelmode=best" TargetMode="External"/><Relationship Id="rId368" Type="http://schemas.openxmlformats.org/officeDocument/2006/relationships/hyperlink" Target="https://maps.google.com?saddr=33.7370646,-117.9213988&amp;daddr=33.7753974,-117.921582" TargetMode="External"/><Relationship Id="rId489" Type="http://schemas.openxmlformats.org/officeDocument/2006/relationships/hyperlink" Target="https://www.google.com/maps/dir/33.7593645,-117.8717556/33.7753974,-117.921582" TargetMode="External"/><Relationship Id="rId121" Type="http://schemas.openxmlformats.org/officeDocument/2006/relationships/hyperlink" Target="https://www.google.com/maps/dir/?api=1&amp;origin=Mile+Square+Regional+Park+-+Ward+Entrance&amp;origin_place_id=ChIJ04u9zRwn3YARU6cix_ZRCkQ&amp;destination=Party+Snaps+Photo+Booth+OC+%7C+Photo+Booth+Rental+Orange+County&amp;destination_place_id=ChIJS6qcHXvZ3IARO_aW9uFeY8M&amp;travelmode=best" TargetMode="External"/><Relationship Id="rId242" Type="http://schemas.openxmlformats.org/officeDocument/2006/relationships/hyperlink" Target="https://maps.google.com?saddr=33.7497724,-117.952542&amp;daddr=33.7753974,-117.921582" TargetMode="External"/><Relationship Id="rId363" Type="http://schemas.openxmlformats.org/officeDocument/2006/relationships/hyperlink" Target="https://www.google.com/maps/dir/33.7895413,-117.9072586/33.7753974,-117.921582" TargetMode="External"/><Relationship Id="rId484" Type="http://schemas.openxmlformats.org/officeDocument/2006/relationships/hyperlink" Target="https://www.google.com/maps/dir/?api=1&amp;origin=THE+BEE'S+STORE&amp;origin_place_id=ChIJJRbY8EzY3IAReNhhEq5Cxds&amp;destination=Party+Snaps+Photo+Booth+OC+%7C+Photo+Booth+Rental+Orange+County&amp;destination_place_id=ChIJS6qcHXvZ3IARO_aW9uFeY8M&amp;travelmode=best" TargetMode="External"/><Relationship Id="rId120" Type="http://schemas.openxmlformats.org/officeDocument/2006/relationships/hyperlink" Target="https://www.google.com/maps/dir/33.8123411,-117.920289/33.7753974,-117.921582" TargetMode="External"/><Relationship Id="rId241" Type="http://schemas.openxmlformats.org/officeDocument/2006/relationships/hyperlink" Target="https://www.google.com/maps/dir/?api=1&amp;origin=Bowling+Green+Park&amp;origin_place_id=ChIJiQHwn8An3YAR86XeIpAsx1I&amp;destination=Party+Snaps+Photo+Booth+OC+%7C+Photo+Booth+Rental+Orange+County&amp;destination_place_id=ChIJS6qcHXvZ3IARO_aW9uFeY8M&amp;travelmode=best" TargetMode="External"/><Relationship Id="rId362" Type="http://schemas.openxmlformats.org/officeDocument/2006/relationships/hyperlink" Target="https://maps.google.com?saddr=33.7895413,-117.9072586&amp;daddr=33.7753974,-117.921582" TargetMode="External"/><Relationship Id="rId483" Type="http://schemas.openxmlformats.org/officeDocument/2006/relationships/hyperlink" Target="https://www.google.com/maps/dir/33.7455886,-117.9474042/33.7753974,-117.921582" TargetMode="External"/><Relationship Id="rId240" Type="http://schemas.openxmlformats.org/officeDocument/2006/relationships/hyperlink" Target="https://www.google.com/maps/dir/33.7841037,-117.9233944/33.7753974,-117.921582" TargetMode="External"/><Relationship Id="rId361" Type="http://schemas.openxmlformats.org/officeDocument/2006/relationships/hyperlink" Target="https://www.google.com/maps/dir/?api=1&amp;origin=Vons&amp;origin_place_id=ChIJ8Xrdf_HX3IARtCjgJHFjHCs&amp;destination=Party+Snaps+Photo+Booth+OC+%7C+Photo+Booth+Rental+Orange+County&amp;destination_place_id=ChIJS6qcHXvZ3IARO_aW9uFeY8M&amp;travelmode=best" TargetMode="External"/><Relationship Id="rId482" Type="http://schemas.openxmlformats.org/officeDocument/2006/relationships/hyperlink" Target="https://maps.google.com?saddr=33.7455886,-117.9474042&amp;daddr=33.7753974,-117.921582" TargetMode="External"/><Relationship Id="rId360" Type="http://schemas.openxmlformats.org/officeDocument/2006/relationships/hyperlink" Target="https://www.google.com/maps/dir/33.7955347,-117.9591391/33.7753974,-117.921582" TargetMode="External"/><Relationship Id="rId481" Type="http://schemas.openxmlformats.org/officeDocument/2006/relationships/hyperlink" Target="https://www.google.com/maps/dir/?api=1&amp;origin=Anh+Minh+Supermarket&amp;origin_place_id=ChIJjV49CZYn3YARkDPf571Vqp0&amp;destination=Party+Snaps+Photo+Booth+OC+%7C+Photo+Booth+Rental+Orange+County&amp;destination_place_id=ChIJS6qcHXvZ3IARO_aW9uFeY8M&amp;travelmode=best" TargetMode="External"/><Relationship Id="rId125" Type="http://schemas.openxmlformats.org/officeDocument/2006/relationships/hyperlink" Target="https://maps.google.com?saddr=33.8019067,-117.8929031&amp;daddr=33.7753974,-117.921582" TargetMode="External"/><Relationship Id="rId246" Type="http://schemas.openxmlformats.org/officeDocument/2006/relationships/hyperlink" Target="https://www.google.com/maps/dir/33.79288200000001,-117.9541009/33.7753974,-117.921582" TargetMode="External"/><Relationship Id="rId367" Type="http://schemas.openxmlformats.org/officeDocument/2006/relationships/hyperlink" Target="https://www.google.com/maps/dir/?api=1&amp;origin=Northgate+Market&amp;origin_place_id=ChIJKy440nnY3IAR6K4op9EhyDA&amp;destination=Party+Snaps+Photo+Booth+OC+%7C+Photo+Booth+Rental+Orange+County&amp;destination_place_id=ChIJS6qcHXvZ3IARO_aW9uFeY8M&amp;travelmode=best" TargetMode="External"/><Relationship Id="rId488" Type="http://schemas.openxmlformats.org/officeDocument/2006/relationships/hyperlink" Target="https://maps.google.com?saddr=33.7593645,-117.8717556&amp;daddr=33.7753974,-117.921582" TargetMode="External"/><Relationship Id="rId124" Type="http://schemas.openxmlformats.org/officeDocument/2006/relationships/hyperlink" Target="https://www.google.com/maps/dir/?api=1&amp;origin=Aloe+Greens+Park&amp;origin_place_id=ChIJATcQ82LX3IARnmgWKqsHfMU&amp;destination=Party+Snaps+Photo+Booth+OC+%7C+Photo+Booth+Rental+Orange+County&amp;destination_place_id=ChIJS6qcHXvZ3IARO_aW9uFeY8M&amp;travelmode=best" TargetMode="External"/><Relationship Id="rId245" Type="http://schemas.openxmlformats.org/officeDocument/2006/relationships/hyperlink" Target="https://maps.google.com?saddr=33.79288200000001,-117.9541009&amp;daddr=33.7753974,-117.921582" TargetMode="External"/><Relationship Id="rId366" Type="http://schemas.openxmlformats.org/officeDocument/2006/relationships/hyperlink" Target="https://www.google.com/maps/dir/33.7727332,-117.9653696/33.7753974,-117.921582" TargetMode="External"/><Relationship Id="rId487" Type="http://schemas.openxmlformats.org/officeDocument/2006/relationships/hyperlink" Target="https://www.google.com/maps/dir/?api=1&amp;origin=Big+Saver+Foods&amp;origin_place_id=ChIJB57K9rHZ3IARrVLrWEvmd4g&amp;destination=Party+Snaps+Photo+Booth+OC+%7C+Photo+Booth+Rental+Orange+County&amp;destination_place_id=ChIJS6qcHXvZ3IARO_aW9uFeY8M&amp;travelmode=best" TargetMode="External"/><Relationship Id="rId123" Type="http://schemas.openxmlformats.org/officeDocument/2006/relationships/hyperlink" Target="https://www.google.com/maps/dir/33.7306112,-117.9460291/33.7753974,-117.921582" TargetMode="External"/><Relationship Id="rId244" Type="http://schemas.openxmlformats.org/officeDocument/2006/relationships/hyperlink" Target="https://www.google.com/maps/dir/?api=1&amp;origin=Faylane+Park&amp;origin_place_id=ChIJmbzynUEo3YARtLwBZ0lydEA&amp;destination=Party+Snaps+Photo+Booth+OC+%7C+Photo+Booth+Rental+Orange+County&amp;destination_place_id=ChIJS6qcHXvZ3IARO_aW9uFeY8M&amp;travelmode=best" TargetMode="External"/><Relationship Id="rId365" Type="http://schemas.openxmlformats.org/officeDocument/2006/relationships/hyperlink" Target="https://maps.google.com?saddr=33.7727332,-117.9653696&amp;daddr=33.7753974,-117.921582" TargetMode="External"/><Relationship Id="rId486" Type="http://schemas.openxmlformats.org/officeDocument/2006/relationships/hyperlink" Target="https://www.google.com/maps/dir/33.7602766,-117.8805426/33.7753974,-117.921582" TargetMode="External"/><Relationship Id="rId122" Type="http://schemas.openxmlformats.org/officeDocument/2006/relationships/hyperlink" Target="https://maps.google.com?saddr=33.7306112,-117.9460291&amp;daddr=33.7753974,-117.921582" TargetMode="External"/><Relationship Id="rId243" Type="http://schemas.openxmlformats.org/officeDocument/2006/relationships/hyperlink" Target="https://www.google.com/maps/dir/33.7497724,-117.952542/33.7753974,-117.921582" TargetMode="External"/><Relationship Id="rId364" Type="http://schemas.openxmlformats.org/officeDocument/2006/relationships/hyperlink" Target="https://www.google.com/maps/dir/?api=1&amp;origin=A.R.+Supermarket&amp;origin_place_id=ChIJ1VYsiXso3YAR2f5htEJ7ZZ0&amp;destination=Party+Snaps+Photo+Booth+OC+%7C+Photo+Booth+Rental+Orange+County&amp;destination_place_id=ChIJS6qcHXvZ3IARO_aW9uFeY8M&amp;travelmode=best" TargetMode="External"/><Relationship Id="rId485" Type="http://schemas.openxmlformats.org/officeDocument/2006/relationships/hyperlink" Target="https://maps.google.com?saddr=33.7602766,-117.8805426&amp;daddr=33.7753974,-117.921582" TargetMode="External"/><Relationship Id="rId95" Type="http://schemas.openxmlformats.org/officeDocument/2006/relationships/hyperlink" Target="https://maps.google.com?saddr=33.8071827,-117.9199335&amp;daddr=33.7753974,-117.921582" TargetMode="External"/><Relationship Id="rId94" Type="http://schemas.openxmlformats.org/officeDocument/2006/relationships/hyperlink" Target="https://www.google.com/maps/dir/?api=1&amp;origin=Grizzly+Peak&amp;origin_place_id=ChIJdweFab8p3YAR0BzxUFF9mjc&amp;destination=Party+Snaps+Photo+Booth+OC+%7C+Photo+Booth+Rental+Orange+County&amp;destination_place_id=ChIJS6qcHXvZ3IARO_aW9uFeY8M&amp;travelmode=best" TargetMode="External"/><Relationship Id="rId97" Type="http://schemas.openxmlformats.org/officeDocument/2006/relationships/hyperlink" Target="https://www.google.com/maps/dir/?api=1&amp;origin=Stoddard+Park&amp;origin_place_id=ChIJdQM2fiMo3YARCMLPgLCm9XQ&amp;destination=Party+Snaps+Photo+Booth+OC+%7C+Photo+Booth+Rental+Orange+County&amp;destination_place_id=ChIJS6qcHXvZ3IARO_aW9uFeY8M&amp;travelmode=best" TargetMode="External"/><Relationship Id="rId96" Type="http://schemas.openxmlformats.org/officeDocument/2006/relationships/hyperlink" Target="https://www.google.com/maps/dir/33.8071827,-117.9199335/33.7753974,-117.921582" TargetMode="External"/><Relationship Id="rId99" Type="http://schemas.openxmlformats.org/officeDocument/2006/relationships/hyperlink" Target="https://www.google.com/maps/dir/33.800053,-117.933824/33.7753974,-117.921582" TargetMode="External"/><Relationship Id="rId480" Type="http://schemas.openxmlformats.org/officeDocument/2006/relationships/hyperlink" Target="https://www.google.com/maps/dir/33.787585,-117.961398/33.7753974,-117.921582" TargetMode="External"/><Relationship Id="rId98" Type="http://schemas.openxmlformats.org/officeDocument/2006/relationships/hyperlink" Target="https://maps.google.com?saddr=33.800053,-117.933824&amp;daddr=33.7753974,-117.921582" TargetMode="External"/><Relationship Id="rId91" Type="http://schemas.openxmlformats.org/officeDocument/2006/relationships/hyperlink" Target="https://www.google.com/maps/dir/?api=1&amp;origin=Ponderosa+Park&amp;origin_place_id=ChIJO0oQEezX3IARrOL6pDM9dXY&amp;destination=Party+Snaps+Photo+Booth+OC+%7C+Photo+Booth+Rental+Orange+County&amp;destination_place_id=ChIJS6qcHXvZ3IARO_aW9uFeY8M&amp;travelmode=best" TargetMode="External"/><Relationship Id="rId90" Type="http://schemas.openxmlformats.org/officeDocument/2006/relationships/hyperlink" Target="https://www.google.com/maps/dir/33.815116,-117.9185888/33.7753974,-117.921582" TargetMode="External"/><Relationship Id="rId93" Type="http://schemas.openxmlformats.org/officeDocument/2006/relationships/hyperlink" Target="https://www.google.com/maps/dir/33.7954907,-117.9055973/33.7753974,-117.921582" TargetMode="External"/><Relationship Id="rId92" Type="http://schemas.openxmlformats.org/officeDocument/2006/relationships/hyperlink" Target="https://maps.google.com?saddr=33.7954907,-117.9055973&amp;daddr=33.7753974,-117.921582" TargetMode="External"/><Relationship Id="rId118" Type="http://schemas.openxmlformats.org/officeDocument/2006/relationships/hyperlink" Target="https://www.google.com/maps/dir/?api=1&amp;origin=Zocalo+Park&amp;origin_place_id=ChIJDQBpp2DX3IARGh0WVEMqzpg&amp;destination=Party+Snaps+Photo+Booth+OC+%7C+Photo+Booth+Rental+Orange+County&amp;destination_place_id=ChIJS6qcHXvZ3IARO_aW9uFeY8M&amp;travelmode=best" TargetMode="External"/><Relationship Id="rId239" Type="http://schemas.openxmlformats.org/officeDocument/2006/relationships/hyperlink" Target="https://maps.google.com?saddr=33.7841037,-117.9233944&amp;daddr=33.7753974,-117.921582" TargetMode="External"/><Relationship Id="rId117" Type="http://schemas.openxmlformats.org/officeDocument/2006/relationships/hyperlink" Target="https://www.google.com/maps/dir/33.764643,-117.967852/33.7753974,-117.921582" TargetMode="External"/><Relationship Id="rId238" Type="http://schemas.openxmlformats.org/officeDocument/2006/relationships/hyperlink" Target="https://www.google.com/maps/dir/?api=1&amp;origin=Westhaven+Park&amp;origin_place_id=ChIJwbsysf3X3IARX2QCZ8MTysg&amp;destination=Party+Snaps+Photo+Booth+OC+%7C+Photo+Booth+Rental+Orange+County&amp;destination_place_id=ChIJS6qcHXvZ3IARO_aW9uFeY8M&amp;travelmode=best" TargetMode="External"/><Relationship Id="rId359" Type="http://schemas.openxmlformats.org/officeDocument/2006/relationships/hyperlink" Target="https://maps.google.com?saddr=33.7955347,-117.9591391&amp;daddr=33.7753974,-117.921582" TargetMode="External"/><Relationship Id="rId116" Type="http://schemas.openxmlformats.org/officeDocument/2006/relationships/hyperlink" Target="https://maps.google.com?saddr=33.764643,-117.967852&amp;daddr=33.7753974,-117.921582" TargetMode="External"/><Relationship Id="rId237" Type="http://schemas.openxmlformats.org/officeDocument/2006/relationships/hyperlink" Target="https://www.google.com/maps/dir/33.77544940000001,-117.8798587/33.7753974,-117.921582" TargetMode="External"/><Relationship Id="rId358" Type="http://schemas.openxmlformats.org/officeDocument/2006/relationships/hyperlink" Target="https://www.google.com/maps/dir/?api=1&amp;origin=VIP+TRANSLATION+&amp;+IMMIGRATION+SVCS&amp;origin_place_id=ChIJRUxguEQo3YAR_DGiFV9cFt8&amp;destination=Party+Snaps+Photo+Booth+OC+%7C+Photo+Booth+Rental+Orange+County&amp;destination_place_id=ChIJS6qcHXvZ3IARO_aW9uFeY8M&amp;travelmode=best" TargetMode="External"/><Relationship Id="rId479" Type="http://schemas.openxmlformats.org/officeDocument/2006/relationships/hyperlink" Target="https://maps.google.com?saddr=33.787585,-117.961398&amp;daddr=33.7753974,-117.921582" TargetMode="External"/><Relationship Id="rId115" Type="http://schemas.openxmlformats.org/officeDocument/2006/relationships/hyperlink" Target="https://www.google.com/maps/dir/?api=1&amp;origin=Atlantis+Play+Center&amp;origin_place_id=ChIJoReXFtQn3YARBl-Wy1mNjI0&amp;destination=Party+Snaps+Photo+Booth+OC+%7C+Photo+Booth+Rental+Orange+County&amp;destination_place_id=ChIJS6qcHXvZ3IARO_aW9uFeY8M&amp;travelmode=best" TargetMode="External"/><Relationship Id="rId236" Type="http://schemas.openxmlformats.org/officeDocument/2006/relationships/hyperlink" Target="https://maps.google.com?saddr=33.77544940000001,-117.8798587&amp;daddr=33.7753974,-117.921582" TargetMode="External"/><Relationship Id="rId357" Type="http://schemas.openxmlformats.org/officeDocument/2006/relationships/hyperlink" Target="https://www.google.com/maps/dir/33.7391601,-117.9117885/33.7753974,-117.921582" TargetMode="External"/><Relationship Id="rId478" Type="http://schemas.openxmlformats.org/officeDocument/2006/relationships/hyperlink" Target="https://www.google.com/maps/dir/?api=1&amp;origin=Sprouts+Farmers+Market&amp;origin_place_id=ChIJKzoGCbsp3YAR5P6H1t5E9U8&amp;destination=Party+Snaps+Photo+Booth+OC+%7C+Photo+Booth+Rental+Orange+County&amp;destination_place_id=ChIJS6qcHXvZ3IARO_aW9uFeY8M&amp;travelmode=best" TargetMode="External"/><Relationship Id="rId119" Type="http://schemas.openxmlformats.org/officeDocument/2006/relationships/hyperlink" Target="https://maps.google.com?saddr=33.8123411,-117.920289&amp;daddr=33.7753974,-117.921582" TargetMode="External"/><Relationship Id="rId110" Type="http://schemas.openxmlformats.org/officeDocument/2006/relationships/hyperlink" Target="https://maps.google.com?saddr=33.807639,-117.916702&amp;daddr=33.7753974,-117.921582" TargetMode="External"/><Relationship Id="rId231" Type="http://schemas.openxmlformats.org/officeDocument/2006/relationships/hyperlink" Target="https://www.google.com/maps/dir/33.800053,-117.933824/33.7753974,-117.921582" TargetMode="External"/><Relationship Id="rId352" Type="http://schemas.openxmlformats.org/officeDocument/2006/relationships/hyperlink" Target="https://www.google.com/maps/dir/?api=1&amp;origin=Central+Plaza&amp;origin_place_id=ChIJp4O-a7jX3IARosS-Qm4OAFc&amp;destination=Party+Snaps+Photo+Booth+OC+%7C+Photo+Booth+Rental+Orange+County&amp;destination_place_id=ChIJS6qcHXvZ3IARO_aW9uFeY8M&amp;travelmode=best" TargetMode="External"/><Relationship Id="rId473" Type="http://schemas.openxmlformats.org/officeDocument/2006/relationships/hyperlink" Target="https://maps.google.com?saddr=33.7531332,-117.9542925&amp;daddr=33.7753974,-117.921582" TargetMode="External"/><Relationship Id="rId230" Type="http://schemas.openxmlformats.org/officeDocument/2006/relationships/hyperlink" Target="https://maps.google.com?saddr=33.800053,-117.933824&amp;daddr=33.7753974,-117.921582" TargetMode="External"/><Relationship Id="rId351" Type="http://schemas.openxmlformats.org/officeDocument/2006/relationships/hyperlink" Target="https://www.google.com/maps/dir/33.8050732,-117.8961841/33.7753974,-117.921582" TargetMode="External"/><Relationship Id="rId472" Type="http://schemas.openxmlformats.org/officeDocument/2006/relationships/hyperlink" Target="https://www.google.com/maps/dir/?api=1&amp;origin=Nam+Hoa+Market&amp;origin_place_id=ChIJ9wjsAsQn3YARfRz0GFfjs-k&amp;destination=Party+Snaps+Photo+Booth+OC+%7C+Photo+Booth+Rental+Orange+County&amp;destination_place_id=ChIJS6qcHXvZ3IARO_aW9uFeY8M&amp;travelmode=best" TargetMode="External"/><Relationship Id="rId350" Type="http://schemas.openxmlformats.org/officeDocument/2006/relationships/hyperlink" Target="https://maps.google.com?saddr=33.8050732,-117.8961841&amp;daddr=33.7753974,-117.921582" TargetMode="External"/><Relationship Id="rId471" Type="http://schemas.openxmlformats.org/officeDocument/2006/relationships/hyperlink" Target="https://www.google.com/maps/dir/33.7899819,-117.9599887/33.7753974,-117.921582" TargetMode="External"/><Relationship Id="rId470" Type="http://schemas.openxmlformats.org/officeDocument/2006/relationships/hyperlink" Target="https://maps.google.com?saddr=33.7899819,-117.9599887&amp;daddr=33.7753974,-117.921582" TargetMode="External"/><Relationship Id="rId114" Type="http://schemas.openxmlformats.org/officeDocument/2006/relationships/hyperlink" Target="https://www.google.com/maps/dir/33.7504764,-117.8684208/33.7753974,-117.921582" TargetMode="External"/><Relationship Id="rId235" Type="http://schemas.openxmlformats.org/officeDocument/2006/relationships/hyperlink" Target="https://www.google.com/maps/dir/?api=1&amp;origin=Morrison+Park&amp;origin_place_id=ChIJwwkJ4DLY3IARyEST9v1hFGU&amp;destination=Party+Snaps+Photo+Booth+OC+%7C+Photo+Booth+Rental+Orange+County&amp;destination_place_id=ChIJS6qcHXvZ3IARO_aW9uFeY8M&amp;travelmode=best" TargetMode="External"/><Relationship Id="rId356" Type="http://schemas.openxmlformats.org/officeDocument/2006/relationships/hyperlink" Target="https://maps.google.com?saddr=33.7391601,-117.9117885&amp;daddr=33.7753974,-117.921582" TargetMode="External"/><Relationship Id="rId477" Type="http://schemas.openxmlformats.org/officeDocument/2006/relationships/hyperlink" Target="https://www.google.com/maps/dir/33.8028959,-117.8902736/33.7753974,-117.921582" TargetMode="External"/><Relationship Id="rId113" Type="http://schemas.openxmlformats.org/officeDocument/2006/relationships/hyperlink" Target="https://maps.google.com?saddr=33.7504764,-117.8684208&amp;daddr=33.7753974,-117.921582" TargetMode="External"/><Relationship Id="rId234" Type="http://schemas.openxmlformats.org/officeDocument/2006/relationships/hyperlink" Target="https://www.google.com/maps/dir/33.7947271,-117.8955097/33.7753974,-117.921582" TargetMode="External"/><Relationship Id="rId355" Type="http://schemas.openxmlformats.org/officeDocument/2006/relationships/hyperlink" Target="https://www.google.com/maps/dir/?api=1&amp;origin=Santa+Ana+River+Trail-+mile+marker+eight&amp;origin_place_id=ChIJq9d4tJbZ3IARsC15uEZJqZI&amp;destination=Party+Snaps+Photo+Booth+OC+%7C+Photo+Booth+Rental+Orange+County&amp;destination_place_id=ChIJS6qcHXvZ3IARO_aW9uFeY8M&amp;travelmode=best" TargetMode="External"/><Relationship Id="rId476" Type="http://schemas.openxmlformats.org/officeDocument/2006/relationships/hyperlink" Target="https://maps.google.com?saddr=33.8028959,-117.8902736&amp;daddr=33.7753974,-117.921582" TargetMode="External"/><Relationship Id="rId112" Type="http://schemas.openxmlformats.org/officeDocument/2006/relationships/hyperlink" Target="https://www.google.com/maps/dir/?api=1&amp;origin=The+Dr.+Willella+Howe-Waffle+House+and+Medical+Museum&amp;origin_place_id=ChIJBz14PajZ3IARrBQjRE41u6o&amp;destination=Party+Snaps+Photo+Booth+OC+%7C+Photo+Booth+Rental+Orange+County&amp;destination_place_id=ChIJS6qcHXvZ3IARO_aW9uFeY8M&amp;travelmode=best" TargetMode="External"/><Relationship Id="rId233" Type="http://schemas.openxmlformats.org/officeDocument/2006/relationships/hyperlink" Target="https://maps.google.com?saddr=33.7947271,-117.8955097&amp;daddr=33.7753974,-117.921582" TargetMode="External"/><Relationship Id="rId354" Type="http://schemas.openxmlformats.org/officeDocument/2006/relationships/hyperlink" Target="https://www.google.com/maps/dir/33.8120916,-117.9189784/33.7753974,-117.921582" TargetMode="External"/><Relationship Id="rId475" Type="http://schemas.openxmlformats.org/officeDocument/2006/relationships/hyperlink" Target="https://www.google.com/maps/dir/?api=1&amp;origin=ampm&amp;origin_place_id=ChIJJYfR1KfX3IARQf53O1mH-bw&amp;destination=Party+Snaps+Photo+Booth+OC+%7C+Photo+Booth+Rental+Orange+County&amp;destination_place_id=ChIJS6qcHXvZ3IARO_aW9uFeY8M&amp;travelmode=best" TargetMode="External"/><Relationship Id="rId111" Type="http://schemas.openxmlformats.org/officeDocument/2006/relationships/hyperlink" Target="https://www.google.com/maps/dir/33.807639,-117.916702/33.7753974,-117.921582" TargetMode="External"/><Relationship Id="rId232" Type="http://schemas.openxmlformats.org/officeDocument/2006/relationships/hyperlink" Target="https://www.google.com/maps/dir/?api=1&amp;origin=Melrose+Abbey+Memorial+Park+&amp;+Mortuary&amp;origin_place_id=ChIJ9YCs8JHX3IARnk0VKCRbvi0&amp;destination=Party+Snaps+Photo+Booth+OC+%7C+Photo+Booth+Rental+Orange+County&amp;destination_place_id=ChIJS6qcHXvZ3IARO_aW9uFeY8M&amp;travelmode=best" TargetMode="External"/><Relationship Id="rId353" Type="http://schemas.openxmlformats.org/officeDocument/2006/relationships/hyperlink" Target="https://maps.google.com?saddr=33.8120916,-117.9189784&amp;daddr=33.7753974,-117.921582" TargetMode="External"/><Relationship Id="rId474" Type="http://schemas.openxmlformats.org/officeDocument/2006/relationships/hyperlink" Target="https://www.google.com/maps/dir/33.7531332,-117.9542925/33.7753974,-117.921582" TargetMode="External"/><Relationship Id="rId305" Type="http://schemas.openxmlformats.org/officeDocument/2006/relationships/hyperlink" Target="https://maps.google.com?saddr=33.7495104,-117.9069582&amp;daddr=33.7753974,-117.921582" TargetMode="External"/><Relationship Id="rId426" Type="http://schemas.openxmlformats.org/officeDocument/2006/relationships/hyperlink" Target="https://www.google.com/maps/dir/33.774846,-117.9069969/33.7753974,-117.921582" TargetMode="External"/><Relationship Id="rId304" Type="http://schemas.openxmlformats.org/officeDocument/2006/relationships/hyperlink" Target="https://www.google.com/maps/dir/?api=1&amp;origin=Spurgeon+Park&amp;origin_place_id=ChIJ28rzB2bY3IARV4ZGLJl9m_U&amp;destination=Party+Snaps+Photo+Booth+OC+%7C+Photo+Booth+Rental+Orange+County&amp;destination_place_id=ChIJS6qcHXvZ3IARO_aW9uFeY8M&amp;travelmode=best" TargetMode="External"/><Relationship Id="rId425" Type="http://schemas.openxmlformats.org/officeDocument/2006/relationships/hyperlink" Target="https://maps.google.com?saddr=33.774846,-117.9069969&amp;daddr=33.7753974,-117.921582" TargetMode="External"/><Relationship Id="rId303" Type="http://schemas.openxmlformats.org/officeDocument/2006/relationships/hyperlink" Target="https://www.google.com/maps/dir/33.7531957,-117.9020034/33.7753974,-117.921582" TargetMode="External"/><Relationship Id="rId424" Type="http://schemas.openxmlformats.org/officeDocument/2006/relationships/hyperlink" Target="https://www.google.com/maps/dir/?api=1&amp;origin=ampm&amp;origin_place_id=ChIJl35CZBnY3IARTu0WiKq-4lE&amp;destination=Party+Snaps+Photo+Booth+OC+%7C+Photo+Booth+Rental+Orange+County&amp;destination_place_id=ChIJS6qcHXvZ3IARO_aW9uFeY8M&amp;travelmode=best" TargetMode="External"/><Relationship Id="rId302" Type="http://schemas.openxmlformats.org/officeDocument/2006/relationships/hyperlink" Target="https://maps.google.com?saddr=33.7531957,-117.9020034&amp;daddr=33.7753974,-117.921582" TargetMode="External"/><Relationship Id="rId423" Type="http://schemas.openxmlformats.org/officeDocument/2006/relationships/hyperlink" Target="https://www.google.com/maps/dir/33.77149120000001,-117.9189731/33.7753974,-117.921582" TargetMode="External"/><Relationship Id="rId309" Type="http://schemas.openxmlformats.org/officeDocument/2006/relationships/hyperlink" Target="https://www.google.com/maps/dir/33.80614239999999,-117.9144892/33.7753974,-117.921582" TargetMode="External"/><Relationship Id="rId308" Type="http://schemas.openxmlformats.org/officeDocument/2006/relationships/hyperlink" Target="https://maps.google.com?saddr=33.80614239999999,-117.9144892&amp;daddr=33.7753974,-117.921582" TargetMode="External"/><Relationship Id="rId429" Type="http://schemas.openxmlformats.org/officeDocument/2006/relationships/hyperlink" Target="https://www.google.com/maps/dir/33.78704160000001,-117.9133662/33.7753974,-117.921582" TargetMode="External"/><Relationship Id="rId307" Type="http://schemas.openxmlformats.org/officeDocument/2006/relationships/hyperlink" Target="https://www.google.com/maps/dir/?api=1&amp;origin=Parking+Disney&amp;origin_place_id=ChIJkwlhPgDX3IAR5Pnz1MR8ntA&amp;destination=Party+Snaps+Photo+Booth+OC+%7C+Photo+Booth+Rental+Orange+County&amp;destination_place_id=ChIJS6qcHXvZ3IARO_aW9uFeY8M&amp;travelmode=best" TargetMode="External"/><Relationship Id="rId428" Type="http://schemas.openxmlformats.org/officeDocument/2006/relationships/hyperlink" Target="https://maps.google.com?saddr=33.78704160000001,-117.9133662&amp;daddr=33.7753974,-117.921582" TargetMode="External"/><Relationship Id="rId306" Type="http://schemas.openxmlformats.org/officeDocument/2006/relationships/hyperlink" Target="https://www.google.com/maps/dir/33.7495104,-117.9069582/33.7753974,-117.921582" TargetMode="External"/><Relationship Id="rId427" Type="http://schemas.openxmlformats.org/officeDocument/2006/relationships/hyperlink" Target="https://www.google.com/maps/dir/?api=1&amp;origin=Target+Grocery&amp;origin_place_id=ChIJRYa8N5bX3IARzi4es5Ystbk&amp;destination=Party+Snaps+Photo+Booth+OC+%7C+Photo+Booth+Rental+Orange+County&amp;destination_place_id=ChIJS6qcHXvZ3IARO_aW9uFeY8M&amp;travelmode=best" TargetMode="External"/><Relationship Id="rId301" Type="http://schemas.openxmlformats.org/officeDocument/2006/relationships/hyperlink" Target="https://www.google.com/maps/dir/?api=1&amp;origin=King+Street+Park&amp;origin_place_id=ChIJ-UH_AgDZ3IARk3B7ZbRovBw&amp;destination=Party+Snaps+Photo+Booth+OC+%7C+Photo+Booth+Rental+Orange+County&amp;destination_place_id=ChIJS6qcHXvZ3IARO_aW9uFeY8M&amp;travelmode=best" TargetMode="External"/><Relationship Id="rId422" Type="http://schemas.openxmlformats.org/officeDocument/2006/relationships/hyperlink" Target="https://maps.google.com?saddr=33.77149120000001,-117.9189731&amp;daddr=33.7753974,-117.921582" TargetMode="External"/><Relationship Id="rId300" Type="http://schemas.openxmlformats.org/officeDocument/2006/relationships/hyperlink" Target="https://www.google.com/maps/dir/33.7526129,-117.9060412/33.7753974,-117.921582" TargetMode="External"/><Relationship Id="rId421" Type="http://schemas.openxmlformats.org/officeDocument/2006/relationships/hyperlink" Target="https://www.google.com/maps/dir/?api=1&amp;origin=Lucky+Seafood+Supermarket+2+Free+Gifts+With+Purchases&amp;origin_place_id=ChIJY6IH1X3Z3IARr3A1hObGlzQ&amp;destination=Party+Snaps+Photo+Booth+OC+%7C+Photo+Booth+Rental+Orange+County&amp;destination_place_id=ChIJS6qcHXvZ3IARO_aW9uFeY8M&amp;travelmode=best" TargetMode="External"/><Relationship Id="rId420" Type="http://schemas.openxmlformats.org/officeDocument/2006/relationships/hyperlink" Target="https://www.google.com/maps/dir/33.7671293,-117.9542229/33.7753974,-117.921582" TargetMode="External"/><Relationship Id="rId415" Type="http://schemas.openxmlformats.org/officeDocument/2006/relationships/hyperlink" Target="https://www.google.com/maps/dir/?api=1&amp;origin=ampm&amp;origin_place_id=ChIJk6ZdZubX3IARD_kGOiu3kRA&amp;destination=Party+Snaps+Photo+Booth+OC+%7C+Photo+Booth+Rental+Orange+County&amp;destination_place_id=ChIJS6qcHXvZ3IARO_aW9uFeY8M&amp;travelmode=best" TargetMode="External"/><Relationship Id="rId414" Type="http://schemas.openxmlformats.org/officeDocument/2006/relationships/hyperlink" Target="https://www.google.com/maps/dir/33.79526930000001,-117.8730591/33.7753974,-117.921582" TargetMode="External"/><Relationship Id="rId413" Type="http://schemas.openxmlformats.org/officeDocument/2006/relationships/hyperlink" Target="https://maps.google.com?saddr=33.79526930000001,-117.8730591&amp;daddr=33.7753974,-117.921582" TargetMode="External"/><Relationship Id="rId412" Type="http://schemas.openxmlformats.org/officeDocument/2006/relationships/hyperlink" Target="https://www.google.com/maps/dir/?api=1&amp;origin=Smokewood+Foods&amp;origin_place_id=ChIJb19fTnnX3IARVM-wEG_ZGwg&amp;destination=Party+Snaps+Photo+Booth+OC+%7C+Photo+Booth+Rental+Orange+County&amp;destination_place_id=ChIJS6qcHXvZ3IARO_aW9uFeY8M&amp;travelmode=best" TargetMode="External"/><Relationship Id="rId419" Type="http://schemas.openxmlformats.org/officeDocument/2006/relationships/hyperlink" Target="https://maps.google.com?saddr=33.7671293,-117.9542229&amp;daddr=33.7753974,-117.921582" TargetMode="External"/><Relationship Id="rId418" Type="http://schemas.openxmlformats.org/officeDocument/2006/relationships/hyperlink" Target="https://www.google.com/maps/dir/?api=1&amp;origin=ampm&amp;origin_place_id=ChIJbZVTKNkn3YAR1XBwZ0TAkSM&amp;destination=Party+Snaps+Photo+Booth+OC+%7C+Photo+Booth+Rental+Orange+County&amp;destination_place_id=ChIJS6qcHXvZ3IARO_aW9uFeY8M&amp;travelmode=best" TargetMode="External"/><Relationship Id="rId417" Type="http://schemas.openxmlformats.org/officeDocument/2006/relationships/hyperlink" Target="https://www.google.com/maps/dir/33.7956498,-117.9156877/33.7753974,-117.921582" TargetMode="External"/><Relationship Id="rId416" Type="http://schemas.openxmlformats.org/officeDocument/2006/relationships/hyperlink" Target="https://maps.google.com?saddr=33.7956498,-117.9156877&amp;daddr=33.7753974,-117.921582" TargetMode="External"/><Relationship Id="rId411" Type="http://schemas.openxmlformats.org/officeDocument/2006/relationships/hyperlink" Target="https://www.google.com/maps/dir/33.7603781,-117.9535042/33.7753974,-117.921582" TargetMode="External"/><Relationship Id="rId410" Type="http://schemas.openxmlformats.org/officeDocument/2006/relationships/hyperlink" Target="https://maps.google.com?saddr=33.7603781,-117.9535042&amp;daddr=33.7753974,-117.921582" TargetMode="External"/><Relationship Id="rId206" Type="http://schemas.openxmlformats.org/officeDocument/2006/relationships/hyperlink" Target="https://maps.google.com?saddr=33.763341,-117.8988744&amp;daddr=33.7753974,-117.921582" TargetMode="External"/><Relationship Id="rId327" Type="http://schemas.openxmlformats.org/officeDocument/2006/relationships/hyperlink" Target="https://www.google.com/maps/dir/33.7526324,-117.8937238/33.7753974,-117.921582" TargetMode="External"/><Relationship Id="rId448" Type="http://schemas.openxmlformats.org/officeDocument/2006/relationships/hyperlink" Target="https://www.google.com/maps/dir/?api=1&amp;origin=Target+Grocery&amp;origin_place_id=ChIJkz0Vr78n3YAR42OqIY19g1E&amp;destination=Party+Snaps+Photo+Booth+OC+%7C+Photo+Booth+Rental+Orange+County&amp;destination_place_id=ChIJS6qcHXvZ3IARO_aW9uFeY8M&amp;travelmode=best" TargetMode="External"/><Relationship Id="rId205" Type="http://schemas.openxmlformats.org/officeDocument/2006/relationships/hyperlink" Target="https://www.google.com/maps/dir/?api=1&amp;origin=Edna+Park&amp;origin_place_id=ChIJXcMlhD_Y3IARrr13tx3b8Ds&amp;destination=Party+Snaps+Photo+Booth+OC+%7C+Photo+Booth+Rental+Orange+County&amp;destination_place_id=ChIJS6qcHXvZ3IARO_aW9uFeY8M&amp;travelmode=best" TargetMode="External"/><Relationship Id="rId326" Type="http://schemas.openxmlformats.org/officeDocument/2006/relationships/hyperlink" Target="https://maps.google.com?saddr=33.7526324,-117.8937238&amp;daddr=33.7753974,-117.921582" TargetMode="External"/><Relationship Id="rId447" Type="http://schemas.openxmlformats.org/officeDocument/2006/relationships/hyperlink" Target="https://www.google.com/maps/dir/33.7484932,-117.936988/33.7753974,-117.921582" TargetMode="External"/><Relationship Id="rId204" Type="http://schemas.openxmlformats.org/officeDocument/2006/relationships/hyperlink" Target="https://www.google.com/maps/dir/33.80339199999999,-117.955795/33.7753974,-117.921582" TargetMode="External"/><Relationship Id="rId325" Type="http://schemas.openxmlformats.org/officeDocument/2006/relationships/hyperlink" Target="https://www.google.com/maps/dir/?api=1&amp;origin=El+Salvador+Community+Garden&amp;origin_place_id=ChIJCVDtQljZ3IAReUrD23AJzHc&amp;destination=Party+Snaps+Photo+Booth+OC+%7C+Photo+Booth+Rental+Orange+County&amp;destination_place_id=ChIJS6qcHXvZ3IARO_aW9uFeY8M&amp;travelmode=best" TargetMode="External"/><Relationship Id="rId446" Type="http://schemas.openxmlformats.org/officeDocument/2006/relationships/hyperlink" Target="https://maps.google.com?saddr=33.7484932,-117.936988&amp;daddr=33.7753974,-117.921582" TargetMode="External"/><Relationship Id="rId203" Type="http://schemas.openxmlformats.org/officeDocument/2006/relationships/hyperlink" Target="https://maps.google.com?saddr=33.80339199999999,-117.955795&amp;daddr=33.7753974,-117.921582" TargetMode="External"/><Relationship Id="rId324" Type="http://schemas.openxmlformats.org/officeDocument/2006/relationships/hyperlink" Target="https://www.google.com/maps/dir/33.7433082,-117.9184925/33.7753974,-117.921582" TargetMode="External"/><Relationship Id="rId445" Type="http://schemas.openxmlformats.org/officeDocument/2006/relationships/hyperlink" Target="https://www.google.com/maps/dir/?api=1&amp;origin=La+Plaza+Mercado&amp;origin_place_id=ChIJ-4na95En3YARAy2SE0dxuXM&amp;destination=Party+Snaps+Photo+Booth+OC+%7C+Photo+Booth+Rental+Orange+County&amp;destination_place_id=ChIJS6qcHXvZ3IARO_aW9uFeY8M&amp;travelmode=best" TargetMode="External"/><Relationship Id="rId209" Type="http://schemas.openxmlformats.org/officeDocument/2006/relationships/hyperlink" Target="https://maps.google.com?saddr=33.751678,-117.92966&amp;daddr=33.7753974,-117.921582" TargetMode="External"/><Relationship Id="rId208" Type="http://schemas.openxmlformats.org/officeDocument/2006/relationships/hyperlink" Target="https://www.google.com/maps/dir/?api=1&amp;origin=Rosita+Park&amp;origin_place_id=ChIJT2ATkosn3YARq12wyT3C8Lo&amp;destination=Party+Snaps+Photo+Booth+OC+%7C+Photo+Booth+Rental+Orange+County&amp;destination_place_id=ChIJS6qcHXvZ3IARO_aW9uFeY8M&amp;travelmode=best" TargetMode="External"/><Relationship Id="rId329" Type="http://schemas.openxmlformats.org/officeDocument/2006/relationships/hyperlink" Target="https://maps.google.com?saddr=33.7438658,-117.9073913&amp;daddr=33.7753974,-117.921582" TargetMode="External"/><Relationship Id="rId207" Type="http://schemas.openxmlformats.org/officeDocument/2006/relationships/hyperlink" Target="https://www.google.com/maps/dir/33.763341,-117.8988744/33.7753974,-117.921582" TargetMode="External"/><Relationship Id="rId328" Type="http://schemas.openxmlformats.org/officeDocument/2006/relationships/hyperlink" Target="https://www.google.com/maps/dir/?api=1&amp;origin=Continental+Mobile+Manor&amp;origin_place_id=ChIJl1tsxGPY3IARi-99a4I6wI8&amp;destination=Party+Snaps+Photo+Booth+OC+%7C+Photo+Booth+Rental+Orange+County&amp;destination_place_id=ChIJS6qcHXvZ3IARO_aW9uFeY8M&amp;travelmode=best" TargetMode="External"/><Relationship Id="rId449" Type="http://schemas.openxmlformats.org/officeDocument/2006/relationships/hyperlink" Target="https://maps.google.com?saddr=33.7619773,-117.9565689&amp;daddr=33.7753974,-117.921582" TargetMode="External"/><Relationship Id="rId440" Type="http://schemas.openxmlformats.org/officeDocument/2006/relationships/hyperlink" Target="https://maps.google.com?saddr=33.74948060000001,-117.9196203&amp;daddr=33.7753974,-117.921582" TargetMode="External"/><Relationship Id="rId202" Type="http://schemas.openxmlformats.org/officeDocument/2006/relationships/hyperlink" Target="https://www.google.com/maps/dir/?api=1&amp;origin=Common+Ground+Community+Garden&amp;origin_place_id=ChIJc4mw504o3YAR445rBTmTMkU&amp;destination=Party+Snaps+Photo+Booth+OC+%7C+Photo+Booth+Rental+Orange+County&amp;destination_place_id=ChIJS6qcHXvZ3IARO_aW9uFeY8M&amp;travelmode=best" TargetMode="External"/><Relationship Id="rId323" Type="http://schemas.openxmlformats.org/officeDocument/2006/relationships/hyperlink" Target="https://maps.google.com?saddr=33.7433082,-117.9184925&amp;daddr=33.7753974,-117.921582" TargetMode="External"/><Relationship Id="rId444" Type="http://schemas.openxmlformats.org/officeDocument/2006/relationships/hyperlink" Target="https://www.google.com/maps/dir/33.7751773,-117.954749/33.7753974,-117.921582" TargetMode="External"/><Relationship Id="rId201" Type="http://schemas.openxmlformats.org/officeDocument/2006/relationships/hyperlink" Target="https://www.google.com/maps/dir/33.8054211,-117.8932141/33.7753974,-117.921582" TargetMode="External"/><Relationship Id="rId322" Type="http://schemas.openxmlformats.org/officeDocument/2006/relationships/hyperlink" Target="https://www.google.com/maps/dir/?api=1&amp;origin=Santa+Anita+Park&amp;origin_place_id=ChIJQ_fG5XvY3IARXqR8ukT7Np0&amp;destination=Party+Snaps+Photo+Booth+OC+%7C+Photo+Booth+Rental+Orange+County&amp;destination_place_id=ChIJS6qcHXvZ3IARO_aW9uFeY8M&amp;travelmode=best" TargetMode="External"/><Relationship Id="rId443" Type="http://schemas.openxmlformats.org/officeDocument/2006/relationships/hyperlink" Target="https://maps.google.com?saddr=33.7751773,-117.954749&amp;daddr=33.7753974,-117.921582" TargetMode="External"/><Relationship Id="rId200" Type="http://schemas.openxmlformats.org/officeDocument/2006/relationships/hyperlink" Target="https://maps.google.com?saddr=33.8054211,-117.8932141&amp;daddr=33.7753974,-117.921582" TargetMode="External"/><Relationship Id="rId321" Type="http://schemas.openxmlformats.org/officeDocument/2006/relationships/hyperlink" Target="https://www.google.com/maps/dir/33.7843704,-117.9585089/33.7753974,-117.921582" TargetMode="External"/><Relationship Id="rId442" Type="http://schemas.openxmlformats.org/officeDocument/2006/relationships/hyperlink" Target="https://www.google.com/maps/dir/?api=1&amp;origin=Food+Stamps&amp;origin_place_id=ChIJHR-dUXEo3YARK_BjIXCR4Wo&amp;destination=Party+Snaps+Photo+Booth+OC+%7C+Photo+Booth+Rental+Orange+County&amp;destination_place_id=ChIJS6qcHXvZ3IARO_aW9uFeY8M&amp;travelmode=best" TargetMode="External"/><Relationship Id="rId320" Type="http://schemas.openxmlformats.org/officeDocument/2006/relationships/hyperlink" Target="https://maps.google.com?saddr=33.7843704,-117.9585089&amp;daddr=33.7753974,-117.921582" TargetMode="External"/><Relationship Id="rId441" Type="http://schemas.openxmlformats.org/officeDocument/2006/relationships/hyperlink" Target="https://www.google.com/maps/dir/33.74948060000001,-117.9196203/33.7753974,-117.921582" TargetMode="External"/><Relationship Id="rId316" Type="http://schemas.openxmlformats.org/officeDocument/2006/relationships/hyperlink" Target="https://www.google.com/maps/dir/?api=1&amp;origin=El+Salvador+Park&amp;origin_place_id=ChIJVZQRxQjZ3IARNUm1w0aKM3U&amp;destination=Party+Snaps+Photo+Booth+OC+%7C+Photo+Booth+Rental+Orange+County&amp;destination_place_id=ChIJS6qcHXvZ3IARO_aW9uFeY8M&amp;travelmode=best" TargetMode="External"/><Relationship Id="rId437" Type="http://schemas.openxmlformats.org/officeDocument/2006/relationships/hyperlink" Target="https://maps.google.com?saddr=33.7585963,-117.9384862&amp;daddr=33.7753974,-117.921582" TargetMode="External"/><Relationship Id="rId315" Type="http://schemas.openxmlformats.org/officeDocument/2006/relationships/hyperlink" Target="https://www.google.com/maps/dir/33.7527308,-117.8945436/33.7753974,-117.921582" TargetMode="External"/><Relationship Id="rId436" Type="http://schemas.openxmlformats.org/officeDocument/2006/relationships/hyperlink" Target="https://www.google.com/maps/dir/?api=1&amp;origin=Song+Hy+Market&amp;origin_place_id=ChIJbRYscu4n3YAR8ELzFIAQiXA&amp;destination=Party+Snaps+Photo+Booth+OC+%7C+Photo+Booth+Rental+Orange+County&amp;destination_place_id=ChIJS6qcHXvZ3IARO_aW9uFeY8M&amp;travelmode=best" TargetMode="External"/><Relationship Id="rId314" Type="http://schemas.openxmlformats.org/officeDocument/2006/relationships/hyperlink" Target="https://maps.google.com?saddr=33.7527308,-117.8945436&amp;daddr=33.7753974,-117.921582" TargetMode="External"/><Relationship Id="rId435" Type="http://schemas.openxmlformats.org/officeDocument/2006/relationships/hyperlink" Target="https://www.google.com/maps/dir/33.7601815,-117.9122666/33.7753974,-117.921582" TargetMode="External"/><Relationship Id="rId313" Type="http://schemas.openxmlformats.org/officeDocument/2006/relationships/hyperlink" Target="https://www.google.com/maps/dir/?api=1&amp;origin=Parque&amp;origin_place_id=ChIJz_6zGpfZ3IARRgxmk9nRp_c&amp;destination=Party+Snaps+Photo+Booth+OC+%7C+Photo+Booth+Rental+Orange+County&amp;destination_place_id=ChIJS6qcHXvZ3IARO_aW9uFeY8M&amp;travelmode=best" TargetMode="External"/><Relationship Id="rId434" Type="http://schemas.openxmlformats.org/officeDocument/2006/relationships/hyperlink" Target="https://maps.google.com?saddr=33.7601815,-117.9122666&amp;daddr=33.7753974,-117.921582" TargetMode="External"/><Relationship Id="rId319" Type="http://schemas.openxmlformats.org/officeDocument/2006/relationships/hyperlink" Target="https://www.google.com/maps/dir/?api=1&amp;origin=Medal+of+Honor+Bike+and+Pedestrian+Trail&amp;origin_place_id=ChIJc4sRY-8p3YARncy-xqvxWsE&amp;destination=Party+Snaps+Photo+Booth+OC+%7C+Photo+Booth+Rental+Orange+County&amp;destination_place_id=ChIJS6qcHXvZ3IARO_aW9uFeY8M&amp;travelmode=best" TargetMode="External"/><Relationship Id="rId318" Type="http://schemas.openxmlformats.org/officeDocument/2006/relationships/hyperlink" Target="https://www.google.com/maps/dir/33.75269539999999,-117.8945382/33.7753974,-117.921582" TargetMode="External"/><Relationship Id="rId439" Type="http://schemas.openxmlformats.org/officeDocument/2006/relationships/hyperlink" Target="https://www.google.com/maps/dir/?api=1&amp;origin=Pacific+Market&amp;origin_place_id=ChIJxyMJMnfY3IAR79rpFR3sBZ4&amp;destination=Party+Snaps+Photo+Booth+OC+%7C+Photo+Booth+Rental+Orange+County&amp;destination_place_id=ChIJS6qcHXvZ3IARO_aW9uFeY8M&amp;travelmode=best" TargetMode="External"/><Relationship Id="rId317" Type="http://schemas.openxmlformats.org/officeDocument/2006/relationships/hyperlink" Target="https://maps.google.com?saddr=33.75269539999999,-117.8945382&amp;daddr=33.7753974,-117.921582" TargetMode="External"/><Relationship Id="rId438" Type="http://schemas.openxmlformats.org/officeDocument/2006/relationships/hyperlink" Target="https://www.google.com/maps/dir/33.7585963,-117.9384862/33.7753974,-117.921582" TargetMode="External"/><Relationship Id="rId312" Type="http://schemas.openxmlformats.org/officeDocument/2006/relationships/hyperlink" Target="https://www.google.com/maps/dir/33.8071827,-117.9199335/33.7753974,-117.921582" TargetMode="External"/><Relationship Id="rId433" Type="http://schemas.openxmlformats.org/officeDocument/2006/relationships/hyperlink" Target="https://www.google.com/maps/dir/?api=1&amp;origin=Thanh+Long+Maria+Market&amp;origin_place_id=ChIJVyh7uhLY3IARwTBaFZk1J7I&amp;destination=Party+Snaps+Photo+Booth+OC+%7C+Photo+Booth+Rental+Orange+County&amp;destination_place_id=ChIJS6qcHXvZ3IARO_aW9uFeY8M&amp;travelmode=best" TargetMode="External"/><Relationship Id="rId311" Type="http://schemas.openxmlformats.org/officeDocument/2006/relationships/hyperlink" Target="https://maps.google.com?saddr=33.8071827,-117.9199335&amp;daddr=33.7753974,-117.921582" TargetMode="External"/><Relationship Id="rId432" Type="http://schemas.openxmlformats.org/officeDocument/2006/relationships/hyperlink" Target="https://www.google.com/maps/dir/33.7610365,-117.9208206/33.7753974,-117.921582" TargetMode="External"/><Relationship Id="rId310" Type="http://schemas.openxmlformats.org/officeDocument/2006/relationships/hyperlink" Target="https://www.google.com/maps/dir/?api=1&amp;origin=Grizzly+Peak&amp;origin_place_id=ChIJdweFab8p3YAR0BzxUFF9mjc&amp;destination=Party+Snaps+Photo+Booth+OC+%7C+Photo+Booth+Rental+Orange+County&amp;destination_place_id=ChIJS6qcHXvZ3IARO_aW9uFeY8M&amp;travelmode=best" TargetMode="External"/><Relationship Id="rId431" Type="http://schemas.openxmlformats.org/officeDocument/2006/relationships/hyperlink" Target="https://maps.google.com?saddr=33.7610365,-117.9208206&amp;daddr=33.7753974,-117.921582" TargetMode="External"/><Relationship Id="rId430" Type="http://schemas.openxmlformats.org/officeDocument/2006/relationships/hyperlink" Target="https://www.google.com/maps/dir/?api=1&amp;origin=Mercadito+El+Quetzal+Tienda+Y+Restaurante&amp;origin_place_id=ChIJF1qj38PZ3IARtZWU0wai184&amp;destination=Party+Snaps+Photo+Booth+OC+%7C+Photo+Booth+Rental+Orange+County&amp;destination_place_id=ChIJS6qcHXvZ3IARO_aW9uFeY8M&amp;travelmode=best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00.0" customHeight="1">
      <c r="A1" s="1" t="str">
        <f>HYPERLINK("https://drive.google.com/uc?export=view&amp;id=1dZjrN33YHgjCMpWXa3wxXUs0tzf45VaF",IMAGE("https://drive.google.com/uc?export=view&amp;id=1dZjrN33YHgjCMpWXa3wxXUs0tzf45VaF",1))</f>
        <v/>
      </c>
      <c r="E1" s="2" t="str">
        <f>HYPERLINK("https://drive.google.com/uc?export=view&amp;id=1MLh39sEnvapn83QLFZsidRlkKRjNJrBq",IMAGE("https://drive.google.com/uc?export=view&amp;id=1MLh39sEnvapn83QLFZsidRlkKRjNJrBq",1))</f>
        <v/>
      </c>
      <c r="I1" s="2" t="str">
        <f>HYPERLINK("https://drive.google.com/uc?export=view&amp;id=1CnX1DeT2T1mCfVIFUawealSdoUucP21J",IMAGE("https://drive.google.com/uc?export=view&amp;id=1CnX1DeT2T1mCfVIFUawealSdoUucP21J",1))</f>
        <v/>
      </c>
      <c r="M1" s="2" t="str">
        <f>HYPERLINK("https://drive.google.com/uc?export=view&amp;id=1mMDGniExQ2xRokIxZaLgdAOIX3OFuLBb",IMAGE("https://drive.google.com/uc?export=view&amp;id=1mMDGniExQ2xRokIxZaLgdAOIX3OFuLBb",1))</f>
        <v/>
      </c>
      <c r="Q1" s="2" t="str">
        <f>HYPERLINK("https://drive.google.com/uc?export=view&amp;id=1HUKH47o10EztLxS_U6EEHLR-iuehDc4i",IMAGE("https://drive.google.com/uc?export=view&amp;id=1HUKH47o10EztLxS_U6EEHLR-iuehDc4i",1))</f>
        <v/>
      </c>
      <c r="U1" s="2" t="str">
        <f>HYPERLINK("https://drive.google.com/uc?export=view&amp;id=1BYibG6zUm2RVTuVA5TKfTglAxYOQb5Yv",IMAGE("https://drive.google.com/uc?export=view&amp;id=1BYibG6zUm2RVTuVA5TKfTglAxYOQb5Yv",1))</f>
        <v/>
      </c>
      <c r="Y1" s="2" t="str">
        <f>HYPERLINK("https://drive.google.com/uc?export=view&amp;id=1Qt2DWuApRLFnuiOoPnTz0uiUutCpwqO2",IMAGE("https://drive.google.com/uc?export=view&amp;id=1Qt2DWuApRLFnuiOoPnTz0uiUutCpwqO2",1))</f>
        <v/>
      </c>
      <c r="AC1" s="2" t="str">
        <f>HYPERLINK("https://drive.google.com/uc?export=view&amp;id=1K7lTtswWmHm-AXaQbF2ZTz60lfWTevWD",IMAGE("https://drive.google.com/uc?export=view&amp;id=1K7lTtswWmHm-AXaQbF2ZTz60lfWTevWD",1))</f>
        <v/>
      </c>
      <c r="AG1" s="2" t="str">
        <f>HYPERLINK("https://drive.google.com/uc?export=view&amp;id=1fnsOI8cS5R1C9r5MObGzcY3rCe6QPUMP",IMAGE("https://drive.google.com/uc?export=view&amp;id=1fnsOI8cS5R1C9r5MObGzcY3rCe6QPUMP",1))</f>
        <v/>
      </c>
      <c r="AK1" s="2" t="str">
        <f>HYPERLINK("https://drive.google.com/uc?export=view&amp;id=1UN15NDZvtE8cYfjU71EoVrTdQ6RBGpJF",IMAGE("https://drive.google.com/uc?export=view&amp;id=1UN15NDZvtE8cYfjU71EoVrTdQ6RBGpJF",1))</f>
        <v/>
      </c>
      <c r="AO1" s="2" t="str">
        <f>HYPERLINK("https://drive.google.com/uc?export=view&amp;id=15xVpZxzKc6qre6vp5B2TE7VxZDjvQYzw",IMAGE("https://drive.google.com/uc?export=view&amp;id=15xVpZxzKc6qre6vp5B2TE7VxZDjvQYzw",1))</f>
        <v/>
      </c>
      <c r="AS1" s="2" t="str">
        <f>HYPERLINK("https://drive.google.com/uc?export=view&amp;id=1yhkya7KpR_bj7_eOFrzlid80f0gtf0gq",IMAGE("https://drive.google.com/uc?export=view&amp;id=1yhkya7KpR_bj7_eOFrzlid80f0gtf0gq",1))</f>
        <v/>
      </c>
    </row>
    <row r="2">
      <c r="A2" s="3" t="s">
        <v>0</v>
      </c>
      <c r="B2" s="3" t="s">
        <v>1</v>
      </c>
    </row>
    <row r="3">
      <c r="A3" s="3" t="s">
        <v>2</v>
      </c>
      <c r="B3" s="3" t="s">
        <v>3</v>
      </c>
    </row>
    <row r="4">
      <c r="A4" s="3" t="s">
        <v>4</v>
      </c>
      <c r="B4" s="4" t="s">
        <v>5</v>
      </c>
    </row>
    <row r="5">
      <c r="A5" s="3" t="s">
        <v>6</v>
      </c>
      <c r="B5" s="1" t="s">
        <v>7</v>
      </c>
    </row>
    <row r="6">
      <c r="A6" s="3" t="s">
        <v>8</v>
      </c>
      <c r="B6" s="3" t="s">
        <v>9</v>
      </c>
    </row>
    <row r="7">
      <c r="A7" s="3" t="s">
        <v>10</v>
      </c>
      <c r="B7" s="5">
        <v>5.0</v>
      </c>
    </row>
    <row r="8">
      <c r="A8" s="3" t="s">
        <v>11</v>
      </c>
      <c r="B8" s="5">
        <v>10.0</v>
      </c>
    </row>
    <row r="9">
      <c r="A9" s="3" t="s">
        <v>12</v>
      </c>
      <c r="B9" s="3" t="s">
        <v>13</v>
      </c>
    </row>
    <row r="10">
      <c r="A10" s="3" t="s">
        <v>14</v>
      </c>
    </row>
    <row r="11">
      <c r="A11" s="3" t="s">
        <v>15</v>
      </c>
    </row>
    <row r="12">
      <c r="A12" s="3" t="s">
        <v>16</v>
      </c>
    </row>
    <row r="13">
      <c r="A13" s="3" t="s">
        <v>17</v>
      </c>
    </row>
    <row r="14">
      <c r="A14" s="3" t="s">
        <v>18</v>
      </c>
    </row>
    <row r="15">
      <c r="A15" s="3" t="s">
        <v>19</v>
      </c>
    </row>
    <row r="16">
      <c r="A16" s="3" t="s">
        <v>20</v>
      </c>
      <c r="B16" s="1" t="s">
        <v>21</v>
      </c>
    </row>
    <row r="17">
      <c r="A17" s="3" t="s">
        <v>22</v>
      </c>
      <c r="B17" s="1" t="s">
        <v>23</v>
      </c>
    </row>
    <row r="18">
      <c r="A18" s="3" t="s">
        <v>24</v>
      </c>
      <c r="B18" s="1" t="s">
        <v>25</v>
      </c>
    </row>
    <row r="19">
      <c r="A19" s="3" t="s">
        <v>26</v>
      </c>
      <c r="B19" s="1" t="s">
        <v>27</v>
      </c>
    </row>
    <row r="20">
      <c r="A20" s="3" t="s">
        <v>28</v>
      </c>
      <c r="B20" s="1" t="s">
        <v>29</v>
      </c>
    </row>
    <row r="21">
      <c r="A21" s="3" t="s">
        <v>30</v>
      </c>
      <c r="B21" s="1" t="s">
        <v>31</v>
      </c>
    </row>
    <row r="22">
      <c r="A22" s="3" t="s">
        <v>32</v>
      </c>
      <c r="B22" s="1" t="s">
        <v>33</v>
      </c>
    </row>
    <row r="23">
      <c r="A23" s="3" t="s">
        <v>34</v>
      </c>
      <c r="B23" s="1" t="s">
        <v>35</v>
      </c>
    </row>
    <row r="24">
      <c r="A24" s="3" t="s">
        <v>36</v>
      </c>
      <c r="B24" s="1" t="s">
        <v>37</v>
      </c>
    </row>
    <row r="25">
      <c r="A25" s="3" t="s">
        <v>38</v>
      </c>
      <c r="B25" s="1" t="s">
        <v>39</v>
      </c>
    </row>
    <row r="26">
      <c r="A26" s="3" t="s">
        <v>40</v>
      </c>
      <c r="B26" s="1" t="s">
        <v>41</v>
      </c>
    </row>
    <row r="27">
      <c r="A27" s="3" t="s">
        <v>42</v>
      </c>
      <c r="B27" s="1" t="s">
        <v>43</v>
      </c>
    </row>
    <row r="28">
      <c r="A28" s="3" t="s">
        <v>44</v>
      </c>
      <c r="B28" s="1" t="s">
        <v>45</v>
      </c>
    </row>
    <row r="29">
      <c r="A29" s="3" t="s">
        <v>46</v>
      </c>
      <c r="B29" s="1" t="s">
        <v>47</v>
      </c>
    </row>
    <row r="30">
      <c r="A30" s="3" t="s">
        <v>48</v>
      </c>
      <c r="B30" s="1" t="s">
        <v>49</v>
      </c>
    </row>
    <row r="31">
      <c r="A31" s="3" t="s">
        <v>50</v>
      </c>
      <c r="B31" s="1" t="s">
        <v>51</v>
      </c>
    </row>
    <row r="32">
      <c r="A32" s="3" t="s">
        <v>52</v>
      </c>
      <c r="B32" s="1" t="s">
        <v>53</v>
      </c>
    </row>
    <row r="33">
      <c r="A33" s="3" t="s">
        <v>54</v>
      </c>
      <c r="B33" s="1" t="s">
        <v>55</v>
      </c>
    </row>
    <row r="34">
      <c r="A34" s="3" t="s">
        <v>56</v>
      </c>
      <c r="B34" s="1" t="s">
        <v>57</v>
      </c>
    </row>
    <row r="35">
      <c r="A35" s="3" t="s">
        <v>58</v>
      </c>
      <c r="B35" s="1" t="s">
        <v>59</v>
      </c>
    </row>
    <row r="36">
      <c r="A36" s="3" t="s">
        <v>60</v>
      </c>
      <c r="B36" s="1" t="s">
        <v>61</v>
      </c>
    </row>
    <row r="37">
      <c r="A37" s="3" t="s">
        <v>62</v>
      </c>
      <c r="B37" s="1" t="s">
        <v>63</v>
      </c>
    </row>
    <row r="38">
      <c r="A38" s="3" t="s">
        <v>64</v>
      </c>
      <c r="B38" s="1" t="s">
        <v>65</v>
      </c>
    </row>
    <row r="39">
      <c r="A39" s="3" t="s">
        <v>66</v>
      </c>
      <c r="B39" s="1" t="s">
        <v>67</v>
      </c>
    </row>
    <row r="40">
      <c r="A40" s="3" t="s">
        <v>68</v>
      </c>
      <c r="B40" s="1" t="s">
        <v>69</v>
      </c>
    </row>
    <row r="41">
      <c r="A41" s="3" t="s">
        <v>70</v>
      </c>
      <c r="B41" s="1" t="s">
        <v>71</v>
      </c>
    </row>
    <row r="42">
      <c r="A42" s="3" t="s">
        <v>72</v>
      </c>
      <c r="B42" s="1" t="s">
        <v>73</v>
      </c>
    </row>
    <row r="43">
      <c r="A43" s="3" t="s">
        <v>74</v>
      </c>
      <c r="B43" s="1" t="s">
        <v>75</v>
      </c>
    </row>
    <row r="44">
      <c r="A44" s="3" t="s">
        <v>76</v>
      </c>
      <c r="B44" s="1" t="s">
        <v>77</v>
      </c>
    </row>
    <row r="45">
      <c r="A45" s="3" t="s">
        <v>78</v>
      </c>
      <c r="B45" s="1" t="s">
        <v>79</v>
      </c>
    </row>
    <row r="46">
      <c r="A46" s="3" t="s">
        <v>80</v>
      </c>
      <c r="B46" s="1" t="s">
        <v>81</v>
      </c>
    </row>
    <row r="47">
      <c r="A47" s="3" t="s">
        <v>82</v>
      </c>
      <c r="B47" s="1" t="s">
        <v>83</v>
      </c>
    </row>
    <row r="48">
      <c r="A48" s="3" t="s">
        <v>84</v>
      </c>
      <c r="B48" s="1" t="s">
        <v>85</v>
      </c>
    </row>
    <row r="49">
      <c r="A49" s="3" t="s">
        <v>86</v>
      </c>
      <c r="B49" s="1" t="s">
        <v>87</v>
      </c>
    </row>
    <row r="50">
      <c r="A50" s="3" t="s">
        <v>88</v>
      </c>
      <c r="B50" s="1" t="s">
        <v>89</v>
      </c>
    </row>
    <row r="51">
      <c r="A51" s="3" t="s">
        <v>90</v>
      </c>
      <c r="B51" s="1" t="s">
        <v>91</v>
      </c>
    </row>
    <row r="52">
      <c r="A52" s="3" t="s">
        <v>92</v>
      </c>
      <c r="B52" s="1" t="s">
        <v>93</v>
      </c>
    </row>
    <row r="53">
      <c r="A53" s="2" t="str">
        <f>HYPERLINK("https://www.google.com/maps/place/Party+Snaps+Photo+Booth+OC+%7C+Photo+Booth+Rental+Orange+County/@33.7753974,-117.921582,14z/data=!3m1!4b1!4m5!3m4!1s0x0:0xc3635ee1f696f63b!8m2!3d33.7753974!4d-117.921582?shorturl=1","open air photo booths rental long beach")</f>
        <v>open air photo booths rental long beach</v>
      </c>
      <c r="B53" s="1" t="s">
        <v>94</v>
      </c>
      <c r="C53" s="1" t="s">
        <v>95</v>
      </c>
    </row>
    <row r="54">
      <c r="A54" s="2" t="str">
        <f>HYPERLINK("https://www.google.com/maps/place/Party+Snaps+Photo+Booth+OC+%7C+Photo+Booth+Rental+Orange+County/@33.7788974,-117.921582,14z/data=!3m1!4b1!4m5!3m4!1s0x0:0xc3635ee1f696f63b!8m2!3d33.7753974!4d-117.921582?shorturl=1","photobooth rental long beach")</f>
        <v>photobooth rental long beach</v>
      </c>
      <c r="B54" s="1" t="s">
        <v>96</v>
      </c>
      <c r="C54" s="1" t="s">
        <v>97</v>
      </c>
    </row>
    <row r="55">
      <c r="A55" s="2" t="str">
        <f>HYPERLINK("https://www.google.com/maps/place/Party+Snaps+Photo+Booth+OC+%7C+Photo+Booth+Rental+Orange+County/@33.7818474,-117.921582,15z/data=!3m1!4b1!4m5!3m4!1s0x0:0xc3635ee1f696f63b!8m2!3d33.7753974!4d-117.921582?shorturl=1","photobooth rental in long beach")</f>
        <v>photobooth rental in long beach</v>
      </c>
      <c r="B55" s="1" t="s">
        <v>98</v>
      </c>
      <c r="C55" s="1" t="s">
        <v>99</v>
      </c>
    </row>
    <row r="56">
      <c r="A56" s="2" t="str">
        <f>HYPERLINK("https://www.google.com/maps/place/Party+Snaps+Photo+Booth+OC+%7C+Photo+Booth+Rental+Orange+County/@33.7838674,-117.921582,16z/data=!3m1!4b1!4m5!3m4!1s0x0:0xc3635ee1f696f63b!8m2!3d33.7753974!4d-117.921582?shorturl=1","photobooth rental long beach")</f>
        <v>photobooth rental long beach</v>
      </c>
      <c r="B56" s="1" t="s">
        <v>100</v>
      </c>
      <c r="C56" s="1" t="s">
        <v>97</v>
      </c>
    </row>
    <row r="57">
      <c r="A57" s="2" t="str">
        <f>HYPERLINK("https://www.google.com/maps/place/Party+Snaps+Photo+Booth+OC+%7C+Photo+Booth+Rental+Orange+County/@33.7867774,-117.921582,17z/data=!3m1!4b1!4m5!3m4!1s0x0:0xc3635ee1f696f63b!8m2!3d33.7753974!4d-117.921582?shorturl=1","wedding photobooth rental long beach")</f>
        <v>wedding photobooth rental long beach</v>
      </c>
      <c r="B57" s="1" t="s">
        <v>101</v>
      </c>
      <c r="C57" s="1" t="s">
        <v>102</v>
      </c>
    </row>
    <row r="58">
      <c r="A58" s="2" t="str">
        <f>HYPERLINK("https://www.google.com/maps/place/Party+Snaps+Photo+Booth+OC+%7C+Photo+Booth+Rental+Orange+County/@33.7886474,-117.921582,15z/data=!3m1!4b1!4m5!3m4!1s0x0:0xc3635ee1f696f63b!8m2!3d33.7753974!4d-117.921582?shorturl=1","photobooth rental prices long beach")</f>
        <v>photobooth rental prices long beach</v>
      </c>
      <c r="B58" s="1" t="s">
        <v>103</v>
      </c>
      <c r="C58" s="1" t="s">
        <v>104</v>
      </c>
    </row>
    <row r="59">
      <c r="A59" s="2" t="str">
        <f>HYPERLINK("https://www.google.com/maps/place/Party+Snaps+Photo+Booth+OC+%7C+Photo+Booth+Rental+Orange+County/@33.7912674,-117.921582,14z/data=!3m1!4b1!4m5!3m4!1s0x0:0xc3635ee1f696f63b!8m2!3d33.7753974!4d-117.921582?shorturl=1","photobooth rental in long beach")</f>
        <v>photobooth rental in long beach</v>
      </c>
      <c r="B59" s="1" t="s">
        <v>105</v>
      </c>
      <c r="C59" s="1" t="s">
        <v>99</v>
      </c>
    </row>
    <row r="60">
      <c r="A60" s="2" t="str">
        <f>HYPERLINK("https://www.google.com/maps/place/Party+Snaps+Photo+Booth+OC+%7C+Photo+Booth+Rental+Orange+County/@33.7938274,-117.921582,18z/data=!3m1!4b1!4m5!3m4!1s0x0:0xc3635ee1f696f63b!8m2!3d33.7753974!4d-117.921582?shorturl=1","photobooth for rent long beach")</f>
        <v>photobooth for rent long beach</v>
      </c>
      <c r="B60" s="1" t="s">
        <v>106</v>
      </c>
      <c r="C60" s="1" t="s">
        <v>107</v>
      </c>
    </row>
    <row r="61">
      <c r="A61" s="2" t="str">
        <f>HYPERLINK("https://www.google.com/maps/place/Party+Snaps+Photo+Booth+OC+%7C+Photo+Booth+Rental+Orange+County/@33.7966174,-117.921582,17z/data=!3m1!4b1!4m5!3m4!1s0x0:0xc3635ee1f696f63b!8m2!3d33.7753974!4d-117.921582?shorturl=1","photobooth for rental long beach")</f>
        <v>photobooth for rental long beach</v>
      </c>
      <c r="B61" s="1" t="s">
        <v>108</v>
      </c>
      <c r="C61" s="1" t="s">
        <v>109</v>
      </c>
    </row>
    <row r="62">
      <c r="A62" s="2" t="str">
        <f>HYPERLINK("https://www.google.com/maps/place/Party+Snaps+Photo+Booth+OC+%7C+Photo+Booth+Rental+Orange+County/@33.7984174,-117.921582,16z/data=!3m1!4b1!4m5!3m4!1s0x0:0xc3635ee1f696f63b!8m2!3d33.7753974!4d-117.921582?shorturl=1","photobooth to rental long beach")</f>
        <v>photobooth to rental long beach</v>
      </c>
      <c r="B62" s="1" t="s">
        <v>110</v>
      </c>
      <c r="C62" s="1" t="s">
        <v>111</v>
      </c>
    </row>
    <row r="63">
      <c r="A63" s="2" t="str">
        <f>HYPERLINK("https://www.google.com/maps/place/Party+Snaps+Photo+Booth+OC+%7C+Photo+Booth+Rental+Orange+County/@33.8003274,-117.921582,15z/data=!3m1!4b1!4m5!3m4!1s0x0:0xc3635ee1f696f63b!8m2!3d33.7753974!4d-117.921582?shorturl=1","photobooth to rent long beach")</f>
        <v>photobooth to rent long beach</v>
      </c>
      <c r="B63" s="1" t="s">
        <v>112</v>
      </c>
      <c r="C63" s="1" t="s">
        <v>113</v>
      </c>
    </row>
    <row r="64">
      <c r="A64" s="3" t="s">
        <v>1</v>
      </c>
      <c r="B64" s="1" t="s">
        <v>114</v>
      </c>
    </row>
    <row r="65">
      <c r="A65" s="3" t="s">
        <v>115</v>
      </c>
      <c r="B65" s="1" t="s">
        <v>116</v>
      </c>
    </row>
    <row r="66">
      <c r="A66" s="3" t="s">
        <v>117</v>
      </c>
      <c r="B66" s="1" t="s">
        <v>118</v>
      </c>
    </row>
    <row r="67">
      <c r="A67" s="3" t="s">
        <v>119</v>
      </c>
      <c r="B67" s="1" t="s">
        <v>120</v>
      </c>
    </row>
    <row r="68">
      <c r="A68" s="3" t="s">
        <v>121</v>
      </c>
      <c r="B68" s="1" t="s">
        <v>122</v>
      </c>
    </row>
    <row r="69">
      <c r="A69" s="3" t="s">
        <v>123</v>
      </c>
      <c r="B69" s="1" t="s">
        <v>124</v>
      </c>
    </row>
  </sheetData>
  <mergeCells count="12">
    <mergeCell ref="AC1:AF1"/>
    <mergeCell ref="AG1:AJ1"/>
    <mergeCell ref="AK1:AN1"/>
    <mergeCell ref="AO1:AR1"/>
    <mergeCell ref="AS1:AV1"/>
    <mergeCell ref="A1:D1"/>
    <mergeCell ref="E1:H1"/>
    <mergeCell ref="I1:L1"/>
    <mergeCell ref="M1:P1"/>
    <mergeCell ref="Q1:T1"/>
    <mergeCell ref="U1:X1"/>
    <mergeCell ref="Y1:AB1"/>
  </mergeCells>
  <hyperlinks>
    <hyperlink r:id="rId1" ref="B5"/>
    <hyperlink r:id="rId2" ref="B16"/>
    <hyperlink r:id="rId3" ref="B17"/>
    <hyperlink r:id="rId4" ref="B18"/>
    <hyperlink r:id="rId5" ref="B19"/>
    <hyperlink r:id="rId6" ref="B20"/>
    <hyperlink r:id="rId7" ref="B21"/>
    <hyperlink r:id="rId8" ref="B22"/>
    <hyperlink r:id="rId9" ref="B23"/>
    <hyperlink r:id="rId10" ref="B24"/>
    <hyperlink r:id="rId11" ref="B25"/>
    <hyperlink r:id="rId12" ref="B26"/>
    <hyperlink r:id="rId13" ref="B27"/>
    <hyperlink r:id="rId14" ref="B28"/>
    <hyperlink r:id="rId15" ref="B29"/>
    <hyperlink r:id="rId16" ref="B30"/>
    <hyperlink r:id="rId17" ref="B31"/>
    <hyperlink r:id="rId18" ref="B32"/>
    <hyperlink r:id="rId19" ref="B33"/>
    <hyperlink r:id="rId20" ref="B34"/>
    <hyperlink r:id="rId21" ref="B35"/>
    <hyperlink r:id="rId22" ref="B36"/>
    <hyperlink r:id="rId23" ref="B37"/>
    <hyperlink r:id="rId24" ref="B38"/>
    <hyperlink r:id="rId25" ref="B39"/>
    <hyperlink r:id="rId26" ref="B40"/>
    <hyperlink r:id="rId27" ref="B41"/>
    <hyperlink r:id="rId28" ref="B42"/>
    <hyperlink r:id="rId29" ref="B43"/>
    <hyperlink r:id="rId30" ref="B44"/>
    <hyperlink r:id="rId31" ref="B45"/>
    <hyperlink r:id="rId32" ref="B46"/>
    <hyperlink r:id="rId33" ref="B47"/>
    <hyperlink r:id="rId34" ref="B48"/>
    <hyperlink r:id="rId35" ref="B49"/>
    <hyperlink r:id="rId36" ref="B50"/>
    <hyperlink r:id="rId37" ref="B51"/>
    <hyperlink r:id="rId38" ref="B52"/>
    <hyperlink r:id="rId39" ref="B53"/>
    <hyperlink r:id="rId40" ref="C53"/>
    <hyperlink r:id="rId41" ref="B54"/>
    <hyperlink r:id="rId42" ref="C54"/>
    <hyperlink r:id="rId43" ref="B55"/>
    <hyperlink r:id="rId44" ref="C55"/>
    <hyperlink r:id="rId45" ref="B56"/>
    <hyperlink r:id="rId46" ref="C56"/>
    <hyperlink r:id="rId47" ref="B57"/>
    <hyperlink r:id="rId48" ref="C57"/>
    <hyperlink r:id="rId49" ref="B58"/>
    <hyperlink r:id="rId50" ref="C58"/>
    <hyperlink r:id="rId51" ref="B59"/>
    <hyperlink r:id="rId52" ref="C59"/>
    <hyperlink r:id="rId53" ref="B60"/>
    <hyperlink r:id="rId54" ref="C60"/>
    <hyperlink r:id="rId55" ref="B61"/>
    <hyperlink r:id="rId56" ref="C61"/>
    <hyperlink r:id="rId57" ref="B62"/>
    <hyperlink r:id="rId58" ref="C62"/>
    <hyperlink r:id="rId59" ref="B63"/>
    <hyperlink r:id="rId60" ref="C63"/>
    <hyperlink r:id="rId61" location="gid=0" ref="B64"/>
    <hyperlink r:id="rId62" location="gid=1978636" ref="B65"/>
    <hyperlink r:id="rId63" location="gid=683124228" ref="B66"/>
    <hyperlink r:id="rId64" location="gid=2578457" ref="B67"/>
    <hyperlink r:id="rId65" location="gid=2037406787" ref="B68"/>
    <hyperlink r:id="rId66" location="gid=374122822" ref="B69"/>
  </hyperlinks>
  <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125</v>
      </c>
      <c r="B1" s="6" t="s">
        <v>126</v>
      </c>
      <c r="C1" s="6" t="s">
        <v>127</v>
      </c>
      <c r="D1" s="6" t="s">
        <v>128</v>
      </c>
      <c r="E1" s="6" t="s">
        <v>12</v>
      </c>
      <c r="F1" s="6" t="s">
        <v>129</v>
      </c>
      <c r="G1" s="6" t="s">
        <v>130</v>
      </c>
      <c r="H1" s="6" t="s">
        <v>131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tr">
        <f>HYPERLINK("https://www.google.com/maps/search/?api=1&amp;query=33.8127953,-117.9189693&amp;query_place_id=ChIJRR0WM9HX3IARK9Sc4AyhmpE","Sleeping Beauty Castle Walkthrough")</f>
        <v>Sleeping Beauty Castle Walkthrough</v>
      </c>
      <c r="B2" s="2" t="str">
        <f>HYPERLINK("https://www.google.com/maps/@?api=1&amp;map_action=pano&amp;viewpoint=33.8127953%2C-117.9189693","Sleeping Beauty Castle Walkthrough")</f>
        <v>Sleeping Beauty Castle Walkthrough</v>
      </c>
      <c r="C2" s="5">
        <v>33.8127953</v>
      </c>
      <c r="D2" s="5">
        <v>-117.9189693</v>
      </c>
      <c r="E2" s="3" t="s">
        <v>132</v>
      </c>
      <c r="F2" s="5">
        <v>4.6</v>
      </c>
      <c r="G2" s="5">
        <v>494.0</v>
      </c>
      <c r="H2" s="3" t="s">
        <v>133</v>
      </c>
    </row>
    <row r="3">
      <c r="A3" s="2" t="str">
        <f>HYPERLINK("https://www.google.com/maps/search/?api=1&amp;query=33.8125475,-117.9194452&amp;query_place_id=ChIJEXB33dbX3IARBuyCXD1cLic","Fantasy Faire")</f>
        <v>Fantasy Faire</v>
      </c>
      <c r="B3" s="2" t="str">
        <f>HYPERLINK("https://www.google.com/maps/@?api=1&amp;map_action=pano&amp;viewpoint=33.8125475%2C-117.9194452","Fantasy Faire")</f>
        <v>Fantasy Faire</v>
      </c>
      <c r="C3" s="5">
        <v>33.8125475</v>
      </c>
      <c r="D3" s="5">
        <v>-117.9194452</v>
      </c>
      <c r="E3" s="3" t="s">
        <v>134</v>
      </c>
      <c r="F3" s="5">
        <v>4.5</v>
      </c>
      <c r="G3" s="5">
        <v>24.0</v>
      </c>
      <c r="H3" s="3" t="s">
        <v>135</v>
      </c>
    </row>
    <row r="4">
      <c r="A4" s="2" t="str">
        <f>HYPERLINK("https://www.google.com/maps/search/?api=1&amp;query=33.8097925,-117.9237869&amp;query_place_id=ChIJtQw0jtfX3IARiwjloLOkQs0","Downtown Disney District")</f>
        <v>Downtown Disney District</v>
      </c>
      <c r="B4" s="2" t="str">
        <f>HYPERLINK("https://www.google.com/maps/@?api=1&amp;map_action=pano&amp;viewpoint=33.8097925%2C-117.9237869","Downtown Disney District")</f>
        <v>Downtown Disney District</v>
      </c>
      <c r="C4" s="5">
        <v>33.8097925</v>
      </c>
      <c r="D4" s="5">
        <v>-117.9237869</v>
      </c>
      <c r="E4" s="3" t="s">
        <v>136</v>
      </c>
      <c r="F4" s="5">
        <v>4.6</v>
      </c>
      <c r="G4" s="5">
        <v>34481.0</v>
      </c>
      <c r="H4" s="3" t="s">
        <v>137</v>
      </c>
    </row>
    <row r="5">
      <c r="A5" s="2" t="str">
        <f>HYPERLINK("https://www.google.com/maps/search/?api=1&amp;query=33.8054175,-117.9208423&amp;query_place_id=ChIJPQhS4djX3IARI9WzlAUOcV0","Pixar Pier")</f>
        <v>Pixar Pier</v>
      </c>
      <c r="B5" s="2" t="str">
        <f>HYPERLINK("https://www.google.com/maps/@?api=1&amp;map_action=pano&amp;viewpoint=33.8054175%2C-117.9208423","Pixar Pier")</f>
        <v>Pixar Pier</v>
      </c>
      <c r="C5" s="5">
        <v>33.8054175</v>
      </c>
      <c r="D5" s="5">
        <v>-117.9208423</v>
      </c>
      <c r="E5" s="3" t="s">
        <v>138</v>
      </c>
      <c r="F5" s="5">
        <v>4.8</v>
      </c>
      <c r="G5" s="5">
        <v>154.0</v>
      </c>
      <c r="H5" s="3" t="s">
        <v>135</v>
      </c>
    </row>
    <row r="6">
      <c r="A6" s="2" t="str">
        <f>HYPERLINK("https://www.google.com/maps/search/?api=1&amp;query=33.8110413,-117.9205341&amp;query_place_id=ChIJY-AbChTX3IAR7T4QCJvflZs","Temple of the Forbidden Eye")</f>
        <v>Temple of the Forbidden Eye</v>
      </c>
      <c r="B6" s="2" t="str">
        <f>HYPERLINK("https://www.google.com/maps/@?api=1&amp;map_action=pano&amp;viewpoint=33.8110413%2C-117.9205341","Temple of the Forbidden Eye")</f>
        <v>Temple of the Forbidden Eye</v>
      </c>
      <c r="C6" s="5">
        <v>33.8110413</v>
      </c>
      <c r="D6" s="5">
        <v>-117.9205341</v>
      </c>
      <c r="E6" s="3" t="s">
        <v>139</v>
      </c>
      <c r="F6" s="5">
        <v>4.8</v>
      </c>
      <c r="G6" s="5">
        <v>30.0</v>
      </c>
      <c r="H6" s="3" t="s">
        <v>135</v>
      </c>
    </row>
    <row r="7">
      <c r="A7" s="2" t="str">
        <f>HYPERLINK("https://www.google.com/maps/search/?api=1&amp;query=33.8121436,-117.9210796&amp;query_place_id=ChIJx29__NbX3IARe_a8KuLeoGE","Pirate's Lair on Tom Sawyer Island")</f>
        <v>Pirate's Lair on Tom Sawyer Island</v>
      </c>
      <c r="B7" s="2" t="str">
        <f>HYPERLINK("https://www.google.com/maps/@?api=1&amp;map_action=pano&amp;viewpoint=33.8121436%2C-117.9210796","Pirate's Lair on Tom Sawyer Island")</f>
        <v>Pirate's Lair on Tom Sawyer Island</v>
      </c>
      <c r="C7" s="5">
        <v>33.8121436</v>
      </c>
      <c r="D7" s="5">
        <v>-117.9210796</v>
      </c>
      <c r="E7" s="3" t="s">
        <v>140</v>
      </c>
      <c r="F7" s="5">
        <v>4.4</v>
      </c>
      <c r="G7" s="5">
        <v>75.0</v>
      </c>
      <c r="H7" s="3" t="s">
        <v>135</v>
      </c>
    </row>
    <row r="8">
      <c r="A8" s="2" t="str">
        <f>HYPERLINK("https://www.google.com/maps/search/?api=1&amp;query=33.8136285,-117.9182653&amp;query_place_id=ChIJ9TWHTdHX3IARsElE7ASk9NU","Storybook Land Canal Boats")</f>
        <v>Storybook Land Canal Boats</v>
      </c>
      <c r="B8" s="2" t="str">
        <f>HYPERLINK("https://www.google.com/maps/@?api=1&amp;map_action=pano&amp;viewpoint=33.8136285%2C-117.9182653","Storybook Land Canal Boats")</f>
        <v>Storybook Land Canal Boats</v>
      </c>
      <c r="C8" s="5">
        <v>33.8136285</v>
      </c>
      <c r="D8" s="5">
        <v>-117.9182653</v>
      </c>
      <c r="E8" s="3" t="s">
        <v>141</v>
      </c>
      <c r="F8" s="5">
        <v>4.2</v>
      </c>
      <c r="G8" s="5">
        <v>128.0</v>
      </c>
      <c r="H8" s="3" t="s">
        <v>135</v>
      </c>
    </row>
    <row r="9">
      <c r="A9" s="2" t="str">
        <f>HYPERLINK("https://www.google.com/maps/search/?api=1&amp;query=33.8056901,-117.9199596&amp;query_place_id=ChIJs4wYDvDX3IARN3wIvWkH-Ho","San Fransokyo Square")</f>
        <v>San Fransokyo Square</v>
      </c>
      <c r="B9" s="2" t="str">
        <f>HYPERLINK("https://www.google.com/maps/@?api=1&amp;map_action=pano&amp;viewpoint=33.8056901%2C-117.9199596","San Fransokyo Square")</f>
        <v>San Fransokyo Square</v>
      </c>
      <c r="C9" s="5">
        <v>33.8056901</v>
      </c>
      <c r="D9" s="5">
        <v>-117.9199596</v>
      </c>
      <c r="E9" s="3" t="s">
        <v>142</v>
      </c>
      <c r="F9" s="5">
        <v>4.8</v>
      </c>
      <c r="G9" s="5">
        <v>43.0</v>
      </c>
      <c r="H9" s="3" t="s">
        <v>135</v>
      </c>
    </row>
    <row r="10">
      <c r="A10" s="2" t="str">
        <f>HYPERLINK("https://www.google.com/maps/search/?api=1&amp;query=33.8155898,-117.919034&amp;query_place_id=ChIJOeeS9dPX3IARnoCxvQs1n94","Minnie's House")</f>
        <v>Minnie's House</v>
      </c>
      <c r="B10" s="2" t="str">
        <f>HYPERLINK("https://www.google.com/maps/@?api=1&amp;map_action=pano&amp;viewpoint=33.8155898%2C-117.919034","Minnie's House")</f>
        <v>Minnie's House</v>
      </c>
      <c r="C10" s="5">
        <v>33.8155898</v>
      </c>
      <c r="D10" s="5">
        <v>-117.919034</v>
      </c>
      <c r="E10" s="3" t="s">
        <v>143</v>
      </c>
      <c r="F10" s="5">
        <v>4.5</v>
      </c>
      <c r="G10" s="5">
        <v>329.0</v>
      </c>
      <c r="H10" s="3" t="s">
        <v>135</v>
      </c>
    </row>
    <row r="11">
      <c r="A11" s="2" t="str">
        <f>HYPERLINK("https://www.google.com/maps/search/?api=1&amp;query=33.8120918,-117.9189742&amp;query_place_id=ChIJa147K9HX3IAR-lwiGIQv9i4","Disneyland Park")</f>
        <v>Disneyland Park</v>
      </c>
      <c r="B11" s="2" t="str">
        <f>HYPERLINK("https://www.google.com/maps/@?api=1&amp;map_action=pano&amp;viewpoint=33.8120918%2C-117.9189742","Disneyland Park")</f>
        <v>Disneyland Park</v>
      </c>
      <c r="C11" s="5">
        <v>33.8120918</v>
      </c>
      <c r="D11" s="5">
        <v>-117.9189742</v>
      </c>
      <c r="E11" s="3" t="s">
        <v>144</v>
      </c>
      <c r="F11" s="5">
        <v>4.6</v>
      </c>
      <c r="G11" s="5">
        <v>115080.0</v>
      </c>
      <c r="H11" s="3" t="s">
        <v>133</v>
      </c>
    </row>
    <row r="12">
      <c r="A12" s="2" t="str">
        <f>HYPERLINK("https://www.google.com/maps/search/?api=1&amp;query=33.8045924,-117.9203872&amp;query_place_id=ChIJ008LgDbX3IARsAfIDwXUcHY","Incredicoaster")</f>
        <v>Incredicoaster</v>
      </c>
      <c r="B12" s="2" t="str">
        <f>HYPERLINK("https://www.google.com/maps/@?api=1&amp;map_action=pano&amp;viewpoint=33.8045924%2C-117.9203872","Incredicoaster")</f>
        <v>Incredicoaster</v>
      </c>
      <c r="C12" s="5">
        <v>33.8045924</v>
      </c>
      <c r="D12" s="5">
        <v>-117.9203872</v>
      </c>
      <c r="E12" s="3" t="s">
        <v>145</v>
      </c>
      <c r="F12" s="5">
        <v>4.9</v>
      </c>
      <c r="G12" s="5">
        <v>1683.0</v>
      </c>
      <c r="H12" s="3" t="s">
        <v>135</v>
      </c>
    </row>
    <row r="13">
      <c r="A13" s="2" t="str">
        <f>HYPERLINK("https://www.google.com/maps/search/?api=1&amp;query=33.747677,-117.8667056&amp;query_place_id=ChIJ6YwrhQfZ3IARN8e7_TZkM84","Downtown Santa Ana Historic District")</f>
        <v>Downtown Santa Ana Historic District</v>
      </c>
      <c r="B13" s="2" t="str">
        <f>HYPERLINK("https://www.google.com/maps/@?api=1&amp;map_action=pano&amp;viewpoint=33.747677%2C-117.8667056","Downtown Santa Ana Historic District")</f>
        <v>Downtown Santa Ana Historic District</v>
      </c>
      <c r="C13" s="5">
        <v>33.747677</v>
      </c>
      <c r="D13" s="5">
        <v>-117.8667056</v>
      </c>
      <c r="E13" s="3" t="s">
        <v>146</v>
      </c>
      <c r="F13" s="5">
        <v>4.5</v>
      </c>
      <c r="G13" s="5">
        <v>413.0</v>
      </c>
      <c r="H13" s="3" t="s">
        <v>135</v>
      </c>
    </row>
    <row r="14">
      <c r="A14" s="2" t="str">
        <f>HYPERLINK("https://www.google.com/maps/search/?api=1&amp;query=33.8054575,-117.9216412&amp;query_place_id=ChIJgd3UC9nX3IARpqMxlG1bXXw","World of Color - ONE")</f>
        <v>World of Color - ONE</v>
      </c>
      <c r="B14" s="2" t="str">
        <f>HYPERLINK("https://www.google.com/maps/@?api=1&amp;map_action=pano&amp;viewpoint=33.8054575%2C-117.9216412","World of Color - ONE")</f>
        <v>World of Color - ONE</v>
      </c>
      <c r="C14" s="5">
        <v>33.8054575</v>
      </c>
      <c r="D14" s="5">
        <v>-117.9216412</v>
      </c>
      <c r="E14" s="3" t="s">
        <v>147</v>
      </c>
      <c r="F14" s="5">
        <v>4.7</v>
      </c>
      <c r="G14" s="5">
        <v>181.0</v>
      </c>
      <c r="H14" s="3" t="s">
        <v>148</v>
      </c>
    </row>
    <row r="15">
      <c r="A15" s="2" t="str">
        <f>HYPERLINK("https://www.google.com/maps/search/?api=1&amp;query=33.8045422,-117.9211846&amp;query_place_id=ChIJxzOp5PbX3IARLOn2jci-GWo","Jessie's Critter Carousel")</f>
        <v>Jessie's Critter Carousel</v>
      </c>
      <c r="B15" s="2" t="str">
        <f>HYPERLINK("https://www.google.com/maps/@?api=1&amp;map_action=pano&amp;viewpoint=33.8045422%2C-117.9211846","Jessie's Critter Carousel")</f>
        <v>Jessie's Critter Carousel</v>
      </c>
      <c r="C15" s="5">
        <v>33.8045422</v>
      </c>
      <c r="D15" s="5">
        <v>-117.9211846</v>
      </c>
      <c r="E15" s="3" t="s">
        <v>149</v>
      </c>
      <c r="F15" s="5">
        <v>4.3</v>
      </c>
      <c r="G15" s="5">
        <v>26.0</v>
      </c>
      <c r="H15" s="3" t="s">
        <v>135</v>
      </c>
    </row>
    <row r="16">
      <c r="A16" s="2" t="str">
        <f>HYPERLINK("https://www.google.com/maps/search/?api=1&amp;query=33.8122384,-117.9178289&amp;query_place_id=ChIJ0ytGJ9HX3IAR1FJWOr-ShV0","Buzz Lightyear Astro Blasters")</f>
        <v>Buzz Lightyear Astro Blasters</v>
      </c>
      <c r="B16" s="2" t="str">
        <f>HYPERLINK("https://www.google.com/maps/@?api=1&amp;map_action=pano&amp;viewpoint=33.8122384%2C-117.9178289","Buzz Lightyear Astro Blasters")</f>
        <v>Buzz Lightyear Astro Blasters</v>
      </c>
      <c r="C16" s="5">
        <v>33.8122384</v>
      </c>
      <c r="D16" s="5">
        <v>-117.9178289</v>
      </c>
      <c r="E16" s="3" t="s">
        <v>150</v>
      </c>
      <c r="F16" s="5">
        <v>4.7</v>
      </c>
      <c r="G16" s="5">
        <v>1445.0</v>
      </c>
      <c r="H16" s="3" t="s">
        <v>135</v>
      </c>
    </row>
    <row r="17">
      <c r="A17" s="2" t="str">
        <f>HYPERLINK("https://www.google.com/maps/search/?api=1&amp;query=33.8132588,-117.9189825&amp;query_place_id=ChIJ52nPcIvX3IARgO-kdVB93w8","The Sword in the Stone")</f>
        <v>The Sword in the Stone</v>
      </c>
      <c r="B17" s="2" t="str">
        <f>HYPERLINK("https://www.google.com/maps/@?api=1&amp;map_action=pano&amp;viewpoint=33.8132588%2C-117.9189825","The Sword in the Stone")</f>
        <v>The Sword in the Stone</v>
      </c>
      <c r="C17" s="5">
        <v>33.8132588</v>
      </c>
      <c r="D17" s="5">
        <v>-117.9189825</v>
      </c>
      <c r="E17" s="3" t="s">
        <v>151</v>
      </c>
      <c r="F17" s="5">
        <v>4.4</v>
      </c>
      <c r="G17" s="5">
        <v>13.0</v>
      </c>
      <c r="H17" s="3" t="s">
        <v>135</v>
      </c>
    </row>
    <row r="18">
      <c r="A18" s="2" t="str">
        <f>HYPERLINK("https://www.google.com/maps/search/?api=1&amp;query=33.8113969,-117.9163282&amp;query_place_id=ChIJK7Jit63X3IARhBz5PIH34ok","Grand Canyon Diorama")</f>
        <v>Grand Canyon Diorama</v>
      </c>
      <c r="B18" s="2" t="str">
        <f>HYPERLINK("https://www.google.com/maps/@?api=1&amp;map_action=pano&amp;viewpoint=33.8113969%2C-117.9163282","Grand Canyon Diorama")</f>
        <v>Grand Canyon Diorama</v>
      </c>
      <c r="C18" s="5">
        <v>33.8113969</v>
      </c>
      <c r="D18" s="5">
        <v>-117.9163282</v>
      </c>
      <c r="E18" s="3" t="s">
        <v>152</v>
      </c>
      <c r="F18" s="5">
        <v>4.7</v>
      </c>
      <c r="G18" s="5">
        <v>21.0</v>
      </c>
      <c r="H18" s="3" t="s">
        <v>135</v>
      </c>
    </row>
    <row r="19">
      <c r="A19" s="2" t="str">
        <f>HYPERLINK("https://www.google.com/maps/search/?api=1&amp;query=33.781178,-117.906741&amp;query_place_id=ChIJba686R3Y3IARgPs2mxMAI98","Haster Basin Recreational Park")</f>
        <v>Haster Basin Recreational Park</v>
      </c>
      <c r="B19" s="2" t="str">
        <f>HYPERLINK("https://www.google.com/maps/@?api=1&amp;map_action=pano&amp;viewpoint=33.781178%2C-117.906741","Haster Basin Recreational Park")</f>
        <v>Haster Basin Recreational Park</v>
      </c>
      <c r="C19" s="5">
        <v>33.781178</v>
      </c>
      <c r="D19" s="5">
        <v>-117.906741</v>
      </c>
      <c r="E19" s="3" t="s">
        <v>153</v>
      </c>
      <c r="F19" s="5">
        <v>4.1</v>
      </c>
      <c r="G19" s="5">
        <v>1158.0</v>
      </c>
      <c r="H19" s="3" t="s">
        <v>154</v>
      </c>
    </row>
    <row r="20">
      <c r="A20" s="2" t="str">
        <f>HYPERLINK("https://www.google.com/maps/search/?api=1&amp;query=33.8122999,-117.9198595&amp;query_place_id=ChIJ_ZeHNnLX3IARmPvmqXfyxf0","Frontierland Shootin’ Exposition")</f>
        <v>Frontierland Shootin’ Exposition</v>
      </c>
      <c r="B20" s="2" t="str">
        <f>HYPERLINK("https://www.google.com/maps/@?api=1&amp;map_action=pano&amp;viewpoint=33.8122999%2C-117.9198595","Frontierland Shootin’ Exposition")</f>
        <v>Frontierland Shootin’ Exposition</v>
      </c>
      <c r="C20" s="5">
        <v>33.8122999</v>
      </c>
      <c r="D20" s="5">
        <v>-117.9198595</v>
      </c>
      <c r="E20" s="3" t="s">
        <v>155</v>
      </c>
      <c r="F20" s="5">
        <v>4.4</v>
      </c>
      <c r="G20" s="5">
        <v>36.0</v>
      </c>
      <c r="H20" s="3" t="s">
        <v>135</v>
      </c>
    </row>
    <row r="21">
      <c r="A21" s="2" t="str">
        <f>HYPERLINK("https://www.google.com/maps/search/?api=1&amp;query=33.8080144,-117.9225631&amp;query_place_id=ChIJK_-VstbX3IAR9erqApDybmA","Casey Jr. Circus Train")</f>
        <v>Casey Jr. Circus Train</v>
      </c>
      <c r="B21" s="2" t="str">
        <f>HYPERLINK("https://www.google.com/maps/@?api=1&amp;map_action=pano&amp;viewpoint=33.8080144%2C-117.9225631","Casey Jr. Circus Train")</f>
        <v>Casey Jr. Circus Train</v>
      </c>
      <c r="C21" s="5">
        <v>33.8080144</v>
      </c>
      <c r="D21" s="5">
        <v>-117.9225631</v>
      </c>
      <c r="E21" s="3" t="s">
        <v>156</v>
      </c>
      <c r="F21" s="5">
        <v>4.5</v>
      </c>
      <c r="G21" s="5">
        <v>74.0</v>
      </c>
      <c r="H21" s="3" t="s">
        <v>135</v>
      </c>
    </row>
    <row r="22">
      <c r="A22" s="2" t="str">
        <f>HYPERLINK("https://www.google.com/maps/search/?api=1&amp;query=33.8090944,-117.9189738&amp;query_place_id=ChIJKx3EAdrX3IARl1SHBK4rtfg","Disneyland Esplanade")</f>
        <v>Disneyland Esplanade</v>
      </c>
      <c r="B22" s="2" t="str">
        <f>HYPERLINK("https://www.google.com/maps/@?api=1&amp;map_action=pano&amp;viewpoint=33.8090944%2C-117.9189738","Disneyland Esplanade")</f>
        <v>Disneyland Esplanade</v>
      </c>
      <c r="C22" s="5">
        <v>33.8090944</v>
      </c>
      <c r="D22" s="5">
        <v>-117.9189738</v>
      </c>
      <c r="E22" s="3" t="s">
        <v>157</v>
      </c>
      <c r="F22" s="5">
        <v>4.7</v>
      </c>
      <c r="G22" s="5">
        <v>2858.0</v>
      </c>
      <c r="H22" s="3" t="s">
        <v>135</v>
      </c>
    </row>
    <row r="23">
      <c r="A23" s="2" t="str">
        <f>HYPERLINK("https://www.google.com/maps/search/?api=1&amp;query=33.788456,-117.9106586&amp;query_place_id=ChIJgfz___DX3IARb3yFVfINKoA","Pioneer Park")</f>
        <v>Pioneer Park</v>
      </c>
      <c r="B23" s="2" t="str">
        <f>HYPERLINK("https://www.google.com/maps/@?api=1&amp;map_action=pano&amp;viewpoint=33.788456%2C-117.9106586","Pioneer Park")</f>
        <v>Pioneer Park</v>
      </c>
      <c r="C23" s="5">
        <v>33.788456</v>
      </c>
      <c r="D23" s="5">
        <v>-117.9106586</v>
      </c>
      <c r="E23" s="3" t="s">
        <v>158</v>
      </c>
      <c r="F23" s="5">
        <v>3.9</v>
      </c>
      <c r="G23" s="5">
        <v>359.0</v>
      </c>
      <c r="H23" s="3" t="s">
        <v>154</v>
      </c>
    </row>
    <row r="24">
      <c r="A24" s="2" t="str">
        <f>HYPERLINK("https://www.google.com/maps/search/?api=1&amp;query=33.8102333,-117.9184917&amp;query_place_id=ChIJg_8WsdDX3IARe9H6iI-roWY","The Disneyland Story presenting Great Moments with Mr. Lincoln")</f>
        <v>The Disneyland Story presenting Great Moments with Mr. Lincoln</v>
      </c>
      <c r="B24" s="2" t="str">
        <f>HYPERLINK("https://www.google.com/maps/@?api=1&amp;map_action=pano&amp;viewpoint=33.8102333%2C-117.9184917","The Disneyland Story presenting Great Moments with Mr. Lincoln")</f>
        <v>The Disneyland Story presenting Great Moments with Mr. Lincoln</v>
      </c>
      <c r="C24" s="5">
        <v>33.8102333</v>
      </c>
      <c r="D24" s="5">
        <v>-117.9184917</v>
      </c>
      <c r="E24" s="3" t="s">
        <v>159</v>
      </c>
      <c r="F24" s="5">
        <v>4.7</v>
      </c>
      <c r="G24" s="5">
        <v>110.0</v>
      </c>
      <c r="H24" s="3" t="s">
        <v>135</v>
      </c>
    </row>
    <row r="25">
      <c r="A25" s="2" t="str">
        <f>HYPERLINK("https://www.google.com/maps/search/?api=1&amp;query=33.815283,-117.91854&amp;query_place_id=ChIJxROLgrrX3IARaQ6hRtHKC7k","CenTOONial Park Fountain")</f>
        <v>CenTOONial Park Fountain</v>
      </c>
      <c r="B25" s="2" t="str">
        <f>HYPERLINK("https://www.google.com/maps/@?api=1&amp;map_action=pano&amp;viewpoint=33.815283%2C-117.91854","CenTOONial Park Fountain")</f>
        <v>CenTOONial Park Fountain</v>
      </c>
      <c r="C25" s="5">
        <v>33.815283</v>
      </c>
      <c r="D25" s="5">
        <v>-117.91854</v>
      </c>
      <c r="E25" s="3" t="s">
        <v>160</v>
      </c>
      <c r="F25" s="5">
        <v>5.0</v>
      </c>
      <c r="G25" s="5">
        <v>1.0</v>
      </c>
      <c r="H25" s="3" t="s">
        <v>161</v>
      </c>
    </row>
    <row r="26">
      <c r="A26" s="2" t="str">
        <f>HYPERLINK("https://www.google.com/maps/search/?api=1&amp;query=33.772263,-117.958081&amp;query_place_id=ChIJr_0PEXco3YARLvyX4RkvQmQ","Kiwanis Land Park")</f>
        <v>Kiwanis Land Park</v>
      </c>
      <c r="B26" s="2" t="str">
        <f>HYPERLINK("https://www.google.com/maps/@?api=1&amp;map_action=pano&amp;viewpoint=33.772263%2C-117.958081","Kiwanis Land Park")</f>
        <v>Kiwanis Land Park</v>
      </c>
      <c r="C26" s="5">
        <v>33.772263</v>
      </c>
      <c r="D26" s="5">
        <v>-117.958081</v>
      </c>
      <c r="E26" s="3" t="s">
        <v>162</v>
      </c>
      <c r="F26" s="5">
        <v>4.7</v>
      </c>
      <c r="G26" s="5">
        <v>58.0</v>
      </c>
      <c r="H26" s="3" t="s">
        <v>161</v>
      </c>
    </row>
    <row r="27">
      <c r="A27" s="2" t="str">
        <f>HYPERLINK("https://www.google.com/maps/search/?api=1&amp;query=33.8127559,-117.918767&amp;query_place_id=ChIJC4tPjBHX3IARhEqioRHqpCw","Snow White's Enchanted Wish")</f>
        <v>Snow White's Enchanted Wish</v>
      </c>
      <c r="B27" s="2" t="str">
        <f>HYPERLINK("https://www.google.com/maps/@?api=1&amp;map_action=pano&amp;viewpoint=33.8127559%2C-117.918767","Snow White's Enchanted Wish")</f>
        <v>Snow White's Enchanted Wish</v>
      </c>
      <c r="C27" s="5">
        <v>33.8127559</v>
      </c>
      <c r="D27" s="5">
        <v>-117.918767</v>
      </c>
      <c r="E27" s="3" t="s">
        <v>163</v>
      </c>
      <c r="F27" s="5">
        <v>4.7</v>
      </c>
      <c r="G27" s="5">
        <v>18.0</v>
      </c>
      <c r="H27" s="3" t="s">
        <v>135</v>
      </c>
    </row>
    <row r="28">
      <c r="A28" s="2" t="str">
        <f>HYPERLINK("https://www.google.com/maps/search/?api=1&amp;query=33.8061842,-117.9181258&amp;query_place_id=ChIJ3TA10-4p3YARKp8up_QaCKM","Ancient Sanctum")</f>
        <v>Ancient Sanctum</v>
      </c>
      <c r="B28" s="2" t="str">
        <f>HYPERLINK("https://www.google.com/maps/@?api=1&amp;map_action=pano&amp;viewpoint=33.8061842%2C-117.9181258","Ancient Sanctum")</f>
        <v>Ancient Sanctum</v>
      </c>
      <c r="C28" s="5">
        <v>33.8061842</v>
      </c>
      <c r="D28" s="5">
        <v>-117.9181258</v>
      </c>
      <c r="E28" s="3" t="s">
        <v>164</v>
      </c>
      <c r="F28" s="5">
        <v>4.3</v>
      </c>
      <c r="G28" s="5">
        <v>21.0</v>
      </c>
      <c r="H28" s="3" t="s">
        <v>135</v>
      </c>
    </row>
    <row r="29">
      <c r="A29" s="2" t="str">
        <f>HYPERLINK("https://www.google.com/maps/search/?api=1&amp;query=33.805822,-117.9214318&amp;query_place_id=ChIJa2eOBtnX3IARc1NEdOGJ5oc","Paradise Gardens Park")</f>
        <v>Paradise Gardens Park</v>
      </c>
      <c r="B29" s="2" t="str">
        <f>HYPERLINK("https://www.google.com/maps/@?api=1&amp;map_action=pano&amp;viewpoint=33.805822%2C-117.9214318","Paradise Gardens Park")</f>
        <v>Paradise Gardens Park</v>
      </c>
      <c r="C29" s="5">
        <v>33.805822</v>
      </c>
      <c r="D29" s="5">
        <v>-117.9214318</v>
      </c>
      <c r="E29" s="3" t="s">
        <v>165</v>
      </c>
      <c r="F29" s="5">
        <v>4.7</v>
      </c>
      <c r="G29" s="5">
        <v>12154.0</v>
      </c>
      <c r="H29" s="3" t="s">
        <v>166</v>
      </c>
    </row>
    <row r="30">
      <c r="A30" s="2" t="str">
        <f>HYPERLINK("https://www.google.com/maps/search/?api=1&amp;query=33.8125169,-117.9181913&amp;query_place_id=ChIJ1YyR3-bX3IAR39PwlqTFCZQ","Pixie Hollow")</f>
        <v>Pixie Hollow</v>
      </c>
      <c r="B30" s="2" t="str">
        <f>HYPERLINK("https://www.google.com/maps/@?api=1&amp;map_action=pano&amp;viewpoint=33.8125169%2C-117.9181913","Pixie Hollow")</f>
        <v>Pixie Hollow</v>
      </c>
      <c r="C30" s="5">
        <v>33.8125169</v>
      </c>
      <c r="D30" s="5">
        <v>-117.9181913</v>
      </c>
      <c r="E30" s="3" t="s">
        <v>167</v>
      </c>
      <c r="F30" s="5">
        <v>4.3</v>
      </c>
      <c r="G30" s="5">
        <v>9.0</v>
      </c>
      <c r="H30" s="3" t="s">
        <v>135</v>
      </c>
    </row>
    <row r="31">
      <c r="A31" s="2" t="str">
        <f>HYPERLINK("https://www.google.com/maps/search/?api=1&amp;query=33.815116,-117.9185888&amp;query_place_id=ChIJ35YrRrMp3YARHv90IdYudps","CenTOONial Park")</f>
        <v>CenTOONial Park</v>
      </c>
      <c r="B31" s="2" t="str">
        <f>HYPERLINK("https://www.google.com/maps/@?api=1&amp;map_action=pano&amp;viewpoint=33.815116%2C-117.9185888","CenTOONial Park")</f>
        <v>CenTOONial Park</v>
      </c>
      <c r="C31" s="5">
        <v>33.815116</v>
      </c>
      <c r="D31" s="5">
        <v>-117.9185888</v>
      </c>
      <c r="E31" s="3" t="s">
        <v>168</v>
      </c>
      <c r="F31" s="5">
        <v>4.0</v>
      </c>
      <c r="G31" s="5">
        <v>5.0</v>
      </c>
      <c r="H31" s="3" t="s">
        <v>161</v>
      </c>
    </row>
    <row r="32">
      <c r="A32" s="2" t="str">
        <f>HYPERLINK("https://www.google.com/maps/search/?api=1&amp;query=33.7954907,-117.9055973&amp;query_place_id=ChIJO0oQEezX3IARrOL6pDM9dXY","Ponderosa Park")</f>
        <v>Ponderosa Park</v>
      </c>
      <c r="B32" s="2" t="str">
        <f>HYPERLINK("https://www.google.com/maps/@?api=1&amp;map_action=pano&amp;viewpoint=33.7954907%2C-117.9055973","Ponderosa Park")</f>
        <v>Ponderosa Park</v>
      </c>
      <c r="C32" s="5">
        <v>33.7954907</v>
      </c>
      <c r="D32" s="5">
        <v>-117.9055973</v>
      </c>
      <c r="E32" s="3" t="s">
        <v>169</v>
      </c>
      <c r="F32" s="5">
        <v>4.4</v>
      </c>
      <c r="G32" s="5">
        <v>906.0</v>
      </c>
      <c r="H32" s="3" t="s">
        <v>154</v>
      </c>
    </row>
    <row r="33">
      <c r="A33" s="2" t="str">
        <f>HYPERLINK("https://www.google.com/maps/search/?api=1&amp;query=33.8071827,-117.9199335&amp;query_place_id=ChIJdweFab8p3YAR0BzxUFF9mjc","Grizzly Peak")</f>
        <v>Grizzly Peak</v>
      </c>
      <c r="B33" s="2" t="str">
        <f>HYPERLINK("https://www.google.com/maps/@?api=1&amp;map_action=pano&amp;viewpoint=33.8071827%2C-117.9199335","Grizzly Peak")</f>
        <v>Grizzly Peak</v>
      </c>
      <c r="C33" s="5">
        <v>33.8071827</v>
      </c>
      <c r="D33" s="5">
        <v>-117.9199335</v>
      </c>
      <c r="E33" s="3" t="s">
        <v>170</v>
      </c>
      <c r="F33" s="5">
        <v>4.7</v>
      </c>
      <c r="G33" s="5">
        <v>22.0</v>
      </c>
      <c r="H33" s="3" t="s">
        <v>166</v>
      </c>
    </row>
    <row r="34">
      <c r="A34" s="2" t="str">
        <f>HYPERLINK("https://www.google.com/maps/search/?api=1&amp;query=33.800053,-117.933824&amp;query_place_id=ChIJdQM2fiMo3YARCMLPgLCm9XQ","Stoddard Park")</f>
        <v>Stoddard Park</v>
      </c>
      <c r="B34" s="2" t="str">
        <f>HYPERLINK("https://www.google.com/maps/@?api=1&amp;map_action=pano&amp;viewpoint=33.800053%2C-117.933824","Stoddard Park")</f>
        <v>Stoddard Park</v>
      </c>
      <c r="C34" s="5">
        <v>33.800053</v>
      </c>
      <c r="D34" s="5">
        <v>-117.933824</v>
      </c>
      <c r="E34" s="3" t="s">
        <v>171</v>
      </c>
      <c r="F34" s="5">
        <v>4.4</v>
      </c>
      <c r="G34" s="5">
        <v>457.0</v>
      </c>
      <c r="H34" s="3" t="s">
        <v>161</v>
      </c>
    </row>
    <row r="35">
      <c r="A35" s="2" t="str">
        <f>HYPERLINK("https://www.google.com/maps/search/?api=1&amp;query=33.7311886,-117.9394739&amp;query_place_id=ChIJEyNzyncn3YARvlQTnsgPdxg","Fountain Park")</f>
        <v>Fountain Park</v>
      </c>
      <c r="B35" s="2" t="str">
        <f>HYPERLINK("https://www.google.com/maps/@?api=1&amp;map_action=pano&amp;viewpoint=33.7311886%2C-117.9394739","Fountain Park")</f>
        <v>Fountain Park</v>
      </c>
      <c r="C35" s="5">
        <v>33.7311886</v>
      </c>
      <c r="D35" s="5">
        <v>-117.9394739</v>
      </c>
      <c r="E35" s="3" t="s">
        <v>172</v>
      </c>
      <c r="F35" s="5">
        <v>3.5</v>
      </c>
      <c r="G35" s="5">
        <v>2.0</v>
      </c>
      <c r="H35" s="3" t="s">
        <v>161</v>
      </c>
    </row>
    <row r="36">
      <c r="A36" s="2" t="str">
        <f>HYPERLINK("https://www.google.com/maps/search/?api=1&amp;query=33.74048560000001,-117.9332524&amp;query_place_id=ChIJp7Y9_4Qn3YARHgJ1wmQtVps","Heritage Park")</f>
        <v>Heritage Park</v>
      </c>
      <c r="B36" s="2" t="str">
        <f>HYPERLINK("https://www.google.com/maps/@?api=1&amp;map_action=pano&amp;viewpoint=33.74048560000001%2C-117.9332524","Heritage Park")</f>
        <v>Heritage Park</v>
      </c>
      <c r="C36" s="5">
        <v>33.74048560000001</v>
      </c>
      <c r="D36" s="5">
        <v>-117.9332524</v>
      </c>
      <c r="E36" s="3" t="s">
        <v>173</v>
      </c>
      <c r="F36" s="5">
        <v>4.2</v>
      </c>
      <c r="G36" s="5">
        <v>103.0</v>
      </c>
      <c r="H36" s="3" t="s">
        <v>161</v>
      </c>
    </row>
    <row r="37">
      <c r="A37" s="2" t="str">
        <f>HYPERLINK("https://www.google.com/maps/search/?api=1&amp;query=33.8104449,-117.9194254&amp;query_place_id=ChIJLcSjBGjX3IARNS2XovzTrs0","Walt Disney's Apartment")</f>
        <v>Walt Disney's Apartment</v>
      </c>
      <c r="B37" s="2" t="str">
        <f>HYPERLINK("https://www.google.com/maps/@?api=1&amp;map_action=pano&amp;viewpoint=33.8104449%2C-117.9194254","Walt Disney's Apartment")</f>
        <v>Walt Disney's Apartment</v>
      </c>
      <c r="C37" s="5">
        <v>33.8104449</v>
      </c>
      <c r="D37" s="5">
        <v>-117.9194254</v>
      </c>
      <c r="E37" s="3" t="s">
        <v>174</v>
      </c>
      <c r="F37" s="5">
        <v>4.2</v>
      </c>
      <c r="G37" s="5">
        <v>11.0</v>
      </c>
      <c r="H37" s="3" t="s">
        <v>175</v>
      </c>
    </row>
    <row r="38">
      <c r="A38" s="2" t="str">
        <f>HYPERLINK("https://www.google.com/maps/search/?api=1&amp;query=33.807639,-117.916702&amp;query_place_id=ChIJJbuBUdrX3IARTA48_mgX42k","Hyperion Theater")</f>
        <v>Hyperion Theater</v>
      </c>
      <c r="B38" s="2" t="str">
        <f>HYPERLINK("https://www.google.com/maps/@?api=1&amp;map_action=pano&amp;viewpoint=33.807639%2C-117.916702","Hyperion Theater")</f>
        <v>Hyperion Theater</v>
      </c>
      <c r="C38" s="5">
        <v>33.807639</v>
      </c>
      <c r="D38" s="5">
        <v>-117.916702</v>
      </c>
      <c r="E38" s="3" t="s">
        <v>176</v>
      </c>
      <c r="F38" s="5">
        <v>4.7</v>
      </c>
      <c r="G38" s="5">
        <v>537.0</v>
      </c>
      <c r="H38" s="3" t="s">
        <v>135</v>
      </c>
    </row>
    <row r="39">
      <c r="A39" s="2" t="str">
        <f>HYPERLINK("https://www.google.com/maps/search/?api=1&amp;query=33.7504764,-117.8684208&amp;query_place_id=ChIJBz14PajZ3IARrBQjRE41u6o","The Dr. Willella Howe-Waffle House and Medical Museum")</f>
        <v>The Dr. Willella Howe-Waffle House and Medical Museum</v>
      </c>
      <c r="B39" s="2" t="str">
        <f>HYPERLINK("https://www.google.com/maps/@?api=1&amp;map_action=pano&amp;viewpoint=33.7504764%2C-117.8684208","The Dr. Willella Howe-Waffle House and Medical Museum")</f>
        <v>The Dr. Willella Howe-Waffle House and Medical Museum</v>
      </c>
      <c r="C39" s="5">
        <v>33.7504764</v>
      </c>
      <c r="D39" s="5">
        <v>-117.8684208</v>
      </c>
      <c r="E39" s="3" t="s">
        <v>177</v>
      </c>
      <c r="F39" s="5">
        <v>4.7</v>
      </c>
      <c r="G39" s="5">
        <v>44.0</v>
      </c>
      <c r="H39" s="3" t="s">
        <v>178</v>
      </c>
    </row>
    <row r="40">
      <c r="A40" s="2" t="str">
        <f>HYPERLINK("https://www.google.com/maps/search/?api=1&amp;query=33.764643,-117.967852&amp;query_place_id=ChIJoReXFtQn3YARBl-Wy1mNjI0","Atlantis Play Center")</f>
        <v>Atlantis Play Center</v>
      </c>
      <c r="B40" s="2" t="str">
        <f>HYPERLINK("https://www.google.com/maps/@?api=1&amp;map_action=pano&amp;viewpoint=33.764643%2C-117.967852","Atlantis Play Center")</f>
        <v>Atlantis Play Center</v>
      </c>
      <c r="C40" s="5">
        <v>33.764643</v>
      </c>
      <c r="D40" s="5">
        <v>-117.967852</v>
      </c>
      <c r="E40" s="3" t="s">
        <v>179</v>
      </c>
      <c r="F40" s="5">
        <v>4.3</v>
      </c>
      <c r="G40" s="5">
        <v>368.0</v>
      </c>
      <c r="H40" s="3" t="s">
        <v>180</v>
      </c>
    </row>
    <row r="41">
      <c r="A41" s="2" t="str">
        <f>HYPERLINK("https://www.google.com/maps/search/?api=1&amp;query=33.8123411,-117.920289&amp;query_place_id=ChIJDQBpp2DX3IARGh0WVEMqzpg","Zocalo Park")</f>
        <v>Zocalo Park</v>
      </c>
      <c r="B41" s="2" t="str">
        <f>HYPERLINK("https://www.google.com/maps/@?api=1&amp;map_action=pano&amp;viewpoint=33.8123411%2C-117.920289","Zocalo Park")</f>
        <v>Zocalo Park</v>
      </c>
      <c r="C41" s="5">
        <v>33.8123411</v>
      </c>
      <c r="D41" s="5">
        <v>-117.920289</v>
      </c>
      <c r="E41" s="3" t="s">
        <v>181</v>
      </c>
      <c r="F41" s="5">
        <v>4.3</v>
      </c>
      <c r="G41" s="5">
        <v>3.0</v>
      </c>
      <c r="H41" s="3" t="s">
        <v>135</v>
      </c>
    </row>
    <row r="42">
      <c r="A42" s="2" t="str">
        <f>HYPERLINK("https://www.google.com/maps/search/?api=1&amp;query=33.7306112,-117.9460291&amp;query_place_id=ChIJ04u9zRwn3YARU6cix_ZRCkQ","Mile Square Regional Park - Ward Entrance")</f>
        <v>Mile Square Regional Park - Ward Entrance</v>
      </c>
      <c r="B42" s="2" t="str">
        <f>HYPERLINK("https://www.google.com/maps/@?api=1&amp;map_action=pano&amp;viewpoint=33.7306112%2C-117.9460291","Mile Square Regional Park - Ward Entrance")</f>
        <v>Mile Square Regional Park - Ward Entrance</v>
      </c>
      <c r="C42" s="5">
        <v>33.7306112</v>
      </c>
      <c r="D42" s="5">
        <v>-117.9460291</v>
      </c>
      <c r="E42" s="3" t="s">
        <v>182</v>
      </c>
      <c r="F42" s="5">
        <v>5.0</v>
      </c>
      <c r="G42" s="5">
        <v>1.0</v>
      </c>
      <c r="H42" s="3" t="s">
        <v>161</v>
      </c>
    </row>
    <row r="43">
      <c r="A43" s="2" t="str">
        <f>HYPERLINK("https://www.google.com/maps/search/?api=1&amp;query=33.8019067,-117.8929031&amp;query_place_id=ChIJATcQ82LX3IARnmgWKqsHfMU","Aloe Greens Park")</f>
        <v>Aloe Greens Park</v>
      </c>
      <c r="B43" s="2" t="str">
        <f>HYPERLINK("https://www.google.com/maps/@?api=1&amp;map_action=pano&amp;viewpoint=33.8019067%2C-117.8929031","Aloe Greens Park")</f>
        <v>Aloe Greens Park</v>
      </c>
      <c r="C43" s="5">
        <v>33.8019067</v>
      </c>
      <c r="D43" s="5">
        <v>-117.8929031</v>
      </c>
      <c r="E43" s="3" t="s">
        <v>183</v>
      </c>
      <c r="F43" s="5">
        <v>4.6</v>
      </c>
      <c r="G43" s="5">
        <v>50.0</v>
      </c>
      <c r="H43" s="3" t="s">
        <v>161</v>
      </c>
    </row>
    <row r="44">
      <c r="A44" s="2" t="str">
        <f>HYPERLINK("https://www.google.com/maps/search/?api=1&amp;query=33.8102665,-117.9194308&amp;query_place_id=ChIJi_PKrOjX3IARElDe5h7k3CM","Disneyland City Hall")</f>
        <v>Disneyland City Hall</v>
      </c>
      <c r="B44" s="2" t="str">
        <f>HYPERLINK("https://www.google.com/maps/@?api=1&amp;map_action=pano&amp;viewpoint=33.8102665%2C-117.9194308","Disneyland City Hall")</f>
        <v>Disneyland City Hall</v>
      </c>
      <c r="C44" s="5">
        <v>33.8102665</v>
      </c>
      <c r="D44" s="5">
        <v>-117.9194308</v>
      </c>
      <c r="E44" s="3" t="s">
        <v>184</v>
      </c>
      <c r="F44" s="5">
        <v>3.5</v>
      </c>
      <c r="G44" s="5">
        <v>11.0</v>
      </c>
      <c r="H44" s="3" t="s">
        <v>135</v>
      </c>
    </row>
    <row r="45">
      <c r="A45" s="2" t="str">
        <f>HYPERLINK("https://www.google.com/maps/search/?api=1&amp;query=33.8148269,-117.9186635&amp;query_place_id=ChIJ74krSCzX3IARqqvNfSAdUuM","Disneyland Railroad - Mickey's Toontown Station")</f>
        <v>Disneyland Railroad - Mickey's Toontown Station</v>
      </c>
      <c r="B45" s="2" t="str">
        <f>HYPERLINK("https://www.google.com/maps/@?api=1&amp;map_action=pano&amp;viewpoint=33.8148269%2C-117.9186635","Disneyland Railroad - Mickey's Toontown Station")</f>
        <v>Disneyland Railroad - Mickey's Toontown Station</v>
      </c>
      <c r="C45" s="5">
        <v>33.8148269</v>
      </c>
      <c r="D45" s="5">
        <v>-117.9186635</v>
      </c>
      <c r="E45" s="3" t="s">
        <v>185</v>
      </c>
      <c r="F45" s="5">
        <v>4.6</v>
      </c>
      <c r="G45" s="5">
        <v>40.0</v>
      </c>
      <c r="H45" s="3" t="s">
        <v>135</v>
      </c>
    </row>
    <row r="46">
      <c r="A46" s="2" t="str">
        <f>HYPERLINK("https://www.google.com/maps/search/?api=1&amp;query=33.7780188,-117.9407581&amp;query_place_id=ChIJpwrOhxcp3YARLTbeP6nIAg8","Village Green Park")</f>
        <v>Village Green Park</v>
      </c>
      <c r="B46" s="2" t="str">
        <f>HYPERLINK("https://www.google.com/maps/@?api=1&amp;map_action=pano&amp;viewpoint=33.7780188%2C-117.9407581","Village Green Park")</f>
        <v>Village Green Park</v>
      </c>
      <c r="C46" s="5">
        <v>33.7780188</v>
      </c>
      <c r="D46" s="5">
        <v>-117.9407581</v>
      </c>
      <c r="E46" s="3" t="s">
        <v>186</v>
      </c>
      <c r="F46" s="5">
        <v>4.7</v>
      </c>
      <c r="G46" s="5">
        <v>20.0</v>
      </c>
      <c r="H46" s="3" t="s">
        <v>161</v>
      </c>
    </row>
    <row r="47">
      <c r="A47" s="2" t="str">
        <f>HYPERLINK("https://www.google.com/maps/search/?api=1&amp;query=33.7780071,-117.9407545&amp;query_place_id=ChIJ1cRANAko3YARTOa1_kBCIqg","Euclid Park")</f>
        <v>Euclid Park</v>
      </c>
      <c r="B47" s="2" t="str">
        <f>HYPERLINK("https://www.google.com/maps/@?api=1&amp;map_action=pano&amp;viewpoint=33.7780071%2C-117.9407545","Euclid Park")</f>
        <v>Euclid Park</v>
      </c>
      <c r="C47" s="5">
        <v>33.7780071</v>
      </c>
      <c r="D47" s="5">
        <v>-117.9407545</v>
      </c>
      <c r="E47" s="3" t="s">
        <v>187</v>
      </c>
      <c r="F47" s="5">
        <v>4.3</v>
      </c>
      <c r="G47" s="5">
        <v>48.0</v>
      </c>
      <c r="H47" s="3" t="s">
        <v>161</v>
      </c>
    </row>
    <row r="48">
      <c r="A48" s="2" t="str">
        <f>HYPERLINK("https://www.google.com/maps/search/?api=1&amp;query=33.8060303,-117.9114811&amp;query_place_id=ChIJcdIXa5_X3IARexVAEMK3Sho","Flightdeck Rogue Racing Anaheim")</f>
        <v>Flightdeck Rogue Racing Anaheim</v>
      </c>
      <c r="B48" s="2" t="str">
        <f>HYPERLINK("https://www.google.com/maps/@?api=1&amp;map_action=pano&amp;viewpoint=33.8060303%2C-117.9114811","Flightdeck Rogue Racing Anaheim")</f>
        <v>Flightdeck Rogue Racing Anaheim</v>
      </c>
      <c r="C48" s="5">
        <v>33.8060303</v>
      </c>
      <c r="D48" s="5">
        <v>-117.9114811</v>
      </c>
      <c r="E48" s="3" t="s">
        <v>188</v>
      </c>
      <c r="F48" s="5">
        <v>4.8</v>
      </c>
      <c r="G48" s="5">
        <v>667.0</v>
      </c>
      <c r="H48" s="3" t="s">
        <v>135</v>
      </c>
    </row>
    <row r="49">
      <c r="A49" s="2" t="str">
        <f>HYPERLINK("https://www.google.com/maps/search/?api=1&amp;query=33.8055799,-117.9184576&amp;query_place_id=ChIJF0DMaxnX3IAR_T6DIp7MRsE","Luigi's Casa Della Tires")</f>
        <v>Luigi's Casa Della Tires</v>
      </c>
      <c r="B49" s="2" t="str">
        <f>HYPERLINK("https://www.google.com/maps/@?api=1&amp;map_action=pano&amp;viewpoint=33.8055799%2C-117.9184576","Luigi's Casa Della Tires")</f>
        <v>Luigi's Casa Della Tires</v>
      </c>
      <c r="C49" s="5">
        <v>33.8055799</v>
      </c>
      <c r="D49" s="5">
        <v>-117.9184576</v>
      </c>
      <c r="E49" s="3" t="s">
        <v>189</v>
      </c>
      <c r="F49" s="5">
        <v>5.0</v>
      </c>
      <c r="G49" s="5">
        <v>8.0</v>
      </c>
      <c r="H49" s="3" t="s">
        <v>135</v>
      </c>
    </row>
    <row r="50">
      <c r="A50" s="2" t="str">
        <f>HYPERLINK("https://www.google.com/maps/search/?api=1&amp;query=33.800308,-117.8827321&amp;query_place_id=ChIJRV06LPnX3IARXe3TuZQzWVk","Magic Of Lights")</f>
        <v>Magic Of Lights</v>
      </c>
      <c r="B50" s="2" t="str">
        <f>HYPERLINK("https://www.google.com/maps/@?api=1&amp;map_action=pano&amp;viewpoint=33.800308%2C-117.8827321","Magic Of Lights")</f>
        <v>Magic Of Lights</v>
      </c>
      <c r="C50" s="5">
        <v>33.800308</v>
      </c>
      <c r="D50" s="5">
        <v>-117.8827321</v>
      </c>
      <c r="E50" s="3" t="s">
        <v>190</v>
      </c>
      <c r="F50" s="5">
        <v>2.2</v>
      </c>
      <c r="G50" s="5">
        <v>9.0</v>
      </c>
      <c r="H50" s="3" t="s">
        <v>161</v>
      </c>
    </row>
    <row r="51">
      <c r="A51" s="2" t="str">
        <f>HYPERLINK("https://www.google.com/maps/search/?api=1&amp;query=33.761864,-117.9324053&amp;query_place_id=ChIJuY270AUn3YAR3RoTrDDGkYg","Woodbury Park")</f>
        <v>Woodbury Park</v>
      </c>
      <c r="B51" s="2" t="str">
        <f>HYPERLINK("https://www.google.com/maps/@?api=1&amp;map_action=pano&amp;viewpoint=33.761864%2C-117.9324053","Woodbury Park")</f>
        <v>Woodbury Park</v>
      </c>
      <c r="C51" s="5">
        <v>33.761864</v>
      </c>
      <c r="D51" s="5">
        <v>-117.9324053</v>
      </c>
      <c r="E51" s="3" t="s">
        <v>191</v>
      </c>
      <c r="F51" s="5">
        <v>5.0</v>
      </c>
      <c r="G51" s="5">
        <v>2.0</v>
      </c>
      <c r="H51" s="3" t="s">
        <v>161</v>
      </c>
    </row>
    <row r="52">
      <c r="A52" s="2" t="str">
        <f>HYPERLINK("https://www.google.com/maps/search/?api=1&amp;query=33.741696,-117.898686&amp;query_place_id=ChIJl2QYjFvZ3IAR4IsEx6l5Yf0","Friendship Park")</f>
        <v>Friendship Park</v>
      </c>
      <c r="B52" s="2" t="str">
        <f>HYPERLINK("https://www.google.com/maps/@?api=1&amp;map_action=pano&amp;viewpoint=33.741696%2C-117.898686","Friendship Park")</f>
        <v>Friendship Park</v>
      </c>
      <c r="C52" s="5">
        <v>33.741696</v>
      </c>
      <c r="D52" s="5">
        <v>-117.898686</v>
      </c>
      <c r="E52" s="3" t="s">
        <v>192</v>
      </c>
      <c r="F52" s="5">
        <v>4.2</v>
      </c>
      <c r="G52" s="5">
        <v>6.0</v>
      </c>
      <c r="H52" s="3" t="s">
        <v>161</v>
      </c>
    </row>
    <row r="53">
      <c r="A53" s="2" t="str">
        <f>HYPERLINK("https://www.google.com/maps/search/?api=1&amp;query=33.81381330000001,-117.909217&amp;query_place_id=ChIJZXWIGc_X3IARnXPXGSjZkPA","Paul Revere Park")</f>
        <v>Paul Revere Park</v>
      </c>
      <c r="B53" s="2" t="str">
        <f>HYPERLINK("https://www.google.com/maps/@?api=1&amp;map_action=pano&amp;viewpoint=33.81381330000001%2C-117.909217","Paul Revere Park")</f>
        <v>Paul Revere Park</v>
      </c>
      <c r="C53" s="5">
        <v>33.81381330000001</v>
      </c>
      <c r="D53" s="5">
        <v>-117.909217</v>
      </c>
      <c r="E53" s="3" t="s">
        <v>193</v>
      </c>
      <c r="F53" s="5">
        <v>3.8</v>
      </c>
      <c r="G53" s="5">
        <v>47.0</v>
      </c>
      <c r="H53" s="3" t="s">
        <v>154</v>
      </c>
    </row>
    <row r="54">
      <c r="A54" s="2" t="str">
        <f>HYPERLINK("https://www.google.com/maps/search/?api=1&amp;query=33.7955284,-117.9050139&amp;query_place_id=ChIJ2U2yYVvX3IARAkck-Cnk4dM","Ponderosa Park Water Play Zone")</f>
        <v>Ponderosa Park Water Play Zone</v>
      </c>
      <c r="B54" s="2" t="str">
        <f>HYPERLINK("https://www.google.com/maps/@?api=1&amp;map_action=pano&amp;viewpoint=33.7955284%2C-117.9050139","Ponderosa Park Water Play Zone")</f>
        <v>Ponderosa Park Water Play Zone</v>
      </c>
      <c r="C54" s="5">
        <v>33.7955284</v>
      </c>
      <c r="D54" s="5">
        <v>-117.9050139</v>
      </c>
      <c r="E54" s="3" t="s">
        <v>194</v>
      </c>
      <c r="F54" s="5">
        <v>4.4</v>
      </c>
      <c r="G54" s="5">
        <v>30.0</v>
      </c>
      <c r="H54" s="3" t="s">
        <v>161</v>
      </c>
    </row>
    <row r="55">
      <c r="A55" s="2" t="str">
        <f>HYPERLINK("https://www.google.com/maps/search/?api=1&amp;query=33.8078476,-117.8764687&amp;query_place_id=ChIJXyczhHXX3IARFVUqyhMqiqg","Honda Center")</f>
        <v>Honda Center</v>
      </c>
      <c r="B55" s="2" t="str">
        <f>HYPERLINK("https://www.google.com/maps/@?api=1&amp;map_action=pano&amp;viewpoint=33.8078476%2C-117.8764687","Honda Center")</f>
        <v>Honda Center</v>
      </c>
      <c r="C55" s="5">
        <v>33.8078476</v>
      </c>
      <c r="D55" s="5">
        <v>-117.8764687</v>
      </c>
      <c r="E55" s="3" t="s">
        <v>195</v>
      </c>
      <c r="F55" s="5">
        <v>4.6</v>
      </c>
      <c r="G55" s="5">
        <v>8852.0</v>
      </c>
      <c r="H55" s="3" t="s">
        <v>196</v>
      </c>
    </row>
    <row r="56">
      <c r="A56" s="2" t="str">
        <f>HYPERLINK("https://www.google.com/maps/search/?api=1&amp;query=33.7403983,-117.9676663&amp;query_place_id=ChIJNdOqebQn3YAR-jNmYHjkREk","Coronet Park")</f>
        <v>Coronet Park</v>
      </c>
      <c r="B56" s="2" t="str">
        <f>HYPERLINK("https://www.google.com/maps/@?api=1&amp;map_action=pano&amp;viewpoint=33.7403983%2C-117.9676663","Coronet Park")</f>
        <v>Coronet Park</v>
      </c>
      <c r="C56" s="5">
        <v>33.7403983</v>
      </c>
      <c r="D56" s="5">
        <v>-117.9676663</v>
      </c>
      <c r="E56" s="3" t="s">
        <v>197</v>
      </c>
      <c r="F56" s="5">
        <v>4.6</v>
      </c>
      <c r="G56" s="5">
        <v>32.0</v>
      </c>
      <c r="H56" s="3" t="s">
        <v>161</v>
      </c>
    </row>
    <row r="57">
      <c r="A57" s="2" t="str">
        <f>HYPERLINK("https://www.google.com/maps/search/?api=1&amp;query=33.8065386,-117.9174658&amp;query_place_id=ChIJgarRbmop3YARhzpGTfDPL5Y","Avengers Headquarters")</f>
        <v>Avengers Headquarters</v>
      </c>
      <c r="B57" s="2" t="str">
        <f>HYPERLINK("https://www.google.com/maps/@?api=1&amp;map_action=pano&amp;viewpoint=33.8065386%2C-117.9174658","Avengers Headquarters")</f>
        <v>Avengers Headquarters</v>
      </c>
      <c r="C57" s="5">
        <v>33.8065386</v>
      </c>
      <c r="D57" s="5">
        <v>-117.9174658</v>
      </c>
      <c r="E57" s="3" t="s">
        <v>198</v>
      </c>
      <c r="F57" s="5">
        <v>4.5</v>
      </c>
      <c r="G57" s="5">
        <v>15.0</v>
      </c>
      <c r="H57" s="3" t="s">
        <v>135</v>
      </c>
    </row>
    <row r="58">
      <c r="A58" s="2" t="str">
        <f>HYPERLINK("https://www.google.com/maps/search/?api=1&amp;query=33.7526954,-117.8945382&amp;query_place_id=ChIJVZQRxQjZ3IARNUm1w0aKM3U","El Salvador Park")</f>
        <v>El Salvador Park</v>
      </c>
      <c r="B58" s="2" t="str">
        <f>HYPERLINK("https://www.google.com/maps/@?api=1&amp;map_action=pano&amp;viewpoint=33.7526954%2C-117.8945382","El Salvador Park")</f>
        <v>El Salvador Park</v>
      </c>
      <c r="C58" s="5">
        <v>33.7526954</v>
      </c>
      <c r="D58" s="5">
        <v>-117.8945382</v>
      </c>
      <c r="E58" s="3" t="s">
        <v>199</v>
      </c>
      <c r="F58" s="5">
        <v>4.2</v>
      </c>
      <c r="G58" s="5">
        <v>364.0</v>
      </c>
      <c r="H58" s="3" t="s">
        <v>154</v>
      </c>
    </row>
    <row r="59">
      <c r="A59" s="2" t="str">
        <f>HYPERLINK("https://www.google.com/maps/search/?api=1&amp;query=33.7433082,-117.9184925&amp;query_place_id=ChIJQ_fG5XvY3IARXqR8ukT7Np0","Santa Anita Park")</f>
        <v>Santa Anita Park</v>
      </c>
      <c r="B59" s="2" t="str">
        <f>HYPERLINK("https://www.google.com/maps/@?api=1&amp;map_action=pano&amp;viewpoint=33.7433082%2C-117.9184925","Santa Anita Park")</f>
        <v>Santa Anita Park</v>
      </c>
      <c r="C59" s="5">
        <v>33.7433082</v>
      </c>
      <c r="D59" s="5">
        <v>-117.9184925</v>
      </c>
      <c r="E59" s="3" t="s">
        <v>200</v>
      </c>
      <c r="F59" s="5">
        <v>3.8</v>
      </c>
      <c r="G59" s="5">
        <v>135.0</v>
      </c>
      <c r="H59" s="3" t="s">
        <v>161</v>
      </c>
    </row>
    <row r="60">
      <c r="A60" s="2" t="str">
        <f>HYPERLINK("https://www.google.com/maps/search/?api=1&amp;query=33.7702538,-117.8678641&amp;query_place_id=ChIJXzC2OsjZ3IAR_H-q2B1k3fI","Discovery Cube")</f>
        <v>Discovery Cube</v>
      </c>
      <c r="B60" s="2" t="str">
        <f>HYPERLINK("https://www.google.com/maps/@?api=1&amp;map_action=pano&amp;viewpoint=33.7702538%2C-117.8678641","Discovery Cube")</f>
        <v>Discovery Cube</v>
      </c>
      <c r="C60" s="5">
        <v>33.7702538</v>
      </c>
      <c r="D60" s="5">
        <v>-117.8678641</v>
      </c>
      <c r="E60" s="3" t="s">
        <v>201</v>
      </c>
      <c r="F60" s="5">
        <v>4.3</v>
      </c>
      <c r="G60" s="5">
        <v>3636.0</v>
      </c>
      <c r="H60" s="3" t="s">
        <v>202</v>
      </c>
    </row>
    <row r="61">
      <c r="A61" s="2" t="str">
        <f>HYPERLINK("https://www.google.com/maps/search/?api=1&amp;query=33.7998135,-117.8824162&amp;query_place_id=ChIJHbA-iJzX3IARembDUOvijy0","Angel Stadium")</f>
        <v>Angel Stadium</v>
      </c>
      <c r="B61" s="2" t="str">
        <f>HYPERLINK("https://www.google.com/maps/@?api=1&amp;map_action=pano&amp;viewpoint=33.7998135%2C-117.8824162","Angel Stadium")</f>
        <v>Angel Stadium</v>
      </c>
      <c r="C61" s="5">
        <v>33.7998135</v>
      </c>
      <c r="D61" s="5">
        <v>-117.8824162</v>
      </c>
      <c r="E61" s="3" t="s">
        <v>203</v>
      </c>
      <c r="F61" s="5">
        <v>4.7</v>
      </c>
      <c r="G61" s="5">
        <v>24640.0</v>
      </c>
      <c r="H61" s="3" t="s">
        <v>196</v>
      </c>
    </row>
    <row r="62">
      <c r="A62" s="2" t="str">
        <f>HYPERLINK("https://www.google.com/maps/search/?api=1&amp;query=33.76224300000001,-117.9666358&amp;query_place_id=ChIJtXxOFNQn3YARrh9IlYfmPC4","Garden Grove Park")</f>
        <v>Garden Grove Park</v>
      </c>
      <c r="B62" s="2" t="str">
        <f>HYPERLINK("https://www.google.com/maps/@?api=1&amp;map_action=pano&amp;viewpoint=33.76224300000001%2C-117.9666358","Garden Grove Park")</f>
        <v>Garden Grove Park</v>
      </c>
      <c r="C62" s="5">
        <v>33.76224300000001</v>
      </c>
      <c r="D62" s="5">
        <v>-117.9666358</v>
      </c>
      <c r="E62" s="3" t="s">
        <v>204</v>
      </c>
      <c r="F62" s="5">
        <v>4.3</v>
      </c>
      <c r="G62" s="5">
        <v>828.0</v>
      </c>
      <c r="H62" s="3" t="s">
        <v>161</v>
      </c>
    </row>
    <row r="63">
      <c r="A63" s="2" t="str">
        <f>HYPERLINK("https://www.google.com/maps/search/?api=1&amp;query=33.7621433,-117.9284664&amp;query_place_id=ChIJ659HZPYn3YARyc3vZUuBbJE","Garden Grove Park Maintenance")</f>
        <v>Garden Grove Park Maintenance</v>
      </c>
      <c r="B63" s="2" t="str">
        <f>HYPERLINK("https://www.google.com/maps/@?api=1&amp;map_action=pano&amp;viewpoint=33.7621433%2C-117.9284664","Garden Grove Park Maintenance")</f>
        <v>Garden Grove Park Maintenance</v>
      </c>
      <c r="C63" s="5">
        <v>33.7621433</v>
      </c>
      <c r="D63" s="5">
        <v>-117.9284664</v>
      </c>
      <c r="E63" s="3" t="s">
        <v>205</v>
      </c>
      <c r="F63" s="5">
        <v>4.8</v>
      </c>
      <c r="G63" s="5">
        <v>4.0</v>
      </c>
      <c r="H63" s="3" t="s">
        <v>161</v>
      </c>
    </row>
    <row r="64">
      <c r="A64" s="2" t="str">
        <f>HYPERLINK("https://www.google.com/maps/search/?api=1&amp;query=33.7954907,-117.9055973&amp;query_place_id=ChIJO0oQEezX3IARrOL6pDM9dXY","Ponderosa Park")</f>
        <v>Ponderosa Park</v>
      </c>
      <c r="B64" s="2" t="str">
        <f>HYPERLINK("https://www.google.com/maps/@?api=1&amp;map_action=pano&amp;viewpoint=33.7954907%2C-117.9055973","Ponderosa Park")</f>
        <v>Ponderosa Park</v>
      </c>
      <c r="C64" s="5">
        <v>33.7954907</v>
      </c>
      <c r="D64" s="5">
        <v>-117.9055973</v>
      </c>
      <c r="E64" s="3" t="s">
        <v>169</v>
      </c>
      <c r="F64" s="5">
        <v>4.4</v>
      </c>
      <c r="G64" s="5">
        <v>906.0</v>
      </c>
      <c r="H64" s="3" t="s">
        <v>154</v>
      </c>
    </row>
    <row r="65">
      <c r="A65" s="2" t="str">
        <f>HYPERLINK("https://www.google.com/maps/search/?api=1&amp;query=33.772263,-117.958081&amp;query_place_id=ChIJr_0PEXco3YARLvyX4RkvQmQ","Kiwanis Land Park")</f>
        <v>Kiwanis Land Park</v>
      </c>
      <c r="B65" s="2" t="str">
        <f>HYPERLINK("https://www.google.com/maps/@?api=1&amp;map_action=pano&amp;viewpoint=33.772263%2C-117.958081","Kiwanis Land Park")</f>
        <v>Kiwanis Land Park</v>
      </c>
      <c r="C65" s="5">
        <v>33.772263</v>
      </c>
      <c r="D65" s="5">
        <v>-117.958081</v>
      </c>
      <c r="E65" s="3" t="s">
        <v>162</v>
      </c>
      <c r="F65" s="5">
        <v>4.7</v>
      </c>
      <c r="G65" s="5">
        <v>58.0</v>
      </c>
      <c r="H65" s="3" t="s">
        <v>161</v>
      </c>
    </row>
    <row r="66">
      <c r="A66" s="2" t="str">
        <f>HYPERLINK("https://www.google.com/maps/search/?api=1&amp;query=33.764643,-117.967852&amp;query_place_id=ChIJoReXFtQn3YARBl-Wy1mNjI0","Atlantis Play Center")</f>
        <v>Atlantis Play Center</v>
      </c>
      <c r="B66" s="2" t="str">
        <f>HYPERLINK("https://www.google.com/maps/@?api=1&amp;map_action=pano&amp;viewpoint=33.764643%2C-117.967852","Atlantis Play Center")</f>
        <v>Atlantis Play Center</v>
      </c>
      <c r="C66" s="5">
        <v>33.764643</v>
      </c>
      <c r="D66" s="5">
        <v>-117.967852</v>
      </c>
      <c r="E66" s="3" t="s">
        <v>179</v>
      </c>
      <c r="F66" s="5">
        <v>4.3</v>
      </c>
      <c r="G66" s="5">
        <v>368.0</v>
      </c>
      <c r="H66" s="3" t="s">
        <v>180</v>
      </c>
    </row>
    <row r="67">
      <c r="A67" s="2" t="str">
        <f>HYPERLINK("https://www.google.com/maps/search/?api=1&amp;query=33.8072476,-117.9333521&amp;query_place_id=ChIJU7KDCy8o3YAR6fce3BN0pm0","Energy Field")</f>
        <v>Energy Field</v>
      </c>
      <c r="B67" s="2" t="str">
        <f>HYPERLINK("https://www.google.com/maps/@?api=1&amp;map_action=pano&amp;viewpoint=33.8072476%2C-117.9333521","Energy Field")</f>
        <v>Energy Field</v>
      </c>
      <c r="C67" s="5">
        <v>33.8072476</v>
      </c>
      <c r="D67" s="5">
        <v>-117.9333521</v>
      </c>
      <c r="E67" s="3" t="s">
        <v>206</v>
      </c>
      <c r="F67" s="5">
        <v>4.0</v>
      </c>
      <c r="G67" s="5">
        <v>54.0</v>
      </c>
      <c r="H67" s="3" t="s">
        <v>161</v>
      </c>
    </row>
    <row r="68">
      <c r="A68" s="2" t="str">
        <f>HYPERLINK("https://www.google.com/maps/search/?api=1&amp;query=33.8054211,-117.8932141&amp;query_place_id=ChIJP_qEh73X3IARKEHnFKIFNQM","Magnolia Park")</f>
        <v>Magnolia Park</v>
      </c>
      <c r="B68" s="2" t="str">
        <f>HYPERLINK("https://www.google.com/maps/@?api=1&amp;map_action=pano&amp;viewpoint=33.8054211%2C-117.8932141","Magnolia Park")</f>
        <v>Magnolia Park</v>
      </c>
      <c r="C68" s="5">
        <v>33.8054211</v>
      </c>
      <c r="D68" s="5">
        <v>-117.8932141</v>
      </c>
      <c r="E68" s="3" t="s">
        <v>207</v>
      </c>
      <c r="F68" s="5">
        <v>4.1</v>
      </c>
      <c r="G68" s="5">
        <v>17.0</v>
      </c>
      <c r="H68" s="3" t="s">
        <v>161</v>
      </c>
    </row>
    <row r="69">
      <c r="A69" s="2" t="str">
        <f>HYPERLINK("https://www.google.com/maps/search/?api=1&amp;query=33.80339199999999,-117.955795&amp;query_place_id=ChIJc4mw504o3YAR445rBTmTMkU","Common Ground Community Garden")</f>
        <v>Common Ground Community Garden</v>
      </c>
      <c r="B69" s="2" t="str">
        <f>HYPERLINK("https://www.google.com/maps/@?api=1&amp;map_action=pano&amp;viewpoint=33.80339199999999%2C-117.955795","Common Ground Community Garden")</f>
        <v>Common Ground Community Garden</v>
      </c>
      <c r="C69" s="5">
        <v>33.80339199999999</v>
      </c>
      <c r="D69" s="5">
        <v>-117.955795</v>
      </c>
      <c r="E69" s="3" t="s">
        <v>208</v>
      </c>
      <c r="F69" s="5">
        <v>4.9</v>
      </c>
      <c r="G69" s="5">
        <v>17.0</v>
      </c>
      <c r="H69" s="3" t="s">
        <v>161</v>
      </c>
    </row>
    <row r="70">
      <c r="A70" s="2" t="str">
        <f>HYPERLINK("https://www.google.com/maps/search/?api=1&amp;query=33.763341,-117.8988744&amp;query_place_id=ChIJXcMlhD_Y3IARrr13tx3b8Ds","Edna Park")</f>
        <v>Edna Park</v>
      </c>
      <c r="B70" s="2" t="str">
        <f>HYPERLINK("https://www.google.com/maps/@?api=1&amp;map_action=pano&amp;viewpoint=33.763341%2C-117.8988744","Edna Park")</f>
        <v>Edna Park</v>
      </c>
      <c r="C70" s="5">
        <v>33.763341</v>
      </c>
      <c r="D70" s="5">
        <v>-117.8988744</v>
      </c>
      <c r="E70" s="3" t="s">
        <v>209</v>
      </c>
      <c r="F70" s="5">
        <v>4.1</v>
      </c>
      <c r="G70" s="5">
        <v>243.0</v>
      </c>
      <c r="H70" s="3" t="s">
        <v>161</v>
      </c>
    </row>
    <row r="71">
      <c r="A71" s="2" t="str">
        <f>HYPERLINK("https://www.google.com/maps/search/?api=1&amp;query=33.751678,-117.92966&amp;query_place_id=ChIJT2ATkosn3YARq12wyT3C8Lo","Rosita Park")</f>
        <v>Rosita Park</v>
      </c>
      <c r="B71" s="2" t="str">
        <f>HYPERLINK("https://www.google.com/maps/@?api=1&amp;map_action=pano&amp;viewpoint=33.751678%2C-117.92966","Rosita Park")</f>
        <v>Rosita Park</v>
      </c>
      <c r="C71" s="5">
        <v>33.751678</v>
      </c>
      <c r="D71" s="5">
        <v>-117.92966</v>
      </c>
      <c r="E71" s="3" t="s">
        <v>210</v>
      </c>
      <c r="F71" s="5">
        <v>4.2</v>
      </c>
      <c r="G71" s="5">
        <v>304.0</v>
      </c>
      <c r="H71" s="3" t="s">
        <v>161</v>
      </c>
    </row>
    <row r="72">
      <c r="A72" s="2" t="str">
        <f>HYPERLINK("https://www.google.com/maps/search/?api=1&amp;query=33.77433649999999,-117.9637484&amp;query_place_id=ChIJ6ZRwunso3YARQgDtgwHeS3E","Garden Grove")</f>
        <v>Garden Grove</v>
      </c>
      <c r="B72" s="2" t="str">
        <f>HYPERLINK("https://www.google.com/maps/@?api=1&amp;map_action=pano&amp;viewpoint=33.77433649999999%2C-117.9637484","Garden Grove")</f>
        <v>Garden Grove</v>
      </c>
      <c r="C72" s="5">
        <v>33.77433649999999</v>
      </c>
      <c r="D72" s="5">
        <v>-117.9637484</v>
      </c>
      <c r="E72" s="3" t="s">
        <v>211</v>
      </c>
      <c r="F72" s="5">
        <v>4.3</v>
      </c>
      <c r="G72" s="5">
        <v>3.0</v>
      </c>
      <c r="H72" s="3" t="s">
        <v>161</v>
      </c>
    </row>
    <row r="73">
      <c r="A73" s="2" t="str">
        <f>HYPERLINK("https://www.google.com/maps/search/?api=1&amp;query=33.7497247,-117.9129466&amp;query_place_id=ChIJ80gc42_Y3IAR9Kx3uPUGkM0","Cesar Chavez Campesino Park")</f>
        <v>Cesar Chavez Campesino Park</v>
      </c>
      <c r="B73" s="2" t="str">
        <f>HYPERLINK("https://www.google.com/maps/@?api=1&amp;map_action=pano&amp;viewpoint=33.7497247%2C-117.9129466","Cesar Chavez Campesino Park")</f>
        <v>Cesar Chavez Campesino Park</v>
      </c>
      <c r="C73" s="5">
        <v>33.7497247</v>
      </c>
      <c r="D73" s="5">
        <v>-117.9129466</v>
      </c>
      <c r="E73" s="3" t="s">
        <v>212</v>
      </c>
      <c r="F73" s="5">
        <v>4.1</v>
      </c>
      <c r="G73" s="5">
        <v>342.0</v>
      </c>
      <c r="H73" s="3" t="s">
        <v>154</v>
      </c>
    </row>
    <row r="74">
      <c r="A74" s="2" t="str">
        <f>HYPERLINK("https://www.google.com/maps/search/?api=1&amp;query=33.781178,-117.906741&amp;query_place_id=ChIJba686R3Y3IARgPs2mxMAI98","Haster Basin Recreational Park")</f>
        <v>Haster Basin Recreational Park</v>
      </c>
      <c r="B74" s="2" t="str">
        <f>HYPERLINK("https://www.google.com/maps/@?api=1&amp;map_action=pano&amp;viewpoint=33.781178%2C-117.906741","Haster Basin Recreational Park")</f>
        <v>Haster Basin Recreational Park</v>
      </c>
      <c r="C74" s="5">
        <v>33.781178</v>
      </c>
      <c r="D74" s="5">
        <v>-117.906741</v>
      </c>
      <c r="E74" s="3" t="s">
        <v>153</v>
      </c>
      <c r="F74" s="5">
        <v>4.1</v>
      </c>
      <c r="G74" s="5">
        <v>1158.0</v>
      </c>
      <c r="H74" s="3" t="s">
        <v>154</v>
      </c>
    </row>
    <row r="75">
      <c r="A75" s="2" t="str">
        <f>HYPERLINK("https://www.google.com/maps/search/?api=1&amp;query=33.788456,-117.9106586&amp;query_place_id=ChIJgfz___DX3IARb3yFVfINKoA","Pioneer Park")</f>
        <v>Pioneer Park</v>
      </c>
      <c r="B75" s="2" t="str">
        <f>HYPERLINK("https://www.google.com/maps/@?api=1&amp;map_action=pano&amp;viewpoint=33.788456%2C-117.9106586","Pioneer Park")</f>
        <v>Pioneer Park</v>
      </c>
      <c r="C75" s="5">
        <v>33.788456</v>
      </c>
      <c r="D75" s="5">
        <v>-117.9106586</v>
      </c>
      <c r="E75" s="3" t="s">
        <v>158</v>
      </c>
      <c r="F75" s="5">
        <v>3.9</v>
      </c>
      <c r="G75" s="5">
        <v>359.0</v>
      </c>
      <c r="H75" s="3" t="s">
        <v>154</v>
      </c>
    </row>
    <row r="76">
      <c r="A76" s="2" t="str">
        <f>HYPERLINK("https://www.google.com/maps/search/?api=1&amp;query=33.7645514,-117.9664844&amp;query_place_id=ChIJf3z51NUn3YARaSnWbQLZ_Xw","Dog Park | Garden Grove")</f>
        <v>Dog Park | Garden Grove</v>
      </c>
      <c r="B76" s="2" t="str">
        <f>HYPERLINK("https://www.google.com/maps/@?api=1&amp;map_action=pano&amp;viewpoint=33.7645514%2C-117.9664844","Dog Park | Garden Grove")</f>
        <v>Dog Park | Garden Grove</v>
      </c>
      <c r="C76" s="5">
        <v>33.7645514</v>
      </c>
      <c r="D76" s="5">
        <v>-117.9664844</v>
      </c>
      <c r="E76" s="3" t="s">
        <v>213</v>
      </c>
      <c r="F76" s="5">
        <v>4.2</v>
      </c>
      <c r="G76" s="5">
        <v>388.0</v>
      </c>
      <c r="H76" s="3" t="s">
        <v>161</v>
      </c>
    </row>
    <row r="77">
      <c r="A77" s="2" t="str">
        <f>HYPERLINK("https://www.google.com/maps/search/?api=1&amp;query=33.74048560000001,-117.9332524&amp;query_place_id=ChIJp7Y9_4Qn3YARHgJ1wmQtVps","Heritage Park")</f>
        <v>Heritage Park</v>
      </c>
      <c r="B77" s="2" t="str">
        <f>HYPERLINK("https://www.google.com/maps/@?api=1&amp;map_action=pano&amp;viewpoint=33.74048560000001%2C-117.9332524","Heritage Park")</f>
        <v>Heritage Park</v>
      </c>
      <c r="C77" s="5">
        <v>33.74048560000001</v>
      </c>
      <c r="D77" s="5">
        <v>-117.9332524</v>
      </c>
      <c r="E77" s="3" t="s">
        <v>173</v>
      </c>
      <c r="F77" s="5">
        <v>4.2</v>
      </c>
      <c r="G77" s="5">
        <v>103.0</v>
      </c>
      <c r="H77" s="3" t="s">
        <v>161</v>
      </c>
    </row>
    <row r="78">
      <c r="A78" s="2" t="str">
        <f>HYPERLINK("https://www.google.com/maps/search/?api=1&amp;query=33.800053,-117.933824&amp;query_place_id=ChIJdQM2fiMo3YARCMLPgLCm9XQ","Stoddard Park")</f>
        <v>Stoddard Park</v>
      </c>
      <c r="B78" s="2" t="str">
        <f>HYPERLINK("https://www.google.com/maps/@?api=1&amp;map_action=pano&amp;viewpoint=33.800053%2C-117.933824","Stoddard Park")</f>
        <v>Stoddard Park</v>
      </c>
      <c r="C78" s="5">
        <v>33.800053</v>
      </c>
      <c r="D78" s="5">
        <v>-117.933824</v>
      </c>
      <c r="E78" s="3" t="s">
        <v>171</v>
      </c>
      <c r="F78" s="5">
        <v>4.4</v>
      </c>
      <c r="G78" s="5">
        <v>457.0</v>
      </c>
      <c r="H78" s="3" t="s">
        <v>161</v>
      </c>
    </row>
    <row r="79">
      <c r="A79" s="2" t="str">
        <f>HYPERLINK("https://www.google.com/maps/search/?api=1&amp;query=33.7947271,-117.8955097&amp;query_place_id=ChIJ9YCs8JHX3IARnk0VKCRbvi0","Melrose Abbey Memorial Park &amp; Mortuary")</f>
        <v>Melrose Abbey Memorial Park &amp; Mortuary</v>
      </c>
      <c r="B79" s="2" t="str">
        <f>HYPERLINK("https://www.google.com/maps/@?api=1&amp;map_action=pano&amp;viewpoint=33.7947271%2C-117.8955097","Melrose Abbey Memorial Park &amp; Mortuary")</f>
        <v>Melrose Abbey Memorial Park &amp; Mortuary</v>
      </c>
      <c r="C79" s="5">
        <v>33.7947271</v>
      </c>
      <c r="D79" s="5">
        <v>-117.8955097</v>
      </c>
      <c r="E79" s="3" t="s">
        <v>214</v>
      </c>
      <c r="F79" s="5">
        <v>3.8</v>
      </c>
      <c r="G79" s="5">
        <v>54.0</v>
      </c>
      <c r="H79" s="3" t="s">
        <v>215</v>
      </c>
    </row>
    <row r="80">
      <c r="A80" s="2" t="str">
        <f>HYPERLINK("https://www.google.com/maps/search/?api=1&amp;query=33.77544940000001,-117.8798587&amp;query_place_id=ChIJwwkJ4DLY3IARyEST9v1hFGU","Morrison Park")</f>
        <v>Morrison Park</v>
      </c>
      <c r="B80" s="2" t="str">
        <f>HYPERLINK("https://www.google.com/maps/@?api=1&amp;map_action=pano&amp;viewpoint=33.77544940000001%2C-117.8798587","Morrison Park")</f>
        <v>Morrison Park</v>
      </c>
      <c r="C80" s="5">
        <v>33.77544940000001</v>
      </c>
      <c r="D80" s="5">
        <v>-117.8798587</v>
      </c>
      <c r="E80" s="3" t="s">
        <v>216</v>
      </c>
      <c r="F80" s="5">
        <v>4.4</v>
      </c>
      <c r="G80" s="5">
        <v>243.0</v>
      </c>
      <c r="H80" s="3" t="s">
        <v>161</v>
      </c>
    </row>
    <row r="81">
      <c r="A81" s="2" t="str">
        <f>HYPERLINK("https://www.google.com/maps/search/?api=1&amp;query=33.7841037,-117.9233944&amp;query_place_id=ChIJwbsysf3X3IARX2QCZ8MTysg","Westhaven Park")</f>
        <v>Westhaven Park</v>
      </c>
      <c r="B81" s="2" t="str">
        <f>HYPERLINK("https://www.google.com/maps/@?api=1&amp;map_action=pano&amp;viewpoint=33.7841037%2C-117.9233944","Westhaven Park")</f>
        <v>Westhaven Park</v>
      </c>
      <c r="C81" s="5">
        <v>33.7841037</v>
      </c>
      <c r="D81" s="5">
        <v>-117.9233944</v>
      </c>
      <c r="E81" s="3" t="s">
        <v>217</v>
      </c>
      <c r="F81" s="5">
        <v>4.1</v>
      </c>
      <c r="G81" s="5">
        <v>140.0</v>
      </c>
      <c r="H81" s="3" t="s">
        <v>161</v>
      </c>
    </row>
    <row r="82">
      <c r="A82" s="2" t="str">
        <f>HYPERLINK("https://www.google.com/maps/search/?api=1&amp;query=33.7497724,-117.952542&amp;query_place_id=ChIJiQHwn8An3YAR86XeIpAsx1I","Bowling Green Park")</f>
        <v>Bowling Green Park</v>
      </c>
      <c r="B82" s="2" t="str">
        <f>HYPERLINK("https://www.google.com/maps/@?api=1&amp;map_action=pano&amp;viewpoint=33.7497724%2C-117.952542","Bowling Green Park")</f>
        <v>Bowling Green Park</v>
      </c>
      <c r="C82" s="5">
        <v>33.7497724</v>
      </c>
      <c r="D82" s="5">
        <v>-117.952542</v>
      </c>
      <c r="E82" s="3" t="s">
        <v>218</v>
      </c>
      <c r="F82" s="5">
        <v>4.4</v>
      </c>
      <c r="G82" s="5">
        <v>130.0</v>
      </c>
      <c r="H82" s="3" t="s">
        <v>161</v>
      </c>
    </row>
    <row r="83">
      <c r="A83" s="2" t="str">
        <f>HYPERLINK("https://www.google.com/maps/search/?api=1&amp;query=33.79288200000001,-117.9541009&amp;query_place_id=ChIJmbzynUEo3YARtLwBZ0lydEA","Faylane Park")</f>
        <v>Faylane Park</v>
      </c>
      <c r="B83" s="2" t="str">
        <f>HYPERLINK("https://www.google.com/maps/@?api=1&amp;map_action=pano&amp;viewpoint=33.79288200000001%2C-117.9541009","Faylane Park")</f>
        <v>Faylane Park</v>
      </c>
      <c r="C83" s="5">
        <v>33.79288200000001</v>
      </c>
      <c r="D83" s="5">
        <v>-117.9541009</v>
      </c>
      <c r="E83" s="3" t="s">
        <v>219</v>
      </c>
      <c r="F83" s="5">
        <v>4.3</v>
      </c>
      <c r="G83" s="5">
        <v>191.0</v>
      </c>
      <c r="H83" s="3" t="s">
        <v>154</v>
      </c>
    </row>
    <row r="84">
      <c r="A84" s="2" t="str">
        <f>HYPERLINK("https://www.google.com/maps/search/?api=1&amp;query=33.805822,-117.9214318&amp;query_place_id=ChIJa2eOBtnX3IARc1NEdOGJ5oc","Paradise Gardens Park")</f>
        <v>Paradise Gardens Park</v>
      </c>
      <c r="B84" s="2" t="str">
        <f>HYPERLINK("https://www.google.com/maps/@?api=1&amp;map_action=pano&amp;viewpoint=33.805822%2C-117.9214318","Paradise Gardens Park")</f>
        <v>Paradise Gardens Park</v>
      </c>
      <c r="C84" s="5">
        <v>33.805822</v>
      </c>
      <c r="D84" s="5">
        <v>-117.9214318</v>
      </c>
      <c r="E84" s="3" t="s">
        <v>165</v>
      </c>
      <c r="F84" s="5">
        <v>4.7</v>
      </c>
      <c r="G84" s="5">
        <v>12154.0</v>
      </c>
      <c r="H84" s="3" t="s">
        <v>166</v>
      </c>
    </row>
    <row r="85">
      <c r="A85" s="2" t="str">
        <f>HYPERLINK("https://www.google.com/maps/search/?api=1&amp;query=33.7773053,-117.9520866&amp;query_place_id=ChIJjTrbsXMo3YARe_oIepACnB8","Stanford Park LLC")</f>
        <v>Stanford Park LLC</v>
      </c>
      <c r="B85" s="2" t="str">
        <f>HYPERLINK("https://www.google.com/maps/@?api=1&amp;map_action=pano&amp;viewpoint=33.7773053%2C-117.9520866","Stanford Park LLC")</f>
        <v>Stanford Park LLC</v>
      </c>
      <c r="C85" s="5">
        <v>33.7773053</v>
      </c>
      <c r="D85" s="5">
        <v>-117.9520866</v>
      </c>
      <c r="E85" s="3" t="s">
        <v>220</v>
      </c>
      <c r="F85" s="5">
        <v>4.2</v>
      </c>
      <c r="G85" s="5">
        <v>9.0</v>
      </c>
      <c r="H85" s="3" t="s">
        <v>221</v>
      </c>
    </row>
    <row r="86">
      <c r="A86" s="2" t="str">
        <f>HYPERLINK("https://www.google.com/maps/search/?api=1&amp;query=33.77457739999999,-117.9332612&amp;query_place_id=ChIJ4auzT-Yn3YAROMTyM7G7zjU","Cottage Industries Community Garden")</f>
        <v>Cottage Industries Community Garden</v>
      </c>
      <c r="B86" s="2" t="str">
        <f>HYPERLINK("https://www.google.com/maps/@?api=1&amp;map_action=pano&amp;viewpoint=33.77457739999999%2C-117.9332612","Cottage Industries Community Garden")</f>
        <v>Cottage Industries Community Garden</v>
      </c>
      <c r="C86" s="5">
        <v>33.77457739999999</v>
      </c>
      <c r="D86" s="5">
        <v>-117.9332612</v>
      </c>
      <c r="E86" s="3" t="s">
        <v>222</v>
      </c>
      <c r="F86" s="5">
        <v>5.0</v>
      </c>
      <c r="G86" s="5">
        <v>1.0</v>
      </c>
      <c r="H86" s="3" t="s">
        <v>161</v>
      </c>
    </row>
    <row r="87">
      <c r="A87" s="2" t="str">
        <f>HYPERLINK("https://www.google.com/maps/search/?api=1&amp;query=33.7767992,-117.9376069&amp;query_place_id=ChIJlSiajQgo3YARYgyGu4fE3r0","Community Center Park")</f>
        <v>Community Center Park</v>
      </c>
      <c r="B87" s="2" t="str">
        <f>HYPERLINK("https://www.google.com/maps/@?api=1&amp;map_action=pano&amp;viewpoint=33.7767992%2C-117.9376069","Community Center Park")</f>
        <v>Community Center Park</v>
      </c>
      <c r="C87" s="5">
        <v>33.7767992</v>
      </c>
      <c r="D87" s="5">
        <v>-117.9376069</v>
      </c>
      <c r="E87" s="3" t="s">
        <v>223</v>
      </c>
      <c r="F87" s="5">
        <v>4.5</v>
      </c>
      <c r="G87" s="5">
        <v>122.0</v>
      </c>
      <c r="H87" s="3" t="s">
        <v>161</v>
      </c>
    </row>
    <row r="88">
      <c r="A88" s="2" t="str">
        <f>HYPERLINK("https://www.google.com/maps/search/?api=1&amp;query=33.7780071,-117.9407545&amp;query_place_id=ChIJ1cRANAko3YARTOa1_kBCIqg","Euclid Park")</f>
        <v>Euclid Park</v>
      </c>
      <c r="B88" s="2" t="str">
        <f>HYPERLINK("https://www.google.com/maps/@?api=1&amp;map_action=pano&amp;viewpoint=33.7780071%2C-117.9407545","Euclid Park")</f>
        <v>Euclid Park</v>
      </c>
      <c r="C88" s="5">
        <v>33.7780071</v>
      </c>
      <c r="D88" s="5">
        <v>-117.9407545</v>
      </c>
      <c r="E88" s="3" t="s">
        <v>187</v>
      </c>
      <c r="F88" s="5">
        <v>4.3</v>
      </c>
      <c r="G88" s="5">
        <v>48.0</v>
      </c>
      <c r="H88" s="3" t="s">
        <v>161</v>
      </c>
    </row>
    <row r="89">
      <c r="A89" s="2" t="str">
        <f>HYPERLINK("https://www.google.com/maps/search/?api=1&amp;query=33.7780188,-117.9407581&amp;query_place_id=ChIJpwrOhxcp3YARLTbeP6nIAg8","Village Green Park")</f>
        <v>Village Green Park</v>
      </c>
      <c r="B89" s="2" t="str">
        <f>HYPERLINK("https://www.google.com/maps/@?api=1&amp;map_action=pano&amp;viewpoint=33.7780188%2C-117.9407581","Village Green Park")</f>
        <v>Village Green Park</v>
      </c>
      <c r="C89" s="5">
        <v>33.7780188</v>
      </c>
      <c r="D89" s="5">
        <v>-117.9407581</v>
      </c>
      <c r="E89" s="3" t="s">
        <v>186</v>
      </c>
      <c r="F89" s="5">
        <v>4.7</v>
      </c>
      <c r="G89" s="5">
        <v>20.0</v>
      </c>
      <c r="H89" s="3" t="s">
        <v>161</v>
      </c>
    </row>
    <row r="90">
      <c r="A90" s="2" t="str">
        <f>HYPERLINK("https://www.google.com/maps/search/?api=1&amp;query=33.761864,-117.9324053&amp;query_place_id=ChIJuY270AUn3YAR3RoTrDDGkYg","Woodbury Park")</f>
        <v>Woodbury Park</v>
      </c>
      <c r="B90" s="2" t="str">
        <f>HYPERLINK("https://www.google.com/maps/@?api=1&amp;map_action=pano&amp;viewpoint=33.761864%2C-117.9324053","Woodbury Park")</f>
        <v>Woodbury Park</v>
      </c>
      <c r="C90" s="5">
        <v>33.761864</v>
      </c>
      <c r="D90" s="5">
        <v>-117.9324053</v>
      </c>
      <c r="E90" s="3" t="s">
        <v>191</v>
      </c>
      <c r="F90" s="5">
        <v>5.0</v>
      </c>
      <c r="G90" s="5">
        <v>2.0</v>
      </c>
      <c r="H90" s="3" t="s">
        <v>161</v>
      </c>
    </row>
    <row r="91">
      <c r="A91" s="2" t="str">
        <f>HYPERLINK("https://www.google.com/maps/search/?api=1&amp;query=33.7600645,-117.9071162&amp;query_place_id=ChIJq9iql5_Z3IAR_b1oMgNZeBQ","Artificial Grass Solution")</f>
        <v>Artificial Grass Solution</v>
      </c>
      <c r="B91" s="2" t="str">
        <f>HYPERLINK("https://www.google.com/maps/@?api=1&amp;map_action=pano&amp;viewpoint=33.7600645%2C-117.9071162","Artificial Grass Solution")</f>
        <v>Artificial Grass Solution</v>
      </c>
      <c r="C91" s="5">
        <v>33.7600645</v>
      </c>
      <c r="D91" s="5">
        <v>-117.9071162</v>
      </c>
      <c r="E91" s="3" t="s">
        <v>224</v>
      </c>
      <c r="F91" s="5">
        <v>5.0</v>
      </c>
      <c r="G91" s="5">
        <v>2.0</v>
      </c>
      <c r="H91" s="3" t="s">
        <v>225</v>
      </c>
    </row>
    <row r="92">
      <c r="A92" s="2" t="str">
        <f>HYPERLINK("https://www.google.com/maps/search/?api=1&amp;query=33.7862107,-117.8990477&amp;query_place_id=ChIJv_c_-i7X3IARxzgnMCPbLos","Christ Cathedral Arboretum")</f>
        <v>Christ Cathedral Arboretum</v>
      </c>
      <c r="B92" s="2" t="str">
        <f>HYPERLINK("https://www.google.com/maps/@?api=1&amp;map_action=pano&amp;viewpoint=33.7862107%2C-117.8990477","Christ Cathedral Arboretum")</f>
        <v>Christ Cathedral Arboretum</v>
      </c>
      <c r="C92" s="5">
        <v>33.7862107</v>
      </c>
      <c r="D92" s="5">
        <v>-117.8990477</v>
      </c>
      <c r="E92" s="3" t="s">
        <v>226</v>
      </c>
      <c r="F92" s="5">
        <v>4.8</v>
      </c>
      <c r="G92" s="5">
        <v>47.0</v>
      </c>
      <c r="H92" s="3" t="s">
        <v>161</v>
      </c>
    </row>
    <row r="93">
      <c r="A93" s="2" t="str">
        <f>HYPERLINK("https://www.google.com/maps/search/?api=1&amp;query=33.7642218,-117.8977311&amp;query_place_id=ChIJlfPw-crZ3IARTakVXGBrHG8","Santa Ana River Trail- mile marker 10")</f>
        <v>Santa Ana River Trail- mile marker 10</v>
      </c>
      <c r="B93" s="2" t="str">
        <f>HYPERLINK("https://www.google.com/maps/@?api=1&amp;map_action=pano&amp;viewpoint=33.7642218%2C-117.8977311","Santa Ana River Trail- mile marker 10")</f>
        <v>Santa Ana River Trail- mile marker 10</v>
      </c>
      <c r="C93" s="5">
        <v>33.7642218</v>
      </c>
      <c r="D93" s="5">
        <v>-117.8977311</v>
      </c>
      <c r="E93" s="3" t="s">
        <v>227</v>
      </c>
      <c r="F93" s="5">
        <v>4.0</v>
      </c>
      <c r="G93" s="5">
        <v>1.0</v>
      </c>
      <c r="H93" s="3" t="s">
        <v>161</v>
      </c>
    </row>
    <row r="94">
      <c r="A94" s="2" t="str">
        <f>HYPERLINK("https://www.google.com/maps/search/?api=1&amp;query=33.7774387,-117.8941268&amp;query_place_id=ChIJb_HW4_bZ3IARcmaULlApiKQ","Neighborhood Park")</f>
        <v>Neighborhood Park</v>
      </c>
      <c r="B94" s="2" t="str">
        <f>HYPERLINK("https://www.google.com/maps/@?api=1&amp;map_action=pano&amp;viewpoint=33.7774387%2C-117.8941268","Neighborhood Park")</f>
        <v>Neighborhood Park</v>
      </c>
      <c r="C94" s="5">
        <v>33.7774387</v>
      </c>
      <c r="D94" s="5">
        <v>-117.8941268</v>
      </c>
      <c r="E94" s="3" t="s">
        <v>228</v>
      </c>
      <c r="F94" s="5">
        <v>4.1</v>
      </c>
      <c r="G94" s="5">
        <v>8.0</v>
      </c>
      <c r="H94" s="3" t="s">
        <v>161</v>
      </c>
    </row>
    <row r="95">
      <c r="A95" s="2" t="str">
        <f>HYPERLINK("https://www.google.com/maps/search/?api=1&amp;query=33.7955284,-117.9050139&amp;query_place_id=ChIJ2U2yYVvX3IARAkck-Cnk4dM","Ponderosa Park Water Play Zone")</f>
        <v>Ponderosa Park Water Play Zone</v>
      </c>
      <c r="B95" s="2" t="str">
        <f>HYPERLINK("https://www.google.com/maps/@?api=1&amp;map_action=pano&amp;viewpoint=33.7955284%2C-117.9050139","Ponderosa Park Water Play Zone")</f>
        <v>Ponderosa Park Water Play Zone</v>
      </c>
      <c r="C95" s="5">
        <v>33.7955284</v>
      </c>
      <c r="D95" s="5">
        <v>-117.9050139</v>
      </c>
      <c r="E95" s="3" t="s">
        <v>194</v>
      </c>
      <c r="F95" s="5">
        <v>4.4</v>
      </c>
      <c r="G95" s="5">
        <v>30.0</v>
      </c>
      <c r="H95" s="3" t="s">
        <v>161</v>
      </c>
    </row>
    <row r="96">
      <c r="A96" s="2" t="str">
        <f>HYPERLINK("https://www.google.com/maps/search/?api=1&amp;query=33.7626617,-117.895647&amp;query_place_id=ChIJJQADtEDY3IARPBHuD5gPfbo","Riverview Park")</f>
        <v>Riverview Park</v>
      </c>
      <c r="B96" s="2" t="str">
        <f>HYPERLINK("https://www.google.com/maps/@?api=1&amp;map_action=pano&amp;viewpoint=33.7626617%2C-117.895647","Riverview Park")</f>
        <v>Riverview Park</v>
      </c>
      <c r="C96" s="5">
        <v>33.7626617</v>
      </c>
      <c r="D96" s="5">
        <v>-117.895647</v>
      </c>
      <c r="E96" s="3" t="s">
        <v>229</v>
      </c>
      <c r="F96" s="5">
        <v>4.2</v>
      </c>
      <c r="G96" s="5">
        <v>192.0</v>
      </c>
      <c r="H96" s="3" t="s">
        <v>161</v>
      </c>
    </row>
    <row r="97">
      <c r="A97" s="2" t="str">
        <f>HYPERLINK("https://www.google.com/maps/search/?api=1&amp;query=33.78012099999999,-117.9517343&amp;query_place_id=ChIJ7TVczGUp3YAR0mIIQQmvYYA","Shelley Kensington Park")</f>
        <v>Shelley Kensington Park</v>
      </c>
      <c r="B97" s="2" t="str">
        <f>HYPERLINK("https://www.google.com/maps/@?api=1&amp;map_action=pano&amp;viewpoint=33.78012099999999%2C-117.9517343","Shelley Kensington Park")</f>
        <v>Shelley Kensington Park</v>
      </c>
      <c r="C97" s="5">
        <v>33.78012099999999</v>
      </c>
      <c r="D97" s="5">
        <v>-117.9517343</v>
      </c>
      <c r="E97" s="3" t="s">
        <v>230</v>
      </c>
      <c r="F97" s="5">
        <v>4.0</v>
      </c>
      <c r="G97" s="5">
        <v>16.0</v>
      </c>
      <c r="H97" s="3" t="s">
        <v>161</v>
      </c>
    </row>
    <row r="98">
      <c r="A98" s="2" t="str">
        <f>HYPERLINK("https://www.google.com/maps/search/?api=1&amp;query=33.7725235,-117.890823&amp;query_place_id=ChIJF4Jz4-rZ3IARLOzXZfhfXAE","Santa Ana River Trail- Honeycomb Pocket Park")</f>
        <v>Santa Ana River Trail- Honeycomb Pocket Park</v>
      </c>
      <c r="B98" s="2" t="str">
        <f>HYPERLINK("https://www.google.com/maps/@?api=1&amp;map_action=pano&amp;viewpoint=33.7725235%2C-117.890823","Santa Ana River Trail- Honeycomb Pocket Park")</f>
        <v>Santa Ana River Trail- Honeycomb Pocket Park</v>
      </c>
      <c r="C98" s="5">
        <v>33.7725235</v>
      </c>
      <c r="D98" s="5">
        <v>-117.890823</v>
      </c>
      <c r="E98" s="3" t="s">
        <v>231</v>
      </c>
      <c r="H98" s="3" t="s">
        <v>161</v>
      </c>
    </row>
    <row r="99">
      <c r="A99" s="2" t="str">
        <f>HYPERLINK("https://www.google.com/maps/search/?api=1&amp;query=33.7738147,-117.8903386&amp;query_place_id=ChIJlW2CozrY3IARl3_GJv7CuwQ","Memory Lane Park")</f>
        <v>Memory Lane Park</v>
      </c>
      <c r="B99" s="2" t="str">
        <f>HYPERLINK("https://www.google.com/maps/@?api=1&amp;map_action=pano&amp;viewpoint=33.7738147%2C-117.8903386","Memory Lane Park")</f>
        <v>Memory Lane Park</v>
      </c>
      <c r="C99" s="5">
        <v>33.7738147</v>
      </c>
      <c r="D99" s="5">
        <v>-117.8903386</v>
      </c>
      <c r="E99" s="3" t="s">
        <v>232</v>
      </c>
      <c r="F99" s="5">
        <v>4.2</v>
      </c>
      <c r="G99" s="5">
        <v>114.0</v>
      </c>
      <c r="H99" s="3" t="s">
        <v>161</v>
      </c>
    </row>
    <row r="100">
      <c r="A100" s="2" t="str">
        <f>HYPERLINK("https://www.google.com/maps/search/?api=1&amp;query=33.7745591,-117.8901237&amp;query_place_id=ChIJZTCOEWjZ3IARClIA8_K3kzI","Parking for Trails")</f>
        <v>Parking for Trails</v>
      </c>
      <c r="B100" s="2" t="str">
        <f>HYPERLINK("https://www.google.com/maps/@?api=1&amp;map_action=pano&amp;viewpoint=33.7745591%2C-117.8901237","Parking for Trails")</f>
        <v>Parking for Trails</v>
      </c>
      <c r="C100" s="5">
        <v>33.7745591</v>
      </c>
      <c r="D100" s="5">
        <v>-117.8901237</v>
      </c>
      <c r="E100" s="3" t="s">
        <v>233</v>
      </c>
      <c r="F100" s="5">
        <v>5.0</v>
      </c>
      <c r="G100" s="5">
        <v>2.0</v>
      </c>
      <c r="H100" s="3" t="s">
        <v>161</v>
      </c>
    </row>
    <row r="101">
      <c r="A101" s="2" t="str">
        <f>HYPERLINK("https://www.google.com/maps/search/?api=1&amp;query=33.7526129,-117.9060412&amp;query_place_id=ChIJv0nd17bZ3IARzdFTcPa2k2s","Santa Ana River Trail - Mile Marker 9")</f>
        <v>Santa Ana River Trail - Mile Marker 9</v>
      </c>
      <c r="B101" s="2" t="str">
        <f>HYPERLINK("https://www.google.com/maps/@?api=1&amp;map_action=pano&amp;viewpoint=33.7526129%2C-117.9060412","Santa Ana River Trail - Mile Marker 9")</f>
        <v>Santa Ana River Trail - Mile Marker 9</v>
      </c>
      <c r="C101" s="5">
        <v>33.7526129</v>
      </c>
      <c r="D101" s="5">
        <v>-117.9060412</v>
      </c>
      <c r="E101" s="3" t="s">
        <v>234</v>
      </c>
      <c r="F101" s="5">
        <v>4.5</v>
      </c>
      <c r="G101" s="5">
        <v>2.0</v>
      </c>
      <c r="H101" s="3" t="s">
        <v>161</v>
      </c>
    </row>
    <row r="102">
      <c r="A102" s="2" t="str">
        <f>HYPERLINK("https://www.google.com/maps/search/?api=1&amp;query=33.7531957,-117.9020034&amp;query_place_id=ChIJ-UH_AgDZ3IARk3B7ZbRovBw","King Street Park")</f>
        <v>King Street Park</v>
      </c>
      <c r="B102" s="2" t="str">
        <f>HYPERLINK("https://www.google.com/maps/@?api=1&amp;map_action=pano&amp;viewpoint=33.7531957%2C-117.9020034","King Street Park")</f>
        <v>King Street Park</v>
      </c>
      <c r="C102" s="5">
        <v>33.7531957</v>
      </c>
      <c r="D102" s="5">
        <v>-117.9020034</v>
      </c>
      <c r="E102" s="3" t="s">
        <v>235</v>
      </c>
      <c r="H102" s="3" t="s">
        <v>161</v>
      </c>
    </row>
    <row r="103">
      <c r="A103" s="2" t="str">
        <f>HYPERLINK("https://www.google.com/maps/search/?api=1&amp;query=33.7495104,-117.9069582&amp;query_place_id=ChIJ28rzB2bY3IARV4ZGLJl9m_U","Spurgeon Park")</f>
        <v>Spurgeon Park</v>
      </c>
      <c r="B103" s="2" t="str">
        <f>HYPERLINK("https://www.google.com/maps/@?api=1&amp;map_action=pano&amp;viewpoint=33.7495104%2C-117.9069582","Spurgeon Park")</f>
        <v>Spurgeon Park</v>
      </c>
      <c r="C103" s="5">
        <v>33.7495104</v>
      </c>
      <c r="D103" s="5">
        <v>-117.9069582</v>
      </c>
      <c r="E103" s="3" t="s">
        <v>236</v>
      </c>
      <c r="F103" s="5">
        <v>3.5</v>
      </c>
      <c r="G103" s="5">
        <v>23.0</v>
      </c>
      <c r="H103" s="3" t="s">
        <v>161</v>
      </c>
    </row>
    <row r="104">
      <c r="A104" s="2" t="str">
        <f>HYPERLINK("https://www.google.com/maps/search/?api=1&amp;query=33.80614239999999,-117.9144892&amp;query_place_id=ChIJkwlhPgDX3IAR5Pnz1MR8ntA","Parking Disney")</f>
        <v>Parking Disney</v>
      </c>
      <c r="B104" s="2" t="str">
        <f>HYPERLINK("https://www.google.com/maps/@?api=1&amp;map_action=pano&amp;viewpoint=33.80614239999999%2C-117.9144892","Parking Disney")</f>
        <v>Parking Disney</v>
      </c>
      <c r="C104" s="5">
        <v>33.80614239999999</v>
      </c>
      <c r="D104" s="5">
        <v>-117.9144892</v>
      </c>
      <c r="E104" s="3" t="s">
        <v>237</v>
      </c>
      <c r="F104" s="5">
        <v>5.0</v>
      </c>
      <c r="G104" s="5">
        <v>1.0</v>
      </c>
      <c r="H104" s="3" t="s">
        <v>161</v>
      </c>
    </row>
    <row r="105">
      <c r="A105" s="2" t="str">
        <f>HYPERLINK("https://www.google.com/maps/search/?api=1&amp;query=33.8071827,-117.9199335&amp;query_place_id=ChIJdweFab8p3YAR0BzxUFF9mjc","Grizzly Peak")</f>
        <v>Grizzly Peak</v>
      </c>
      <c r="B105" s="2" t="str">
        <f>HYPERLINK("https://www.google.com/maps/@?api=1&amp;map_action=pano&amp;viewpoint=33.8071827%2C-117.9199335","Grizzly Peak")</f>
        <v>Grizzly Peak</v>
      </c>
      <c r="C105" s="5">
        <v>33.8071827</v>
      </c>
      <c r="D105" s="5">
        <v>-117.9199335</v>
      </c>
      <c r="E105" s="3" t="s">
        <v>170</v>
      </c>
      <c r="F105" s="5">
        <v>4.7</v>
      </c>
      <c r="G105" s="5">
        <v>22.0</v>
      </c>
      <c r="H105" s="3" t="s">
        <v>166</v>
      </c>
    </row>
    <row r="106">
      <c r="A106" s="2" t="str">
        <f>HYPERLINK("https://www.google.com/maps/search/?api=1&amp;query=33.7527308,-117.8945436&amp;query_place_id=ChIJz_6zGpfZ3IARRgxmk9nRp_c","Parque")</f>
        <v>Parque</v>
      </c>
      <c r="B106" s="2" t="str">
        <f>HYPERLINK("https://www.google.com/maps/@?api=1&amp;map_action=pano&amp;viewpoint=33.7527308%2C-117.8945436","Parque")</f>
        <v>Parque</v>
      </c>
      <c r="C106" s="5">
        <v>33.7527308</v>
      </c>
      <c r="D106" s="5">
        <v>-117.8945436</v>
      </c>
      <c r="E106" s="3" t="s">
        <v>238</v>
      </c>
      <c r="H106" s="3" t="s">
        <v>161</v>
      </c>
    </row>
    <row r="107">
      <c r="A107" s="2" t="str">
        <f>HYPERLINK("https://www.google.com/maps/search/?api=1&amp;query=33.75269539999999,-117.8945382&amp;query_place_id=ChIJVZQRxQjZ3IARNUm1w0aKM3U","El Salvador Park")</f>
        <v>El Salvador Park</v>
      </c>
      <c r="B107" s="2" t="str">
        <f>HYPERLINK("https://www.google.com/maps/@?api=1&amp;map_action=pano&amp;viewpoint=33.75269539999999%2C-117.8945382","El Salvador Park")</f>
        <v>El Salvador Park</v>
      </c>
      <c r="C107" s="5">
        <v>33.75269539999999</v>
      </c>
      <c r="D107" s="5">
        <v>-117.8945382</v>
      </c>
      <c r="E107" s="3" t="s">
        <v>199</v>
      </c>
      <c r="F107" s="5">
        <v>4.2</v>
      </c>
      <c r="G107" s="5">
        <v>364.0</v>
      </c>
      <c r="H107" s="3" t="s">
        <v>154</v>
      </c>
    </row>
    <row r="108">
      <c r="A108" s="2" t="str">
        <f>HYPERLINK("https://www.google.com/maps/search/?api=1&amp;query=33.7843704,-117.9585089&amp;query_place_id=ChIJc4sRY-8p3YARncy-xqvxWsE","Medal of Honor Bike and Pedestrian Trail")</f>
        <v>Medal of Honor Bike and Pedestrian Trail</v>
      </c>
      <c r="B108" s="2" t="str">
        <f>HYPERLINK("https://www.google.com/maps/@?api=1&amp;map_action=pano&amp;viewpoint=33.7843704%2C-117.9585089","Medal of Honor Bike and Pedestrian Trail")</f>
        <v>Medal of Honor Bike and Pedestrian Trail</v>
      </c>
      <c r="C108" s="5">
        <v>33.7843704</v>
      </c>
      <c r="D108" s="5">
        <v>-117.9585089</v>
      </c>
      <c r="E108" s="3" t="s">
        <v>239</v>
      </c>
      <c r="F108" s="5">
        <v>4.2</v>
      </c>
      <c r="G108" s="5">
        <v>12.0</v>
      </c>
      <c r="H108" s="3" t="s">
        <v>161</v>
      </c>
    </row>
    <row r="109">
      <c r="A109" s="2" t="str">
        <f>HYPERLINK("https://www.google.com/maps/search/?api=1&amp;query=33.7433082,-117.9184925&amp;query_place_id=ChIJQ_fG5XvY3IARXqR8ukT7Np0","Santa Anita Park")</f>
        <v>Santa Anita Park</v>
      </c>
      <c r="B109" s="2" t="str">
        <f>HYPERLINK("https://www.google.com/maps/@?api=1&amp;map_action=pano&amp;viewpoint=33.7433082%2C-117.9184925","Santa Anita Park")</f>
        <v>Santa Anita Park</v>
      </c>
      <c r="C109" s="5">
        <v>33.7433082</v>
      </c>
      <c r="D109" s="5">
        <v>-117.9184925</v>
      </c>
      <c r="E109" s="3" t="s">
        <v>200</v>
      </c>
      <c r="F109" s="5">
        <v>3.8</v>
      </c>
      <c r="G109" s="5">
        <v>135.0</v>
      </c>
      <c r="H109" s="3" t="s">
        <v>161</v>
      </c>
    </row>
    <row r="110">
      <c r="A110" s="2" t="str">
        <f>HYPERLINK("https://www.google.com/maps/search/?api=1&amp;query=33.7526324,-117.8937238&amp;query_place_id=ChIJCVDtQljZ3IAReUrD23AJzHc","El Salvador Community Garden")</f>
        <v>El Salvador Community Garden</v>
      </c>
      <c r="B110" s="2" t="str">
        <f>HYPERLINK("https://www.google.com/maps/@?api=1&amp;map_action=pano&amp;viewpoint=33.7526324%2C-117.8937238","El Salvador Community Garden")</f>
        <v>El Salvador Community Garden</v>
      </c>
      <c r="C110" s="5">
        <v>33.7526324</v>
      </c>
      <c r="D110" s="5">
        <v>-117.8937238</v>
      </c>
      <c r="E110" s="3" t="s">
        <v>240</v>
      </c>
      <c r="F110" s="5">
        <v>4.8</v>
      </c>
      <c r="G110" s="5">
        <v>6.0</v>
      </c>
      <c r="H110" s="3" t="s">
        <v>161</v>
      </c>
    </row>
    <row r="111">
      <c r="A111" s="2" t="str">
        <f>HYPERLINK("https://www.google.com/maps/search/?api=1&amp;query=33.7438658,-117.9073913&amp;query_place_id=ChIJl1tsxGPY3IARi-99a4I6wI8","Continental Mobile Manor")</f>
        <v>Continental Mobile Manor</v>
      </c>
      <c r="B111" s="2" t="str">
        <f>HYPERLINK("https://www.google.com/maps/@?api=1&amp;map_action=pano&amp;viewpoint=33.7438658%2C-117.9073913","Continental Mobile Manor")</f>
        <v>Continental Mobile Manor</v>
      </c>
      <c r="C111" s="5">
        <v>33.7438658</v>
      </c>
      <c r="D111" s="5">
        <v>-117.9073913</v>
      </c>
      <c r="E111" s="3" t="s">
        <v>241</v>
      </c>
      <c r="F111" s="5">
        <v>3.7</v>
      </c>
      <c r="G111" s="5">
        <v>97.0</v>
      </c>
      <c r="H111" s="3" t="s">
        <v>242</v>
      </c>
    </row>
    <row r="112">
      <c r="A112" s="2" t="str">
        <f>HYPERLINK("https://www.google.com/maps/search/?api=1&amp;query=33.797939,-117.8907392&amp;query_place_id=ChIJez7TkBPX3IARnHzFeLdjUeg","Jacaranda Park &amp; Dog Park")</f>
        <v>Jacaranda Park &amp; Dog Park</v>
      </c>
      <c r="B112" s="2" t="str">
        <f>HYPERLINK("https://www.google.com/maps/@?api=1&amp;map_action=pano&amp;viewpoint=33.797939%2C-117.8907392","Jacaranda Park &amp; Dog Park")</f>
        <v>Jacaranda Park &amp; Dog Park</v>
      </c>
      <c r="C112" s="5">
        <v>33.797939</v>
      </c>
      <c r="D112" s="5">
        <v>-117.8907392</v>
      </c>
      <c r="E112" s="3" t="s">
        <v>243</v>
      </c>
      <c r="F112" s="5">
        <v>4.2</v>
      </c>
      <c r="G112" s="5">
        <v>68.0</v>
      </c>
      <c r="H112" s="3" t="s">
        <v>161</v>
      </c>
    </row>
    <row r="113">
      <c r="A113" s="2" t="str">
        <f>HYPERLINK("https://www.google.com/maps/search/?api=1&amp;query=33.7982346,-117.8906983&amp;query_place_id=ChIJA3gfBMLX3IAReCqlqxrW9Jc","Jacaranda Park")</f>
        <v>Jacaranda Park</v>
      </c>
      <c r="B113" s="2" t="str">
        <f>HYPERLINK("https://www.google.com/maps/@?api=1&amp;map_action=pano&amp;viewpoint=33.7982346%2C-117.8906983","Jacaranda Park")</f>
        <v>Jacaranda Park</v>
      </c>
      <c r="C113" s="5">
        <v>33.7982346</v>
      </c>
      <c r="D113" s="5">
        <v>-117.8906983</v>
      </c>
      <c r="E113" s="3" t="s">
        <v>244</v>
      </c>
      <c r="H113" s="3" t="s">
        <v>161</v>
      </c>
    </row>
    <row r="114">
      <c r="A114" s="2" t="str">
        <f>HYPERLINK("https://www.google.com/maps/search/?api=1&amp;query=33.8047394,-117.9447346&amp;query_place_id=ChIJP-4Z00Ep3YARPn6Wwzsd6-c","Luis Alberto Gardening Service")</f>
        <v>Luis Alberto Gardening Service</v>
      </c>
      <c r="B114" s="2" t="str">
        <f>HYPERLINK("https://www.google.com/maps/@?api=1&amp;map_action=pano&amp;viewpoint=33.8047394%2C-117.9447346","Luis Alberto Gardening Service")</f>
        <v>Luis Alberto Gardening Service</v>
      </c>
      <c r="C114" s="5">
        <v>33.8047394</v>
      </c>
      <c r="D114" s="5">
        <v>-117.9447346</v>
      </c>
      <c r="E114" s="3" t="s">
        <v>245</v>
      </c>
      <c r="H114" s="3" t="s">
        <v>225</v>
      </c>
    </row>
    <row r="115">
      <c r="A115" s="2" t="str">
        <f>HYPERLINK("https://www.google.com/maps/search/?api=1&amp;query=33.78931059999999,-117.882701&amp;query_place_id=ChIJMdUJITvX3IARE9AZieKctkI","Santa Ana River Trail- mile marker twelve")</f>
        <v>Santa Ana River Trail- mile marker twelve</v>
      </c>
      <c r="B115" s="2" t="str">
        <f>HYPERLINK("https://www.google.com/maps/@?api=1&amp;map_action=pano&amp;viewpoint=33.78931059999999%2C-117.882701","Santa Ana River Trail- mile marker twelve")</f>
        <v>Santa Ana River Trail- mile marker twelve</v>
      </c>
      <c r="C115" s="5">
        <v>33.78931059999999</v>
      </c>
      <c r="D115" s="5">
        <v>-117.882701</v>
      </c>
      <c r="E115" s="3" t="s">
        <v>246</v>
      </c>
      <c r="F115" s="5">
        <v>4.0</v>
      </c>
      <c r="G115" s="5">
        <v>2.0</v>
      </c>
      <c r="H115" s="3" t="s">
        <v>161</v>
      </c>
    </row>
    <row r="116">
      <c r="A116" s="2" t="str">
        <f>HYPERLINK("https://www.google.com/maps/search/?api=1&amp;query=33.8019067,-117.8929031&amp;query_place_id=ChIJATcQ82LX3IARnmgWKqsHfMU","Aloe Greens Park")</f>
        <v>Aloe Greens Park</v>
      </c>
      <c r="B116" s="2" t="str">
        <f>HYPERLINK("https://www.google.com/maps/@?api=1&amp;map_action=pano&amp;viewpoint=33.8019067%2C-117.8929031","Aloe Greens Park")</f>
        <v>Aloe Greens Park</v>
      </c>
      <c r="C116" s="5">
        <v>33.8019067</v>
      </c>
      <c r="D116" s="5">
        <v>-117.8929031</v>
      </c>
      <c r="E116" s="3" t="s">
        <v>183</v>
      </c>
      <c r="F116" s="5">
        <v>4.6</v>
      </c>
      <c r="G116" s="5">
        <v>50.0</v>
      </c>
      <c r="H116" s="3" t="s">
        <v>161</v>
      </c>
    </row>
    <row r="117">
      <c r="A117" s="2" t="str">
        <f>HYPERLINK("https://www.google.com/maps/search/?api=1&amp;query=33.7394191,-117.920378&amp;query_place_id=ChIJ05zUHWLZ3IARoz1DRAx5ASY","Rio danta ana. Ca")</f>
        <v>Rio danta ana. Ca</v>
      </c>
      <c r="B117" s="2" t="str">
        <f>HYPERLINK("https://www.google.com/maps/@?api=1&amp;map_action=pano&amp;viewpoint=33.7394191%2C-117.920378","Rio danta ana. Ca")</f>
        <v>Rio danta ana. Ca</v>
      </c>
      <c r="C117" s="5">
        <v>33.7394191</v>
      </c>
      <c r="D117" s="5">
        <v>-117.920378</v>
      </c>
      <c r="E117" s="3" t="s">
        <v>247</v>
      </c>
      <c r="H117" s="3" t="s">
        <v>161</v>
      </c>
    </row>
    <row r="118">
      <c r="A118" s="2" t="str">
        <f>HYPERLINK("https://www.google.com/maps/search/?api=1&amp;query=33.8050732,-117.8961841&amp;query_place_id=ChIJLQLMfYPX3IARUUGy9Np4lEY","Coral Tree Park")</f>
        <v>Coral Tree Park</v>
      </c>
      <c r="B118" s="2" t="str">
        <f>HYPERLINK("https://www.google.com/maps/@?api=1&amp;map_action=pano&amp;viewpoint=33.8050732%2C-117.8961841","Coral Tree Park")</f>
        <v>Coral Tree Park</v>
      </c>
      <c r="C118" s="5">
        <v>33.8050732</v>
      </c>
      <c r="D118" s="5">
        <v>-117.8961841</v>
      </c>
      <c r="E118" s="3" t="s">
        <v>248</v>
      </c>
      <c r="F118" s="5">
        <v>4.0</v>
      </c>
      <c r="G118" s="5">
        <v>2.0</v>
      </c>
      <c r="H118" s="3" t="s">
        <v>161</v>
      </c>
    </row>
    <row r="119">
      <c r="A119" s="2" t="str">
        <f>HYPERLINK("https://www.google.com/maps/search/?api=1&amp;query=33.8120916,-117.9189784&amp;query_place_id=ChIJp4O-a7jX3IARosS-Qm4OAFc","Central Plaza")</f>
        <v>Central Plaza</v>
      </c>
      <c r="B119" s="2" t="str">
        <f>HYPERLINK("https://www.google.com/maps/@?api=1&amp;map_action=pano&amp;viewpoint=33.8120916%2C-117.9189784","Central Plaza")</f>
        <v>Central Plaza</v>
      </c>
      <c r="C119" s="5">
        <v>33.8120916</v>
      </c>
      <c r="D119" s="5">
        <v>-117.9189784</v>
      </c>
      <c r="E119" s="3" t="s">
        <v>249</v>
      </c>
      <c r="F119" s="5">
        <v>3.8</v>
      </c>
      <c r="G119" s="5">
        <v>4.0</v>
      </c>
      <c r="H119" s="3" t="s">
        <v>161</v>
      </c>
    </row>
    <row r="120">
      <c r="A120" s="2" t="str">
        <f>HYPERLINK("https://www.google.com/maps/search/?api=1&amp;query=33.7391601,-117.9117885&amp;query_place_id=ChIJq9d4tJbZ3IARsC15uEZJqZI","Santa Ana River Trail- mile marker eight")</f>
        <v>Santa Ana River Trail- mile marker eight</v>
      </c>
      <c r="B120" s="2" t="str">
        <f>HYPERLINK("https://www.google.com/maps/@?api=1&amp;map_action=pano&amp;viewpoint=33.7391601%2C-117.9117885","Santa Ana River Trail- mile marker eight")</f>
        <v>Santa Ana River Trail- mile marker eight</v>
      </c>
      <c r="C120" s="5">
        <v>33.7391601</v>
      </c>
      <c r="D120" s="5">
        <v>-117.9117885</v>
      </c>
      <c r="E120" s="3" t="s">
        <v>250</v>
      </c>
      <c r="F120" s="5">
        <v>4.5</v>
      </c>
      <c r="G120" s="5">
        <v>2.0</v>
      </c>
      <c r="H120" s="3" t="s">
        <v>161</v>
      </c>
    </row>
    <row r="121">
      <c r="A121" s="2" t="str">
        <f>HYPERLINK("https://www.google.com/maps/search/?api=1&amp;query=33.7955347,-117.9591391&amp;query_place_id=ChIJRUxguEQo3YAR_DGiFV9cFt8","VIP TRANSLATION &amp; IMMIGRATION SVCS")</f>
        <v>VIP TRANSLATION &amp; IMMIGRATION SVCS</v>
      </c>
      <c r="B121" s="2" t="str">
        <f>HYPERLINK("https://www.google.com/maps/@?api=1&amp;map_action=pano&amp;viewpoint=33.7955347%2C-117.9591391","VIP TRANSLATION &amp; IMMIGRATION SVCS")</f>
        <v>VIP TRANSLATION &amp; IMMIGRATION SVCS</v>
      </c>
      <c r="C121" s="5">
        <v>33.7955347</v>
      </c>
      <c r="D121" s="5">
        <v>-117.9591391</v>
      </c>
      <c r="E121" s="3" t="s">
        <v>251</v>
      </c>
      <c r="F121" s="5">
        <v>4.0</v>
      </c>
      <c r="G121" s="5">
        <v>5.0</v>
      </c>
      <c r="H121" s="3" t="s">
        <v>161</v>
      </c>
    </row>
    <row r="122">
      <c r="A122" s="2" t="str">
        <f>HYPERLINK("https://www.google.com/maps/search/?api=1&amp;query=33.7895413,-117.9072586&amp;query_place_id=ChIJ8Xrdf_HX3IARtCjgJHFjHCs","Vons")</f>
        <v>Vons</v>
      </c>
      <c r="B122" s="2" t="str">
        <f>HYPERLINK("https://www.google.com/maps/@?api=1&amp;map_action=pano&amp;viewpoint=33.7895413%2C-117.9072586","Vons")</f>
        <v>Vons</v>
      </c>
      <c r="C122" s="5">
        <v>33.7895413</v>
      </c>
      <c r="D122" s="5">
        <v>-117.9072586</v>
      </c>
      <c r="E122" s="3" t="s">
        <v>252</v>
      </c>
      <c r="F122" s="5">
        <v>4.0</v>
      </c>
      <c r="G122" s="5">
        <v>2035.0</v>
      </c>
      <c r="H122" s="3" t="s">
        <v>253</v>
      </c>
    </row>
    <row r="123">
      <c r="A123" s="2" t="str">
        <f>HYPERLINK("https://www.google.com/maps/search/?api=1&amp;query=33.7727332,-117.9653696&amp;query_place_id=ChIJ1VYsiXso3YAR2f5htEJ7ZZ0","A.R. Supermarket")</f>
        <v>A.R. Supermarket</v>
      </c>
      <c r="B123" s="2" t="str">
        <f>HYPERLINK("https://www.google.com/maps/@?api=1&amp;map_action=pano&amp;viewpoint=33.7727332%2C-117.9653696","A.R. Supermarket")</f>
        <v>A.R. Supermarket</v>
      </c>
      <c r="C123" s="5">
        <v>33.7727332</v>
      </c>
      <c r="D123" s="5">
        <v>-117.9653696</v>
      </c>
      <c r="E123" s="3" t="s">
        <v>254</v>
      </c>
      <c r="F123" s="5">
        <v>4.0</v>
      </c>
      <c r="G123" s="5">
        <v>970.0</v>
      </c>
      <c r="H123" s="3" t="s">
        <v>255</v>
      </c>
    </row>
    <row r="124">
      <c r="A124" s="2" t="str">
        <f>HYPERLINK("https://www.google.com/maps/search/?api=1&amp;query=33.7370646,-117.9213988&amp;query_place_id=ChIJKy440nnY3IAR6K4op9EhyDA","Northgate Market")</f>
        <v>Northgate Market</v>
      </c>
      <c r="B124" s="2" t="str">
        <f>HYPERLINK("https://www.google.com/maps/@?api=1&amp;map_action=pano&amp;viewpoint=33.7370646%2C-117.9213988","Northgate Market")</f>
        <v>Northgate Market</v>
      </c>
      <c r="C124" s="5">
        <v>33.7370646</v>
      </c>
      <c r="D124" s="5">
        <v>-117.9213988</v>
      </c>
      <c r="E124" s="3" t="s">
        <v>256</v>
      </c>
      <c r="F124" s="5">
        <v>4.2</v>
      </c>
      <c r="G124" s="5">
        <v>1483.0</v>
      </c>
      <c r="H124" s="3" t="s">
        <v>255</v>
      </c>
    </row>
    <row r="125">
      <c r="A125" s="2" t="str">
        <f>HYPERLINK("https://www.google.com/maps/search/?api=1&amp;query=33.7603264,-117.8836899&amp;query_place_id=ChIJMyBfHEzY3IARIWVzLh--lg0","Puerto Madero")</f>
        <v>Puerto Madero</v>
      </c>
      <c r="B125" s="2" t="str">
        <f>HYPERLINK("https://www.google.com/maps/@?api=1&amp;map_action=pano&amp;viewpoint=33.7603264%2C-117.8836899","Puerto Madero")</f>
        <v>Puerto Madero</v>
      </c>
      <c r="C125" s="5">
        <v>33.7603264</v>
      </c>
      <c r="D125" s="5">
        <v>-117.8836899</v>
      </c>
      <c r="E125" s="3" t="s">
        <v>257</v>
      </c>
      <c r="F125" s="5">
        <v>4.6</v>
      </c>
      <c r="G125" s="5">
        <v>243.0</v>
      </c>
      <c r="H125" s="3" t="s">
        <v>258</v>
      </c>
    </row>
    <row r="126">
      <c r="A126" s="2" t="str">
        <f>HYPERLINK("https://www.google.com/maps/search/?api=1&amp;query=33.7450315,-117.8871474&amp;query_place_id=ChIJMVd91FfY3IAR_yW_cEB-Qfw","El Toro Carniceria")</f>
        <v>El Toro Carniceria</v>
      </c>
      <c r="B126" s="2" t="str">
        <f>HYPERLINK("https://www.google.com/maps/@?api=1&amp;map_action=pano&amp;viewpoint=33.7450315%2C-117.8871474","El Toro Carniceria")</f>
        <v>El Toro Carniceria</v>
      </c>
      <c r="C126" s="5">
        <v>33.7450315</v>
      </c>
      <c r="D126" s="5">
        <v>-117.8871474</v>
      </c>
      <c r="E126" s="3" t="s">
        <v>259</v>
      </c>
      <c r="F126" s="5">
        <v>4.2</v>
      </c>
      <c r="G126" s="5">
        <v>1415.0</v>
      </c>
      <c r="H126" s="3" t="s">
        <v>260</v>
      </c>
    </row>
    <row r="127">
      <c r="A127" s="2" t="str">
        <f>HYPERLINK("https://www.google.com/maps/search/?api=1&amp;query=33.74654069999999,-117.9215591&amp;query_place_id=ChIJKy440nnY3IARR4vBo-nSdek","Northgate Market")</f>
        <v>Northgate Market</v>
      </c>
      <c r="B127" s="2" t="str">
        <f>HYPERLINK("https://www.google.com/maps/@?api=1&amp;map_action=pano&amp;viewpoint=33.74654069999999%2C-117.9215591","Northgate Market")</f>
        <v>Northgate Market</v>
      </c>
      <c r="C127" s="5">
        <v>33.74654069999999</v>
      </c>
      <c r="D127" s="5">
        <v>-117.9215591</v>
      </c>
      <c r="E127" s="3" t="s">
        <v>261</v>
      </c>
      <c r="F127" s="5">
        <v>4.0</v>
      </c>
      <c r="G127" s="5">
        <v>717.0</v>
      </c>
      <c r="H127" s="3" t="s">
        <v>262</v>
      </c>
    </row>
    <row r="128">
      <c r="A128" s="2" t="str">
        <f>HYPERLINK("https://www.google.com/maps/search/?api=1&amp;query=33.7730777,-117.9387681&amp;query_place_id=ChIJXQH2kOIn3YAROWsOpGRrT6s","Dalat Supermarket")</f>
        <v>Dalat Supermarket</v>
      </c>
      <c r="B128" s="2" t="str">
        <f>HYPERLINK("https://www.google.com/maps/@?api=1&amp;map_action=pano&amp;viewpoint=33.7730777%2C-117.9387681","Dalat Supermarket")</f>
        <v>Dalat Supermarket</v>
      </c>
      <c r="C128" s="5">
        <v>33.7730777</v>
      </c>
      <c r="D128" s="5">
        <v>-117.9387681</v>
      </c>
      <c r="E128" s="3" t="s">
        <v>263</v>
      </c>
      <c r="F128" s="5">
        <v>4.0</v>
      </c>
      <c r="G128" s="5">
        <v>1297.0</v>
      </c>
      <c r="H128" s="3" t="s">
        <v>255</v>
      </c>
    </row>
    <row r="129">
      <c r="A129" s="2" t="str">
        <f>HYPERLINK("https://www.google.com/maps/search/?api=1&amp;query=33.7771316,-117.9180055&amp;query_place_id=ChIJpQuiFwLY3IARSjXP13zRuIo","El Super")</f>
        <v>El Super</v>
      </c>
      <c r="B129" s="2" t="str">
        <f>HYPERLINK("https://www.google.com/maps/@?api=1&amp;map_action=pano&amp;viewpoint=33.7771316%2C-117.9180055","El Super")</f>
        <v>El Super</v>
      </c>
      <c r="C129" s="5">
        <v>33.7771316</v>
      </c>
      <c r="D129" s="5">
        <v>-117.9180055</v>
      </c>
      <c r="E129" s="3" t="s">
        <v>264</v>
      </c>
      <c r="F129" s="5">
        <v>3.8</v>
      </c>
      <c r="G129" s="5">
        <v>1343.0</v>
      </c>
      <c r="H129" s="3" t="s">
        <v>265</v>
      </c>
    </row>
    <row r="130">
      <c r="A130" s="2" t="str">
        <f>HYPERLINK("https://www.google.com/maps/search/?api=1&amp;query=33.7689811,-117.9208618&amp;query_place_id=ChIJace-QAbY3IARIsBmFlGeUmo","ampm")</f>
        <v>ampm</v>
      </c>
      <c r="B130" s="2" t="str">
        <f>HYPERLINK("https://www.google.com/maps/@?api=1&amp;map_action=pano&amp;viewpoint=33.7689811%2C-117.9208618","ampm")</f>
        <v>ampm</v>
      </c>
      <c r="C130" s="5">
        <v>33.7689811</v>
      </c>
      <c r="D130" s="5">
        <v>-117.9208618</v>
      </c>
      <c r="E130" s="3" t="s">
        <v>266</v>
      </c>
      <c r="F130" s="5">
        <v>3.7</v>
      </c>
      <c r="G130" s="5">
        <v>3.0</v>
      </c>
      <c r="H130" s="3" t="s">
        <v>267</v>
      </c>
    </row>
    <row r="131">
      <c r="A131" s="2" t="str">
        <f>HYPERLINK("https://www.google.com/maps/search/?api=1&amp;query=33.77149120000001,-117.9189731&amp;query_place_id=ChIJHUVvKQTY3IARhwziyHaKsZU","AA Market")</f>
        <v>AA Market</v>
      </c>
      <c r="B131" s="2" t="str">
        <f>HYPERLINK("https://www.google.com/maps/@?api=1&amp;map_action=pano&amp;viewpoint=33.77149120000001%2C-117.9189731","AA Market")</f>
        <v>AA Market</v>
      </c>
      <c r="C131" s="5">
        <v>33.77149120000001</v>
      </c>
      <c r="D131" s="5">
        <v>-117.9189731</v>
      </c>
      <c r="E131" s="3" t="s">
        <v>268</v>
      </c>
      <c r="F131" s="5">
        <v>4.1</v>
      </c>
      <c r="G131" s="5">
        <v>810.0</v>
      </c>
      <c r="H131" s="3" t="s">
        <v>255</v>
      </c>
    </row>
    <row r="132">
      <c r="A132" s="2" t="str">
        <f>HYPERLINK("https://www.google.com/maps/search/?api=1&amp;query=33.7613156,-117.8892891&amp;query_place_id=ChIJ7600s0jY3IARH99eJHJ2LWg","Smart &amp; Final Extra!")</f>
        <v>Smart &amp; Final Extra!</v>
      </c>
      <c r="B132" s="2" t="str">
        <f>HYPERLINK("https://www.google.com/maps/@?api=1&amp;map_action=pano&amp;viewpoint=33.7613156%2C-117.8892891","Smart &amp; Final Extra!")</f>
        <v>Smart &amp; Final Extra!</v>
      </c>
      <c r="C132" s="5">
        <v>33.7613156</v>
      </c>
      <c r="D132" s="5">
        <v>-117.8892891</v>
      </c>
      <c r="E132" s="3" t="s">
        <v>269</v>
      </c>
      <c r="F132" s="5">
        <v>4.3</v>
      </c>
      <c r="G132" s="5">
        <v>438.0</v>
      </c>
      <c r="H132" s="3" t="s">
        <v>270</v>
      </c>
    </row>
    <row r="133">
      <c r="A133" s="2" t="str">
        <f>HYPERLINK("https://www.google.com/maps/search/?api=1&amp;query=33.8166194,-117.9085144&amp;query_place_id=ChIJm6ogpM7X3IARSkm0GnxxWF0","El Super")</f>
        <v>El Super</v>
      </c>
      <c r="B133" s="2" t="str">
        <f>HYPERLINK("https://www.google.com/maps/@?api=1&amp;map_action=pano&amp;viewpoint=33.8166194%2C-117.9085144","El Super")</f>
        <v>El Super</v>
      </c>
      <c r="C133" s="5">
        <v>33.8166194</v>
      </c>
      <c r="D133" s="5">
        <v>-117.9085144</v>
      </c>
      <c r="E133" s="3" t="s">
        <v>271</v>
      </c>
      <c r="F133" s="5">
        <v>3.8</v>
      </c>
      <c r="G133" s="5">
        <v>1429.0</v>
      </c>
      <c r="H133" s="3" t="s">
        <v>265</v>
      </c>
    </row>
    <row r="134">
      <c r="A134" s="2" t="str">
        <f>HYPERLINK("https://www.google.com/maps/search/?api=1&amp;query=33.760488,-117.9520471&amp;query_place_id=ChIJVwiUMcMn3YARCNBYIHrrUYs","Saigon Supermarket")</f>
        <v>Saigon Supermarket</v>
      </c>
      <c r="B134" s="2" t="str">
        <f>HYPERLINK("https://www.google.com/maps/@?api=1&amp;map_action=pano&amp;viewpoint=33.760488%2C-117.9520471","Saigon Supermarket")</f>
        <v>Saigon Supermarket</v>
      </c>
      <c r="C134" s="5">
        <v>33.760488</v>
      </c>
      <c r="D134" s="5">
        <v>-117.9520471</v>
      </c>
      <c r="E134" s="3" t="s">
        <v>272</v>
      </c>
      <c r="F134" s="5">
        <v>4.1</v>
      </c>
      <c r="G134" s="5">
        <v>281.0</v>
      </c>
      <c r="H134" s="3" t="s">
        <v>255</v>
      </c>
    </row>
    <row r="135">
      <c r="A135" s="2" t="str">
        <f>HYPERLINK("https://www.google.com/maps/search/?api=1&amp;query=33.7369467,-117.9175103&amp;query_place_id=ChIJlWgUZ4fY3IARLdJYRQ_vrO0","El Super")</f>
        <v>El Super</v>
      </c>
      <c r="B135" s="2" t="str">
        <f>HYPERLINK("https://www.google.com/maps/@?api=1&amp;map_action=pano&amp;viewpoint=33.7369467%2C-117.9175103","El Super")</f>
        <v>El Super</v>
      </c>
      <c r="C135" s="5">
        <v>33.7369467</v>
      </c>
      <c r="D135" s="5">
        <v>-117.9175103</v>
      </c>
      <c r="E135" s="3" t="s">
        <v>273</v>
      </c>
      <c r="F135" s="5">
        <v>4.0</v>
      </c>
      <c r="G135" s="5">
        <v>1302.0</v>
      </c>
      <c r="H135" s="3" t="s">
        <v>265</v>
      </c>
    </row>
    <row r="136">
      <c r="A136" s="2" t="str">
        <f>HYPERLINK("https://www.google.com/maps/search/?api=1&amp;query=33.7353001,-117.9034492&amp;query_place_id=ChIJb8kok4zY3IAR_MUaF3Vu5MA","Ranch Markets")</f>
        <v>Ranch Markets</v>
      </c>
      <c r="B136" s="2" t="str">
        <f>HYPERLINK("https://www.google.com/maps/@?api=1&amp;map_action=pano&amp;viewpoint=33.7353001%2C-117.9034492","Ranch Markets")</f>
        <v>Ranch Markets</v>
      </c>
      <c r="C136" s="5">
        <v>33.7353001</v>
      </c>
      <c r="D136" s="5">
        <v>-117.9034492</v>
      </c>
      <c r="E136" s="3" t="s">
        <v>274</v>
      </c>
      <c r="F136" s="5">
        <v>3.7</v>
      </c>
      <c r="G136" s="5">
        <v>625.0</v>
      </c>
      <c r="H136" s="3" t="s">
        <v>270</v>
      </c>
    </row>
    <row r="137">
      <c r="A137" s="2" t="str">
        <f>HYPERLINK("https://www.google.com/maps/search/?api=1&amp;query=33.7367236,-117.9215591&amp;query_place_id=ChIJN0AZHH7Y3IAR9GmjFMk3ouw","Harbor Dollar")</f>
        <v>Harbor Dollar</v>
      </c>
      <c r="B137" s="2" t="str">
        <f>HYPERLINK("https://www.google.com/maps/@?api=1&amp;map_action=pano&amp;viewpoint=33.7367236%2C-117.9215591","Harbor Dollar")</f>
        <v>Harbor Dollar</v>
      </c>
      <c r="C137" s="5">
        <v>33.7367236</v>
      </c>
      <c r="D137" s="5">
        <v>-117.9215591</v>
      </c>
      <c r="E137" s="3" t="s">
        <v>275</v>
      </c>
      <c r="F137" s="5">
        <v>4.3</v>
      </c>
      <c r="G137" s="5">
        <v>129.0</v>
      </c>
      <c r="H137" s="3" t="s">
        <v>255</v>
      </c>
    </row>
    <row r="138">
      <c r="A138" s="2" t="str">
        <f>HYPERLINK("https://www.google.com/maps/search/?api=1&amp;query=33.7603781,-117.9535042&amp;query_place_id=ChIJi5LIetsn3YARah6wP8iZx6A","Hoa Binh Garden Grove Supermarket")</f>
        <v>Hoa Binh Garden Grove Supermarket</v>
      </c>
      <c r="B138" s="2" t="str">
        <f>HYPERLINK("https://www.google.com/maps/@?api=1&amp;map_action=pano&amp;viewpoint=33.7603781%2C-117.9535042","Hoa Binh Garden Grove Supermarket")</f>
        <v>Hoa Binh Garden Grove Supermarket</v>
      </c>
      <c r="C138" s="5">
        <v>33.7603781</v>
      </c>
      <c r="D138" s="5">
        <v>-117.9535042</v>
      </c>
      <c r="E138" s="3" t="s">
        <v>276</v>
      </c>
      <c r="F138" s="5">
        <v>4.0</v>
      </c>
      <c r="G138" s="5">
        <v>593.0</v>
      </c>
      <c r="H138" s="3" t="s">
        <v>255</v>
      </c>
    </row>
    <row r="139">
      <c r="A139" s="2" t="str">
        <f>HYPERLINK("https://www.google.com/maps/search/?api=1&amp;query=33.79526930000001,-117.8730591&amp;query_place_id=ChIJb19fTnnX3IARVM-wEG_ZGwg","Smokewood Foods")</f>
        <v>Smokewood Foods</v>
      </c>
      <c r="B139" s="2" t="str">
        <f>HYPERLINK("https://www.google.com/maps/@?api=1&amp;map_action=pano&amp;viewpoint=33.79526930000001%2C-117.8730591","Smokewood Foods")</f>
        <v>Smokewood Foods</v>
      </c>
      <c r="C139" s="5">
        <v>33.79526930000001</v>
      </c>
      <c r="D139" s="5">
        <v>-117.8730591</v>
      </c>
      <c r="E139" s="3" t="s">
        <v>277</v>
      </c>
      <c r="F139" s="5">
        <v>1.6</v>
      </c>
      <c r="G139" s="5">
        <v>7.0</v>
      </c>
      <c r="H139" s="3" t="s">
        <v>255</v>
      </c>
    </row>
    <row r="140">
      <c r="A140" s="2" t="str">
        <f>HYPERLINK("https://www.google.com/maps/search/?api=1&amp;query=33.7956498,-117.9156877&amp;query_place_id=ChIJk6ZdZubX3IARD_kGOiu3kRA","ampm")</f>
        <v>ampm</v>
      </c>
      <c r="B140" s="2" t="str">
        <f>HYPERLINK("https://www.google.com/maps/@?api=1&amp;map_action=pano&amp;viewpoint=33.7956498%2C-117.9156877","ampm")</f>
        <v>ampm</v>
      </c>
      <c r="C140" s="5">
        <v>33.7956498</v>
      </c>
      <c r="D140" s="5">
        <v>-117.9156877</v>
      </c>
      <c r="E140" s="3" t="s">
        <v>278</v>
      </c>
      <c r="F140" s="5">
        <v>2.7</v>
      </c>
      <c r="G140" s="5">
        <v>17.0</v>
      </c>
      <c r="H140" s="3" t="s">
        <v>267</v>
      </c>
    </row>
    <row r="141">
      <c r="A141" s="2" t="str">
        <f>HYPERLINK("https://www.google.com/maps/search/?api=1&amp;query=33.7671293,-117.9542229&amp;query_place_id=ChIJbZVTKNkn3YAR1XBwZ0TAkSM","ampm")</f>
        <v>ampm</v>
      </c>
      <c r="B141" s="2" t="str">
        <f>HYPERLINK("https://www.google.com/maps/@?api=1&amp;map_action=pano&amp;viewpoint=33.7671293%2C-117.9542229","ampm")</f>
        <v>ampm</v>
      </c>
      <c r="C141" s="5">
        <v>33.7671293</v>
      </c>
      <c r="D141" s="5">
        <v>-117.9542229</v>
      </c>
      <c r="E141" s="3" t="s">
        <v>279</v>
      </c>
      <c r="F141" s="5">
        <v>1.8</v>
      </c>
      <c r="G141" s="5">
        <v>29.0</v>
      </c>
      <c r="H141" s="3" t="s">
        <v>267</v>
      </c>
    </row>
    <row r="142">
      <c r="A142" s="2" t="str">
        <f>HYPERLINK("https://www.google.com/maps/search/?api=1&amp;query=33.77149120000001,-117.9189731&amp;query_place_id=ChIJY6IH1X3Z3IARr3A1hObGlzQ","Lucky Seafood Supermarket 2 Free Gifts With Purchases")</f>
        <v>Lucky Seafood Supermarket 2 Free Gifts With Purchases</v>
      </c>
      <c r="B142" s="2" t="str">
        <f>HYPERLINK("https://www.google.com/maps/@?api=1&amp;map_action=pano&amp;viewpoint=33.77149120000001%2C-117.9189731","Lucky Seafood Supermarket 2 Free Gifts With Purchases")</f>
        <v>Lucky Seafood Supermarket 2 Free Gifts With Purchases</v>
      </c>
      <c r="C142" s="5">
        <v>33.77149120000001</v>
      </c>
      <c r="D142" s="5">
        <v>-117.9189731</v>
      </c>
      <c r="E142" s="3" t="s">
        <v>280</v>
      </c>
      <c r="F142" s="5">
        <v>2.0</v>
      </c>
      <c r="G142" s="5">
        <v>4.0</v>
      </c>
      <c r="H142" s="3" t="s">
        <v>281</v>
      </c>
    </row>
    <row r="143">
      <c r="A143" s="2" t="str">
        <f>HYPERLINK("https://www.google.com/maps/search/?api=1&amp;query=33.774846,-117.9069969&amp;query_place_id=ChIJl35CZBnY3IARTu0WiKq-4lE","ampm")</f>
        <v>ampm</v>
      </c>
      <c r="B143" s="2" t="str">
        <f>HYPERLINK("https://www.google.com/maps/@?api=1&amp;map_action=pano&amp;viewpoint=33.774846%2C-117.9069969","ampm")</f>
        <v>ampm</v>
      </c>
      <c r="C143" s="5">
        <v>33.774846</v>
      </c>
      <c r="D143" s="5">
        <v>-117.9069969</v>
      </c>
      <c r="E143" s="3" t="s">
        <v>282</v>
      </c>
      <c r="F143" s="5">
        <v>2.5</v>
      </c>
      <c r="G143" s="5">
        <v>8.0</v>
      </c>
      <c r="H143" s="3" t="s">
        <v>283</v>
      </c>
    </row>
    <row r="144">
      <c r="A144" s="2" t="str">
        <f>HYPERLINK("https://www.google.com/maps/search/?api=1&amp;query=33.78704160000001,-117.9133662&amp;query_place_id=ChIJRYa8N5bX3IARzi4es5Ystbk","Target Grocery")</f>
        <v>Target Grocery</v>
      </c>
      <c r="B144" s="2" t="str">
        <f>HYPERLINK("https://www.google.com/maps/@?api=1&amp;map_action=pano&amp;viewpoint=33.78704160000001%2C-117.9133662","Target Grocery")</f>
        <v>Target Grocery</v>
      </c>
      <c r="C144" s="5">
        <v>33.78704160000001</v>
      </c>
      <c r="D144" s="5">
        <v>-117.9133662</v>
      </c>
      <c r="E144" s="3" t="s">
        <v>284</v>
      </c>
      <c r="F144" s="5">
        <v>4.3</v>
      </c>
      <c r="G144" s="5">
        <v>65.0</v>
      </c>
      <c r="H144" s="3" t="s">
        <v>285</v>
      </c>
    </row>
    <row r="145">
      <c r="A145" s="2" t="str">
        <f>HYPERLINK("https://www.google.com/maps/search/?api=1&amp;query=33.7610365,-117.9208206&amp;query_place_id=ChIJF1qj38PZ3IARtZWU0wai184","Mercadito El Quetzal Tienda Y Restaurante")</f>
        <v>Mercadito El Quetzal Tienda Y Restaurante</v>
      </c>
      <c r="B145" s="2" t="str">
        <f>HYPERLINK("https://www.google.com/maps/@?api=1&amp;map_action=pano&amp;viewpoint=33.7610365%2C-117.9208206","Mercadito El Quetzal Tienda Y Restaurante")</f>
        <v>Mercadito El Quetzal Tienda Y Restaurante</v>
      </c>
      <c r="C145" s="5">
        <v>33.7610365</v>
      </c>
      <c r="D145" s="5">
        <v>-117.9208206</v>
      </c>
      <c r="E145" s="3" t="s">
        <v>286</v>
      </c>
      <c r="F145" s="5">
        <v>4.1</v>
      </c>
      <c r="G145" s="5">
        <v>23.0</v>
      </c>
      <c r="H145" s="3" t="s">
        <v>287</v>
      </c>
    </row>
    <row r="146">
      <c r="A146" s="2" t="str">
        <f>HYPERLINK("https://www.google.com/maps/search/?api=1&amp;query=33.7601815,-117.9122666&amp;query_place_id=ChIJVyh7uhLY3IARwTBaFZk1J7I","Thanh Long Maria Market")</f>
        <v>Thanh Long Maria Market</v>
      </c>
      <c r="B146" s="2" t="str">
        <f>HYPERLINK("https://www.google.com/maps/@?api=1&amp;map_action=pano&amp;viewpoint=33.7601815%2C-117.9122666","Thanh Long Maria Market")</f>
        <v>Thanh Long Maria Market</v>
      </c>
      <c r="C146" s="5">
        <v>33.7601815</v>
      </c>
      <c r="D146" s="5">
        <v>-117.9122666</v>
      </c>
      <c r="E146" s="3" t="s">
        <v>288</v>
      </c>
      <c r="F146" s="5">
        <v>4.0</v>
      </c>
      <c r="G146" s="5">
        <v>170.0</v>
      </c>
      <c r="H146" s="3" t="s">
        <v>281</v>
      </c>
    </row>
    <row r="147">
      <c r="A147" s="2" t="str">
        <f>HYPERLINK("https://www.google.com/maps/search/?api=1&amp;query=33.7585963,-117.9384862&amp;query_place_id=ChIJbRYscu4n3YAR8ELzFIAQiXA","Song Hy Market")</f>
        <v>Song Hy Market</v>
      </c>
      <c r="B147" s="2" t="str">
        <f>HYPERLINK("https://www.google.com/maps/@?api=1&amp;map_action=pano&amp;viewpoint=33.7585963%2C-117.9384862","Song Hy Market")</f>
        <v>Song Hy Market</v>
      </c>
      <c r="C147" s="5">
        <v>33.7585963</v>
      </c>
      <c r="D147" s="5">
        <v>-117.9384862</v>
      </c>
      <c r="E147" s="3" t="s">
        <v>289</v>
      </c>
      <c r="F147" s="5">
        <v>3.9</v>
      </c>
      <c r="G147" s="5">
        <v>309.0</v>
      </c>
      <c r="H147" s="3" t="s">
        <v>281</v>
      </c>
    </row>
    <row r="148">
      <c r="A148" s="2" t="str">
        <f>HYPERLINK("https://www.google.com/maps/search/?api=1&amp;query=33.74948060000001,-117.9196203&amp;query_place_id=ChIJxyMJMnfY3IAR79rpFR3sBZ4","Pacific Market")</f>
        <v>Pacific Market</v>
      </c>
      <c r="B148" s="2" t="str">
        <f>HYPERLINK("https://www.google.com/maps/@?api=1&amp;map_action=pano&amp;viewpoint=33.74948060000001%2C-117.9196203","Pacific Market")</f>
        <v>Pacific Market</v>
      </c>
      <c r="C148" s="5">
        <v>33.74948060000001</v>
      </c>
      <c r="D148" s="5">
        <v>-117.9196203</v>
      </c>
      <c r="E148" s="3" t="s">
        <v>290</v>
      </c>
      <c r="F148" s="5">
        <v>4.1</v>
      </c>
      <c r="G148" s="5">
        <v>88.0</v>
      </c>
      <c r="H148" s="3" t="s">
        <v>281</v>
      </c>
    </row>
    <row r="149">
      <c r="A149" s="2" t="str">
        <f>HYPERLINK("https://www.google.com/maps/search/?api=1&amp;query=33.7751773,-117.954749&amp;query_place_id=ChIJHR-dUXEo3YARK_BjIXCR4Wo","Food Stamps")</f>
        <v>Food Stamps</v>
      </c>
      <c r="B149" s="2" t="str">
        <f>HYPERLINK("https://www.google.com/maps/@?api=1&amp;map_action=pano&amp;viewpoint=33.7751773%2C-117.954749","Food Stamps")</f>
        <v>Food Stamps</v>
      </c>
      <c r="C149" s="5">
        <v>33.7751773</v>
      </c>
      <c r="D149" s="5">
        <v>-117.954749</v>
      </c>
      <c r="E149" s="3" t="s">
        <v>291</v>
      </c>
      <c r="F149" s="5">
        <v>4.1</v>
      </c>
      <c r="G149" s="5">
        <v>16.0</v>
      </c>
      <c r="H149" s="3" t="s">
        <v>281</v>
      </c>
    </row>
    <row r="150">
      <c r="A150" s="2" t="str">
        <f>HYPERLINK("https://www.google.com/maps/search/?api=1&amp;query=33.7484932,-117.936988&amp;query_place_id=ChIJ-4na95En3YARAy2SE0dxuXM","La Plaza Mercado")</f>
        <v>La Plaza Mercado</v>
      </c>
      <c r="B150" s="2" t="str">
        <f>HYPERLINK("https://www.google.com/maps/@?api=1&amp;map_action=pano&amp;viewpoint=33.7484932%2C-117.936988","La Plaza Mercado")</f>
        <v>La Plaza Mercado</v>
      </c>
      <c r="C150" s="5">
        <v>33.7484932</v>
      </c>
      <c r="D150" s="5">
        <v>-117.936988</v>
      </c>
      <c r="E150" s="3" t="s">
        <v>292</v>
      </c>
      <c r="F150" s="5">
        <v>4.5</v>
      </c>
      <c r="G150" s="5">
        <v>28.0</v>
      </c>
      <c r="H150" s="3" t="s">
        <v>281</v>
      </c>
    </row>
    <row r="151">
      <c r="A151" s="2" t="str">
        <f>HYPERLINK("https://www.google.com/maps/search/?api=1&amp;query=33.7619773,-117.9565689&amp;query_place_id=ChIJkz0Vr78n3YAR42OqIY19g1E","Target Grocery")</f>
        <v>Target Grocery</v>
      </c>
      <c r="B151" s="2" t="str">
        <f>HYPERLINK("https://www.google.com/maps/@?api=1&amp;map_action=pano&amp;viewpoint=33.7619773%2C-117.9565689","Target Grocery")</f>
        <v>Target Grocery</v>
      </c>
      <c r="C151" s="5">
        <v>33.7619773</v>
      </c>
      <c r="D151" s="5">
        <v>-117.9565689</v>
      </c>
      <c r="E151" s="3" t="s">
        <v>293</v>
      </c>
      <c r="F151" s="5">
        <v>4.0</v>
      </c>
      <c r="G151" s="5">
        <v>4.0</v>
      </c>
      <c r="H151" s="3" t="s">
        <v>285</v>
      </c>
    </row>
    <row r="152">
      <c r="A152" s="2" t="str">
        <f>HYPERLINK("https://www.google.com/maps/search/?api=1&amp;query=33.7610201,-117.9564477&amp;query_place_id=ChIJwTZxBdsn3YAREqD-SmDQchs","Shun Fat Supermarket")</f>
        <v>Shun Fat Supermarket</v>
      </c>
      <c r="B152" s="2" t="str">
        <f>HYPERLINK("https://www.google.com/maps/@?api=1&amp;map_action=pano&amp;viewpoint=33.7610201%2C-117.9564477","Shun Fat Supermarket")</f>
        <v>Shun Fat Supermarket</v>
      </c>
      <c r="C152" s="5">
        <v>33.7610201</v>
      </c>
      <c r="D152" s="5">
        <v>-117.9564477</v>
      </c>
      <c r="E152" s="3" t="s">
        <v>294</v>
      </c>
      <c r="F152" s="5">
        <v>4.0</v>
      </c>
      <c r="G152" s="5">
        <v>721.0</v>
      </c>
      <c r="H152" s="3" t="s">
        <v>281</v>
      </c>
    </row>
    <row r="153">
      <c r="A153" s="2" t="str">
        <f>HYPERLINK("https://www.google.com/maps/search/?api=1&amp;query=33.74496899999999,-117.904831&amp;query_place_id=ChIJm50RJGHY3IAR9q2LotZPEFg","ampm")</f>
        <v>ampm</v>
      </c>
      <c r="B153" s="2" t="str">
        <f>HYPERLINK("https://www.google.com/maps/@?api=1&amp;map_action=pano&amp;viewpoint=33.74496899999999%2C-117.904831","ampm")</f>
        <v>ampm</v>
      </c>
      <c r="C153" s="5">
        <v>33.74496899999999</v>
      </c>
      <c r="D153" s="5">
        <v>-117.904831</v>
      </c>
      <c r="E153" s="3" t="s">
        <v>295</v>
      </c>
      <c r="F153" s="5">
        <v>3.6</v>
      </c>
      <c r="G153" s="5">
        <v>23.0</v>
      </c>
      <c r="H153" s="3" t="s">
        <v>283</v>
      </c>
    </row>
    <row r="154">
      <c r="A154" s="2" t="str">
        <f>HYPERLINK("https://www.google.com/maps/search/?api=1&amp;query=33.78743770000001,-117.9598826&amp;query_place_id=ChIJjT3MdWgo3YAROkQ-rbuvs0U","Best Choice Supermarket")</f>
        <v>Best Choice Supermarket</v>
      </c>
      <c r="B154" s="2" t="str">
        <f>HYPERLINK("https://www.google.com/maps/@?api=1&amp;map_action=pano&amp;viewpoint=33.78743770000001%2C-117.9598826","Best Choice Supermarket")</f>
        <v>Best Choice Supermarket</v>
      </c>
      <c r="C154" s="5">
        <v>33.78743770000001</v>
      </c>
      <c r="D154" s="5">
        <v>-117.9598826</v>
      </c>
      <c r="E154" s="3" t="s">
        <v>296</v>
      </c>
      <c r="F154" s="5">
        <v>3.9</v>
      </c>
      <c r="G154" s="5">
        <v>169.0</v>
      </c>
      <c r="H154" s="3" t="s">
        <v>285</v>
      </c>
    </row>
    <row r="155">
      <c r="A155" s="2" t="str">
        <f>HYPERLINK("https://www.google.com/maps/search/?api=1&amp;query=33.787548,-117.9598636&amp;query_place_id=ChIJH-bTp60p3YARqfvd8C0CE9U","Lucky Seafood Supermarket Free Gifts with Any purchases.")</f>
        <v>Lucky Seafood Supermarket Free Gifts with Any purchases.</v>
      </c>
      <c r="B155" s="2" t="str">
        <f>HYPERLINK("https://www.google.com/maps/@?api=1&amp;map_action=pano&amp;viewpoint=33.787548%2C-117.9598636","Lucky Seafood Supermarket Free Gifts with Any purchases.")</f>
        <v>Lucky Seafood Supermarket Free Gifts with Any purchases.</v>
      </c>
      <c r="C155" s="5">
        <v>33.787548</v>
      </c>
      <c r="D155" s="5">
        <v>-117.9598636</v>
      </c>
      <c r="E155" s="3" t="s">
        <v>297</v>
      </c>
      <c r="F155" s="5">
        <v>3.5</v>
      </c>
      <c r="G155" s="5">
        <v>28.0</v>
      </c>
      <c r="H155" s="3" t="s">
        <v>281</v>
      </c>
    </row>
    <row r="156">
      <c r="A156" s="2" t="str">
        <f>HYPERLINK("https://www.google.com/maps/search/?api=1&amp;query=33.7458418,-117.9008687&amp;query_place_id=ChIJ-w9fIl7Y3IARy3-ohfajv4A","C &amp; C Market")</f>
        <v>C &amp; C Market</v>
      </c>
      <c r="B156" s="2" t="str">
        <f>HYPERLINK("https://www.google.com/maps/@?api=1&amp;map_action=pano&amp;viewpoint=33.7458418%2C-117.9008687","C &amp; C Market")</f>
        <v>C &amp; C Market</v>
      </c>
      <c r="C156" s="5">
        <v>33.7458418</v>
      </c>
      <c r="D156" s="5">
        <v>-117.9008687</v>
      </c>
      <c r="E156" s="3" t="s">
        <v>298</v>
      </c>
      <c r="F156" s="5">
        <v>4.3</v>
      </c>
      <c r="G156" s="5">
        <v>7.0</v>
      </c>
      <c r="H156" s="3" t="s">
        <v>285</v>
      </c>
    </row>
    <row r="157">
      <c r="A157" s="2" t="str">
        <f>HYPERLINK("https://www.google.com/maps/search/?api=1&amp;query=33.7543716,-117.9541781&amp;query_place_id=ChIJW2PmBMQn3YARVRICU-24m-g","Quang Minh Supermarket")</f>
        <v>Quang Minh Supermarket</v>
      </c>
      <c r="B157" s="2" t="str">
        <f>HYPERLINK("https://www.google.com/maps/@?api=1&amp;map_action=pano&amp;viewpoint=33.7543716%2C-117.9541781","Quang Minh Supermarket")</f>
        <v>Quang Minh Supermarket</v>
      </c>
      <c r="C157" s="5">
        <v>33.7543716</v>
      </c>
      <c r="D157" s="5">
        <v>-117.9541781</v>
      </c>
      <c r="E157" s="3" t="s">
        <v>299</v>
      </c>
      <c r="F157" s="5">
        <v>4.0</v>
      </c>
      <c r="G157" s="5">
        <v>161.0</v>
      </c>
      <c r="H157" s="3" t="s">
        <v>281</v>
      </c>
    </row>
    <row r="158">
      <c r="A158" s="2" t="str">
        <f>HYPERLINK("https://www.google.com/maps/search/?api=1&amp;query=33.7899819,-117.9599887&amp;query_place_id=ChIJS1vFSl0o3YAR8qwqss4Y6fs","ALDI")</f>
        <v>ALDI</v>
      </c>
      <c r="B158" s="2" t="str">
        <f>HYPERLINK("https://www.google.com/maps/@?api=1&amp;map_action=pano&amp;viewpoint=33.7899819%2C-117.9599887","ALDI")</f>
        <v>ALDI</v>
      </c>
      <c r="C158" s="5">
        <v>33.7899819</v>
      </c>
      <c r="D158" s="5">
        <v>-117.9599887</v>
      </c>
      <c r="E158" s="3" t="s">
        <v>300</v>
      </c>
      <c r="F158" s="5">
        <v>4.4</v>
      </c>
      <c r="G158" s="5">
        <v>734.0</v>
      </c>
      <c r="H158" s="3" t="s">
        <v>281</v>
      </c>
    </row>
    <row r="159">
      <c r="A159" s="2" t="str">
        <f>HYPERLINK("https://www.google.com/maps/search/?api=1&amp;query=33.7531332,-117.9542925&amp;query_place_id=ChIJ9wjsAsQn3YARfRz0GFfjs-k","Nam Hoa Market")</f>
        <v>Nam Hoa Market</v>
      </c>
      <c r="B159" s="2" t="str">
        <f>HYPERLINK("https://www.google.com/maps/@?api=1&amp;map_action=pano&amp;viewpoint=33.7531332%2C-117.9542925","Nam Hoa Market")</f>
        <v>Nam Hoa Market</v>
      </c>
      <c r="C159" s="5">
        <v>33.7531332</v>
      </c>
      <c r="D159" s="5">
        <v>-117.9542925</v>
      </c>
      <c r="E159" s="3" t="s">
        <v>301</v>
      </c>
      <c r="F159" s="5">
        <v>4.0</v>
      </c>
      <c r="G159" s="5">
        <v>9.0</v>
      </c>
      <c r="H159" s="3" t="s">
        <v>281</v>
      </c>
    </row>
    <row r="160">
      <c r="A160" s="2" t="str">
        <f>HYPERLINK("https://www.google.com/maps/search/?api=1&amp;query=33.8028959,-117.8902736&amp;query_place_id=ChIJJYfR1KfX3IARQf53O1mH-bw","ampm")</f>
        <v>ampm</v>
      </c>
      <c r="B160" s="2" t="str">
        <f>HYPERLINK("https://www.google.com/maps/@?api=1&amp;map_action=pano&amp;viewpoint=33.8028959%2C-117.8902736","ampm")</f>
        <v>ampm</v>
      </c>
      <c r="C160" s="5">
        <v>33.8028959</v>
      </c>
      <c r="D160" s="5">
        <v>-117.8902736</v>
      </c>
      <c r="E160" s="3" t="s">
        <v>302</v>
      </c>
      <c r="F160" s="5">
        <v>2.1</v>
      </c>
      <c r="G160" s="5">
        <v>11.0</v>
      </c>
      <c r="H160" s="3" t="s">
        <v>283</v>
      </c>
    </row>
    <row r="161">
      <c r="A161" s="2" t="str">
        <f>HYPERLINK("https://www.google.com/maps/search/?api=1&amp;query=33.787585,-117.961398&amp;query_place_id=ChIJKzoGCbsp3YAR5P6H1t5E9U8","Sprouts Farmers Market")</f>
        <v>Sprouts Farmers Market</v>
      </c>
      <c r="B161" s="2" t="str">
        <f>HYPERLINK("https://www.google.com/maps/@?api=1&amp;map_action=pano&amp;viewpoint=33.787585%2C-117.961398","Sprouts Farmers Market")</f>
        <v>Sprouts Farmers Market</v>
      </c>
      <c r="C161" s="5">
        <v>33.787585</v>
      </c>
      <c r="D161" s="5">
        <v>-117.961398</v>
      </c>
      <c r="E161" s="3" t="s">
        <v>303</v>
      </c>
      <c r="F161" s="5">
        <v>4.5</v>
      </c>
      <c r="G161" s="5">
        <v>332.0</v>
      </c>
      <c r="H161" s="3" t="s">
        <v>304</v>
      </c>
    </row>
    <row r="162">
      <c r="A162" s="2" t="str">
        <f>HYPERLINK("https://www.google.com/maps/search/?api=1&amp;query=33.7455886,-117.9474042&amp;query_place_id=ChIJjV49CZYn3YARkDPf571Vqp0","Anh Minh Supermarket")</f>
        <v>Anh Minh Supermarket</v>
      </c>
      <c r="B162" s="2" t="str">
        <f>HYPERLINK("https://www.google.com/maps/@?api=1&amp;map_action=pano&amp;viewpoint=33.7455886%2C-117.9474042","Anh Minh Supermarket")</f>
        <v>Anh Minh Supermarket</v>
      </c>
      <c r="C162" s="5">
        <v>33.7455886</v>
      </c>
      <c r="D162" s="5">
        <v>-117.9474042</v>
      </c>
      <c r="E162" s="3" t="s">
        <v>305</v>
      </c>
      <c r="F162" s="5">
        <v>3.2</v>
      </c>
      <c r="G162" s="5">
        <v>26.0</v>
      </c>
      <c r="H162" s="3" t="s">
        <v>255</v>
      </c>
    </row>
    <row r="163">
      <c r="A163" s="2" t="str">
        <f>HYPERLINK("https://www.google.com/maps/search/?api=1&amp;query=33.7602766,-117.8805426&amp;query_place_id=ChIJJRbY8EzY3IAReNhhEq5Cxds","THE BEE'S STORE")</f>
        <v>THE BEE'S STORE</v>
      </c>
      <c r="B163" s="2" t="str">
        <f>HYPERLINK("https://www.google.com/maps/@?api=1&amp;map_action=pano&amp;viewpoint=33.7602766%2C-117.8805426","THE BEE'S STORE")</f>
        <v>THE BEE'S STORE</v>
      </c>
      <c r="C163" s="5">
        <v>33.7602766</v>
      </c>
      <c r="D163" s="5">
        <v>-117.8805426</v>
      </c>
      <c r="E163" s="3" t="s">
        <v>306</v>
      </c>
      <c r="F163" s="5">
        <v>4.5</v>
      </c>
      <c r="G163" s="5">
        <v>11.0</v>
      </c>
      <c r="H163" s="3" t="s">
        <v>255</v>
      </c>
    </row>
    <row r="164">
      <c r="A164" s="2" t="str">
        <f>HYPERLINK("https://www.google.com/maps/search/?api=1&amp;query=33.7593645,-117.8717556&amp;query_place_id=ChIJB57K9rHZ3IARrVLrWEvmd4g","Big Saver Foods")</f>
        <v>Big Saver Foods</v>
      </c>
      <c r="B164" s="2" t="str">
        <f>HYPERLINK("https://www.google.com/maps/@?api=1&amp;map_action=pano&amp;viewpoint=33.7593645%2C-117.8717556","Big Saver Foods")</f>
        <v>Big Saver Foods</v>
      </c>
      <c r="C164" s="5">
        <v>33.7593645</v>
      </c>
      <c r="D164" s="5">
        <v>-117.8717556</v>
      </c>
      <c r="E164" s="3" t="s">
        <v>307</v>
      </c>
      <c r="F164" s="5">
        <v>3.9</v>
      </c>
      <c r="G164" s="5">
        <v>831.0</v>
      </c>
      <c r="H164" s="3" t="s">
        <v>270</v>
      </c>
    </row>
    <row r="165">
      <c r="A165" s="2" t="str">
        <f>HYPERLINK("https://www.google.com/maps/search/?api=1&amp;query=33.74633019999999,-117.9605408&amp;query_place_id=ChIJVcs0f7cn3YARngM7h-N_mA4","T&amp;K Food Market")</f>
        <v>T&amp;K Food Market</v>
      </c>
      <c r="B165" s="2" t="str">
        <f>HYPERLINK("https://www.google.com/maps/@?api=1&amp;map_action=pano&amp;viewpoint=33.74633019999999%2C-117.9605408","T&amp;K Food Market")</f>
        <v>T&amp;K Food Market</v>
      </c>
      <c r="C165" s="5">
        <v>33.74633019999999</v>
      </c>
      <c r="D165" s="5">
        <v>-117.9605408</v>
      </c>
      <c r="E165" s="3" t="s">
        <v>308</v>
      </c>
      <c r="F165" s="5">
        <v>3.8</v>
      </c>
      <c r="G165" s="5">
        <v>435.0</v>
      </c>
      <c r="H165" s="3" t="s">
        <v>255</v>
      </c>
    </row>
    <row r="166">
      <c r="A166" s="2" t="str">
        <f>HYPERLINK("https://www.google.com/maps/search/?api=1&amp;query=33.73222219999999,-117.9363889&amp;query_place_id=ChIJiUQCGngn3YARMVEwfhmTjiE","Mom's Supermarket")</f>
        <v>Mom's Supermarket</v>
      </c>
      <c r="B166" s="2" t="str">
        <f>HYPERLINK("https://www.google.com/maps/@?api=1&amp;map_action=pano&amp;viewpoint=33.73222219999999%2C-117.9363889","Mom's Supermarket")</f>
        <v>Mom's Supermarket</v>
      </c>
      <c r="C166" s="5">
        <v>33.73222219999999</v>
      </c>
      <c r="D166" s="5">
        <v>-117.9363889</v>
      </c>
      <c r="E166" s="3" t="s">
        <v>309</v>
      </c>
      <c r="F166" s="5">
        <v>4.0</v>
      </c>
      <c r="G166" s="5">
        <v>457.0</v>
      </c>
      <c r="H166" s="3" t="s">
        <v>255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50.13"/>
  </cols>
  <sheetData>
    <row r="1" ht="300.0" customHeight="1">
      <c r="A1" s="8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xlxYHuvEFFJUvgXrx5DSapxCjceLwUmP",1))</f>
        <v/>
      </c>
      <c r="B1" s="8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bRLMsGEwQCSP41juvpmGw7t4NIrUjBWN",1))</f>
        <v/>
      </c>
      <c r="C1" s="8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1--387JewfqoTqMV3dQSr4GfLojiWvMC3",1))</f>
        <v/>
      </c>
      <c r="D1" s="8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12BEKo1VsKf081MKErRKUGvZYIqEPA3mH",1))</f>
        <v/>
      </c>
      <c r="E1" s="8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fi94UkZCqu1bgBTe-vx7rSKh6ZQLUi0R",1))</f>
        <v/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310</v>
      </c>
      <c r="B2" s="10" t="s">
        <v>311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312</v>
      </c>
      <c r="B3" s="13" t="s">
        <v>313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2" t="s">
        <v>314</v>
      </c>
      <c r="B4" s="13" t="s">
        <v>315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2" t="s">
        <v>316</v>
      </c>
      <c r="B5" s="13" t="s">
        <v>317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 t="s">
        <v>318</v>
      </c>
      <c r="B6" s="13" t="s">
        <v>319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 t="s">
        <v>320</v>
      </c>
      <c r="B7" s="13" t="s">
        <v>321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322</v>
      </c>
      <c r="B1" s="6" t="s">
        <v>323</v>
      </c>
      <c r="C1" s="6" t="s">
        <v>324</v>
      </c>
      <c r="D1" s="6" t="s">
        <v>325</v>
      </c>
      <c r="E1" s="6" t="s">
        <v>326</v>
      </c>
      <c r="F1" s="6" t="s">
        <v>327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1</v>
      </c>
      <c r="B2" s="3" t="s">
        <v>328</v>
      </c>
      <c r="C2" s="1" t="s">
        <v>329</v>
      </c>
      <c r="D2" s="1" t="s">
        <v>330</v>
      </c>
      <c r="E2" s="1" t="s">
        <v>331</v>
      </c>
      <c r="F2" s="3" t="s">
        <v>332</v>
      </c>
    </row>
    <row r="3">
      <c r="A3" s="3" t="s">
        <v>1</v>
      </c>
      <c r="B3" s="3" t="s">
        <v>333</v>
      </c>
      <c r="C3" s="1" t="s">
        <v>334</v>
      </c>
      <c r="D3" s="1" t="s">
        <v>335</v>
      </c>
      <c r="E3" s="1" t="s">
        <v>336</v>
      </c>
      <c r="F3" s="3" t="s">
        <v>337</v>
      </c>
    </row>
    <row r="4">
      <c r="A4" s="3" t="s">
        <v>1</v>
      </c>
      <c r="B4" s="3" t="s">
        <v>338</v>
      </c>
      <c r="C4" s="1" t="s">
        <v>339</v>
      </c>
      <c r="D4" s="1" t="s">
        <v>340</v>
      </c>
      <c r="E4" s="1" t="s">
        <v>341</v>
      </c>
      <c r="F4" s="3" t="s">
        <v>342</v>
      </c>
    </row>
    <row r="5">
      <c r="A5" s="3" t="s">
        <v>1</v>
      </c>
      <c r="B5" s="3" t="s">
        <v>343</v>
      </c>
      <c r="C5" s="1" t="s">
        <v>344</v>
      </c>
      <c r="D5" s="1" t="s">
        <v>345</v>
      </c>
      <c r="E5" s="1" t="s">
        <v>346</v>
      </c>
      <c r="F5" s="3" t="s">
        <v>347</v>
      </c>
    </row>
    <row r="6">
      <c r="A6" s="3" t="s">
        <v>1</v>
      </c>
      <c r="B6" s="3" t="s">
        <v>348</v>
      </c>
      <c r="C6" s="1" t="s">
        <v>349</v>
      </c>
      <c r="D6" s="1" t="s">
        <v>350</v>
      </c>
      <c r="E6" s="1" t="s">
        <v>351</v>
      </c>
      <c r="F6" s="3" t="s">
        <v>352</v>
      </c>
    </row>
    <row r="7">
      <c r="A7" s="3" t="s">
        <v>1</v>
      </c>
      <c r="B7" s="3" t="s">
        <v>353</v>
      </c>
      <c r="C7" s="1" t="s">
        <v>354</v>
      </c>
      <c r="D7" s="1" t="s">
        <v>355</v>
      </c>
      <c r="E7" s="1" t="s">
        <v>356</v>
      </c>
      <c r="F7" s="3" t="s">
        <v>357</v>
      </c>
    </row>
    <row r="8">
      <c r="A8" s="3" t="s">
        <v>1</v>
      </c>
      <c r="B8" s="3" t="s">
        <v>358</v>
      </c>
      <c r="C8" s="1" t="s">
        <v>359</v>
      </c>
      <c r="D8" s="1" t="s">
        <v>360</v>
      </c>
      <c r="E8" s="1" t="s">
        <v>361</v>
      </c>
      <c r="F8" s="3" t="s">
        <v>362</v>
      </c>
    </row>
    <row r="9">
      <c r="A9" s="3" t="s">
        <v>1</v>
      </c>
      <c r="B9" s="3" t="s">
        <v>363</v>
      </c>
      <c r="C9" s="1" t="s">
        <v>364</v>
      </c>
      <c r="D9" s="1" t="s">
        <v>365</v>
      </c>
      <c r="E9" s="1" t="s">
        <v>366</v>
      </c>
      <c r="F9" s="3" t="s">
        <v>367</v>
      </c>
    </row>
    <row r="10">
      <c r="A10" s="3" t="s">
        <v>1</v>
      </c>
      <c r="B10" s="3" t="s">
        <v>368</v>
      </c>
      <c r="C10" s="1" t="s">
        <v>369</v>
      </c>
      <c r="D10" s="1" t="s">
        <v>370</v>
      </c>
      <c r="E10" s="1" t="s">
        <v>371</v>
      </c>
      <c r="F10" s="3" t="s">
        <v>372</v>
      </c>
    </row>
    <row r="11">
      <c r="A11" s="3" t="s">
        <v>1</v>
      </c>
      <c r="B11" s="3" t="s">
        <v>373</v>
      </c>
      <c r="C11" s="1" t="s">
        <v>374</v>
      </c>
      <c r="D11" s="1" t="s">
        <v>375</v>
      </c>
      <c r="E11" s="1" t="s">
        <v>376</v>
      </c>
      <c r="F11" s="3" t="s">
        <v>377</v>
      </c>
    </row>
    <row r="12">
      <c r="A12" s="3" t="s">
        <v>1</v>
      </c>
      <c r="B12" s="3" t="s">
        <v>378</v>
      </c>
      <c r="C12" s="1" t="s">
        <v>379</v>
      </c>
      <c r="D12" s="1" t="s">
        <v>380</v>
      </c>
      <c r="E12" s="1" t="s">
        <v>381</v>
      </c>
      <c r="F12" s="3" t="s">
        <v>382</v>
      </c>
    </row>
    <row r="13">
      <c r="A13" s="3" t="s">
        <v>1</v>
      </c>
      <c r="B13" s="3" t="s">
        <v>383</v>
      </c>
      <c r="C13" s="1" t="s">
        <v>384</v>
      </c>
      <c r="D13" s="1" t="s">
        <v>385</v>
      </c>
      <c r="E13" s="1" t="s">
        <v>386</v>
      </c>
      <c r="F13" s="3" t="s">
        <v>387</v>
      </c>
    </row>
    <row r="14">
      <c r="A14" s="3" t="s">
        <v>1</v>
      </c>
      <c r="B14" s="3" t="s">
        <v>388</v>
      </c>
      <c r="C14" s="1" t="s">
        <v>389</v>
      </c>
      <c r="D14" s="1" t="s">
        <v>390</v>
      </c>
      <c r="E14" s="1" t="s">
        <v>391</v>
      </c>
      <c r="F14" s="3" t="s">
        <v>392</v>
      </c>
    </row>
    <row r="15">
      <c r="A15" s="3" t="s">
        <v>1</v>
      </c>
      <c r="B15" s="3" t="s">
        <v>393</v>
      </c>
      <c r="C15" s="1" t="s">
        <v>394</v>
      </c>
      <c r="D15" s="1" t="s">
        <v>395</v>
      </c>
      <c r="E15" s="1" t="s">
        <v>396</v>
      </c>
      <c r="F15" s="3" t="s">
        <v>397</v>
      </c>
    </row>
    <row r="16">
      <c r="A16" s="3" t="s">
        <v>1</v>
      </c>
      <c r="B16" s="3" t="s">
        <v>398</v>
      </c>
      <c r="C16" s="1" t="s">
        <v>399</v>
      </c>
      <c r="D16" s="1" t="s">
        <v>400</v>
      </c>
      <c r="E16" s="1" t="s">
        <v>401</v>
      </c>
      <c r="F16" s="3" t="s">
        <v>402</v>
      </c>
    </row>
    <row r="17">
      <c r="A17" s="3" t="s">
        <v>1</v>
      </c>
      <c r="B17" s="3" t="s">
        <v>403</v>
      </c>
      <c r="C17" s="1" t="s">
        <v>404</v>
      </c>
      <c r="D17" s="1" t="s">
        <v>405</v>
      </c>
      <c r="E17" s="1" t="s">
        <v>406</v>
      </c>
      <c r="F17" s="3" t="s">
        <v>407</v>
      </c>
    </row>
    <row r="18">
      <c r="A18" s="3" t="s">
        <v>1</v>
      </c>
      <c r="B18" s="3" t="s">
        <v>408</v>
      </c>
      <c r="C18" s="1" t="s">
        <v>409</v>
      </c>
      <c r="D18" s="1" t="s">
        <v>410</v>
      </c>
      <c r="E18" s="1" t="s">
        <v>411</v>
      </c>
      <c r="F18" s="3" t="s">
        <v>412</v>
      </c>
    </row>
    <row r="19">
      <c r="A19" s="3" t="s">
        <v>1</v>
      </c>
      <c r="B19" s="3" t="s">
        <v>413</v>
      </c>
      <c r="C19" s="1" t="s">
        <v>414</v>
      </c>
      <c r="D19" s="1" t="s">
        <v>415</v>
      </c>
      <c r="E19" s="1" t="s">
        <v>416</v>
      </c>
      <c r="F19" s="3" t="s">
        <v>417</v>
      </c>
    </row>
    <row r="20">
      <c r="A20" s="3" t="s">
        <v>1</v>
      </c>
      <c r="B20" s="3" t="s">
        <v>418</v>
      </c>
      <c r="C20" s="1" t="s">
        <v>419</v>
      </c>
      <c r="D20" s="1" t="s">
        <v>420</v>
      </c>
      <c r="E20" s="1" t="s">
        <v>421</v>
      </c>
      <c r="F20" s="3" t="s">
        <v>422</v>
      </c>
    </row>
    <row r="21">
      <c r="A21" s="3" t="s">
        <v>1</v>
      </c>
      <c r="B21" s="3" t="s">
        <v>423</v>
      </c>
      <c r="C21" s="1" t="s">
        <v>424</v>
      </c>
      <c r="D21" s="1" t="s">
        <v>425</v>
      </c>
      <c r="E21" s="1" t="s">
        <v>426</v>
      </c>
      <c r="F21" s="3" t="s">
        <v>427</v>
      </c>
    </row>
    <row r="22">
      <c r="A22" s="3" t="s">
        <v>1</v>
      </c>
      <c r="B22" s="3" t="s">
        <v>428</v>
      </c>
      <c r="C22" s="1" t="s">
        <v>429</v>
      </c>
      <c r="D22" s="1" t="s">
        <v>430</v>
      </c>
      <c r="E22" s="1" t="s">
        <v>431</v>
      </c>
      <c r="F22" s="3" t="s">
        <v>432</v>
      </c>
    </row>
    <row r="23">
      <c r="A23" s="3" t="s">
        <v>1</v>
      </c>
      <c r="B23" s="3" t="s">
        <v>433</v>
      </c>
      <c r="C23" s="1" t="s">
        <v>434</v>
      </c>
      <c r="D23" s="1" t="s">
        <v>435</v>
      </c>
      <c r="E23" s="1" t="s">
        <v>436</v>
      </c>
      <c r="F23" s="3" t="s">
        <v>437</v>
      </c>
    </row>
    <row r="24">
      <c r="A24" s="3" t="s">
        <v>1</v>
      </c>
      <c r="B24" s="3" t="s">
        <v>438</v>
      </c>
      <c r="C24" s="1" t="s">
        <v>439</v>
      </c>
      <c r="D24" s="1" t="s">
        <v>440</v>
      </c>
      <c r="E24" s="1" t="s">
        <v>441</v>
      </c>
      <c r="F24" s="3" t="s">
        <v>442</v>
      </c>
    </row>
    <row r="25">
      <c r="A25" s="3" t="s">
        <v>1</v>
      </c>
      <c r="B25" s="3" t="s">
        <v>443</v>
      </c>
      <c r="C25" s="1" t="s">
        <v>444</v>
      </c>
      <c r="D25" s="1" t="s">
        <v>445</v>
      </c>
      <c r="E25" s="1" t="s">
        <v>446</v>
      </c>
      <c r="F25" s="3" t="s">
        <v>447</v>
      </c>
    </row>
    <row r="26">
      <c r="A26" s="3" t="s">
        <v>1</v>
      </c>
      <c r="B26" s="3" t="s">
        <v>448</v>
      </c>
      <c r="C26" s="1" t="s">
        <v>449</v>
      </c>
      <c r="D26" s="1" t="s">
        <v>450</v>
      </c>
      <c r="E26" s="1" t="s">
        <v>451</v>
      </c>
      <c r="F26" s="3" t="s">
        <v>452</v>
      </c>
    </row>
    <row r="27">
      <c r="A27" s="3" t="s">
        <v>1</v>
      </c>
      <c r="B27" s="3" t="s">
        <v>453</v>
      </c>
      <c r="C27" s="1" t="s">
        <v>454</v>
      </c>
      <c r="D27" s="1" t="s">
        <v>455</v>
      </c>
      <c r="E27" s="1" t="s">
        <v>456</v>
      </c>
      <c r="F27" s="3" t="s">
        <v>457</v>
      </c>
    </row>
    <row r="28">
      <c r="A28" s="3" t="s">
        <v>1</v>
      </c>
      <c r="B28" s="3" t="s">
        <v>458</v>
      </c>
      <c r="C28" s="1" t="s">
        <v>459</v>
      </c>
      <c r="D28" s="1" t="s">
        <v>460</v>
      </c>
      <c r="E28" s="1" t="s">
        <v>461</v>
      </c>
      <c r="F28" s="3" t="s">
        <v>462</v>
      </c>
    </row>
    <row r="29">
      <c r="A29" s="3" t="s">
        <v>1</v>
      </c>
      <c r="B29" s="3" t="s">
        <v>463</v>
      </c>
      <c r="C29" s="1" t="s">
        <v>464</v>
      </c>
      <c r="D29" s="1" t="s">
        <v>465</v>
      </c>
      <c r="E29" s="1" t="s">
        <v>466</v>
      </c>
      <c r="F29" s="3" t="s">
        <v>467</v>
      </c>
    </row>
    <row r="30">
      <c r="A30" s="3" t="s">
        <v>1</v>
      </c>
      <c r="B30" s="3" t="s">
        <v>468</v>
      </c>
      <c r="C30" s="1" t="s">
        <v>469</v>
      </c>
      <c r="D30" s="1" t="s">
        <v>470</v>
      </c>
      <c r="E30" s="1" t="s">
        <v>471</v>
      </c>
      <c r="F30" s="3" t="s">
        <v>472</v>
      </c>
    </row>
    <row r="31">
      <c r="A31" s="3" t="s">
        <v>1</v>
      </c>
      <c r="B31" s="3" t="s">
        <v>473</v>
      </c>
      <c r="C31" s="1" t="s">
        <v>474</v>
      </c>
      <c r="D31" s="1" t="s">
        <v>475</v>
      </c>
      <c r="E31" s="1" t="s">
        <v>476</v>
      </c>
      <c r="F31" s="3" t="s">
        <v>477</v>
      </c>
    </row>
    <row r="32">
      <c r="A32" s="3" t="s">
        <v>1</v>
      </c>
      <c r="B32" s="3" t="s">
        <v>478</v>
      </c>
      <c r="C32" s="1" t="s">
        <v>479</v>
      </c>
      <c r="D32" s="1" t="s">
        <v>480</v>
      </c>
      <c r="E32" s="1" t="s">
        <v>481</v>
      </c>
      <c r="F32" s="3" t="s">
        <v>482</v>
      </c>
    </row>
    <row r="33">
      <c r="A33" s="3" t="s">
        <v>1</v>
      </c>
      <c r="B33" s="3" t="s">
        <v>483</v>
      </c>
      <c r="C33" s="1" t="s">
        <v>484</v>
      </c>
      <c r="D33" s="1" t="s">
        <v>485</v>
      </c>
      <c r="E33" s="1" t="s">
        <v>486</v>
      </c>
      <c r="F33" s="3" t="s">
        <v>487</v>
      </c>
    </row>
    <row r="34">
      <c r="A34" s="3" t="s">
        <v>1</v>
      </c>
      <c r="B34" s="3" t="s">
        <v>488</v>
      </c>
      <c r="C34" s="1" t="s">
        <v>489</v>
      </c>
      <c r="D34" s="1" t="s">
        <v>490</v>
      </c>
      <c r="E34" s="1" t="s">
        <v>491</v>
      </c>
      <c r="F34" s="3" t="s">
        <v>492</v>
      </c>
    </row>
    <row r="35">
      <c r="A35" s="3" t="s">
        <v>1</v>
      </c>
      <c r="B35" s="3" t="s">
        <v>493</v>
      </c>
      <c r="C35" s="1" t="s">
        <v>494</v>
      </c>
      <c r="D35" s="1" t="s">
        <v>495</v>
      </c>
      <c r="E35" s="1" t="s">
        <v>496</v>
      </c>
      <c r="F35" s="3" t="s">
        <v>497</v>
      </c>
    </row>
    <row r="36">
      <c r="A36" s="3" t="s">
        <v>1</v>
      </c>
      <c r="B36" s="3" t="s">
        <v>498</v>
      </c>
      <c r="C36" s="1" t="s">
        <v>499</v>
      </c>
      <c r="D36" s="1" t="s">
        <v>500</v>
      </c>
      <c r="E36" s="1" t="s">
        <v>501</v>
      </c>
      <c r="F36" s="3" t="s">
        <v>502</v>
      </c>
    </row>
    <row r="37">
      <c r="A37" s="3" t="s">
        <v>1</v>
      </c>
      <c r="B37" s="3" t="s">
        <v>503</v>
      </c>
      <c r="C37" s="1" t="s">
        <v>504</v>
      </c>
      <c r="D37" s="1" t="s">
        <v>505</v>
      </c>
      <c r="E37" s="1" t="s">
        <v>506</v>
      </c>
      <c r="F37" s="3" t="s">
        <v>507</v>
      </c>
    </row>
    <row r="38">
      <c r="A38" s="3" t="s">
        <v>1</v>
      </c>
      <c r="B38" s="3" t="s">
        <v>508</v>
      </c>
      <c r="C38" s="1" t="s">
        <v>509</v>
      </c>
      <c r="D38" s="1" t="s">
        <v>510</v>
      </c>
      <c r="E38" s="1" t="s">
        <v>511</v>
      </c>
      <c r="F38" s="3" t="s">
        <v>512</v>
      </c>
    </row>
    <row r="39">
      <c r="A39" s="3" t="s">
        <v>1</v>
      </c>
      <c r="B39" s="3" t="s">
        <v>513</v>
      </c>
      <c r="C39" s="1" t="s">
        <v>514</v>
      </c>
      <c r="D39" s="1" t="s">
        <v>515</v>
      </c>
      <c r="E39" s="1" t="s">
        <v>516</v>
      </c>
      <c r="F39" s="3" t="s">
        <v>517</v>
      </c>
    </row>
    <row r="40">
      <c r="A40" s="3" t="s">
        <v>1</v>
      </c>
      <c r="B40" s="3" t="s">
        <v>518</v>
      </c>
      <c r="C40" s="1" t="s">
        <v>519</v>
      </c>
      <c r="D40" s="1" t="s">
        <v>520</v>
      </c>
      <c r="E40" s="1" t="s">
        <v>521</v>
      </c>
      <c r="F40" s="3" t="s">
        <v>522</v>
      </c>
    </row>
    <row r="41">
      <c r="A41" s="3" t="s">
        <v>1</v>
      </c>
      <c r="B41" s="3" t="s">
        <v>523</v>
      </c>
      <c r="C41" s="1" t="s">
        <v>524</v>
      </c>
      <c r="D41" s="1" t="s">
        <v>525</v>
      </c>
      <c r="E41" s="1" t="s">
        <v>526</v>
      </c>
      <c r="F41" s="3" t="s">
        <v>527</v>
      </c>
    </row>
    <row r="42">
      <c r="A42" s="3" t="s">
        <v>1</v>
      </c>
      <c r="B42" s="3" t="s">
        <v>528</v>
      </c>
      <c r="C42" s="1" t="s">
        <v>529</v>
      </c>
      <c r="D42" s="1" t="s">
        <v>530</v>
      </c>
      <c r="E42" s="1" t="s">
        <v>531</v>
      </c>
      <c r="F42" s="3" t="s">
        <v>532</v>
      </c>
    </row>
    <row r="43">
      <c r="A43" s="3" t="s">
        <v>1</v>
      </c>
      <c r="B43" s="3" t="s">
        <v>533</v>
      </c>
      <c r="C43" s="1" t="s">
        <v>534</v>
      </c>
      <c r="D43" s="1" t="s">
        <v>535</v>
      </c>
      <c r="E43" s="1" t="s">
        <v>536</v>
      </c>
      <c r="F43" s="3" t="s">
        <v>537</v>
      </c>
    </row>
    <row r="44">
      <c r="A44" s="3" t="s">
        <v>1</v>
      </c>
      <c r="B44" s="3" t="s">
        <v>538</v>
      </c>
      <c r="C44" s="1" t="s">
        <v>539</v>
      </c>
      <c r="D44" s="1" t="s">
        <v>540</v>
      </c>
      <c r="E44" s="1" t="s">
        <v>541</v>
      </c>
      <c r="F44" s="3" t="s">
        <v>542</v>
      </c>
    </row>
    <row r="45">
      <c r="A45" s="3" t="s">
        <v>1</v>
      </c>
      <c r="B45" s="3" t="s">
        <v>543</v>
      </c>
      <c r="C45" s="1" t="s">
        <v>544</v>
      </c>
      <c r="D45" s="1" t="s">
        <v>545</v>
      </c>
      <c r="E45" s="1" t="s">
        <v>546</v>
      </c>
      <c r="F45" s="3" t="s">
        <v>547</v>
      </c>
    </row>
    <row r="46">
      <c r="A46" s="3" t="s">
        <v>1</v>
      </c>
      <c r="B46" s="3" t="s">
        <v>548</v>
      </c>
      <c r="C46" s="1" t="s">
        <v>549</v>
      </c>
      <c r="D46" s="1" t="s">
        <v>550</v>
      </c>
      <c r="E46" s="1" t="s">
        <v>551</v>
      </c>
      <c r="F46" s="3" t="s">
        <v>552</v>
      </c>
    </row>
    <row r="47">
      <c r="A47" s="3" t="s">
        <v>1</v>
      </c>
      <c r="B47" s="3" t="s">
        <v>553</v>
      </c>
      <c r="C47" s="1" t="s">
        <v>554</v>
      </c>
      <c r="D47" s="1" t="s">
        <v>555</v>
      </c>
      <c r="E47" s="1" t="s">
        <v>556</v>
      </c>
      <c r="F47" s="3" t="s">
        <v>557</v>
      </c>
    </row>
    <row r="48">
      <c r="A48" s="3" t="s">
        <v>1</v>
      </c>
      <c r="B48" s="3" t="s">
        <v>558</v>
      </c>
      <c r="C48" s="1" t="s">
        <v>559</v>
      </c>
      <c r="D48" s="1" t="s">
        <v>560</v>
      </c>
      <c r="E48" s="1" t="s">
        <v>561</v>
      </c>
      <c r="F48" s="3" t="s">
        <v>562</v>
      </c>
    </row>
    <row r="49">
      <c r="A49" s="3" t="s">
        <v>1</v>
      </c>
      <c r="B49" s="3" t="s">
        <v>563</v>
      </c>
      <c r="C49" s="1" t="s">
        <v>564</v>
      </c>
      <c r="D49" s="1" t="s">
        <v>565</v>
      </c>
      <c r="E49" s="1" t="s">
        <v>566</v>
      </c>
      <c r="F49" s="3" t="s">
        <v>567</v>
      </c>
    </row>
    <row r="50">
      <c r="A50" s="3" t="s">
        <v>1</v>
      </c>
      <c r="B50" s="3" t="s">
        <v>568</v>
      </c>
      <c r="C50" s="1" t="s">
        <v>569</v>
      </c>
      <c r="D50" s="1" t="s">
        <v>570</v>
      </c>
      <c r="E50" s="1" t="s">
        <v>571</v>
      </c>
      <c r="F50" s="3" t="s">
        <v>572</v>
      </c>
    </row>
    <row r="51">
      <c r="A51" s="3" t="s">
        <v>1</v>
      </c>
      <c r="B51" s="3" t="s">
        <v>573</v>
      </c>
      <c r="C51" s="1" t="s">
        <v>574</v>
      </c>
      <c r="D51" s="1" t="s">
        <v>575</v>
      </c>
      <c r="E51" s="1" t="s">
        <v>576</v>
      </c>
      <c r="F51" s="3" t="s">
        <v>577</v>
      </c>
    </row>
    <row r="52">
      <c r="A52" s="3" t="s">
        <v>1</v>
      </c>
      <c r="B52" s="3" t="s">
        <v>578</v>
      </c>
      <c r="C52" s="1" t="s">
        <v>579</v>
      </c>
      <c r="D52" s="1" t="s">
        <v>580</v>
      </c>
      <c r="E52" s="1" t="s">
        <v>581</v>
      </c>
      <c r="F52" s="3" t="s">
        <v>582</v>
      </c>
    </row>
    <row r="53">
      <c r="A53" s="3" t="s">
        <v>1</v>
      </c>
      <c r="B53" s="3" t="s">
        <v>583</v>
      </c>
      <c r="C53" s="1" t="s">
        <v>584</v>
      </c>
      <c r="D53" s="1" t="s">
        <v>585</v>
      </c>
      <c r="E53" s="1" t="s">
        <v>586</v>
      </c>
      <c r="F53" s="3" t="s">
        <v>587</v>
      </c>
    </row>
    <row r="54">
      <c r="A54" s="3" t="s">
        <v>1</v>
      </c>
      <c r="B54" s="3" t="s">
        <v>588</v>
      </c>
      <c r="C54" s="1" t="s">
        <v>589</v>
      </c>
      <c r="D54" s="1" t="s">
        <v>590</v>
      </c>
      <c r="E54" s="1" t="s">
        <v>591</v>
      </c>
      <c r="F54" s="3" t="s">
        <v>592</v>
      </c>
    </row>
    <row r="55">
      <c r="A55" s="3" t="s">
        <v>1</v>
      </c>
      <c r="B55" s="3" t="s">
        <v>593</v>
      </c>
      <c r="C55" s="1" t="s">
        <v>594</v>
      </c>
      <c r="D55" s="1" t="s">
        <v>595</v>
      </c>
      <c r="E55" s="1" t="s">
        <v>596</v>
      </c>
      <c r="F55" s="3" t="s">
        <v>597</v>
      </c>
    </row>
    <row r="56">
      <c r="A56" s="3" t="s">
        <v>1</v>
      </c>
      <c r="B56" s="3" t="s">
        <v>598</v>
      </c>
      <c r="C56" s="1" t="s">
        <v>599</v>
      </c>
      <c r="D56" s="1" t="s">
        <v>600</v>
      </c>
      <c r="E56" s="1" t="s">
        <v>601</v>
      </c>
      <c r="F56" s="3" t="s">
        <v>602</v>
      </c>
    </row>
    <row r="57">
      <c r="A57" s="3" t="s">
        <v>1</v>
      </c>
      <c r="B57" s="3" t="s">
        <v>603</v>
      </c>
      <c r="C57" s="1" t="s">
        <v>604</v>
      </c>
      <c r="D57" s="1" t="s">
        <v>605</v>
      </c>
      <c r="E57" s="1" t="s">
        <v>606</v>
      </c>
      <c r="F57" s="3" t="s">
        <v>607</v>
      </c>
    </row>
    <row r="58">
      <c r="A58" s="3" t="s">
        <v>1</v>
      </c>
      <c r="B58" s="3" t="s">
        <v>608</v>
      </c>
      <c r="C58" s="1" t="s">
        <v>609</v>
      </c>
      <c r="D58" s="1" t="s">
        <v>610</v>
      </c>
      <c r="E58" s="1" t="s">
        <v>611</v>
      </c>
      <c r="F58" s="3" t="s">
        <v>612</v>
      </c>
    </row>
    <row r="59">
      <c r="A59" s="3" t="s">
        <v>1</v>
      </c>
      <c r="B59" s="3" t="s">
        <v>613</v>
      </c>
      <c r="C59" s="1" t="s">
        <v>614</v>
      </c>
      <c r="D59" s="1" t="s">
        <v>615</v>
      </c>
      <c r="E59" s="1" t="s">
        <v>616</v>
      </c>
      <c r="F59" s="3" t="s">
        <v>617</v>
      </c>
    </row>
    <row r="60">
      <c r="A60" s="3" t="s">
        <v>1</v>
      </c>
      <c r="B60" s="3" t="s">
        <v>618</v>
      </c>
      <c r="C60" s="1" t="s">
        <v>619</v>
      </c>
      <c r="D60" s="1" t="s">
        <v>620</v>
      </c>
      <c r="E60" s="1" t="s">
        <v>621</v>
      </c>
      <c r="F60" s="3" t="s">
        <v>622</v>
      </c>
    </row>
    <row r="61">
      <c r="A61" s="3" t="s">
        <v>1</v>
      </c>
      <c r="B61" s="3" t="s">
        <v>623</v>
      </c>
      <c r="C61" s="1" t="s">
        <v>624</v>
      </c>
      <c r="D61" s="1" t="s">
        <v>625</v>
      </c>
      <c r="E61" s="1" t="s">
        <v>626</v>
      </c>
      <c r="F61" s="3" t="s">
        <v>627</v>
      </c>
    </row>
    <row r="62">
      <c r="A62" s="3" t="s">
        <v>1</v>
      </c>
      <c r="B62" s="3" t="s">
        <v>628</v>
      </c>
      <c r="C62" s="1" t="s">
        <v>629</v>
      </c>
      <c r="D62" s="1" t="s">
        <v>630</v>
      </c>
      <c r="E62" s="1" t="s">
        <v>631</v>
      </c>
      <c r="F62" s="3" t="s">
        <v>632</v>
      </c>
    </row>
    <row r="63">
      <c r="A63" s="3" t="s">
        <v>1</v>
      </c>
      <c r="B63" s="3" t="s">
        <v>633</v>
      </c>
      <c r="C63" s="1" t="s">
        <v>634</v>
      </c>
      <c r="D63" s="1" t="s">
        <v>635</v>
      </c>
      <c r="E63" s="1" t="s">
        <v>636</v>
      </c>
      <c r="F63" s="3" t="s">
        <v>637</v>
      </c>
    </row>
    <row r="64">
      <c r="A64" s="3" t="s">
        <v>1</v>
      </c>
      <c r="B64" s="3" t="s">
        <v>478</v>
      </c>
      <c r="C64" s="1" t="s">
        <v>479</v>
      </c>
      <c r="D64" s="1" t="s">
        <v>480</v>
      </c>
      <c r="E64" s="1" t="s">
        <v>481</v>
      </c>
      <c r="F64" s="3" t="s">
        <v>482</v>
      </c>
    </row>
    <row r="65">
      <c r="A65" s="3" t="s">
        <v>1</v>
      </c>
      <c r="B65" s="3" t="s">
        <v>448</v>
      </c>
      <c r="C65" s="1" t="s">
        <v>449</v>
      </c>
      <c r="D65" s="1" t="s">
        <v>450</v>
      </c>
      <c r="E65" s="1" t="s">
        <v>451</v>
      </c>
      <c r="F65" s="3" t="s">
        <v>452</v>
      </c>
    </row>
    <row r="66">
      <c r="A66" s="3" t="s">
        <v>1</v>
      </c>
      <c r="B66" s="3" t="s">
        <v>518</v>
      </c>
      <c r="C66" s="1" t="s">
        <v>519</v>
      </c>
      <c r="D66" s="1" t="s">
        <v>520</v>
      </c>
      <c r="E66" s="1" t="s">
        <v>521</v>
      </c>
      <c r="F66" s="3" t="s">
        <v>522</v>
      </c>
    </row>
    <row r="67">
      <c r="A67" s="3" t="s">
        <v>1</v>
      </c>
      <c r="B67" s="3" t="s">
        <v>638</v>
      </c>
      <c r="C67" s="1" t="s">
        <v>639</v>
      </c>
      <c r="D67" s="1" t="s">
        <v>640</v>
      </c>
      <c r="E67" s="1" t="s">
        <v>641</v>
      </c>
      <c r="F67" s="3" t="s">
        <v>642</v>
      </c>
    </row>
    <row r="68">
      <c r="A68" s="3" t="s">
        <v>1</v>
      </c>
      <c r="B68" s="3" t="s">
        <v>643</v>
      </c>
      <c r="C68" s="1" t="s">
        <v>644</v>
      </c>
      <c r="D68" s="1" t="s">
        <v>645</v>
      </c>
      <c r="E68" s="1" t="s">
        <v>646</v>
      </c>
      <c r="F68" s="3" t="s">
        <v>647</v>
      </c>
    </row>
    <row r="69">
      <c r="A69" s="3" t="s">
        <v>1</v>
      </c>
      <c r="B69" s="3" t="s">
        <v>648</v>
      </c>
      <c r="C69" s="1" t="s">
        <v>649</v>
      </c>
      <c r="D69" s="1" t="s">
        <v>650</v>
      </c>
      <c r="E69" s="1" t="s">
        <v>651</v>
      </c>
      <c r="F69" s="3" t="s">
        <v>652</v>
      </c>
    </row>
    <row r="70">
      <c r="A70" s="3" t="s">
        <v>1</v>
      </c>
      <c r="B70" s="3" t="s">
        <v>653</v>
      </c>
      <c r="C70" s="1" t="s">
        <v>654</v>
      </c>
      <c r="D70" s="1" t="s">
        <v>655</v>
      </c>
      <c r="E70" s="1" t="s">
        <v>656</v>
      </c>
      <c r="F70" s="3" t="s">
        <v>657</v>
      </c>
    </row>
    <row r="71">
      <c r="A71" s="3" t="s">
        <v>1</v>
      </c>
      <c r="B71" s="3" t="s">
        <v>658</v>
      </c>
      <c r="C71" s="1" t="s">
        <v>659</v>
      </c>
      <c r="D71" s="1" t="s">
        <v>660</v>
      </c>
      <c r="E71" s="1" t="s">
        <v>661</v>
      </c>
      <c r="F71" s="3" t="s">
        <v>662</v>
      </c>
    </row>
    <row r="72">
      <c r="A72" s="3" t="s">
        <v>1</v>
      </c>
      <c r="B72" s="3" t="s">
        <v>663</v>
      </c>
      <c r="C72" s="1" t="s">
        <v>664</v>
      </c>
      <c r="D72" s="1" t="s">
        <v>665</v>
      </c>
      <c r="E72" s="1" t="s">
        <v>666</v>
      </c>
      <c r="F72" s="3" t="s">
        <v>667</v>
      </c>
    </row>
    <row r="73">
      <c r="A73" s="3" t="s">
        <v>1</v>
      </c>
      <c r="B73" s="3" t="s">
        <v>668</v>
      </c>
      <c r="C73" s="1" t="s">
        <v>669</v>
      </c>
      <c r="D73" s="1" t="s">
        <v>670</v>
      </c>
      <c r="E73" s="1" t="s">
        <v>671</v>
      </c>
      <c r="F73" s="3" t="s">
        <v>672</v>
      </c>
    </row>
    <row r="74">
      <c r="A74" s="3" t="s">
        <v>1</v>
      </c>
      <c r="B74" s="3" t="s">
        <v>413</v>
      </c>
      <c r="C74" s="1" t="s">
        <v>414</v>
      </c>
      <c r="D74" s="1" t="s">
        <v>415</v>
      </c>
      <c r="E74" s="1" t="s">
        <v>416</v>
      </c>
      <c r="F74" s="3" t="s">
        <v>417</v>
      </c>
    </row>
    <row r="75">
      <c r="A75" s="3" t="s">
        <v>1</v>
      </c>
      <c r="B75" s="3" t="s">
        <v>433</v>
      </c>
      <c r="C75" s="1" t="s">
        <v>434</v>
      </c>
      <c r="D75" s="1" t="s">
        <v>435</v>
      </c>
      <c r="E75" s="1" t="s">
        <v>436</v>
      </c>
      <c r="F75" s="3" t="s">
        <v>437</v>
      </c>
    </row>
    <row r="76">
      <c r="A76" s="3" t="s">
        <v>1</v>
      </c>
      <c r="B76" s="3" t="s">
        <v>673</v>
      </c>
      <c r="C76" s="1" t="s">
        <v>674</v>
      </c>
      <c r="D76" s="1" t="s">
        <v>675</v>
      </c>
      <c r="E76" s="1" t="s">
        <v>676</v>
      </c>
      <c r="F76" s="3" t="s">
        <v>677</v>
      </c>
    </row>
    <row r="77">
      <c r="A77" s="3" t="s">
        <v>1</v>
      </c>
      <c r="B77" s="3" t="s">
        <v>498</v>
      </c>
      <c r="C77" s="1" t="s">
        <v>499</v>
      </c>
      <c r="D77" s="1" t="s">
        <v>500</v>
      </c>
      <c r="E77" s="1" t="s">
        <v>501</v>
      </c>
      <c r="F77" s="3" t="s">
        <v>502</v>
      </c>
    </row>
    <row r="78">
      <c r="A78" s="3" t="s">
        <v>1</v>
      </c>
      <c r="B78" s="3" t="s">
        <v>488</v>
      </c>
      <c r="C78" s="1" t="s">
        <v>489</v>
      </c>
      <c r="D78" s="1" t="s">
        <v>490</v>
      </c>
      <c r="E78" s="1" t="s">
        <v>491</v>
      </c>
      <c r="F78" s="3" t="s">
        <v>492</v>
      </c>
    </row>
    <row r="79">
      <c r="A79" s="3" t="s">
        <v>1</v>
      </c>
      <c r="B79" s="3" t="s">
        <v>678</v>
      </c>
      <c r="C79" s="1" t="s">
        <v>679</v>
      </c>
      <c r="D79" s="1" t="s">
        <v>680</v>
      </c>
      <c r="E79" s="1" t="s">
        <v>681</v>
      </c>
      <c r="F79" s="3" t="s">
        <v>682</v>
      </c>
    </row>
    <row r="80">
      <c r="A80" s="3" t="s">
        <v>1</v>
      </c>
      <c r="B80" s="3" t="s">
        <v>683</v>
      </c>
      <c r="C80" s="1" t="s">
        <v>684</v>
      </c>
      <c r="D80" s="1" t="s">
        <v>685</v>
      </c>
      <c r="E80" s="1" t="s">
        <v>686</v>
      </c>
      <c r="F80" s="3" t="s">
        <v>687</v>
      </c>
    </row>
    <row r="81">
      <c r="A81" s="3" t="s">
        <v>1</v>
      </c>
      <c r="B81" s="3" t="s">
        <v>688</v>
      </c>
      <c r="C81" s="1" t="s">
        <v>689</v>
      </c>
      <c r="D81" s="1" t="s">
        <v>690</v>
      </c>
      <c r="E81" s="1" t="s">
        <v>691</v>
      </c>
      <c r="F81" s="3" t="s">
        <v>692</v>
      </c>
    </row>
    <row r="82">
      <c r="A82" s="3" t="s">
        <v>1</v>
      </c>
      <c r="B82" s="3" t="s">
        <v>693</v>
      </c>
      <c r="C82" s="1" t="s">
        <v>694</v>
      </c>
      <c r="D82" s="1" t="s">
        <v>695</v>
      </c>
      <c r="E82" s="1" t="s">
        <v>696</v>
      </c>
      <c r="F82" s="3" t="s">
        <v>697</v>
      </c>
    </row>
    <row r="83">
      <c r="A83" s="3" t="s">
        <v>1</v>
      </c>
      <c r="B83" s="3" t="s">
        <v>698</v>
      </c>
      <c r="C83" s="1" t="s">
        <v>699</v>
      </c>
      <c r="D83" s="1" t="s">
        <v>700</v>
      </c>
      <c r="E83" s="1" t="s">
        <v>701</v>
      </c>
      <c r="F83" s="3" t="s">
        <v>702</v>
      </c>
    </row>
    <row r="84">
      <c r="A84" s="3" t="s">
        <v>1</v>
      </c>
      <c r="B84" s="3" t="s">
        <v>463</v>
      </c>
      <c r="C84" s="1" t="s">
        <v>464</v>
      </c>
      <c r="D84" s="1" t="s">
        <v>465</v>
      </c>
      <c r="E84" s="1" t="s">
        <v>466</v>
      </c>
      <c r="F84" s="3" t="s">
        <v>467</v>
      </c>
    </row>
    <row r="85">
      <c r="A85" s="3" t="s">
        <v>1</v>
      </c>
      <c r="B85" s="3" t="s">
        <v>703</v>
      </c>
      <c r="C85" s="1" t="s">
        <v>704</v>
      </c>
      <c r="D85" s="1" t="s">
        <v>705</v>
      </c>
      <c r="E85" s="1" t="s">
        <v>706</v>
      </c>
      <c r="F85" s="3" t="s">
        <v>707</v>
      </c>
    </row>
    <row r="86">
      <c r="A86" s="3" t="s">
        <v>1</v>
      </c>
      <c r="B86" s="3" t="s">
        <v>708</v>
      </c>
      <c r="C86" s="1" t="s">
        <v>709</v>
      </c>
      <c r="D86" s="1" t="s">
        <v>710</v>
      </c>
      <c r="E86" s="1" t="s">
        <v>711</v>
      </c>
      <c r="F86" s="3" t="s">
        <v>712</v>
      </c>
    </row>
    <row r="87">
      <c r="A87" s="3" t="s">
        <v>1</v>
      </c>
      <c r="B87" s="3" t="s">
        <v>713</v>
      </c>
      <c r="C87" s="1" t="s">
        <v>714</v>
      </c>
      <c r="D87" s="1" t="s">
        <v>715</v>
      </c>
      <c r="E87" s="1" t="s">
        <v>716</v>
      </c>
      <c r="F87" s="3" t="s">
        <v>717</v>
      </c>
    </row>
    <row r="88">
      <c r="A88" s="3" t="s">
        <v>1</v>
      </c>
      <c r="B88" s="3" t="s">
        <v>553</v>
      </c>
      <c r="C88" s="1" t="s">
        <v>554</v>
      </c>
      <c r="D88" s="1" t="s">
        <v>555</v>
      </c>
      <c r="E88" s="1" t="s">
        <v>556</v>
      </c>
      <c r="F88" s="3" t="s">
        <v>557</v>
      </c>
    </row>
    <row r="89">
      <c r="A89" s="3" t="s">
        <v>1</v>
      </c>
      <c r="B89" s="3" t="s">
        <v>548</v>
      </c>
      <c r="C89" s="1" t="s">
        <v>549</v>
      </c>
      <c r="D89" s="1" t="s">
        <v>550</v>
      </c>
      <c r="E89" s="1" t="s">
        <v>551</v>
      </c>
      <c r="F89" s="3" t="s">
        <v>552</v>
      </c>
    </row>
    <row r="90">
      <c r="A90" s="3" t="s">
        <v>1</v>
      </c>
      <c r="B90" s="3" t="s">
        <v>573</v>
      </c>
      <c r="C90" s="1" t="s">
        <v>574</v>
      </c>
      <c r="D90" s="1" t="s">
        <v>575</v>
      </c>
      <c r="E90" s="1" t="s">
        <v>576</v>
      </c>
      <c r="F90" s="3" t="s">
        <v>577</v>
      </c>
    </row>
    <row r="91">
      <c r="A91" s="3" t="s">
        <v>1</v>
      </c>
      <c r="B91" s="3" t="s">
        <v>718</v>
      </c>
      <c r="C91" s="1" t="s">
        <v>719</v>
      </c>
      <c r="D91" s="1" t="s">
        <v>720</v>
      </c>
      <c r="E91" s="1" t="s">
        <v>721</v>
      </c>
      <c r="F91" s="3" t="s">
        <v>722</v>
      </c>
    </row>
    <row r="92">
      <c r="A92" s="3" t="s">
        <v>1</v>
      </c>
      <c r="B92" s="3" t="s">
        <v>723</v>
      </c>
      <c r="C92" s="1" t="s">
        <v>724</v>
      </c>
      <c r="D92" s="1" t="s">
        <v>725</v>
      </c>
      <c r="E92" s="1" t="s">
        <v>726</v>
      </c>
      <c r="F92" s="3" t="s">
        <v>727</v>
      </c>
    </row>
    <row r="93">
      <c r="A93" s="3" t="s">
        <v>1</v>
      </c>
      <c r="B93" s="3" t="s">
        <v>728</v>
      </c>
      <c r="C93" s="1" t="s">
        <v>729</v>
      </c>
      <c r="D93" s="1" t="s">
        <v>730</v>
      </c>
      <c r="E93" s="1" t="s">
        <v>731</v>
      </c>
      <c r="F93" s="3" t="s">
        <v>732</v>
      </c>
    </row>
    <row r="94">
      <c r="A94" s="3" t="s">
        <v>1</v>
      </c>
      <c r="B94" s="3" t="s">
        <v>733</v>
      </c>
      <c r="C94" s="1" t="s">
        <v>734</v>
      </c>
      <c r="D94" s="1" t="s">
        <v>735</v>
      </c>
      <c r="E94" s="1" t="s">
        <v>736</v>
      </c>
      <c r="F94" s="3" t="s">
        <v>737</v>
      </c>
    </row>
    <row r="95">
      <c r="A95" s="3" t="s">
        <v>1</v>
      </c>
      <c r="B95" s="3" t="s">
        <v>588</v>
      </c>
      <c r="C95" s="1" t="s">
        <v>589</v>
      </c>
      <c r="D95" s="1" t="s">
        <v>590</v>
      </c>
      <c r="E95" s="1" t="s">
        <v>591</v>
      </c>
      <c r="F95" s="3" t="s">
        <v>592</v>
      </c>
    </row>
    <row r="96">
      <c r="A96" s="3" t="s">
        <v>1</v>
      </c>
      <c r="B96" s="3" t="s">
        <v>738</v>
      </c>
      <c r="C96" s="1" t="s">
        <v>739</v>
      </c>
      <c r="D96" s="1" t="s">
        <v>740</v>
      </c>
      <c r="E96" s="1" t="s">
        <v>741</v>
      </c>
      <c r="F96" s="3" t="s">
        <v>742</v>
      </c>
    </row>
    <row r="97">
      <c r="A97" s="3" t="s">
        <v>1</v>
      </c>
      <c r="B97" s="3" t="s">
        <v>743</v>
      </c>
      <c r="C97" s="1" t="s">
        <v>744</v>
      </c>
      <c r="D97" s="1" t="s">
        <v>745</v>
      </c>
      <c r="E97" s="1" t="s">
        <v>746</v>
      </c>
      <c r="F97" s="3" t="s">
        <v>747</v>
      </c>
    </row>
    <row r="98">
      <c r="A98" s="3" t="s">
        <v>1</v>
      </c>
      <c r="B98" s="3" t="s">
        <v>748</v>
      </c>
      <c r="C98" s="1" t="s">
        <v>749</v>
      </c>
      <c r="D98" s="1" t="s">
        <v>750</v>
      </c>
      <c r="E98" s="1" t="s">
        <v>751</v>
      </c>
      <c r="F98" s="3" t="s">
        <v>752</v>
      </c>
    </row>
    <row r="99">
      <c r="A99" s="3" t="s">
        <v>1</v>
      </c>
      <c r="B99" s="3" t="s">
        <v>753</v>
      </c>
      <c r="C99" s="1" t="s">
        <v>754</v>
      </c>
      <c r="D99" s="1" t="s">
        <v>755</v>
      </c>
      <c r="E99" s="1" t="s">
        <v>756</v>
      </c>
      <c r="F99" s="3" t="s">
        <v>757</v>
      </c>
    </row>
    <row r="100">
      <c r="A100" s="3" t="s">
        <v>1</v>
      </c>
      <c r="B100" s="3" t="s">
        <v>758</v>
      </c>
      <c r="C100" s="1" t="s">
        <v>759</v>
      </c>
      <c r="D100" s="1" t="s">
        <v>760</v>
      </c>
      <c r="E100" s="1" t="s">
        <v>761</v>
      </c>
      <c r="F100" s="3" t="s">
        <v>762</v>
      </c>
    </row>
    <row r="101">
      <c r="A101" s="3" t="s">
        <v>1</v>
      </c>
      <c r="B101" s="3" t="s">
        <v>763</v>
      </c>
      <c r="C101" s="1" t="s">
        <v>764</v>
      </c>
      <c r="D101" s="1" t="s">
        <v>765</v>
      </c>
      <c r="E101" s="1" t="s">
        <v>766</v>
      </c>
      <c r="F101" s="3" t="s">
        <v>767</v>
      </c>
    </row>
    <row r="102">
      <c r="A102" s="3" t="s">
        <v>1</v>
      </c>
      <c r="B102" s="3" t="s">
        <v>768</v>
      </c>
      <c r="C102" s="1" t="s">
        <v>769</v>
      </c>
      <c r="D102" s="1" t="s">
        <v>770</v>
      </c>
      <c r="E102" s="1" t="s">
        <v>771</v>
      </c>
      <c r="F102" s="3" t="s">
        <v>772</v>
      </c>
    </row>
    <row r="103">
      <c r="A103" s="3" t="s">
        <v>1</v>
      </c>
      <c r="B103" s="3" t="s">
        <v>773</v>
      </c>
      <c r="C103" s="1" t="s">
        <v>774</v>
      </c>
      <c r="D103" s="1" t="s">
        <v>775</v>
      </c>
      <c r="E103" s="1" t="s">
        <v>776</v>
      </c>
      <c r="F103" s="3" t="s">
        <v>777</v>
      </c>
    </row>
    <row r="104">
      <c r="A104" s="3" t="s">
        <v>1</v>
      </c>
      <c r="B104" s="3" t="s">
        <v>778</v>
      </c>
      <c r="C104" s="1" t="s">
        <v>779</v>
      </c>
      <c r="D104" s="1" t="s">
        <v>780</v>
      </c>
      <c r="E104" s="1" t="s">
        <v>781</v>
      </c>
      <c r="F104" s="3" t="s">
        <v>782</v>
      </c>
    </row>
    <row r="105">
      <c r="A105" s="3" t="s">
        <v>1</v>
      </c>
      <c r="B105" s="3" t="s">
        <v>483</v>
      </c>
      <c r="C105" s="1" t="s">
        <v>484</v>
      </c>
      <c r="D105" s="1" t="s">
        <v>485</v>
      </c>
      <c r="E105" s="1" t="s">
        <v>486</v>
      </c>
      <c r="F105" s="3" t="s">
        <v>487</v>
      </c>
    </row>
    <row r="106">
      <c r="A106" s="3" t="s">
        <v>1</v>
      </c>
      <c r="B106" s="3" t="s">
        <v>783</v>
      </c>
      <c r="C106" s="1" t="s">
        <v>784</v>
      </c>
      <c r="D106" s="1" t="s">
        <v>785</v>
      </c>
      <c r="E106" s="1" t="s">
        <v>786</v>
      </c>
      <c r="F106" s="3" t="s">
        <v>787</v>
      </c>
    </row>
    <row r="107">
      <c r="A107" s="3" t="s">
        <v>1</v>
      </c>
      <c r="B107" s="3" t="s">
        <v>608</v>
      </c>
      <c r="C107" s="1" t="s">
        <v>609</v>
      </c>
      <c r="D107" s="1" t="s">
        <v>788</v>
      </c>
      <c r="E107" s="1" t="s">
        <v>789</v>
      </c>
      <c r="F107" s="3" t="s">
        <v>790</v>
      </c>
    </row>
    <row r="108">
      <c r="A108" s="3" t="s">
        <v>1</v>
      </c>
      <c r="B108" s="3" t="s">
        <v>791</v>
      </c>
      <c r="C108" s="1" t="s">
        <v>792</v>
      </c>
      <c r="D108" s="1" t="s">
        <v>793</v>
      </c>
      <c r="E108" s="1" t="s">
        <v>794</v>
      </c>
      <c r="F108" s="3" t="s">
        <v>795</v>
      </c>
    </row>
    <row r="109">
      <c r="A109" s="3" t="s">
        <v>1</v>
      </c>
      <c r="B109" s="3" t="s">
        <v>613</v>
      </c>
      <c r="C109" s="1" t="s">
        <v>614</v>
      </c>
      <c r="D109" s="1" t="s">
        <v>615</v>
      </c>
      <c r="E109" s="1" t="s">
        <v>616</v>
      </c>
      <c r="F109" s="3" t="s">
        <v>617</v>
      </c>
    </row>
    <row r="110">
      <c r="A110" s="3" t="s">
        <v>1</v>
      </c>
      <c r="B110" s="3" t="s">
        <v>796</v>
      </c>
      <c r="C110" s="1" t="s">
        <v>797</v>
      </c>
      <c r="D110" s="1" t="s">
        <v>798</v>
      </c>
      <c r="E110" s="1" t="s">
        <v>799</v>
      </c>
      <c r="F110" s="3" t="s">
        <v>800</v>
      </c>
    </row>
    <row r="111">
      <c r="A111" s="3" t="s">
        <v>1</v>
      </c>
      <c r="B111" s="3" t="s">
        <v>801</v>
      </c>
      <c r="C111" s="1" t="s">
        <v>802</v>
      </c>
      <c r="D111" s="1" t="s">
        <v>803</v>
      </c>
      <c r="E111" s="1" t="s">
        <v>804</v>
      </c>
      <c r="F111" s="3" t="s">
        <v>805</v>
      </c>
    </row>
    <row r="112">
      <c r="A112" s="3" t="s">
        <v>1</v>
      </c>
      <c r="B112" s="3" t="s">
        <v>806</v>
      </c>
      <c r="C112" s="1" t="s">
        <v>807</v>
      </c>
      <c r="D112" s="1" t="s">
        <v>808</v>
      </c>
      <c r="E112" s="1" t="s">
        <v>809</v>
      </c>
      <c r="F112" s="3" t="s">
        <v>810</v>
      </c>
    </row>
    <row r="113">
      <c r="A113" s="3" t="s">
        <v>1</v>
      </c>
      <c r="B113" s="3" t="s">
        <v>811</v>
      </c>
      <c r="C113" s="1" t="s">
        <v>812</v>
      </c>
      <c r="D113" s="1" t="s">
        <v>813</v>
      </c>
      <c r="E113" s="1" t="s">
        <v>814</v>
      </c>
      <c r="F113" s="3" t="s">
        <v>815</v>
      </c>
    </row>
    <row r="114">
      <c r="A114" s="3" t="s">
        <v>1</v>
      </c>
      <c r="B114" s="3" t="s">
        <v>816</v>
      </c>
      <c r="C114" s="1" t="s">
        <v>817</v>
      </c>
      <c r="D114" s="1" t="s">
        <v>818</v>
      </c>
      <c r="E114" s="1" t="s">
        <v>819</v>
      </c>
      <c r="F114" s="3" t="s">
        <v>820</v>
      </c>
    </row>
    <row r="115">
      <c r="A115" s="3" t="s">
        <v>1</v>
      </c>
      <c r="B115" s="3" t="s">
        <v>821</v>
      </c>
      <c r="C115" s="1" t="s">
        <v>822</v>
      </c>
      <c r="D115" s="1" t="s">
        <v>823</v>
      </c>
      <c r="E115" s="1" t="s">
        <v>824</v>
      </c>
      <c r="F115" s="3" t="s">
        <v>825</v>
      </c>
    </row>
    <row r="116">
      <c r="A116" s="3" t="s">
        <v>1</v>
      </c>
      <c r="B116" s="3" t="s">
        <v>533</v>
      </c>
      <c r="C116" s="1" t="s">
        <v>534</v>
      </c>
      <c r="D116" s="1" t="s">
        <v>535</v>
      </c>
      <c r="E116" s="1" t="s">
        <v>536</v>
      </c>
      <c r="F116" s="3" t="s">
        <v>537</v>
      </c>
    </row>
    <row r="117">
      <c r="A117" s="3" t="s">
        <v>1</v>
      </c>
      <c r="B117" s="3" t="s">
        <v>826</v>
      </c>
      <c r="C117" s="1" t="s">
        <v>827</v>
      </c>
      <c r="D117" s="1" t="s">
        <v>828</v>
      </c>
      <c r="E117" s="1" t="s">
        <v>829</v>
      </c>
      <c r="F117" s="3" t="s">
        <v>830</v>
      </c>
    </row>
    <row r="118">
      <c r="A118" s="3" t="s">
        <v>1</v>
      </c>
      <c r="B118" s="3" t="s">
        <v>831</v>
      </c>
      <c r="C118" s="1" t="s">
        <v>832</v>
      </c>
      <c r="D118" s="1" t="s">
        <v>833</v>
      </c>
      <c r="E118" s="1" t="s">
        <v>834</v>
      </c>
      <c r="F118" s="3" t="s">
        <v>835</v>
      </c>
    </row>
    <row r="119">
      <c r="A119" s="3" t="s">
        <v>1</v>
      </c>
      <c r="B119" s="3" t="s">
        <v>836</v>
      </c>
      <c r="C119" s="1" t="s">
        <v>837</v>
      </c>
      <c r="D119" s="1" t="s">
        <v>838</v>
      </c>
      <c r="E119" s="1" t="s">
        <v>839</v>
      </c>
      <c r="F119" s="3" t="s">
        <v>840</v>
      </c>
    </row>
    <row r="120">
      <c r="A120" s="3" t="s">
        <v>1</v>
      </c>
      <c r="B120" s="3" t="s">
        <v>841</v>
      </c>
      <c r="C120" s="1" t="s">
        <v>842</v>
      </c>
      <c r="D120" s="1" t="s">
        <v>843</v>
      </c>
      <c r="E120" s="1" t="s">
        <v>844</v>
      </c>
      <c r="F120" s="3" t="s">
        <v>845</v>
      </c>
    </row>
    <row r="121">
      <c r="A121" s="3" t="s">
        <v>1</v>
      </c>
      <c r="B121" s="3" t="s">
        <v>846</v>
      </c>
      <c r="C121" s="1" t="s">
        <v>847</v>
      </c>
      <c r="D121" s="1" t="s">
        <v>848</v>
      </c>
      <c r="E121" s="1" t="s">
        <v>849</v>
      </c>
      <c r="F121" s="3" t="s">
        <v>850</v>
      </c>
    </row>
    <row r="122">
      <c r="A122" s="3" t="s">
        <v>1</v>
      </c>
      <c r="B122" s="3" t="s">
        <v>851</v>
      </c>
      <c r="C122" s="1" t="s">
        <v>852</v>
      </c>
      <c r="D122" s="1" t="s">
        <v>853</v>
      </c>
      <c r="E122" s="1" t="s">
        <v>854</v>
      </c>
      <c r="F122" s="3" t="s">
        <v>855</v>
      </c>
    </row>
    <row r="123">
      <c r="A123" s="3" t="s">
        <v>1</v>
      </c>
      <c r="B123" s="3" t="s">
        <v>856</v>
      </c>
      <c r="C123" s="1" t="s">
        <v>857</v>
      </c>
      <c r="D123" s="1" t="s">
        <v>858</v>
      </c>
      <c r="E123" s="1" t="s">
        <v>859</v>
      </c>
      <c r="F123" s="3" t="s">
        <v>860</v>
      </c>
    </row>
    <row r="124">
      <c r="A124" s="3" t="s">
        <v>1</v>
      </c>
      <c r="B124" s="3" t="s">
        <v>861</v>
      </c>
      <c r="C124" s="1" t="s">
        <v>862</v>
      </c>
      <c r="D124" s="1" t="s">
        <v>863</v>
      </c>
      <c r="E124" s="1" t="s">
        <v>864</v>
      </c>
      <c r="F124" s="3" t="s">
        <v>865</v>
      </c>
    </row>
    <row r="125">
      <c r="A125" s="3" t="s">
        <v>1</v>
      </c>
      <c r="B125" s="3" t="s">
        <v>866</v>
      </c>
      <c r="C125" s="1" t="s">
        <v>867</v>
      </c>
      <c r="D125" s="1" t="s">
        <v>868</v>
      </c>
      <c r="E125" s="1" t="s">
        <v>869</v>
      </c>
      <c r="F125" s="3" t="s">
        <v>870</v>
      </c>
    </row>
    <row r="126">
      <c r="A126" s="3" t="s">
        <v>1</v>
      </c>
      <c r="B126" s="3" t="s">
        <v>871</v>
      </c>
      <c r="C126" s="1" t="s">
        <v>872</v>
      </c>
      <c r="D126" s="1" t="s">
        <v>873</v>
      </c>
      <c r="E126" s="1" t="s">
        <v>874</v>
      </c>
      <c r="F126" s="3" t="s">
        <v>875</v>
      </c>
    </row>
    <row r="127">
      <c r="A127" s="3" t="s">
        <v>1</v>
      </c>
      <c r="B127" s="3" t="s">
        <v>861</v>
      </c>
      <c r="C127" s="1" t="s">
        <v>876</v>
      </c>
      <c r="D127" s="1" t="s">
        <v>877</v>
      </c>
      <c r="E127" s="1" t="s">
        <v>878</v>
      </c>
      <c r="F127" s="3" t="s">
        <v>879</v>
      </c>
    </row>
    <row r="128">
      <c r="A128" s="3" t="s">
        <v>1</v>
      </c>
      <c r="B128" s="3" t="s">
        <v>880</v>
      </c>
      <c r="C128" s="1" t="s">
        <v>881</v>
      </c>
      <c r="D128" s="1" t="s">
        <v>882</v>
      </c>
      <c r="E128" s="1" t="s">
        <v>883</v>
      </c>
      <c r="F128" s="3" t="s">
        <v>884</v>
      </c>
    </row>
    <row r="129">
      <c r="A129" s="3" t="s">
        <v>1</v>
      </c>
      <c r="B129" s="3" t="s">
        <v>885</v>
      </c>
      <c r="C129" s="1" t="s">
        <v>886</v>
      </c>
      <c r="D129" s="1" t="s">
        <v>887</v>
      </c>
      <c r="E129" s="1" t="s">
        <v>888</v>
      </c>
      <c r="F129" s="3" t="s">
        <v>889</v>
      </c>
    </row>
    <row r="130">
      <c r="A130" s="3" t="s">
        <v>1</v>
      </c>
      <c r="B130" s="3" t="s">
        <v>890</v>
      </c>
      <c r="C130" s="1" t="s">
        <v>891</v>
      </c>
      <c r="D130" s="1" t="s">
        <v>892</v>
      </c>
      <c r="E130" s="1" t="s">
        <v>893</v>
      </c>
      <c r="F130" s="3" t="s">
        <v>894</v>
      </c>
    </row>
    <row r="131">
      <c r="A131" s="3" t="s">
        <v>1</v>
      </c>
      <c r="B131" s="3" t="s">
        <v>895</v>
      </c>
      <c r="C131" s="1" t="s">
        <v>896</v>
      </c>
      <c r="D131" s="1" t="s">
        <v>897</v>
      </c>
      <c r="E131" s="1" t="s">
        <v>898</v>
      </c>
      <c r="F131" s="3" t="s">
        <v>899</v>
      </c>
    </row>
    <row r="132">
      <c r="A132" s="3" t="s">
        <v>1</v>
      </c>
      <c r="B132" s="3" t="s">
        <v>900</v>
      </c>
      <c r="C132" s="1" t="s">
        <v>901</v>
      </c>
      <c r="D132" s="1" t="s">
        <v>902</v>
      </c>
      <c r="E132" s="1" t="s">
        <v>903</v>
      </c>
      <c r="F132" s="3" t="s">
        <v>904</v>
      </c>
    </row>
    <row r="133">
      <c r="A133" s="3" t="s">
        <v>1</v>
      </c>
      <c r="B133" s="3" t="s">
        <v>885</v>
      </c>
      <c r="C133" s="1" t="s">
        <v>905</v>
      </c>
      <c r="D133" s="1" t="s">
        <v>906</v>
      </c>
      <c r="E133" s="1" t="s">
        <v>907</v>
      </c>
      <c r="F133" s="3" t="s">
        <v>908</v>
      </c>
    </row>
    <row r="134">
      <c r="A134" s="3" t="s">
        <v>1</v>
      </c>
      <c r="B134" s="3" t="s">
        <v>909</v>
      </c>
      <c r="C134" s="1" t="s">
        <v>910</v>
      </c>
      <c r="D134" s="1" t="s">
        <v>911</v>
      </c>
      <c r="E134" s="1" t="s">
        <v>912</v>
      </c>
      <c r="F134" s="3" t="s">
        <v>913</v>
      </c>
    </row>
    <row r="135">
      <c r="A135" s="3" t="s">
        <v>1</v>
      </c>
      <c r="B135" s="3" t="s">
        <v>885</v>
      </c>
      <c r="C135" s="1" t="s">
        <v>914</v>
      </c>
      <c r="D135" s="1" t="s">
        <v>915</v>
      </c>
      <c r="E135" s="1" t="s">
        <v>916</v>
      </c>
      <c r="F135" s="3" t="s">
        <v>917</v>
      </c>
    </row>
    <row r="136">
      <c r="A136" s="3" t="s">
        <v>1</v>
      </c>
      <c r="B136" s="3" t="s">
        <v>918</v>
      </c>
      <c r="C136" s="1" t="s">
        <v>919</v>
      </c>
      <c r="D136" s="1" t="s">
        <v>920</v>
      </c>
      <c r="E136" s="1" t="s">
        <v>921</v>
      </c>
      <c r="F136" s="3" t="s">
        <v>922</v>
      </c>
    </row>
    <row r="137">
      <c r="A137" s="3" t="s">
        <v>1</v>
      </c>
      <c r="B137" s="3" t="s">
        <v>923</v>
      </c>
      <c r="C137" s="1" t="s">
        <v>924</v>
      </c>
      <c r="D137" s="1" t="s">
        <v>925</v>
      </c>
      <c r="E137" s="1" t="s">
        <v>926</v>
      </c>
      <c r="F137" s="3" t="s">
        <v>927</v>
      </c>
    </row>
    <row r="138">
      <c r="A138" s="3" t="s">
        <v>1</v>
      </c>
      <c r="B138" s="3" t="s">
        <v>928</v>
      </c>
      <c r="C138" s="1" t="s">
        <v>929</v>
      </c>
      <c r="D138" s="1" t="s">
        <v>930</v>
      </c>
      <c r="E138" s="1" t="s">
        <v>931</v>
      </c>
      <c r="F138" s="3" t="s">
        <v>932</v>
      </c>
    </row>
    <row r="139">
      <c r="A139" s="3" t="s">
        <v>1</v>
      </c>
      <c r="B139" s="3" t="s">
        <v>933</v>
      </c>
      <c r="C139" s="1" t="s">
        <v>934</v>
      </c>
      <c r="D139" s="1" t="s">
        <v>935</v>
      </c>
      <c r="E139" s="1" t="s">
        <v>936</v>
      </c>
      <c r="F139" s="3" t="s">
        <v>937</v>
      </c>
    </row>
    <row r="140">
      <c r="A140" s="3" t="s">
        <v>1</v>
      </c>
      <c r="B140" s="3" t="s">
        <v>890</v>
      </c>
      <c r="C140" s="1" t="s">
        <v>938</v>
      </c>
      <c r="D140" s="1" t="s">
        <v>939</v>
      </c>
      <c r="E140" s="1" t="s">
        <v>940</v>
      </c>
      <c r="F140" s="3" t="s">
        <v>941</v>
      </c>
    </row>
    <row r="141">
      <c r="A141" s="3" t="s">
        <v>1</v>
      </c>
      <c r="B141" s="3" t="s">
        <v>890</v>
      </c>
      <c r="C141" s="1" t="s">
        <v>942</v>
      </c>
      <c r="D141" s="1" t="s">
        <v>943</v>
      </c>
      <c r="E141" s="1" t="s">
        <v>944</v>
      </c>
      <c r="F141" s="3" t="s">
        <v>945</v>
      </c>
    </row>
    <row r="142">
      <c r="A142" s="3" t="s">
        <v>1</v>
      </c>
      <c r="B142" s="3" t="s">
        <v>946</v>
      </c>
      <c r="C142" s="1" t="s">
        <v>947</v>
      </c>
      <c r="D142" s="1" t="s">
        <v>897</v>
      </c>
      <c r="E142" s="1" t="s">
        <v>898</v>
      </c>
      <c r="F142" s="3" t="s">
        <v>948</v>
      </c>
    </row>
    <row r="143">
      <c r="A143" s="3" t="s">
        <v>1</v>
      </c>
      <c r="B143" s="3" t="s">
        <v>890</v>
      </c>
      <c r="C143" s="1" t="s">
        <v>949</v>
      </c>
      <c r="D143" s="1" t="s">
        <v>950</v>
      </c>
      <c r="E143" s="1" t="s">
        <v>951</v>
      </c>
      <c r="F143" s="3" t="s">
        <v>952</v>
      </c>
    </row>
    <row r="144">
      <c r="A144" s="3" t="s">
        <v>1</v>
      </c>
      <c r="B144" s="3" t="s">
        <v>953</v>
      </c>
      <c r="C144" s="1" t="s">
        <v>954</v>
      </c>
      <c r="D144" s="1" t="s">
        <v>955</v>
      </c>
      <c r="E144" s="1" t="s">
        <v>956</v>
      </c>
      <c r="F144" s="3" t="s">
        <v>957</v>
      </c>
    </row>
    <row r="145">
      <c r="A145" s="3" t="s">
        <v>1</v>
      </c>
      <c r="B145" s="3" t="s">
        <v>958</v>
      </c>
      <c r="C145" s="1" t="s">
        <v>959</v>
      </c>
      <c r="D145" s="1" t="s">
        <v>960</v>
      </c>
      <c r="E145" s="1" t="s">
        <v>961</v>
      </c>
      <c r="F145" s="3" t="s">
        <v>962</v>
      </c>
    </row>
    <row r="146">
      <c r="A146" s="3" t="s">
        <v>1</v>
      </c>
      <c r="B146" s="3" t="s">
        <v>963</v>
      </c>
      <c r="C146" s="1" t="s">
        <v>964</v>
      </c>
      <c r="D146" s="1" t="s">
        <v>965</v>
      </c>
      <c r="E146" s="1" t="s">
        <v>966</v>
      </c>
      <c r="F146" s="3" t="s">
        <v>967</v>
      </c>
    </row>
    <row r="147">
      <c r="A147" s="3" t="s">
        <v>1</v>
      </c>
      <c r="B147" s="3" t="s">
        <v>968</v>
      </c>
      <c r="C147" s="1" t="s">
        <v>969</v>
      </c>
      <c r="D147" s="1" t="s">
        <v>970</v>
      </c>
      <c r="E147" s="1" t="s">
        <v>971</v>
      </c>
      <c r="F147" s="3" t="s">
        <v>972</v>
      </c>
    </row>
    <row r="148">
      <c r="A148" s="3" t="s">
        <v>1</v>
      </c>
      <c r="B148" s="3" t="s">
        <v>973</v>
      </c>
      <c r="C148" s="1" t="s">
        <v>974</v>
      </c>
      <c r="D148" s="1" t="s">
        <v>975</v>
      </c>
      <c r="E148" s="1" t="s">
        <v>976</v>
      </c>
      <c r="F148" s="3" t="s">
        <v>977</v>
      </c>
    </row>
    <row r="149">
      <c r="A149" s="3" t="s">
        <v>1</v>
      </c>
      <c r="B149" s="3" t="s">
        <v>978</v>
      </c>
      <c r="C149" s="1" t="s">
        <v>979</v>
      </c>
      <c r="D149" s="1" t="s">
        <v>980</v>
      </c>
      <c r="E149" s="1" t="s">
        <v>981</v>
      </c>
      <c r="F149" s="3" t="s">
        <v>982</v>
      </c>
    </row>
    <row r="150">
      <c r="A150" s="3" t="s">
        <v>1</v>
      </c>
      <c r="B150" s="3" t="s">
        <v>983</v>
      </c>
      <c r="C150" s="1" t="s">
        <v>984</v>
      </c>
      <c r="D150" s="1" t="s">
        <v>985</v>
      </c>
      <c r="E150" s="1" t="s">
        <v>986</v>
      </c>
      <c r="F150" s="3" t="s">
        <v>987</v>
      </c>
    </row>
    <row r="151">
      <c r="A151" s="3" t="s">
        <v>1</v>
      </c>
      <c r="B151" s="3" t="s">
        <v>953</v>
      </c>
      <c r="C151" s="1" t="s">
        <v>988</v>
      </c>
      <c r="D151" s="1" t="s">
        <v>989</v>
      </c>
      <c r="E151" s="1" t="s">
        <v>990</v>
      </c>
      <c r="F151" s="3" t="s">
        <v>991</v>
      </c>
    </row>
    <row r="152">
      <c r="A152" s="3" t="s">
        <v>1</v>
      </c>
      <c r="B152" s="3" t="s">
        <v>992</v>
      </c>
      <c r="C152" s="1" t="s">
        <v>993</v>
      </c>
      <c r="D152" s="1" t="s">
        <v>994</v>
      </c>
      <c r="E152" s="1" t="s">
        <v>995</v>
      </c>
      <c r="F152" s="3" t="s">
        <v>996</v>
      </c>
    </row>
    <row r="153">
      <c r="A153" s="3" t="s">
        <v>1</v>
      </c>
      <c r="B153" s="3" t="s">
        <v>890</v>
      </c>
      <c r="C153" s="1" t="s">
        <v>997</v>
      </c>
      <c r="D153" s="1" t="s">
        <v>998</v>
      </c>
      <c r="E153" s="1" t="s">
        <v>999</v>
      </c>
      <c r="F153" s="3" t="s">
        <v>1000</v>
      </c>
    </row>
    <row r="154">
      <c r="A154" s="3" t="s">
        <v>1</v>
      </c>
      <c r="B154" s="3" t="s">
        <v>1001</v>
      </c>
      <c r="C154" s="1" t="s">
        <v>1002</v>
      </c>
      <c r="D154" s="1" t="s">
        <v>1003</v>
      </c>
      <c r="E154" s="1" t="s">
        <v>1004</v>
      </c>
      <c r="F154" s="3" t="s">
        <v>1005</v>
      </c>
    </row>
    <row r="155">
      <c r="A155" s="3" t="s">
        <v>1</v>
      </c>
      <c r="B155" s="3" t="s">
        <v>1006</v>
      </c>
      <c r="C155" s="1" t="s">
        <v>1007</v>
      </c>
      <c r="D155" s="1" t="s">
        <v>1008</v>
      </c>
      <c r="E155" s="1" t="s">
        <v>1009</v>
      </c>
      <c r="F155" s="3" t="s">
        <v>1010</v>
      </c>
    </row>
    <row r="156">
      <c r="A156" s="3" t="s">
        <v>1</v>
      </c>
      <c r="B156" s="3" t="s">
        <v>1011</v>
      </c>
      <c r="C156" s="1" t="s">
        <v>1012</v>
      </c>
      <c r="D156" s="1" t="s">
        <v>1013</v>
      </c>
      <c r="E156" s="1" t="s">
        <v>1014</v>
      </c>
      <c r="F156" s="3" t="s">
        <v>1015</v>
      </c>
    </row>
    <row r="157">
      <c r="A157" s="3" t="s">
        <v>1</v>
      </c>
      <c r="B157" s="3" t="s">
        <v>1016</v>
      </c>
      <c r="C157" s="1" t="s">
        <v>1017</v>
      </c>
      <c r="D157" s="1" t="s">
        <v>1018</v>
      </c>
      <c r="E157" s="1" t="s">
        <v>1019</v>
      </c>
      <c r="F157" s="3" t="s">
        <v>1020</v>
      </c>
    </row>
    <row r="158">
      <c r="A158" s="3" t="s">
        <v>1</v>
      </c>
      <c r="B158" s="3" t="s">
        <v>1021</v>
      </c>
      <c r="C158" s="1" t="s">
        <v>1022</v>
      </c>
      <c r="D158" s="1" t="s">
        <v>1023</v>
      </c>
      <c r="E158" s="1" t="s">
        <v>1024</v>
      </c>
      <c r="F158" s="3" t="s">
        <v>1025</v>
      </c>
    </row>
    <row r="159">
      <c r="A159" s="3" t="s">
        <v>1</v>
      </c>
      <c r="B159" s="3" t="s">
        <v>1026</v>
      </c>
      <c r="C159" s="1" t="s">
        <v>1027</v>
      </c>
      <c r="D159" s="1" t="s">
        <v>1028</v>
      </c>
      <c r="E159" s="1" t="s">
        <v>1029</v>
      </c>
      <c r="F159" s="3" t="s">
        <v>1030</v>
      </c>
    </row>
    <row r="160">
      <c r="A160" s="3" t="s">
        <v>1</v>
      </c>
      <c r="B160" s="3" t="s">
        <v>890</v>
      </c>
      <c r="C160" s="1" t="s">
        <v>1031</v>
      </c>
      <c r="D160" s="1" t="s">
        <v>1032</v>
      </c>
      <c r="E160" s="1" t="s">
        <v>1033</v>
      </c>
      <c r="F160" s="3" t="s">
        <v>1034</v>
      </c>
    </row>
    <row r="161">
      <c r="A161" s="3" t="s">
        <v>1</v>
      </c>
      <c r="B161" s="3" t="s">
        <v>1035</v>
      </c>
      <c r="C161" s="1" t="s">
        <v>1036</v>
      </c>
      <c r="D161" s="1" t="s">
        <v>1037</v>
      </c>
      <c r="E161" s="1" t="s">
        <v>1038</v>
      </c>
      <c r="F161" s="3" t="s">
        <v>1039</v>
      </c>
    </row>
    <row r="162">
      <c r="A162" s="3" t="s">
        <v>1</v>
      </c>
      <c r="B162" s="3" t="s">
        <v>1040</v>
      </c>
      <c r="C162" s="1" t="s">
        <v>1041</v>
      </c>
      <c r="D162" s="1" t="s">
        <v>1042</v>
      </c>
      <c r="E162" s="1" t="s">
        <v>1043</v>
      </c>
      <c r="F162" s="3" t="s">
        <v>1044</v>
      </c>
    </row>
    <row r="163">
      <c r="A163" s="3" t="s">
        <v>1</v>
      </c>
      <c r="B163" s="3" t="s">
        <v>1045</v>
      </c>
      <c r="C163" s="1" t="s">
        <v>1046</v>
      </c>
      <c r="D163" s="1" t="s">
        <v>1047</v>
      </c>
      <c r="E163" s="1" t="s">
        <v>1048</v>
      </c>
      <c r="F163" s="3" t="s">
        <v>1049</v>
      </c>
    </row>
    <row r="164">
      <c r="A164" s="3" t="s">
        <v>1</v>
      </c>
      <c r="B164" s="3" t="s">
        <v>1050</v>
      </c>
      <c r="C164" s="1" t="s">
        <v>1051</v>
      </c>
      <c r="D164" s="1" t="s">
        <v>1052</v>
      </c>
      <c r="E164" s="1" t="s">
        <v>1053</v>
      </c>
      <c r="F164" s="3" t="s">
        <v>1054</v>
      </c>
    </row>
    <row r="165">
      <c r="A165" s="3" t="s">
        <v>1</v>
      </c>
      <c r="B165" s="3" t="s">
        <v>1055</v>
      </c>
      <c r="C165" s="1" t="s">
        <v>1056</v>
      </c>
      <c r="D165" s="1" t="s">
        <v>1057</v>
      </c>
      <c r="E165" s="1" t="s">
        <v>1058</v>
      </c>
      <c r="F165" s="3" t="s">
        <v>1059</v>
      </c>
    </row>
    <row r="166">
      <c r="A166" s="3" t="s">
        <v>1</v>
      </c>
      <c r="B166" s="3" t="s">
        <v>1060</v>
      </c>
      <c r="C166" s="1" t="s">
        <v>1061</v>
      </c>
      <c r="D166" s="1" t="s">
        <v>1062</v>
      </c>
      <c r="E166" s="1" t="s">
        <v>1063</v>
      </c>
      <c r="F166" s="3" t="s">
        <v>1064</v>
      </c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C4"/>
    <hyperlink r:id="rId8" ref="D4"/>
    <hyperlink r:id="rId9" ref="E4"/>
    <hyperlink r:id="rId10" ref="C5"/>
    <hyperlink r:id="rId11" ref="D5"/>
    <hyperlink r:id="rId12" ref="E5"/>
    <hyperlink r:id="rId13" ref="C6"/>
    <hyperlink r:id="rId14" ref="D6"/>
    <hyperlink r:id="rId15" ref="E6"/>
    <hyperlink r:id="rId16" ref="C7"/>
    <hyperlink r:id="rId17" ref="D7"/>
    <hyperlink r:id="rId18" ref="E7"/>
    <hyperlink r:id="rId19" ref="C8"/>
    <hyperlink r:id="rId20" ref="D8"/>
    <hyperlink r:id="rId21" ref="E8"/>
    <hyperlink r:id="rId22" ref="C9"/>
    <hyperlink r:id="rId23" ref="D9"/>
    <hyperlink r:id="rId24" ref="E9"/>
    <hyperlink r:id="rId25" ref="C10"/>
    <hyperlink r:id="rId26" ref="D10"/>
    <hyperlink r:id="rId27" ref="E10"/>
    <hyperlink r:id="rId28" ref="C11"/>
    <hyperlink r:id="rId29" ref="D11"/>
    <hyperlink r:id="rId30" ref="E11"/>
    <hyperlink r:id="rId31" ref="C12"/>
    <hyperlink r:id="rId32" ref="D12"/>
    <hyperlink r:id="rId33" ref="E12"/>
    <hyperlink r:id="rId34" ref="C13"/>
    <hyperlink r:id="rId35" ref="D13"/>
    <hyperlink r:id="rId36" ref="E13"/>
    <hyperlink r:id="rId37" ref="C14"/>
    <hyperlink r:id="rId38" ref="D14"/>
    <hyperlink r:id="rId39" ref="E14"/>
    <hyperlink r:id="rId40" ref="C15"/>
    <hyperlink r:id="rId41" ref="D15"/>
    <hyperlink r:id="rId42" ref="E15"/>
    <hyperlink r:id="rId43" ref="C16"/>
    <hyperlink r:id="rId44" ref="D16"/>
    <hyperlink r:id="rId45" ref="E16"/>
    <hyperlink r:id="rId46" ref="C17"/>
    <hyperlink r:id="rId47" ref="D17"/>
    <hyperlink r:id="rId48" ref="E17"/>
    <hyperlink r:id="rId49" ref="C18"/>
    <hyperlink r:id="rId50" ref="D18"/>
    <hyperlink r:id="rId51" ref="E18"/>
    <hyperlink r:id="rId52" ref="C19"/>
    <hyperlink r:id="rId53" ref="D19"/>
    <hyperlink r:id="rId54" ref="E19"/>
    <hyperlink r:id="rId55" ref="C20"/>
    <hyperlink r:id="rId56" ref="D20"/>
    <hyperlink r:id="rId57" ref="E20"/>
    <hyperlink r:id="rId58" ref="C21"/>
    <hyperlink r:id="rId59" ref="D21"/>
    <hyperlink r:id="rId60" ref="E21"/>
    <hyperlink r:id="rId61" ref="C22"/>
    <hyperlink r:id="rId62" ref="D22"/>
    <hyperlink r:id="rId63" ref="E22"/>
    <hyperlink r:id="rId64" ref="C23"/>
    <hyperlink r:id="rId65" ref="D23"/>
    <hyperlink r:id="rId66" ref="E23"/>
    <hyperlink r:id="rId67" ref="C24"/>
    <hyperlink r:id="rId68" ref="D24"/>
    <hyperlink r:id="rId69" ref="E24"/>
    <hyperlink r:id="rId70" ref="C25"/>
    <hyperlink r:id="rId71" ref="D25"/>
    <hyperlink r:id="rId72" ref="E25"/>
    <hyperlink r:id="rId73" ref="C26"/>
    <hyperlink r:id="rId74" ref="D26"/>
    <hyperlink r:id="rId75" ref="E26"/>
    <hyperlink r:id="rId76" ref="C27"/>
    <hyperlink r:id="rId77" ref="D27"/>
    <hyperlink r:id="rId78" ref="E27"/>
    <hyperlink r:id="rId79" ref="C28"/>
    <hyperlink r:id="rId80" ref="D28"/>
    <hyperlink r:id="rId81" ref="E28"/>
    <hyperlink r:id="rId82" ref="C29"/>
    <hyperlink r:id="rId83" ref="D29"/>
    <hyperlink r:id="rId84" ref="E29"/>
    <hyperlink r:id="rId85" ref="C30"/>
    <hyperlink r:id="rId86" ref="D30"/>
    <hyperlink r:id="rId87" ref="E30"/>
    <hyperlink r:id="rId88" ref="C31"/>
    <hyperlink r:id="rId89" ref="D31"/>
    <hyperlink r:id="rId90" ref="E31"/>
    <hyperlink r:id="rId91" ref="C32"/>
    <hyperlink r:id="rId92" ref="D32"/>
    <hyperlink r:id="rId93" ref="E32"/>
    <hyperlink r:id="rId94" ref="C33"/>
    <hyperlink r:id="rId95" ref="D33"/>
    <hyperlink r:id="rId96" ref="E33"/>
    <hyperlink r:id="rId97" ref="C34"/>
    <hyperlink r:id="rId98" ref="D34"/>
    <hyperlink r:id="rId99" ref="E34"/>
    <hyperlink r:id="rId100" ref="C35"/>
    <hyperlink r:id="rId101" ref="D35"/>
    <hyperlink r:id="rId102" ref="E35"/>
    <hyperlink r:id="rId103" ref="C36"/>
    <hyperlink r:id="rId104" ref="D36"/>
    <hyperlink r:id="rId105" ref="E36"/>
    <hyperlink r:id="rId106" ref="C37"/>
    <hyperlink r:id="rId107" ref="D37"/>
    <hyperlink r:id="rId108" ref="E37"/>
    <hyperlink r:id="rId109" ref="C38"/>
    <hyperlink r:id="rId110" ref="D38"/>
    <hyperlink r:id="rId111" ref="E38"/>
    <hyperlink r:id="rId112" ref="C39"/>
    <hyperlink r:id="rId113" ref="D39"/>
    <hyperlink r:id="rId114" ref="E39"/>
    <hyperlink r:id="rId115" ref="C40"/>
    <hyperlink r:id="rId116" ref="D40"/>
    <hyperlink r:id="rId117" ref="E40"/>
    <hyperlink r:id="rId118" ref="C41"/>
    <hyperlink r:id="rId119" ref="D41"/>
    <hyperlink r:id="rId120" ref="E41"/>
    <hyperlink r:id="rId121" ref="C42"/>
    <hyperlink r:id="rId122" ref="D42"/>
    <hyperlink r:id="rId123" ref="E42"/>
    <hyperlink r:id="rId124" ref="C43"/>
    <hyperlink r:id="rId125" ref="D43"/>
    <hyperlink r:id="rId126" ref="E43"/>
    <hyperlink r:id="rId127" ref="C44"/>
    <hyperlink r:id="rId128" ref="D44"/>
    <hyperlink r:id="rId129" ref="E44"/>
    <hyperlink r:id="rId130" ref="C45"/>
    <hyperlink r:id="rId131" ref="D45"/>
    <hyperlink r:id="rId132" ref="E45"/>
    <hyperlink r:id="rId133" ref="C46"/>
    <hyperlink r:id="rId134" ref="D46"/>
    <hyperlink r:id="rId135" ref="E46"/>
    <hyperlink r:id="rId136" ref="C47"/>
    <hyperlink r:id="rId137" ref="D47"/>
    <hyperlink r:id="rId138" ref="E47"/>
    <hyperlink r:id="rId139" ref="C48"/>
    <hyperlink r:id="rId140" ref="D48"/>
    <hyperlink r:id="rId141" ref="E48"/>
    <hyperlink r:id="rId142" ref="C49"/>
    <hyperlink r:id="rId143" ref="D49"/>
    <hyperlink r:id="rId144" ref="E49"/>
    <hyperlink r:id="rId145" ref="C50"/>
    <hyperlink r:id="rId146" ref="D50"/>
    <hyperlink r:id="rId147" ref="E50"/>
    <hyperlink r:id="rId148" ref="C51"/>
    <hyperlink r:id="rId149" ref="D51"/>
    <hyperlink r:id="rId150" ref="E51"/>
    <hyperlink r:id="rId151" ref="C52"/>
    <hyperlink r:id="rId152" ref="D52"/>
    <hyperlink r:id="rId153" ref="E52"/>
    <hyperlink r:id="rId154" ref="C53"/>
    <hyperlink r:id="rId155" ref="D53"/>
    <hyperlink r:id="rId156" ref="E53"/>
    <hyperlink r:id="rId157" ref="C54"/>
    <hyperlink r:id="rId158" ref="D54"/>
    <hyperlink r:id="rId159" ref="E54"/>
    <hyperlink r:id="rId160" ref="C55"/>
    <hyperlink r:id="rId161" ref="D55"/>
    <hyperlink r:id="rId162" ref="E55"/>
    <hyperlink r:id="rId163" ref="C56"/>
    <hyperlink r:id="rId164" ref="D56"/>
    <hyperlink r:id="rId165" ref="E56"/>
    <hyperlink r:id="rId166" ref="C57"/>
    <hyperlink r:id="rId167" ref="D57"/>
    <hyperlink r:id="rId168" ref="E57"/>
    <hyperlink r:id="rId169" ref="C58"/>
    <hyperlink r:id="rId170" ref="D58"/>
    <hyperlink r:id="rId171" ref="E58"/>
    <hyperlink r:id="rId172" ref="C59"/>
    <hyperlink r:id="rId173" ref="D59"/>
    <hyperlink r:id="rId174" ref="E59"/>
    <hyperlink r:id="rId175" ref="C60"/>
    <hyperlink r:id="rId176" ref="D60"/>
    <hyperlink r:id="rId177" ref="E60"/>
    <hyperlink r:id="rId178" ref="C61"/>
    <hyperlink r:id="rId179" ref="D61"/>
    <hyperlink r:id="rId180" ref="E61"/>
    <hyperlink r:id="rId181" ref="C62"/>
    <hyperlink r:id="rId182" ref="D62"/>
    <hyperlink r:id="rId183" ref="E62"/>
    <hyperlink r:id="rId184" ref="C63"/>
    <hyperlink r:id="rId185" ref="D63"/>
    <hyperlink r:id="rId186" ref="E63"/>
    <hyperlink r:id="rId187" ref="C64"/>
    <hyperlink r:id="rId188" ref="D64"/>
    <hyperlink r:id="rId189" ref="E64"/>
    <hyperlink r:id="rId190" ref="C65"/>
    <hyperlink r:id="rId191" ref="D65"/>
    <hyperlink r:id="rId192" ref="E65"/>
    <hyperlink r:id="rId193" ref="C66"/>
    <hyperlink r:id="rId194" ref="D66"/>
    <hyperlink r:id="rId195" ref="E66"/>
    <hyperlink r:id="rId196" ref="C67"/>
    <hyperlink r:id="rId197" ref="D67"/>
    <hyperlink r:id="rId198" ref="E67"/>
    <hyperlink r:id="rId199" ref="C68"/>
    <hyperlink r:id="rId200" ref="D68"/>
    <hyperlink r:id="rId201" ref="E68"/>
    <hyperlink r:id="rId202" ref="C69"/>
    <hyperlink r:id="rId203" ref="D69"/>
    <hyperlink r:id="rId204" ref="E69"/>
    <hyperlink r:id="rId205" ref="C70"/>
    <hyperlink r:id="rId206" ref="D70"/>
    <hyperlink r:id="rId207" ref="E70"/>
    <hyperlink r:id="rId208" ref="C71"/>
    <hyperlink r:id="rId209" ref="D71"/>
    <hyperlink r:id="rId210" ref="E71"/>
    <hyperlink r:id="rId211" ref="C72"/>
    <hyperlink r:id="rId212" ref="D72"/>
    <hyperlink r:id="rId213" ref="E72"/>
    <hyperlink r:id="rId214" ref="C73"/>
    <hyperlink r:id="rId215" ref="D73"/>
    <hyperlink r:id="rId216" ref="E73"/>
    <hyperlink r:id="rId217" ref="C74"/>
    <hyperlink r:id="rId218" ref="D74"/>
    <hyperlink r:id="rId219" ref="E74"/>
    <hyperlink r:id="rId220" ref="C75"/>
    <hyperlink r:id="rId221" ref="D75"/>
    <hyperlink r:id="rId222" ref="E75"/>
    <hyperlink r:id="rId223" ref="C76"/>
    <hyperlink r:id="rId224" ref="D76"/>
    <hyperlink r:id="rId225" ref="E76"/>
    <hyperlink r:id="rId226" ref="C77"/>
    <hyperlink r:id="rId227" ref="D77"/>
    <hyperlink r:id="rId228" ref="E77"/>
    <hyperlink r:id="rId229" ref="C78"/>
    <hyperlink r:id="rId230" ref="D78"/>
    <hyperlink r:id="rId231" ref="E78"/>
    <hyperlink r:id="rId232" ref="C79"/>
    <hyperlink r:id="rId233" ref="D79"/>
    <hyperlink r:id="rId234" ref="E79"/>
    <hyperlink r:id="rId235" ref="C80"/>
    <hyperlink r:id="rId236" ref="D80"/>
    <hyperlink r:id="rId237" ref="E80"/>
    <hyperlink r:id="rId238" ref="C81"/>
    <hyperlink r:id="rId239" ref="D81"/>
    <hyperlink r:id="rId240" ref="E81"/>
    <hyperlink r:id="rId241" ref="C82"/>
    <hyperlink r:id="rId242" ref="D82"/>
    <hyperlink r:id="rId243" ref="E82"/>
    <hyperlink r:id="rId244" ref="C83"/>
    <hyperlink r:id="rId245" ref="D83"/>
    <hyperlink r:id="rId246" ref="E83"/>
    <hyperlink r:id="rId247" ref="C84"/>
    <hyperlink r:id="rId248" ref="D84"/>
    <hyperlink r:id="rId249" ref="E84"/>
    <hyperlink r:id="rId250" ref="C85"/>
    <hyperlink r:id="rId251" ref="D85"/>
    <hyperlink r:id="rId252" ref="E85"/>
    <hyperlink r:id="rId253" ref="C86"/>
    <hyperlink r:id="rId254" ref="D86"/>
    <hyperlink r:id="rId255" ref="E86"/>
    <hyperlink r:id="rId256" ref="C87"/>
    <hyperlink r:id="rId257" ref="D87"/>
    <hyperlink r:id="rId258" ref="E87"/>
    <hyperlink r:id="rId259" ref="C88"/>
    <hyperlink r:id="rId260" ref="D88"/>
    <hyperlink r:id="rId261" ref="E88"/>
    <hyperlink r:id="rId262" ref="C89"/>
    <hyperlink r:id="rId263" ref="D89"/>
    <hyperlink r:id="rId264" ref="E89"/>
    <hyperlink r:id="rId265" ref="C90"/>
    <hyperlink r:id="rId266" ref="D90"/>
    <hyperlink r:id="rId267" ref="E90"/>
    <hyperlink r:id="rId268" ref="C91"/>
    <hyperlink r:id="rId269" ref="D91"/>
    <hyperlink r:id="rId270" ref="E91"/>
    <hyperlink r:id="rId271" ref="C92"/>
    <hyperlink r:id="rId272" ref="D92"/>
    <hyperlink r:id="rId273" ref="E92"/>
    <hyperlink r:id="rId274" ref="C93"/>
    <hyperlink r:id="rId275" ref="D93"/>
    <hyperlink r:id="rId276" ref="E93"/>
    <hyperlink r:id="rId277" ref="C94"/>
    <hyperlink r:id="rId278" ref="D94"/>
    <hyperlink r:id="rId279" ref="E94"/>
    <hyperlink r:id="rId280" ref="C95"/>
    <hyperlink r:id="rId281" ref="D95"/>
    <hyperlink r:id="rId282" ref="E95"/>
    <hyperlink r:id="rId283" ref="C96"/>
    <hyperlink r:id="rId284" ref="D96"/>
    <hyperlink r:id="rId285" ref="E96"/>
    <hyperlink r:id="rId286" ref="C97"/>
    <hyperlink r:id="rId287" ref="D97"/>
    <hyperlink r:id="rId288" ref="E97"/>
    <hyperlink r:id="rId289" ref="C98"/>
    <hyperlink r:id="rId290" ref="D98"/>
    <hyperlink r:id="rId291" ref="E98"/>
    <hyperlink r:id="rId292" ref="C99"/>
    <hyperlink r:id="rId293" ref="D99"/>
    <hyperlink r:id="rId294" ref="E99"/>
    <hyperlink r:id="rId295" ref="C100"/>
    <hyperlink r:id="rId296" ref="D100"/>
    <hyperlink r:id="rId297" ref="E100"/>
    <hyperlink r:id="rId298" ref="C101"/>
    <hyperlink r:id="rId299" ref="D101"/>
    <hyperlink r:id="rId300" ref="E101"/>
    <hyperlink r:id="rId301" ref="C102"/>
    <hyperlink r:id="rId302" ref="D102"/>
    <hyperlink r:id="rId303" ref="E102"/>
    <hyperlink r:id="rId304" ref="C103"/>
    <hyperlink r:id="rId305" ref="D103"/>
    <hyperlink r:id="rId306" ref="E103"/>
    <hyperlink r:id="rId307" ref="C104"/>
    <hyperlink r:id="rId308" ref="D104"/>
    <hyperlink r:id="rId309" ref="E104"/>
    <hyperlink r:id="rId310" ref="C105"/>
    <hyperlink r:id="rId311" ref="D105"/>
    <hyperlink r:id="rId312" ref="E105"/>
    <hyperlink r:id="rId313" ref="C106"/>
    <hyperlink r:id="rId314" ref="D106"/>
    <hyperlink r:id="rId315" ref="E106"/>
    <hyperlink r:id="rId316" ref="C107"/>
    <hyperlink r:id="rId317" ref="D107"/>
    <hyperlink r:id="rId318" ref="E107"/>
    <hyperlink r:id="rId319" ref="C108"/>
    <hyperlink r:id="rId320" ref="D108"/>
    <hyperlink r:id="rId321" ref="E108"/>
    <hyperlink r:id="rId322" ref="C109"/>
    <hyperlink r:id="rId323" ref="D109"/>
    <hyperlink r:id="rId324" ref="E109"/>
    <hyperlink r:id="rId325" ref="C110"/>
    <hyperlink r:id="rId326" ref="D110"/>
    <hyperlink r:id="rId327" ref="E110"/>
    <hyperlink r:id="rId328" ref="C111"/>
    <hyperlink r:id="rId329" ref="D111"/>
    <hyperlink r:id="rId330" ref="E111"/>
    <hyperlink r:id="rId331" ref="C112"/>
    <hyperlink r:id="rId332" ref="D112"/>
    <hyperlink r:id="rId333" ref="E112"/>
    <hyperlink r:id="rId334" ref="C113"/>
    <hyperlink r:id="rId335" ref="D113"/>
    <hyperlink r:id="rId336" ref="E113"/>
    <hyperlink r:id="rId337" ref="C114"/>
    <hyperlink r:id="rId338" ref="D114"/>
    <hyperlink r:id="rId339" ref="E114"/>
    <hyperlink r:id="rId340" ref="C115"/>
    <hyperlink r:id="rId341" ref="D115"/>
    <hyperlink r:id="rId342" ref="E115"/>
    <hyperlink r:id="rId343" ref="C116"/>
    <hyperlink r:id="rId344" ref="D116"/>
    <hyperlink r:id="rId345" ref="E116"/>
    <hyperlink r:id="rId346" ref="C117"/>
    <hyperlink r:id="rId347" ref="D117"/>
    <hyperlink r:id="rId348" ref="E117"/>
    <hyperlink r:id="rId349" ref="C118"/>
    <hyperlink r:id="rId350" ref="D118"/>
    <hyperlink r:id="rId351" ref="E118"/>
    <hyperlink r:id="rId352" ref="C119"/>
    <hyperlink r:id="rId353" ref="D119"/>
    <hyperlink r:id="rId354" ref="E119"/>
    <hyperlink r:id="rId355" ref="C120"/>
    <hyperlink r:id="rId356" ref="D120"/>
    <hyperlink r:id="rId357" ref="E120"/>
    <hyperlink r:id="rId358" ref="C121"/>
    <hyperlink r:id="rId359" ref="D121"/>
    <hyperlink r:id="rId360" ref="E121"/>
    <hyperlink r:id="rId361" ref="C122"/>
    <hyperlink r:id="rId362" ref="D122"/>
    <hyperlink r:id="rId363" ref="E122"/>
    <hyperlink r:id="rId364" ref="C123"/>
    <hyperlink r:id="rId365" ref="D123"/>
    <hyperlink r:id="rId366" ref="E123"/>
    <hyperlink r:id="rId367" ref="C124"/>
    <hyperlink r:id="rId368" ref="D124"/>
    <hyperlink r:id="rId369" ref="E124"/>
    <hyperlink r:id="rId370" ref="C125"/>
    <hyperlink r:id="rId371" ref="D125"/>
    <hyperlink r:id="rId372" ref="E125"/>
    <hyperlink r:id="rId373" ref="C126"/>
    <hyperlink r:id="rId374" ref="D126"/>
    <hyperlink r:id="rId375" ref="E126"/>
    <hyperlink r:id="rId376" ref="C127"/>
    <hyperlink r:id="rId377" ref="D127"/>
    <hyperlink r:id="rId378" ref="E127"/>
    <hyperlink r:id="rId379" ref="C128"/>
    <hyperlink r:id="rId380" ref="D128"/>
    <hyperlink r:id="rId381" ref="E128"/>
    <hyperlink r:id="rId382" ref="C129"/>
    <hyperlink r:id="rId383" ref="D129"/>
    <hyperlink r:id="rId384" ref="E129"/>
    <hyperlink r:id="rId385" ref="C130"/>
    <hyperlink r:id="rId386" ref="D130"/>
    <hyperlink r:id="rId387" ref="E130"/>
    <hyperlink r:id="rId388" ref="C131"/>
    <hyperlink r:id="rId389" ref="D131"/>
    <hyperlink r:id="rId390" ref="E131"/>
    <hyperlink r:id="rId391" ref="C132"/>
    <hyperlink r:id="rId392" ref="D132"/>
    <hyperlink r:id="rId393" ref="E132"/>
    <hyperlink r:id="rId394" ref="C133"/>
    <hyperlink r:id="rId395" ref="D133"/>
    <hyperlink r:id="rId396" ref="E133"/>
    <hyperlink r:id="rId397" ref="C134"/>
    <hyperlink r:id="rId398" ref="D134"/>
    <hyperlink r:id="rId399" ref="E134"/>
    <hyperlink r:id="rId400" ref="C135"/>
    <hyperlink r:id="rId401" ref="D135"/>
    <hyperlink r:id="rId402" ref="E135"/>
    <hyperlink r:id="rId403" ref="C136"/>
    <hyperlink r:id="rId404" ref="D136"/>
    <hyperlink r:id="rId405" ref="E136"/>
    <hyperlink r:id="rId406" ref="C137"/>
    <hyperlink r:id="rId407" ref="D137"/>
    <hyperlink r:id="rId408" ref="E137"/>
    <hyperlink r:id="rId409" ref="C138"/>
    <hyperlink r:id="rId410" ref="D138"/>
    <hyperlink r:id="rId411" ref="E138"/>
    <hyperlink r:id="rId412" ref="C139"/>
    <hyperlink r:id="rId413" ref="D139"/>
    <hyperlink r:id="rId414" ref="E139"/>
    <hyperlink r:id="rId415" ref="C140"/>
    <hyperlink r:id="rId416" ref="D140"/>
    <hyperlink r:id="rId417" ref="E140"/>
    <hyperlink r:id="rId418" ref="C141"/>
    <hyperlink r:id="rId419" ref="D141"/>
    <hyperlink r:id="rId420" ref="E141"/>
    <hyperlink r:id="rId421" ref="C142"/>
    <hyperlink r:id="rId422" ref="D142"/>
    <hyperlink r:id="rId423" ref="E142"/>
    <hyperlink r:id="rId424" ref="C143"/>
    <hyperlink r:id="rId425" ref="D143"/>
    <hyperlink r:id="rId426" ref="E143"/>
    <hyperlink r:id="rId427" ref="C144"/>
    <hyperlink r:id="rId428" ref="D144"/>
    <hyperlink r:id="rId429" ref="E144"/>
    <hyperlink r:id="rId430" ref="C145"/>
    <hyperlink r:id="rId431" ref="D145"/>
    <hyperlink r:id="rId432" ref="E145"/>
    <hyperlink r:id="rId433" ref="C146"/>
    <hyperlink r:id="rId434" ref="D146"/>
    <hyperlink r:id="rId435" ref="E146"/>
    <hyperlink r:id="rId436" ref="C147"/>
    <hyperlink r:id="rId437" ref="D147"/>
    <hyperlink r:id="rId438" ref="E147"/>
    <hyperlink r:id="rId439" ref="C148"/>
    <hyperlink r:id="rId440" ref="D148"/>
    <hyperlink r:id="rId441" ref="E148"/>
    <hyperlink r:id="rId442" ref="C149"/>
    <hyperlink r:id="rId443" ref="D149"/>
    <hyperlink r:id="rId444" ref="E149"/>
    <hyperlink r:id="rId445" ref="C150"/>
    <hyperlink r:id="rId446" ref="D150"/>
    <hyperlink r:id="rId447" ref="E150"/>
    <hyperlink r:id="rId448" ref="C151"/>
    <hyperlink r:id="rId449" ref="D151"/>
    <hyperlink r:id="rId450" ref="E151"/>
    <hyperlink r:id="rId451" ref="C152"/>
    <hyperlink r:id="rId452" ref="D152"/>
    <hyperlink r:id="rId453" ref="E152"/>
    <hyperlink r:id="rId454" ref="C153"/>
    <hyperlink r:id="rId455" ref="D153"/>
    <hyperlink r:id="rId456" ref="E153"/>
    <hyperlink r:id="rId457" ref="C154"/>
    <hyperlink r:id="rId458" ref="D154"/>
    <hyperlink r:id="rId459" ref="E154"/>
    <hyperlink r:id="rId460" ref="C155"/>
    <hyperlink r:id="rId461" ref="D155"/>
    <hyperlink r:id="rId462" ref="E155"/>
    <hyperlink r:id="rId463" ref="C156"/>
    <hyperlink r:id="rId464" ref="D156"/>
    <hyperlink r:id="rId465" ref="E156"/>
    <hyperlink r:id="rId466" ref="C157"/>
    <hyperlink r:id="rId467" ref="D157"/>
    <hyperlink r:id="rId468" ref="E157"/>
    <hyperlink r:id="rId469" ref="C158"/>
    <hyperlink r:id="rId470" ref="D158"/>
    <hyperlink r:id="rId471" ref="E158"/>
    <hyperlink r:id="rId472" ref="C159"/>
    <hyperlink r:id="rId473" ref="D159"/>
    <hyperlink r:id="rId474" ref="E159"/>
    <hyperlink r:id="rId475" ref="C160"/>
    <hyperlink r:id="rId476" ref="D160"/>
    <hyperlink r:id="rId477" ref="E160"/>
    <hyperlink r:id="rId478" ref="C161"/>
    <hyperlink r:id="rId479" ref="D161"/>
    <hyperlink r:id="rId480" ref="E161"/>
    <hyperlink r:id="rId481" ref="C162"/>
    <hyperlink r:id="rId482" ref="D162"/>
    <hyperlink r:id="rId483" ref="E162"/>
    <hyperlink r:id="rId484" ref="C163"/>
    <hyperlink r:id="rId485" ref="D163"/>
    <hyperlink r:id="rId486" ref="E163"/>
    <hyperlink r:id="rId487" ref="C164"/>
    <hyperlink r:id="rId488" ref="D164"/>
    <hyperlink r:id="rId489" ref="E164"/>
    <hyperlink r:id="rId490" ref="C165"/>
    <hyperlink r:id="rId491" ref="D165"/>
    <hyperlink r:id="rId492" ref="E165"/>
    <hyperlink r:id="rId493" ref="C166"/>
    <hyperlink r:id="rId494" ref="D166"/>
    <hyperlink r:id="rId495" ref="E166"/>
  </hyperlinks>
  <drawing r:id="rId49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322</v>
      </c>
      <c r="B1" s="6" t="s">
        <v>323</v>
      </c>
      <c r="C1" s="6" t="s">
        <v>324</v>
      </c>
      <c r="D1" s="6" t="s">
        <v>325</v>
      </c>
      <c r="E1" s="6" t="s">
        <v>326</v>
      </c>
      <c r="F1" s="6" t="s">
        <v>327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328</v>
      </c>
      <c r="B2" s="3" t="s">
        <v>1</v>
      </c>
      <c r="C2" s="1" t="s">
        <v>1065</v>
      </c>
      <c r="D2" s="1" t="s">
        <v>1066</v>
      </c>
      <c r="E2" s="1" t="s">
        <v>1067</v>
      </c>
    </row>
    <row r="3">
      <c r="A3" s="3" t="s">
        <v>333</v>
      </c>
      <c r="B3" s="3" t="s">
        <v>1</v>
      </c>
      <c r="C3" s="1" t="s">
        <v>1068</v>
      </c>
      <c r="D3" s="1" t="s">
        <v>1069</v>
      </c>
      <c r="E3" s="1" t="s">
        <v>1070</v>
      </c>
    </row>
    <row r="4">
      <c r="A4" s="3" t="s">
        <v>338</v>
      </c>
      <c r="B4" s="3" t="s">
        <v>1</v>
      </c>
      <c r="C4" s="1" t="s">
        <v>1071</v>
      </c>
      <c r="D4" s="1" t="s">
        <v>1072</v>
      </c>
      <c r="E4" s="1" t="s">
        <v>1073</v>
      </c>
    </row>
    <row r="5">
      <c r="A5" s="3" t="s">
        <v>343</v>
      </c>
      <c r="B5" s="3" t="s">
        <v>1</v>
      </c>
      <c r="C5" s="1" t="s">
        <v>1074</v>
      </c>
      <c r="D5" s="1" t="s">
        <v>1075</v>
      </c>
      <c r="E5" s="1" t="s">
        <v>1076</v>
      </c>
    </row>
    <row r="6">
      <c r="A6" s="3" t="s">
        <v>348</v>
      </c>
      <c r="B6" s="3" t="s">
        <v>1</v>
      </c>
      <c r="C6" s="1" t="s">
        <v>1077</v>
      </c>
      <c r="D6" s="1" t="s">
        <v>1078</v>
      </c>
      <c r="E6" s="1" t="s">
        <v>1079</v>
      </c>
    </row>
    <row r="7">
      <c r="A7" s="3" t="s">
        <v>353</v>
      </c>
      <c r="B7" s="3" t="s">
        <v>1</v>
      </c>
      <c r="C7" s="1" t="s">
        <v>1080</v>
      </c>
      <c r="D7" s="1" t="s">
        <v>1081</v>
      </c>
      <c r="E7" s="1" t="s">
        <v>1082</v>
      </c>
    </row>
    <row r="8">
      <c r="A8" s="3" t="s">
        <v>358</v>
      </c>
      <c r="B8" s="3" t="s">
        <v>1</v>
      </c>
      <c r="C8" s="1" t="s">
        <v>1083</v>
      </c>
      <c r="D8" s="1" t="s">
        <v>1084</v>
      </c>
      <c r="E8" s="1" t="s">
        <v>1085</v>
      </c>
    </row>
    <row r="9">
      <c r="A9" s="3" t="s">
        <v>363</v>
      </c>
      <c r="B9" s="3" t="s">
        <v>1</v>
      </c>
      <c r="C9" s="1" t="s">
        <v>1086</v>
      </c>
      <c r="D9" s="1" t="s">
        <v>1087</v>
      </c>
      <c r="E9" s="1" t="s">
        <v>1088</v>
      </c>
    </row>
    <row r="10">
      <c r="A10" s="3" t="s">
        <v>368</v>
      </c>
      <c r="B10" s="3" t="s">
        <v>1</v>
      </c>
      <c r="C10" s="1" t="s">
        <v>1089</v>
      </c>
      <c r="D10" s="1" t="s">
        <v>1090</v>
      </c>
      <c r="E10" s="1" t="s">
        <v>1091</v>
      </c>
    </row>
    <row r="11">
      <c r="A11" s="3" t="s">
        <v>373</v>
      </c>
      <c r="B11" s="3" t="s">
        <v>1</v>
      </c>
      <c r="C11" s="1" t="s">
        <v>1092</v>
      </c>
      <c r="D11" s="1" t="s">
        <v>1093</v>
      </c>
      <c r="E11" s="1" t="s">
        <v>1094</v>
      </c>
    </row>
    <row r="12">
      <c r="A12" s="3" t="s">
        <v>378</v>
      </c>
      <c r="B12" s="3" t="s">
        <v>1</v>
      </c>
      <c r="C12" s="1" t="s">
        <v>1095</v>
      </c>
      <c r="D12" s="1" t="s">
        <v>1096</v>
      </c>
      <c r="E12" s="1" t="s">
        <v>1097</v>
      </c>
    </row>
    <row r="13">
      <c r="A13" s="3" t="s">
        <v>383</v>
      </c>
      <c r="B13" s="3" t="s">
        <v>1</v>
      </c>
      <c r="C13" s="1" t="s">
        <v>1098</v>
      </c>
      <c r="D13" s="1" t="s">
        <v>1099</v>
      </c>
      <c r="E13" s="1" t="s">
        <v>1100</v>
      </c>
    </row>
    <row r="14">
      <c r="A14" s="3" t="s">
        <v>388</v>
      </c>
      <c r="B14" s="3" t="s">
        <v>1</v>
      </c>
      <c r="C14" s="1" t="s">
        <v>1101</v>
      </c>
      <c r="D14" s="1" t="s">
        <v>1102</v>
      </c>
      <c r="E14" s="1" t="s">
        <v>1103</v>
      </c>
    </row>
    <row r="15">
      <c r="A15" s="3" t="s">
        <v>393</v>
      </c>
      <c r="B15" s="3" t="s">
        <v>1</v>
      </c>
      <c r="C15" s="1" t="s">
        <v>1104</v>
      </c>
      <c r="D15" s="1" t="s">
        <v>1105</v>
      </c>
      <c r="E15" s="1" t="s">
        <v>1106</v>
      </c>
    </row>
    <row r="16">
      <c r="A16" s="3" t="s">
        <v>398</v>
      </c>
      <c r="B16" s="3" t="s">
        <v>1</v>
      </c>
      <c r="C16" s="1" t="s">
        <v>1107</v>
      </c>
      <c r="D16" s="1" t="s">
        <v>1108</v>
      </c>
      <c r="E16" s="1" t="s">
        <v>1109</v>
      </c>
    </row>
    <row r="17">
      <c r="A17" s="3" t="s">
        <v>403</v>
      </c>
      <c r="B17" s="3" t="s">
        <v>1</v>
      </c>
      <c r="C17" s="1" t="s">
        <v>1110</v>
      </c>
      <c r="D17" s="1" t="s">
        <v>1111</v>
      </c>
      <c r="E17" s="1" t="s">
        <v>1112</v>
      </c>
    </row>
    <row r="18">
      <c r="A18" s="3" t="s">
        <v>408</v>
      </c>
      <c r="B18" s="3" t="s">
        <v>1</v>
      </c>
      <c r="C18" s="1" t="s">
        <v>1113</v>
      </c>
      <c r="D18" s="1" t="s">
        <v>1114</v>
      </c>
      <c r="E18" s="1" t="s">
        <v>1115</v>
      </c>
    </row>
    <row r="19">
      <c r="A19" s="3" t="s">
        <v>413</v>
      </c>
      <c r="B19" s="3" t="s">
        <v>1</v>
      </c>
      <c r="C19" s="1" t="s">
        <v>1116</v>
      </c>
      <c r="D19" s="1" t="s">
        <v>1117</v>
      </c>
      <c r="E19" s="1" t="s">
        <v>1118</v>
      </c>
    </row>
    <row r="20">
      <c r="A20" s="3" t="s">
        <v>418</v>
      </c>
      <c r="B20" s="3" t="s">
        <v>1</v>
      </c>
      <c r="C20" s="1" t="s">
        <v>1119</v>
      </c>
      <c r="D20" s="1" t="s">
        <v>1120</v>
      </c>
      <c r="E20" s="1" t="s">
        <v>1121</v>
      </c>
    </row>
    <row r="21">
      <c r="A21" s="3" t="s">
        <v>423</v>
      </c>
      <c r="B21" s="3" t="s">
        <v>1</v>
      </c>
      <c r="C21" s="1" t="s">
        <v>1122</v>
      </c>
      <c r="D21" s="1" t="s">
        <v>1123</v>
      </c>
      <c r="E21" s="1" t="s">
        <v>1124</v>
      </c>
    </row>
    <row r="22">
      <c r="A22" s="3" t="s">
        <v>428</v>
      </c>
      <c r="B22" s="3" t="s">
        <v>1</v>
      </c>
      <c r="C22" s="1" t="s">
        <v>1125</v>
      </c>
      <c r="D22" s="1" t="s">
        <v>1126</v>
      </c>
      <c r="E22" s="1" t="s">
        <v>1127</v>
      </c>
    </row>
    <row r="23">
      <c r="A23" s="3" t="s">
        <v>433</v>
      </c>
      <c r="B23" s="3" t="s">
        <v>1</v>
      </c>
      <c r="C23" s="1" t="s">
        <v>1128</v>
      </c>
      <c r="D23" s="1" t="s">
        <v>1129</v>
      </c>
      <c r="E23" s="1" t="s">
        <v>1130</v>
      </c>
    </row>
    <row r="24">
      <c r="A24" s="3" t="s">
        <v>438</v>
      </c>
      <c r="B24" s="3" t="s">
        <v>1</v>
      </c>
      <c r="C24" s="1" t="s">
        <v>1131</v>
      </c>
      <c r="D24" s="1" t="s">
        <v>1132</v>
      </c>
      <c r="E24" s="1" t="s">
        <v>1133</v>
      </c>
    </row>
    <row r="25">
      <c r="A25" s="3" t="s">
        <v>443</v>
      </c>
      <c r="B25" s="3" t="s">
        <v>1</v>
      </c>
      <c r="C25" s="1" t="s">
        <v>1134</v>
      </c>
      <c r="D25" s="1" t="s">
        <v>1135</v>
      </c>
      <c r="E25" s="1" t="s">
        <v>1136</v>
      </c>
    </row>
    <row r="26">
      <c r="A26" s="3" t="s">
        <v>448</v>
      </c>
      <c r="B26" s="3" t="s">
        <v>1</v>
      </c>
      <c r="C26" s="1" t="s">
        <v>1137</v>
      </c>
      <c r="D26" s="1" t="s">
        <v>1138</v>
      </c>
      <c r="E26" s="1" t="s">
        <v>1139</v>
      </c>
    </row>
    <row r="27">
      <c r="A27" s="3" t="s">
        <v>453</v>
      </c>
      <c r="B27" s="3" t="s">
        <v>1</v>
      </c>
      <c r="C27" s="1" t="s">
        <v>1140</v>
      </c>
      <c r="D27" s="1" t="s">
        <v>1141</v>
      </c>
      <c r="E27" s="1" t="s">
        <v>1142</v>
      </c>
    </row>
    <row r="28">
      <c r="A28" s="3" t="s">
        <v>458</v>
      </c>
      <c r="B28" s="3" t="s">
        <v>1</v>
      </c>
      <c r="C28" s="1" t="s">
        <v>1143</v>
      </c>
      <c r="D28" s="1" t="s">
        <v>1144</v>
      </c>
      <c r="E28" s="1" t="s">
        <v>1145</v>
      </c>
    </row>
    <row r="29">
      <c r="A29" s="3" t="s">
        <v>463</v>
      </c>
      <c r="B29" s="3" t="s">
        <v>1</v>
      </c>
      <c r="C29" s="1" t="s">
        <v>1146</v>
      </c>
      <c r="D29" s="1" t="s">
        <v>1147</v>
      </c>
      <c r="E29" s="1" t="s">
        <v>1148</v>
      </c>
    </row>
    <row r="30">
      <c r="A30" s="3" t="s">
        <v>468</v>
      </c>
      <c r="B30" s="3" t="s">
        <v>1</v>
      </c>
      <c r="C30" s="1" t="s">
        <v>1149</v>
      </c>
      <c r="D30" s="1" t="s">
        <v>1150</v>
      </c>
      <c r="E30" s="1" t="s">
        <v>1151</v>
      </c>
    </row>
    <row r="31">
      <c r="A31" s="3" t="s">
        <v>473</v>
      </c>
      <c r="B31" s="3" t="s">
        <v>1</v>
      </c>
      <c r="C31" s="1" t="s">
        <v>1152</v>
      </c>
      <c r="D31" s="1" t="s">
        <v>1153</v>
      </c>
      <c r="E31" s="1" t="s">
        <v>1154</v>
      </c>
    </row>
    <row r="32">
      <c r="A32" s="3" t="s">
        <v>478</v>
      </c>
      <c r="B32" s="3" t="s">
        <v>1</v>
      </c>
      <c r="C32" s="1" t="s">
        <v>1155</v>
      </c>
      <c r="D32" s="1" t="s">
        <v>1156</v>
      </c>
      <c r="E32" s="1" t="s">
        <v>1157</v>
      </c>
    </row>
    <row r="33">
      <c r="A33" s="3" t="s">
        <v>483</v>
      </c>
      <c r="B33" s="3" t="s">
        <v>1</v>
      </c>
      <c r="C33" s="1" t="s">
        <v>1158</v>
      </c>
      <c r="D33" s="1" t="s">
        <v>1159</v>
      </c>
      <c r="E33" s="1" t="s">
        <v>1160</v>
      </c>
    </row>
    <row r="34">
      <c r="A34" s="3" t="s">
        <v>488</v>
      </c>
      <c r="B34" s="3" t="s">
        <v>1</v>
      </c>
      <c r="C34" s="1" t="s">
        <v>1161</v>
      </c>
      <c r="D34" s="1" t="s">
        <v>1162</v>
      </c>
      <c r="E34" s="1" t="s">
        <v>1163</v>
      </c>
    </row>
    <row r="35">
      <c r="A35" s="3" t="s">
        <v>493</v>
      </c>
      <c r="B35" s="3" t="s">
        <v>1</v>
      </c>
      <c r="C35" s="1" t="s">
        <v>1164</v>
      </c>
      <c r="D35" s="1" t="s">
        <v>1165</v>
      </c>
      <c r="E35" s="1" t="s">
        <v>1166</v>
      </c>
    </row>
    <row r="36">
      <c r="A36" s="3" t="s">
        <v>498</v>
      </c>
      <c r="B36" s="3" t="s">
        <v>1</v>
      </c>
      <c r="C36" s="1" t="s">
        <v>1167</v>
      </c>
      <c r="D36" s="1" t="s">
        <v>1168</v>
      </c>
      <c r="E36" s="1" t="s">
        <v>1169</v>
      </c>
    </row>
    <row r="37">
      <c r="A37" s="3" t="s">
        <v>503</v>
      </c>
      <c r="B37" s="3" t="s">
        <v>1</v>
      </c>
      <c r="C37" s="1" t="s">
        <v>1170</v>
      </c>
      <c r="D37" s="1" t="s">
        <v>1171</v>
      </c>
      <c r="E37" s="1" t="s">
        <v>1172</v>
      </c>
    </row>
    <row r="38">
      <c r="A38" s="3" t="s">
        <v>508</v>
      </c>
      <c r="B38" s="3" t="s">
        <v>1</v>
      </c>
      <c r="C38" s="1" t="s">
        <v>1173</v>
      </c>
      <c r="D38" s="1" t="s">
        <v>1174</v>
      </c>
      <c r="E38" s="1" t="s">
        <v>1175</v>
      </c>
    </row>
    <row r="39">
      <c r="A39" s="3" t="s">
        <v>513</v>
      </c>
      <c r="B39" s="3" t="s">
        <v>1</v>
      </c>
      <c r="C39" s="1" t="s">
        <v>1176</v>
      </c>
      <c r="D39" s="1" t="s">
        <v>1177</v>
      </c>
      <c r="E39" s="1" t="s">
        <v>1178</v>
      </c>
    </row>
    <row r="40">
      <c r="A40" s="3" t="s">
        <v>518</v>
      </c>
      <c r="B40" s="3" t="s">
        <v>1</v>
      </c>
      <c r="C40" s="1" t="s">
        <v>1179</v>
      </c>
      <c r="D40" s="1" t="s">
        <v>1180</v>
      </c>
      <c r="E40" s="1" t="s">
        <v>1181</v>
      </c>
    </row>
    <row r="41">
      <c r="A41" s="3" t="s">
        <v>523</v>
      </c>
      <c r="B41" s="3" t="s">
        <v>1</v>
      </c>
      <c r="C41" s="1" t="s">
        <v>1182</v>
      </c>
      <c r="D41" s="1" t="s">
        <v>1183</v>
      </c>
      <c r="E41" s="1" t="s">
        <v>1184</v>
      </c>
    </row>
    <row r="42">
      <c r="A42" s="3" t="s">
        <v>528</v>
      </c>
      <c r="B42" s="3" t="s">
        <v>1</v>
      </c>
      <c r="C42" s="1" t="s">
        <v>1185</v>
      </c>
      <c r="D42" s="1" t="s">
        <v>1186</v>
      </c>
      <c r="E42" s="1" t="s">
        <v>1187</v>
      </c>
    </row>
    <row r="43">
      <c r="A43" s="3" t="s">
        <v>533</v>
      </c>
      <c r="B43" s="3" t="s">
        <v>1</v>
      </c>
      <c r="C43" s="1" t="s">
        <v>1188</v>
      </c>
      <c r="D43" s="1" t="s">
        <v>1189</v>
      </c>
      <c r="E43" s="1" t="s">
        <v>1190</v>
      </c>
    </row>
    <row r="44">
      <c r="A44" s="3" t="s">
        <v>538</v>
      </c>
      <c r="B44" s="3" t="s">
        <v>1</v>
      </c>
      <c r="C44" s="1" t="s">
        <v>1191</v>
      </c>
      <c r="D44" s="1" t="s">
        <v>1192</v>
      </c>
      <c r="E44" s="1" t="s">
        <v>1193</v>
      </c>
    </row>
    <row r="45">
      <c r="A45" s="3" t="s">
        <v>543</v>
      </c>
      <c r="B45" s="3" t="s">
        <v>1</v>
      </c>
      <c r="C45" s="1" t="s">
        <v>1194</v>
      </c>
      <c r="D45" s="1" t="s">
        <v>1195</v>
      </c>
      <c r="E45" s="1" t="s">
        <v>1196</v>
      </c>
    </row>
    <row r="46">
      <c r="A46" s="3" t="s">
        <v>548</v>
      </c>
      <c r="B46" s="3" t="s">
        <v>1</v>
      </c>
      <c r="C46" s="1" t="s">
        <v>1197</v>
      </c>
      <c r="D46" s="1" t="s">
        <v>1198</v>
      </c>
      <c r="E46" s="1" t="s">
        <v>1199</v>
      </c>
    </row>
    <row r="47">
      <c r="A47" s="3" t="s">
        <v>553</v>
      </c>
      <c r="B47" s="3" t="s">
        <v>1</v>
      </c>
      <c r="C47" s="1" t="s">
        <v>1200</v>
      </c>
      <c r="D47" s="1" t="s">
        <v>1201</v>
      </c>
      <c r="E47" s="1" t="s">
        <v>1202</v>
      </c>
    </row>
    <row r="48">
      <c r="A48" s="3" t="s">
        <v>558</v>
      </c>
      <c r="B48" s="3" t="s">
        <v>1</v>
      </c>
      <c r="C48" s="1" t="s">
        <v>1203</v>
      </c>
      <c r="D48" s="1" t="s">
        <v>1204</v>
      </c>
      <c r="E48" s="1" t="s">
        <v>1205</v>
      </c>
    </row>
    <row r="49">
      <c r="A49" s="3" t="s">
        <v>563</v>
      </c>
      <c r="B49" s="3" t="s">
        <v>1</v>
      </c>
      <c r="C49" s="1" t="s">
        <v>1206</v>
      </c>
      <c r="D49" s="1" t="s">
        <v>1207</v>
      </c>
      <c r="E49" s="1" t="s">
        <v>1208</v>
      </c>
    </row>
    <row r="50">
      <c r="A50" s="3" t="s">
        <v>568</v>
      </c>
      <c r="B50" s="3" t="s">
        <v>1</v>
      </c>
      <c r="C50" s="1" t="s">
        <v>1209</v>
      </c>
      <c r="D50" s="1" t="s">
        <v>1210</v>
      </c>
      <c r="E50" s="1" t="s">
        <v>1211</v>
      </c>
    </row>
    <row r="51">
      <c r="A51" s="3" t="s">
        <v>573</v>
      </c>
      <c r="B51" s="3" t="s">
        <v>1</v>
      </c>
      <c r="C51" s="1" t="s">
        <v>1212</v>
      </c>
      <c r="D51" s="1" t="s">
        <v>1213</v>
      </c>
      <c r="E51" s="1" t="s">
        <v>1214</v>
      </c>
    </row>
    <row r="52">
      <c r="A52" s="3" t="s">
        <v>578</v>
      </c>
      <c r="B52" s="3" t="s">
        <v>1</v>
      </c>
      <c r="C52" s="1" t="s">
        <v>1215</v>
      </c>
      <c r="D52" s="1" t="s">
        <v>1216</v>
      </c>
      <c r="E52" s="1" t="s">
        <v>1217</v>
      </c>
    </row>
    <row r="53">
      <c r="A53" s="3" t="s">
        <v>583</v>
      </c>
      <c r="B53" s="3" t="s">
        <v>1</v>
      </c>
      <c r="C53" s="1" t="s">
        <v>1218</v>
      </c>
      <c r="D53" s="1" t="s">
        <v>1219</v>
      </c>
      <c r="E53" s="1" t="s">
        <v>1220</v>
      </c>
    </row>
    <row r="54">
      <c r="A54" s="3" t="s">
        <v>588</v>
      </c>
      <c r="B54" s="3" t="s">
        <v>1</v>
      </c>
      <c r="C54" s="1" t="s">
        <v>1221</v>
      </c>
      <c r="D54" s="1" t="s">
        <v>1222</v>
      </c>
      <c r="E54" s="1" t="s">
        <v>1223</v>
      </c>
    </row>
    <row r="55">
      <c r="A55" s="3" t="s">
        <v>593</v>
      </c>
      <c r="B55" s="3" t="s">
        <v>1</v>
      </c>
      <c r="C55" s="1" t="s">
        <v>1224</v>
      </c>
      <c r="D55" s="1" t="s">
        <v>1225</v>
      </c>
      <c r="E55" s="1" t="s">
        <v>1226</v>
      </c>
    </row>
    <row r="56">
      <c r="A56" s="3" t="s">
        <v>598</v>
      </c>
      <c r="B56" s="3" t="s">
        <v>1</v>
      </c>
      <c r="C56" s="1" t="s">
        <v>1227</v>
      </c>
      <c r="D56" s="1" t="s">
        <v>1228</v>
      </c>
      <c r="E56" s="1" t="s">
        <v>1229</v>
      </c>
    </row>
    <row r="57">
      <c r="A57" s="3" t="s">
        <v>603</v>
      </c>
      <c r="B57" s="3" t="s">
        <v>1</v>
      </c>
      <c r="C57" s="1" t="s">
        <v>1230</v>
      </c>
      <c r="D57" s="1" t="s">
        <v>1231</v>
      </c>
      <c r="E57" s="1" t="s">
        <v>1232</v>
      </c>
    </row>
    <row r="58">
      <c r="A58" s="3" t="s">
        <v>608</v>
      </c>
      <c r="B58" s="3" t="s">
        <v>1</v>
      </c>
      <c r="C58" s="1" t="s">
        <v>1233</v>
      </c>
      <c r="D58" s="1" t="s">
        <v>1234</v>
      </c>
      <c r="E58" s="1" t="s">
        <v>1235</v>
      </c>
    </row>
    <row r="59">
      <c r="A59" s="3" t="s">
        <v>613</v>
      </c>
      <c r="B59" s="3" t="s">
        <v>1</v>
      </c>
      <c r="C59" s="1" t="s">
        <v>1236</v>
      </c>
      <c r="D59" s="1" t="s">
        <v>1237</v>
      </c>
      <c r="E59" s="1" t="s">
        <v>1238</v>
      </c>
    </row>
    <row r="60">
      <c r="A60" s="3" t="s">
        <v>618</v>
      </c>
      <c r="B60" s="3" t="s">
        <v>1</v>
      </c>
      <c r="C60" s="1" t="s">
        <v>1239</v>
      </c>
      <c r="D60" s="1" t="s">
        <v>1240</v>
      </c>
      <c r="E60" s="1" t="s">
        <v>1241</v>
      </c>
    </row>
    <row r="61">
      <c r="A61" s="3" t="s">
        <v>623</v>
      </c>
      <c r="B61" s="3" t="s">
        <v>1</v>
      </c>
      <c r="C61" s="1" t="s">
        <v>1242</v>
      </c>
      <c r="D61" s="1" t="s">
        <v>1243</v>
      </c>
      <c r="E61" s="1" t="s">
        <v>1244</v>
      </c>
    </row>
    <row r="62">
      <c r="A62" s="3" t="s">
        <v>628</v>
      </c>
      <c r="B62" s="3" t="s">
        <v>1</v>
      </c>
      <c r="C62" s="1" t="s">
        <v>1245</v>
      </c>
      <c r="D62" s="1" t="s">
        <v>1246</v>
      </c>
      <c r="E62" s="1" t="s">
        <v>1247</v>
      </c>
    </row>
    <row r="63">
      <c r="A63" s="3" t="s">
        <v>633</v>
      </c>
      <c r="B63" s="3" t="s">
        <v>1</v>
      </c>
      <c r="C63" s="1" t="s">
        <v>1248</v>
      </c>
      <c r="D63" s="1" t="s">
        <v>1249</v>
      </c>
      <c r="E63" s="1" t="s">
        <v>1250</v>
      </c>
    </row>
    <row r="64">
      <c r="A64" s="3" t="s">
        <v>478</v>
      </c>
      <c r="B64" s="3" t="s">
        <v>1</v>
      </c>
      <c r="C64" s="1" t="s">
        <v>1155</v>
      </c>
      <c r="D64" s="1" t="s">
        <v>1156</v>
      </c>
      <c r="E64" s="1" t="s">
        <v>1157</v>
      </c>
    </row>
    <row r="65">
      <c r="A65" s="3" t="s">
        <v>448</v>
      </c>
      <c r="B65" s="3" t="s">
        <v>1</v>
      </c>
      <c r="C65" s="1" t="s">
        <v>1137</v>
      </c>
      <c r="D65" s="1" t="s">
        <v>1138</v>
      </c>
      <c r="E65" s="1" t="s">
        <v>1139</v>
      </c>
    </row>
    <row r="66">
      <c r="A66" s="3" t="s">
        <v>518</v>
      </c>
      <c r="B66" s="3" t="s">
        <v>1</v>
      </c>
      <c r="C66" s="1" t="s">
        <v>1179</v>
      </c>
      <c r="D66" s="1" t="s">
        <v>1180</v>
      </c>
      <c r="E66" s="1" t="s">
        <v>1181</v>
      </c>
    </row>
    <row r="67">
      <c r="A67" s="3" t="s">
        <v>638</v>
      </c>
      <c r="B67" s="3" t="s">
        <v>1</v>
      </c>
      <c r="C67" s="1" t="s">
        <v>1251</v>
      </c>
      <c r="D67" s="1" t="s">
        <v>1252</v>
      </c>
      <c r="E67" s="1" t="s">
        <v>1253</v>
      </c>
    </row>
    <row r="68">
      <c r="A68" s="3" t="s">
        <v>643</v>
      </c>
      <c r="B68" s="3" t="s">
        <v>1</v>
      </c>
      <c r="C68" s="1" t="s">
        <v>1254</v>
      </c>
      <c r="D68" s="1" t="s">
        <v>1255</v>
      </c>
      <c r="E68" s="1" t="s">
        <v>1256</v>
      </c>
    </row>
    <row r="69">
      <c r="A69" s="3" t="s">
        <v>648</v>
      </c>
      <c r="B69" s="3" t="s">
        <v>1</v>
      </c>
      <c r="C69" s="1" t="s">
        <v>1257</v>
      </c>
      <c r="D69" s="1" t="s">
        <v>1258</v>
      </c>
      <c r="E69" s="1" t="s">
        <v>1259</v>
      </c>
    </row>
    <row r="70">
      <c r="A70" s="3" t="s">
        <v>653</v>
      </c>
      <c r="B70" s="3" t="s">
        <v>1</v>
      </c>
      <c r="C70" s="1" t="s">
        <v>1260</v>
      </c>
      <c r="D70" s="1" t="s">
        <v>1261</v>
      </c>
      <c r="E70" s="1" t="s">
        <v>1262</v>
      </c>
    </row>
    <row r="71">
      <c r="A71" s="3" t="s">
        <v>658</v>
      </c>
      <c r="B71" s="3" t="s">
        <v>1</v>
      </c>
      <c r="C71" s="1" t="s">
        <v>1263</v>
      </c>
      <c r="D71" s="1" t="s">
        <v>1264</v>
      </c>
      <c r="E71" s="1" t="s">
        <v>1265</v>
      </c>
    </row>
    <row r="72">
      <c r="A72" s="3" t="s">
        <v>663</v>
      </c>
      <c r="B72" s="3" t="s">
        <v>1</v>
      </c>
      <c r="C72" s="1" t="s">
        <v>1266</v>
      </c>
      <c r="D72" s="1" t="s">
        <v>1267</v>
      </c>
      <c r="E72" s="1" t="s">
        <v>1268</v>
      </c>
    </row>
    <row r="73">
      <c r="A73" s="3" t="s">
        <v>668</v>
      </c>
      <c r="B73" s="3" t="s">
        <v>1</v>
      </c>
      <c r="C73" s="1" t="s">
        <v>1269</v>
      </c>
      <c r="D73" s="1" t="s">
        <v>1270</v>
      </c>
      <c r="E73" s="1" t="s">
        <v>1271</v>
      </c>
    </row>
    <row r="74">
      <c r="A74" s="3" t="s">
        <v>413</v>
      </c>
      <c r="B74" s="3" t="s">
        <v>1</v>
      </c>
      <c r="C74" s="1" t="s">
        <v>1116</v>
      </c>
      <c r="D74" s="1" t="s">
        <v>1117</v>
      </c>
      <c r="E74" s="1" t="s">
        <v>1118</v>
      </c>
    </row>
    <row r="75">
      <c r="A75" s="3" t="s">
        <v>433</v>
      </c>
      <c r="B75" s="3" t="s">
        <v>1</v>
      </c>
      <c r="C75" s="1" t="s">
        <v>1128</v>
      </c>
      <c r="D75" s="1" t="s">
        <v>1129</v>
      </c>
      <c r="E75" s="1" t="s">
        <v>1130</v>
      </c>
    </row>
    <row r="76">
      <c r="A76" s="3" t="s">
        <v>673</v>
      </c>
      <c r="B76" s="3" t="s">
        <v>1</v>
      </c>
      <c r="C76" s="1" t="s">
        <v>1272</v>
      </c>
      <c r="D76" s="1" t="s">
        <v>1273</v>
      </c>
      <c r="E76" s="1" t="s">
        <v>1274</v>
      </c>
    </row>
    <row r="77">
      <c r="A77" s="3" t="s">
        <v>498</v>
      </c>
      <c r="B77" s="3" t="s">
        <v>1</v>
      </c>
      <c r="C77" s="1" t="s">
        <v>1167</v>
      </c>
      <c r="D77" s="1" t="s">
        <v>1168</v>
      </c>
      <c r="E77" s="1" t="s">
        <v>1169</v>
      </c>
    </row>
    <row r="78">
      <c r="A78" s="3" t="s">
        <v>488</v>
      </c>
      <c r="B78" s="3" t="s">
        <v>1</v>
      </c>
      <c r="C78" s="1" t="s">
        <v>1161</v>
      </c>
      <c r="D78" s="1" t="s">
        <v>1162</v>
      </c>
      <c r="E78" s="1" t="s">
        <v>1163</v>
      </c>
    </row>
    <row r="79">
      <c r="A79" s="3" t="s">
        <v>678</v>
      </c>
      <c r="B79" s="3" t="s">
        <v>1</v>
      </c>
      <c r="C79" s="1" t="s">
        <v>1275</v>
      </c>
      <c r="D79" s="1" t="s">
        <v>1276</v>
      </c>
      <c r="E79" s="1" t="s">
        <v>1277</v>
      </c>
    </row>
    <row r="80">
      <c r="A80" s="3" t="s">
        <v>683</v>
      </c>
      <c r="B80" s="3" t="s">
        <v>1</v>
      </c>
      <c r="C80" s="1" t="s">
        <v>1278</v>
      </c>
      <c r="D80" s="1" t="s">
        <v>1279</v>
      </c>
      <c r="E80" s="1" t="s">
        <v>1280</v>
      </c>
    </row>
    <row r="81">
      <c r="A81" s="3" t="s">
        <v>688</v>
      </c>
      <c r="B81" s="3" t="s">
        <v>1</v>
      </c>
      <c r="C81" s="1" t="s">
        <v>1281</v>
      </c>
      <c r="D81" s="1" t="s">
        <v>1282</v>
      </c>
      <c r="E81" s="1" t="s">
        <v>1283</v>
      </c>
    </row>
    <row r="82">
      <c r="A82" s="3" t="s">
        <v>693</v>
      </c>
      <c r="B82" s="3" t="s">
        <v>1</v>
      </c>
      <c r="C82" s="1" t="s">
        <v>1284</v>
      </c>
      <c r="D82" s="1" t="s">
        <v>1285</v>
      </c>
      <c r="E82" s="1" t="s">
        <v>1286</v>
      </c>
    </row>
    <row r="83">
      <c r="A83" s="3" t="s">
        <v>698</v>
      </c>
      <c r="B83" s="3" t="s">
        <v>1</v>
      </c>
      <c r="C83" s="1" t="s">
        <v>1287</v>
      </c>
      <c r="D83" s="1" t="s">
        <v>1288</v>
      </c>
      <c r="E83" s="1" t="s">
        <v>1289</v>
      </c>
    </row>
    <row r="84">
      <c r="A84" s="3" t="s">
        <v>463</v>
      </c>
      <c r="B84" s="3" t="s">
        <v>1</v>
      </c>
      <c r="C84" s="1" t="s">
        <v>1146</v>
      </c>
      <c r="D84" s="1" t="s">
        <v>1147</v>
      </c>
      <c r="E84" s="1" t="s">
        <v>1148</v>
      </c>
    </row>
    <row r="85">
      <c r="A85" s="3" t="s">
        <v>703</v>
      </c>
      <c r="B85" s="3" t="s">
        <v>1</v>
      </c>
      <c r="C85" s="1" t="s">
        <v>1290</v>
      </c>
      <c r="D85" s="1" t="s">
        <v>1291</v>
      </c>
      <c r="E85" s="1" t="s">
        <v>1292</v>
      </c>
    </row>
    <row r="86">
      <c r="A86" s="3" t="s">
        <v>708</v>
      </c>
      <c r="B86" s="3" t="s">
        <v>1</v>
      </c>
      <c r="C86" s="1" t="s">
        <v>1293</v>
      </c>
      <c r="D86" s="1" t="s">
        <v>1294</v>
      </c>
      <c r="E86" s="1" t="s">
        <v>1295</v>
      </c>
    </row>
    <row r="87">
      <c r="A87" s="3" t="s">
        <v>713</v>
      </c>
      <c r="B87" s="3" t="s">
        <v>1</v>
      </c>
      <c r="C87" s="1" t="s">
        <v>1296</v>
      </c>
      <c r="D87" s="1" t="s">
        <v>1297</v>
      </c>
      <c r="E87" s="1" t="s">
        <v>1298</v>
      </c>
    </row>
    <row r="88">
      <c r="A88" s="3" t="s">
        <v>553</v>
      </c>
      <c r="B88" s="3" t="s">
        <v>1</v>
      </c>
      <c r="C88" s="1" t="s">
        <v>1200</v>
      </c>
      <c r="D88" s="1" t="s">
        <v>1201</v>
      </c>
      <c r="E88" s="1" t="s">
        <v>1202</v>
      </c>
    </row>
    <row r="89">
      <c r="A89" s="3" t="s">
        <v>548</v>
      </c>
      <c r="B89" s="3" t="s">
        <v>1</v>
      </c>
      <c r="C89" s="1" t="s">
        <v>1197</v>
      </c>
      <c r="D89" s="1" t="s">
        <v>1198</v>
      </c>
      <c r="E89" s="1" t="s">
        <v>1199</v>
      </c>
    </row>
    <row r="90">
      <c r="A90" s="3" t="s">
        <v>573</v>
      </c>
      <c r="B90" s="3" t="s">
        <v>1</v>
      </c>
      <c r="C90" s="1" t="s">
        <v>1212</v>
      </c>
      <c r="D90" s="1" t="s">
        <v>1213</v>
      </c>
      <c r="E90" s="1" t="s">
        <v>1214</v>
      </c>
    </row>
    <row r="91">
      <c r="A91" s="3" t="s">
        <v>718</v>
      </c>
      <c r="B91" s="3" t="s">
        <v>1</v>
      </c>
      <c r="C91" s="1" t="s">
        <v>1299</v>
      </c>
      <c r="D91" s="1" t="s">
        <v>1300</v>
      </c>
      <c r="E91" s="1" t="s">
        <v>1301</v>
      </c>
    </row>
    <row r="92">
      <c r="A92" s="3" t="s">
        <v>723</v>
      </c>
      <c r="B92" s="3" t="s">
        <v>1</v>
      </c>
      <c r="C92" s="1" t="s">
        <v>1302</v>
      </c>
      <c r="D92" s="1" t="s">
        <v>1303</v>
      </c>
      <c r="E92" s="1" t="s">
        <v>1304</v>
      </c>
    </row>
    <row r="93">
      <c r="A93" s="3" t="s">
        <v>728</v>
      </c>
      <c r="B93" s="3" t="s">
        <v>1</v>
      </c>
      <c r="C93" s="1" t="s">
        <v>1305</v>
      </c>
      <c r="D93" s="1" t="s">
        <v>1306</v>
      </c>
      <c r="E93" s="1" t="s">
        <v>1307</v>
      </c>
    </row>
    <row r="94">
      <c r="A94" s="3" t="s">
        <v>733</v>
      </c>
      <c r="B94" s="3" t="s">
        <v>1</v>
      </c>
      <c r="C94" s="1" t="s">
        <v>1308</v>
      </c>
      <c r="D94" s="1" t="s">
        <v>1309</v>
      </c>
      <c r="E94" s="1" t="s">
        <v>1310</v>
      </c>
    </row>
    <row r="95">
      <c r="A95" s="3" t="s">
        <v>588</v>
      </c>
      <c r="B95" s="3" t="s">
        <v>1</v>
      </c>
      <c r="C95" s="1" t="s">
        <v>1221</v>
      </c>
      <c r="D95" s="1" t="s">
        <v>1222</v>
      </c>
      <c r="E95" s="1" t="s">
        <v>1223</v>
      </c>
    </row>
    <row r="96">
      <c r="A96" s="3" t="s">
        <v>738</v>
      </c>
      <c r="B96" s="3" t="s">
        <v>1</v>
      </c>
      <c r="C96" s="1" t="s">
        <v>1311</v>
      </c>
      <c r="D96" s="1" t="s">
        <v>1312</v>
      </c>
      <c r="E96" s="1" t="s">
        <v>1313</v>
      </c>
    </row>
    <row r="97">
      <c r="A97" s="3" t="s">
        <v>743</v>
      </c>
      <c r="B97" s="3" t="s">
        <v>1</v>
      </c>
      <c r="C97" s="1" t="s">
        <v>1314</v>
      </c>
      <c r="D97" s="1" t="s">
        <v>1315</v>
      </c>
      <c r="E97" s="1" t="s">
        <v>1316</v>
      </c>
    </row>
    <row r="98">
      <c r="A98" s="3" t="s">
        <v>748</v>
      </c>
      <c r="B98" s="3" t="s">
        <v>1</v>
      </c>
      <c r="C98" s="1" t="s">
        <v>1317</v>
      </c>
      <c r="D98" s="1" t="s">
        <v>1318</v>
      </c>
      <c r="E98" s="1" t="s">
        <v>1319</v>
      </c>
    </row>
    <row r="99">
      <c r="A99" s="3" t="s">
        <v>753</v>
      </c>
      <c r="B99" s="3" t="s">
        <v>1</v>
      </c>
      <c r="C99" s="1" t="s">
        <v>1320</v>
      </c>
      <c r="D99" s="1" t="s">
        <v>1321</v>
      </c>
      <c r="E99" s="1" t="s">
        <v>1322</v>
      </c>
    </row>
    <row r="100">
      <c r="A100" s="3" t="s">
        <v>758</v>
      </c>
      <c r="B100" s="3" t="s">
        <v>1</v>
      </c>
      <c r="C100" s="1" t="s">
        <v>1323</v>
      </c>
      <c r="D100" s="1" t="s">
        <v>1324</v>
      </c>
      <c r="E100" s="1" t="s">
        <v>1325</v>
      </c>
    </row>
    <row r="101">
      <c r="A101" s="3" t="s">
        <v>763</v>
      </c>
      <c r="B101" s="3" t="s">
        <v>1</v>
      </c>
      <c r="C101" s="1" t="s">
        <v>1326</v>
      </c>
      <c r="D101" s="1" t="s">
        <v>1327</v>
      </c>
      <c r="E101" s="1" t="s">
        <v>1328</v>
      </c>
    </row>
    <row r="102">
      <c r="A102" s="3" t="s">
        <v>768</v>
      </c>
      <c r="B102" s="3" t="s">
        <v>1</v>
      </c>
      <c r="C102" s="1" t="s">
        <v>1329</v>
      </c>
      <c r="D102" s="1" t="s">
        <v>1330</v>
      </c>
      <c r="E102" s="1" t="s">
        <v>1331</v>
      </c>
    </row>
    <row r="103">
      <c r="A103" s="3" t="s">
        <v>773</v>
      </c>
      <c r="B103" s="3" t="s">
        <v>1</v>
      </c>
      <c r="C103" s="1" t="s">
        <v>1332</v>
      </c>
      <c r="D103" s="1" t="s">
        <v>1333</v>
      </c>
      <c r="E103" s="1" t="s">
        <v>1334</v>
      </c>
    </row>
    <row r="104">
      <c r="A104" s="3" t="s">
        <v>778</v>
      </c>
      <c r="B104" s="3" t="s">
        <v>1</v>
      </c>
      <c r="C104" s="1" t="s">
        <v>1335</v>
      </c>
      <c r="D104" s="1" t="s">
        <v>1336</v>
      </c>
      <c r="E104" s="1" t="s">
        <v>1337</v>
      </c>
    </row>
    <row r="105">
      <c r="A105" s="3" t="s">
        <v>483</v>
      </c>
      <c r="B105" s="3" t="s">
        <v>1</v>
      </c>
      <c r="C105" s="1" t="s">
        <v>1158</v>
      </c>
      <c r="D105" s="1" t="s">
        <v>1159</v>
      </c>
      <c r="E105" s="1" t="s">
        <v>1160</v>
      </c>
    </row>
    <row r="106">
      <c r="A106" s="3" t="s">
        <v>783</v>
      </c>
      <c r="B106" s="3" t="s">
        <v>1</v>
      </c>
      <c r="C106" s="1" t="s">
        <v>1338</v>
      </c>
      <c r="D106" s="1" t="s">
        <v>1339</v>
      </c>
      <c r="E106" s="1" t="s">
        <v>1340</v>
      </c>
    </row>
    <row r="107">
      <c r="A107" s="3" t="s">
        <v>608</v>
      </c>
      <c r="B107" s="3" t="s">
        <v>1</v>
      </c>
      <c r="C107" s="1" t="s">
        <v>1233</v>
      </c>
      <c r="D107" s="1" t="s">
        <v>1341</v>
      </c>
      <c r="E107" s="1" t="s">
        <v>1342</v>
      </c>
    </row>
    <row r="108">
      <c r="A108" s="3" t="s">
        <v>791</v>
      </c>
      <c r="B108" s="3" t="s">
        <v>1</v>
      </c>
      <c r="C108" s="1" t="s">
        <v>1343</v>
      </c>
      <c r="D108" s="1" t="s">
        <v>1344</v>
      </c>
      <c r="E108" s="1" t="s">
        <v>1345</v>
      </c>
    </row>
    <row r="109">
      <c r="A109" s="3" t="s">
        <v>613</v>
      </c>
      <c r="B109" s="3" t="s">
        <v>1</v>
      </c>
      <c r="C109" s="1" t="s">
        <v>1236</v>
      </c>
      <c r="D109" s="1" t="s">
        <v>1237</v>
      </c>
      <c r="E109" s="1" t="s">
        <v>1238</v>
      </c>
    </row>
    <row r="110">
      <c r="A110" s="3" t="s">
        <v>796</v>
      </c>
      <c r="B110" s="3" t="s">
        <v>1</v>
      </c>
      <c r="C110" s="1" t="s">
        <v>1346</v>
      </c>
      <c r="D110" s="1" t="s">
        <v>1347</v>
      </c>
      <c r="E110" s="1" t="s">
        <v>1348</v>
      </c>
    </row>
    <row r="111">
      <c r="A111" s="3" t="s">
        <v>801</v>
      </c>
      <c r="B111" s="3" t="s">
        <v>1</v>
      </c>
      <c r="C111" s="1" t="s">
        <v>1349</v>
      </c>
      <c r="D111" s="1" t="s">
        <v>1350</v>
      </c>
      <c r="E111" s="1" t="s">
        <v>1351</v>
      </c>
    </row>
    <row r="112">
      <c r="A112" s="3" t="s">
        <v>806</v>
      </c>
      <c r="B112" s="3" t="s">
        <v>1</v>
      </c>
      <c r="C112" s="1" t="s">
        <v>1352</v>
      </c>
      <c r="D112" s="1" t="s">
        <v>1353</v>
      </c>
      <c r="E112" s="1" t="s">
        <v>1354</v>
      </c>
    </row>
    <row r="113">
      <c r="A113" s="3" t="s">
        <v>811</v>
      </c>
      <c r="B113" s="3" t="s">
        <v>1</v>
      </c>
      <c r="C113" s="1" t="s">
        <v>1355</v>
      </c>
      <c r="D113" s="1" t="s">
        <v>1356</v>
      </c>
      <c r="E113" s="1" t="s">
        <v>1357</v>
      </c>
    </row>
    <row r="114">
      <c r="A114" s="3" t="s">
        <v>816</v>
      </c>
      <c r="B114" s="3" t="s">
        <v>1</v>
      </c>
      <c r="C114" s="1" t="s">
        <v>1358</v>
      </c>
      <c r="D114" s="1" t="s">
        <v>1359</v>
      </c>
      <c r="E114" s="1" t="s">
        <v>1360</v>
      </c>
    </row>
    <row r="115">
      <c r="A115" s="3" t="s">
        <v>821</v>
      </c>
      <c r="B115" s="3" t="s">
        <v>1</v>
      </c>
      <c r="C115" s="1" t="s">
        <v>1361</v>
      </c>
      <c r="D115" s="1" t="s">
        <v>1362</v>
      </c>
      <c r="E115" s="1" t="s">
        <v>1363</v>
      </c>
    </row>
    <row r="116">
      <c r="A116" s="3" t="s">
        <v>533</v>
      </c>
      <c r="B116" s="3" t="s">
        <v>1</v>
      </c>
      <c r="C116" s="1" t="s">
        <v>1188</v>
      </c>
      <c r="D116" s="1" t="s">
        <v>1189</v>
      </c>
      <c r="E116" s="1" t="s">
        <v>1190</v>
      </c>
    </row>
    <row r="117">
      <c r="A117" s="3" t="s">
        <v>826</v>
      </c>
      <c r="B117" s="3" t="s">
        <v>1</v>
      </c>
      <c r="C117" s="1" t="s">
        <v>1364</v>
      </c>
      <c r="D117" s="1" t="s">
        <v>1365</v>
      </c>
      <c r="E117" s="1" t="s">
        <v>1366</v>
      </c>
    </row>
    <row r="118">
      <c r="A118" s="3" t="s">
        <v>831</v>
      </c>
      <c r="B118" s="3" t="s">
        <v>1</v>
      </c>
      <c r="C118" s="1" t="s">
        <v>1367</v>
      </c>
      <c r="D118" s="1" t="s">
        <v>1368</v>
      </c>
      <c r="E118" s="1" t="s">
        <v>1369</v>
      </c>
    </row>
    <row r="119">
      <c r="A119" s="3" t="s">
        <v>836</v>
      </c>
      <c r="B119" s="3" t="s">
        <v>1</v>
      </c>
      <c r="C119" s="1" t="s">
        <v>1370</v>
      </c>
      <c r="D119" s="1" t="s">
        <v>1371</v>
      </c>
      <c r="E119" s="1" t="s">
        <v>1372</v>
      </c>
    </row>
    <row r="120">
      <c r="A120" s="3" t="s">
        <v>841</v>
      </c>
      <c r="B120" s="3" t="s">
        <v>1</v>
      </c>
      <c r="C120" s="1" t="s">
        <v>1373</v>
      </c>
      <c r="D120" s="1" t="s">
        <v>1374</v>
      </c>
      <c r="E120" s="1" t="s">
        <v>1375</v>
      </c>
    </row>
    <row r="121">
      <c r="A121" s="3" t="s">
        <v>846</v>
      </c>
      <c r="B121" s="3" t="s">
        <v>1</v>
      </c>
      <c r="C121" s="1" t="s">
        <v>1376</v>
      </c>
      <c r="D121" s="1" t="s">
        <v>1377</v>
      </c>
      <c r="E121" s="1" t="s">
        <v>1378</v>
      </c>
    </row>
    <row r="122">
      <c r="A122" s="3" t="s">
        <v>851</v>
      </c>
      <c r="B122" s="3" t="s">
        <v>1</v>
      </c>
      <c r="C122" s="1" t="s">
        <v>1379</v>
      </c>
      <c r="D122" s="1" t="s">
        <v>1380</v>
      </c>
      <c r="E122" s="1" t="s">
        <v>1381</v>
      </c>
    </row>
    <row r="123">
      <c r="A123" s="3" t="s">
        <v>856</v>
      </c>
      <c r="B123" s="3" t="s">
        <v>1</v>
      </c>
      <c r="C123" s="1" t="s">
        <v>1382</v>
      </c>
      <c r="D123" s="1" t="s">
        <v>1383</v>
      </c>
      <c r="E123" s="1" t="s">
        <v>1384</v>
      </c>
    </row>
    <row r="124">
      <c r="A124" s="3" t="s">
        <v>861</v>
      </c>
      <c r="B124" s="3" t="s">
        <v>1</v>
      </c>
      <c r="C124" s="1" t="s">
        <v>1385</v>
      </c>
      <c r="D124" s="1" t="s">
        <v>1386</v>
      </c>
      <c r="E124" s="1" t="s">
        <v>1387</v>
      </c>
    </row>
    <row r="125">
      <c r="A125" s="3" t="s">
        <v>866</v>
      </c>
      <c r="B125" s="3" t="s">
        <v>1</v>
      </c>
      <c r="C125" s="1" t="s">
        <v>1388</v>
      </c>
      <c r="D125" s="1" t="s">
        <v>1389</v>
      </c>
      <c r="E125" s="1" t="s">
        <v>1390</v>
      </c>
    </row>
    <row r="126">
      <c r="A126" s="3" t="s">
        <v>871</v>
      </c>
      <c r="B126" s="3" t="s">
        <v>1</v>
      </c>
      <c r="C126" s="1" t="s">
        <v>1391</v>
      </c>
      <c r="D126" s="1" t="s">
        <v>1392</v>
      </c>
      <c r="E126" s="1" t="s">
        <v>1393</v>
      </c>
    </row>
    <row r="127">
      <c r="A127" s="3" t="s">
        <v>861</v>
      </c>
      <c r="B127" s="3" t="s">
        <v>1</v>
      </c>
      <c r="C127" s="1" t="s">
        <v>1394</v>
      </c>
      <c r="D127" s="1" t="s">
        <v>1395</v>
      </c>
      <c r="E127" s="1" t="s">
        <v>1396</v>
      </c>
    </row>
    <row r="128">
      <c r="A128" s="3" t="s">
        <v>880</v>
      </c>
      <c r="B128" s="3" t="s">
        <v>1</v>
      </c>
      <c r="C128" s="1" t="s">
        <v>1397</v>
      </c>
      <c r="D128" s="1" t="s">
        <v>1398</v>
      </c>
      <c r="E128" s="1" t="s">
        <v>1399</v>
      </c>
    </row>
    <row r="129">
      <c r="A129" s="3" t="s">
        <v>885</v>
      </c>
      <c r="B129" s="3" t="s">
        <v>1</v>
      </c>
      <c r="C129" s="1" t="s">
        <v>1400</v>
      </c>
      <c r="D129" s="1" t="s">
        <v>1401</v>
      </c>
      <c r="E129" s="1" t="s">
        <v>1402</v>
      </c>
    </row>
    <row r="130">
      <c r="A130" s="3" t="s">
        <v>890</v>
      </c>
      <c r="B130" s="3" t="s">
        <v>1</v>
      </c>
      <c r="C130" s="1" t="s">
        <v>1403</v>
      </c>
      <c r="D130" s="1" t="s">
        <v>1404</v>
      </c>
      <c r="E130" s="1" t="s">
        <v>1405</v>
      </c>
    </row>
    <row r="131">
      <c r="A131" s="3" t="s">
        <v>895</v>
      </c>
      <c r="B131" s="3" t="s">
        <v>1</v>
      </c>
      <c r="C131" s="1" t="s">
        <v>1406</v>
      </c>
      <c r="D131" s="1" t="s">
        <v>1407</v>
      </c>
      <c r="E131" s="1" t="s">
        <v>1408</v>
      </c>
    </row>
    <row r="132">
      <c r="A132" s="3" t="s">
        <v>900</v>
      </c>
      <c r="B132" s="3" t="s">
        <v>1</v>
      </c>
      <c r="C132" s="1" t="s">
        <v>1409</v>
      </c>
      <c r="D132" s="1" t="s">
        <v>1410</v>
      </c>
      <c r="E132" s="1" t="s">
        <v>1411</v>
      </c>
    </row>
    <row r="133">
      <c r="A133" s="3" t="s">
        <v>885</v>
      </c>
      <c r="B133" s="3" t="s">
        <v>1</v>
      </c>
      <c r="C133" s="1" t="s">
        <v>1412</v>
      </c>
      <c r="D133" s="1" t="s">
        <v>1413</v>
      </c>
      <c r="E133" s="1" t="s">
        <v>1414</v>
      </c>
    </row>
    <row r="134">
      <c r="A134" s="3" t="s">
        <v>909</v>
      </c>
      <c r="B134" s="3" t="s">
        <v>1</v>
      </c>
      <c r="C134" s="1" t="s">
        <v>1415</v>
      </c>
      <c r="D134" s="1" t="s">
        <v>1416</v>
      </c>
      <c r="E134" s="1" t="s">
        <v>1417</v>
      </c>
    </row>
    <row r="135">
      <c r="A135" s="3" t="s">
        <v>885</v>
      </c>
      <c r="B135" s="3" t="s">
        <v>1</v>
      </c>
      <c r="C135" s="1" t="s">
        <v>1418</v>
      </c>
      <c r="D135" s="1" t="s">
        <v>1419</v>
      </c>
      <c r="E135" s="1" t="s">
        <v>1420</v>
      </c>
    </row>
    <row r="136">
      <c r="A136" s="3" t="s">
        <v>918</v>
      </c>
      <c r="B136" s="3" t="s">
        <v>1</v>
      </c>
      <c r="C136" s="1" t="s">
        <v>1421</v>
      </c>
      <c r="D136" s="1" t="s">
        <v>1422</v>
      </c>
      <c r="E136" s="1" t="s">
        <v>1423</v>
      </c>
    </row>
    <row r="137">
      <c r="A137" s="3" t="s">
        <v>923</v>
      </c>
      <c r="B137" s="3" t="s">
        <v>1</v>
      </c>
      <c r="C137" s="1" t="s">
        <v>1424</v>
      </c>
      <c r="D137" s="1" t="s">
        <v>1425</v>
      </c>
      <c r="E137" s="1" t="s">
        <v>1426</v>
      </c>
    </row>
    <row r="138">
      <c r="A138" s="3" t="s">
        <v>928</v>
      </c>
      <c r="B138" s="3" t="s">
        <v>1</v>
      </c>
      <c r="C138" s="1" t="s">
        <v>1427</v>
      </c>
      <c r="D138" s="1" t="s">
        <v>1428</v>
      </c>
      <c r="E138" s="1" t="s">
        <v>1429</v>
      </c>
    </row>
    <row r="139">
      <c r="A139" s="3" t="s">
        <v>933</v>
      </c>
      <c r="B139" s="3" t="s">
        <v>1</v>
      </c>
      <c r="C139" s="1" t="s">
        <v>1430</v>
      </c>
      <c r="D139" s="1" t="s">
        <v>1431</v>
      </c>
      <c r="E139" s="1" t="s">
        <v>1432</v>
      </c>
    </row>
    <row r="140">
      <c r="A140" s="3" t="s">
        <v>890</v>
      </c>
      <c r="B140" s="3" t="s">
        <v>1</v>
      </c>
      <c r="C140" s="1" t="s">
        <v>1433</v>
      </c>
      <c r="D140" s="1" t="s">
        <v>1434</v>
      </c>
      <c r="E140" s="1" t="s">
        <v>1435</v>
      </c>
    </row>
    <row r="141">
      <c r="A141" s="3" t="s">
        <v>890</v>
      </c>
      <c r="B141" s="3" t="s">
        <v>1</v>
      </c>
      <c r="C141" s="1" t="s">
        <v>1436</v>
      </c>
      <c r="D141" s="1" t="s">
        <v>1437</v>
      </c>
      <c r="E141" s="1" t="s">
        <v>1438</v>
      </c>
    </row>
    <row r="142">
      <c r="A142" s="3" t="s">
        <v>946</v>
      </c>
      <c r="B142" s="3" t="s">
        <v>1</v>
      </c>
      <c r="C142" s="1" t="s">
        <v>1439</v>
      </c>
      <c r="D142" s="1" t="s">
        <v>1407</v>
      </c>
      <c r="E142" s="1" t="s">
        <v>1408</v>
      </c>
    </row>
    <row r="143">
      <c r="A143" s="3" t="s">
        <v>890</v>
      </c>
      <c r="B143" s="3" t="s">
        <v>1</v>
      </c>
      <c r="C143" s="1" t="s">
        <v>1440</v>
      </c>
      <c r="D143" s="1" t="s">
        <v>1441</v>
      </c>
      <c r="E143" s="1" t="s">
        <v>1442</v>
      </c>
    </row>
    <row r="144">
      <c r="A144" s="3" t="s">
        <v>953</v>
      </c>
      <c r="B144" s="3" t="s">
        <v>1</v>
      </c>
      <c r="C144" s="1" t="s">
        <v>1443</v>
      </c>
      <c r="D144" s="1" t="s">
        <v>1444</v>
      </c>
      <c r="E144" s="1" t="s">
        <v>1445</v>
      </c>
    </row>
    <row r="145">
      <c r="A145" s="3" t="s">
        <v>958</v>
      </c>
      <c r="B145" s="3" t="s">
        <v>1</v>
      </c>
      <c r="C145" s="1" t="s">
        <v>1446</v>
      </c>
      <c r="D145" s="1" t="s">
        <v>1447</v>
      </c>
      <c r="E145" s="1" t="s">
        <v>1448</v>
      </c>
    </row>
    <row r="146">
      <c r="A146" s="3" t="s">
        <v>963</v>
      </c>
      <c r="B146" s="3" t="s">
        <v>1</v>
      </c>
      <c r="C146" s="1" t="s">
        <v>1449</v>
      </c>
      <c r="D146" s="1" t="s">
        <v>1450</v>
      </c>
      <c r="E146" s="1" t="s">
        <v>1451</v>
      </c>
    </row>
    <row r="147">
      <c r="A147" s="3" t="s">
        <v>968</v>
      </c>
      <c r="B147" s="3" t="s">
        <v>1</v>
      </c>
      <c r="C147" s="1" t="s">
        <v>1452</v>
      </c>
      <c r="D147" s="1" t="s">
        <v>1453</v>
      </c>
      <c r="E147" s="1" t="s">
        <v>1454</v>
      </c>
    </row>
    <row r="148">
      <c r="A148" s="3" t="s">
        <v>973</v>
      </c>
      <c r="B148" s="3" t="s">
        <v>1</v>
      </c>
      <c r="C148" s="1" t="s">
        <v>1455</v>
      </c>
      <c r="D148" s="1" t="s">
        <v>1456</v>
      </c>
      <c r="E148" s="1" t="s">
        <v>1457</v>
      </c>
    </row>
    <row r="149">
      <c r="A149" s="3" t="s">
        <v>978</v>
      </c>
      <c r="B149" s="3" t="s">
        <v>1</v>
      </c>
      <c r="C149" s="1" t="s">
        <v>1458</v>
      </c>
      <c r="D149" s="1" t="s">
        <v>1459</v>
      </c>
      <c r="E149" s="1" t="s">
        <v>1460</v>
      </c>
    </row>
    <row r="150">
      <c r="A150" s="3" t="s">
        <v>983</v>
      </c>
      <c r="B150" s="3" t="s">
        <v>1</v>
      </c>
      <c r="C150" s="1" t="s">
        <v>1461</v>
      </c>
      <c r="D150" s="1" t="s">
        <v>1462</v>
      </c>
      <c r="E150" s="1" t="s">
        <v>1463</v>
      </c>
    </row>
    <row r="151">
      <c r="A151" s="3" t="s">
        <v>953</v>
      </c>
      <c r="B151" s="3" t="s">
        <v>1</v>
      </c>
      <c r="C151" s="1" t="s">
        <v>1464</v>
      </c>
      <c r="D151" s="1" t="s">
        <v>1465</v>
      </c>
      <c r="E151" s="1" t="s">
        <v>1466</v>
      </c>
    </row>
    <row r="152">
      <c r="A152" s="3" t="s">
        <v>992</v>
      </c>
      <c r="B152" s="3" t="s">
        <v>1</v>
      </c>
      <c r="C152" s="1" t="s">
        <v>1467</v>
      </c>
      <c r="D152" s="1" t="s">
        <v>1468</v>
      </c>
      <c r="E152" s="1" t="s">
        <v>1469</v>
      </c>
    </row>
    <row r="153">
      <c r="A153" s="3" t="s">
        <v>890</v>
      </c>
      <c r="B153" s="3" t="s">
        <v>1</v>
      </c>
      <c r="C153" s="1" t="s">
        <v>1470</v>
      </c>
      <c r="D153" s="1" t="s">
        <v>1471</v>
      </c>
      <c r="E153" s="1" t="s">
        <v>1472</v>
      </c>
    </row>
    <row r="154">
      <c r="A154" s="3" t="s">
        <v>1001</v>
      </c>
      <c r="B154" s="3" t="s">
        <v>1</v>
      </c>
      <c r="C154" s="1" t="s">
        <v>1473</v>
      </c>
      <c r="D154" s="1" t="s">
        <v>1474</v>
      </c>
      <c r="E154" s="1" t="s">
        <v>1475</v>
      </c>
    </row>
    <row r="155">
      <c r="A155" s="3" t="s">
        <v>1006</v>
      </c>
      <c r="B155" s="3" t="s">
        <v>1</v>
      </c>
      <c r="C155" s="1" t="s">
        <v>1476</v>
      </c>
      <c r="D155" s="1" t="s">
        <v>1477</v>
      </c>
      <c r="E155" s="1" t="s">
        <v>1478</v>
      </c>
    </row>
    <row r="156">
      <c r="A156" s="3" t="s">
        <v>1011</v>
      </c>
      <c r="B156" s="3" t="s">
        <v>1</v>
      </c>
      <c r="C156" s="1" t="s">
        <v>1479</v>
      </c>
      <c r="D156" s="1" t="s">
        <v>1480</v>
      </c>
      <c r="E156" s="1" t="s">
        <v>1481</v>
      </c>
    </row>
    <row r="157">
      <c r="A157" s="3" t="s">
        <v>1016</v>
      </c>
      <c r="B157" s="3" t="s">
        <v>1</v>
      </c>
      <c r="C157" s="1" t="s">
        <v>1482</v>
      </c>
      <c r="D157" s="1" t="s">
        <v>1483</v>
      </c>
      <c r="E157" s="1" t="s">
        <v>1484</v>
      </c>
    </row>
    <row r="158">
      <c r="A158" s="3" t="s">
        <v>1021</v>
      </c>
      <c r="B158" s="3" t="s">
        <v>1</v>
      </c>
      <c r="C158" s="1" t="s">
        <v>1485</v>
      </c>
      <c r="D158" s="1" t="s">
        <v>1486</v>
      </c>
      <c r="E158" s="1" t="s">
        <v>1487</v>
      </c>
    </row>
    <row r="159">
      <c r="A159" s="3" t="s">
        <v>1026</v>
      </c>
      <c r="B159" s="3" t="s">
        <v>1</v>
      </c>
      <c r="C159" s="1" t="s">
        <v>1488</v>
      </c>
      <c r="D159" s="1" t="s">
        <v>1489</v>
      </c>
      <c r="E159" s="1" t="s">
        <v>1490</v>
      </c>
    </row>
    <row r="160">
      <c r="A160" s="3" t="s">
        <v>890</v>
      </c>
      <c r="B160" s="3" t="s">
        <v>1</v>
      </c>
      <c r="C160" s="1" t="s">
        <v>1491</v>
      </c>
      <c r="D160" s="1" t="s">
        <v>1492</v>
      </c>
      <c r="E160" s="1" t="s">
        <v>1493</v>
      </c>
    </row>
    <row r="161">
      <c r="A161" s="3" t="s">
        <v>1035</v>
      </c>
      <c r="B161" s="3" t="s">
        <v>1</v>
      </c>
      <c r="C161" s="1" t="s">
        <v>1494</v>
      </c>
      <c r="D161" s="1" t="s">
        <v>1495</v>
      </c>
      <c r="E161" s="1" t="s">
        <v>1496</v>
      </c>
    </row>
    <row r="162">
      <c r="A162" s="3" t="s">
        <v>1040</v>
      </c>
      <c r="B162" s="3" t="s">
        <v>1</v>
      </c>
      <c r="C162" s="1" t="s">
        <v>1497</v>
      </c>
      <c r="D162" s="1" t="s">
        <v>1498</v>
      </c>
      <c r="E162" s="1" t="s">
        <v>1499</v>
      </c>
    </row>
    <row r="163">
      <c r="A163" s="3" t="s">
        <v>1045</v>
      </c>
      <c r="B163" s="3" t="s">
        <v>1</v>
      </c>
      <c r="C163" s="1" t="s">
        <v>1500</v>
      </c>
      <c r="D163" s="1" t="s">
        <v>1501</v>
      </c>
      <c r="E163" s="1" t="s">
        <v>1502</v>
      </c>
    </row>
    <row r="164">
      <c r="A164" s="3" t="s">
        <v>1050</v>
      </c>
      <c r="B164" s="3" t="s">
        <v>1</v>
      </c>
      <c r="C164" s="1" t="s">
        <v>1503</v>
      </c>
      <c r="D164" s="1" t="s">
        <v>1504</v>
      </c>
      <c r="E164" s="1" t="s">
        <v>1505</v>
      </c>
    </row>
    <row r="165">
      <c r="A165" s="3" t="s">
        <v>1055</v>
      </c>
      <c r="B165" s="3" t="s">
        <v>1</v>
      </c>
      <c r="C165" s="1" t="s">
        <v>1506</v>
      </c>
      <c r="D165" s="1" t="s">
        <v>1507</v>
      </c>
      <c r="E165" s="1" t="s">
        <v>1508</v>
      </c>
    </row>
    <row r="166">
      <c r="A166" s="3" t="s">
        <v>1060</v>
      </c>
      <c r="B166" s="3" t="s">
        <v>1</v>
      </c>
      <c r="C166" s="1" t="s">
        <v>1509</v>
      </c>
      <c r="D166" s="1" t="s">
        <v>1510</v>
      </c>
      <c r="E166" s="1" t="s">
        <v>1511</v>
      </c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C4"/>
    <hyperlink r:id="rId8" ref="D4"/>
    <hyperlink r:id="rId9" ref="E4"/>
    <hyperlink r:id="rId10" ref="C5"/>
    <hyperlink r:id="rId11" ref="D5"/>
    <hyperlink r:id="rId12" ref="E5"/>
    <hyperlink r:id="rId13" ref="C6"/>
    <hyperlink r:id="rId14" ref="D6"/>
    <hyperlink r:id="rId15" ref="E6"/>
    <hyperlink r:id="rId16" ref="C7"/>
    <hyperlink r:id="rId17" ref="D7"/>
    <hyperlink r:id="rId18" ref="E7"/>
    <hyperlink r:id="rId19" ref="C8"/>
    <hyperlink r:id="rId20" ref="D8"/>
    <hyperlink r:id="rId21" ref="E8"/>
    <hyperlink r:id="rId22" ref="C9"/>
    <hyperlink r:id="rId23" ref="D9"/>
    <hyperlink r:id="rId24" ref="E9"/>
    <hyperlink r:id="rId25" ref="C10"/>
    <hyperlink r:id="rId26" ref="D10"/>
    <hyperlink r:id="rId27" ref="E10"/>
    <hyperlink r:id="rId28" ref="C11"/>
    <hyperlink r:id="rId29" ref="D11"/>
    <hyperlink r:id="rId30" ref="E11"/>
    <hyperlink r:id="rId31" ref="C12"/>
    <hyperlink r:id="rId32" ref="D12"/>
    <hyperlink r:id="rId33" ref="E12"/>
    <hyperlink r:id="rId34" ref="C13"/>
    <hyperlink r:id="rId35" ref="D13"/>
    <hyperlink r:id="rId36" ref="E13"/>
    <hyperlink r:id="rId37" ref="C14"/>
    <hyperlink r:id="rId38" ref="D14"/>
    <hyperlink r:id="rId39" ref="E14"/>
    <hyperlink r:id="rId40" ref="C15"/>
    <hyperlink r:id="rId41" ref="D15"/>
    <hyperlink r:id="rId42" ref="E15"/>
    <hyperlink r:id="rId43" ref="C16"/>
    <hyperlink r:id="rId44" ref="D16"/>
    <hyperlink r:id="rId45" ref="E16"/>
    <hyperlink r:id="rId46" ref="C17"/>
    <hyperlink r:id="rId47" ref="D17"/>
    <hyperlink r:id="rId48" ref="E17"/>
    <hyperlink r:id="rId49" ref="C18"/>
    <hyperlink r:id="rId50" ref="D18"/>
    <hyperlink r:id="rId51" ref="E18"/>
    <hyperlink r:id="rId52" ref="C19"/>
    <hyperlink r:id="rId53" ref="D19"/>
    <hyperlink r:id="rId54" ref="E19"/>
    <hyperlink r:id="rId55" ref="C20"/>
    <hyperlink r:id="rId56" ref="D20"/>
    <hyperlink r:id="rId57" ref="E20"/>
    <hyperlink r:id="rId58" ref="C21"/>
    <hyperlink r:id="rId59" ref="D21"/>
    <hyperlink r:id="rId60" ref="E21"/>
    <hyperlink r:id="rId61" ref="C22"/>
    <hyperlink r:id="rId62" ref="D22"/>
    <hyperlink r:id="rId63" ref="E22"/>
    <hyperlink r:id="rId64" ref="C23"/>
    <hyperlink r:id="rId65" ref="D23"/>
    <hyperlink r:id="rId66" ref="E23"/>
    <hyperlink r:id="rId67" ref="C24"/>
    <hyperlink r:id="rId68" ref="D24"/>
    <hyperlink r:id="rId69" ref="E24"/>
    <hyperlink r:id="rId70" ref="C25"/>
    <hyperlink r:id="rId71" ref="D25"/>
    <hyperlink r:id="rId72" ref="E25"/>
    <hyperlink r:id="rId73" ref="C26"/>
    <hyperlink r:id="rId74" ref="D26"/>
    <hyperlink r:id="rId75" ref="E26"/>
    <hyperlink r:id="rId76" ref="C27"/>
    <hyperlink r:id="rId77" ref="D27"/>
    <hyperlink r:id="rId78" ref="E27"/>
    <hyperlink r:id="rId79" ref="C28"/>
    <hyperlink r:id="rId80" ref="D28"/>
    <hyperlink r:id="rId81" ref="E28"/>
    <hyperlink r:id="rId82" ref="C29"/>
    <hyperlink r:id="rId83" ref="D29"/>
    <hyperlink r:id="rId84" ref="E29"/>
    <hyperlink r:id="rId85" ref="C30"/>
    <hyperlink r:id="rId86" ref="D30"/>
    <hyperlink r:id="rId87" ref="E30"/>
    <hyperlink r:id="rId88" ref="C31"/>
    <hyperlink r:id="rId89" ref="D31"/>
    <hyperlink r:id="rId90" ref="E31"/>
    <hyperlink r:id="rId91" ref="C32"/>
    <hyperlink r:id="rId92" ref="D32"/>
    <hyperlink r:id="rId93" ref="E32"/>
    <hyperlink r:id="rId94" ref="C33"/>
    <hyperlink r:id="rId95" ref="D33"/>
    <hyperlink r:id="rId96" ref="E33"/>
    <hyperlink r:id="rId97" ref="C34"/>
    <hyperlink r:id="rId98" ref="D34"/>
    <hyperlink r:id="rId99" ref="E34"/>
    <hyperlink r:id="rId100" ref="C35"/>
    <hyperlink r:id="rId101" ref="D35"/>
    <hyperlink r:id="rId102" ref="E35"/>
    <hyperlink r:id="rId103" ref="C36"/>
    <hyperlink r:id="rId104" ref="D36"/>
    <hyperlink r:id="rId105" ref="E36"/>
    <hyperlink r:id="rId106" ref="C37"/>
    <hyperlink r:id="rId107" ref="D37"/>
    <hyperlink r:id="rId108" ref="E37"/>
    <hyperlink r:id="rId109" ref="C38"/>
    <hyperlink r:id="rId110" ref="D38"/>
    <hyperlink r:id="rId111" ref="E38"/>
    <hyperlink r:id="rId112" ref="C39"/>
    <hyperlink r:id="rId113" ref="D39"/>
    <hyperlink r:id="rId114" ref="E39"/>
    <hyperlink r:id="rId115" ref="C40"/>
    <hyperlink r:id="rId116" ref="D40"/>
    <hyperlink r:id="rId117" ref="E40"/>
    <hyperlink r:id="rId118" ref="C41"/>
    <hyperlink r:id="rId119" ref="D41"/>
    <hyperlink r:id="rId120" ref="E41"/>
    <hyperlink r:id="rId121" ref="C42"/>
    <hyperlink r:id="rId122" ref="D42"/>
    <hyperlink r:id="rId123" ref="E42"/>
    <hyperlink r:id="rId124" ref="C43"/>
    <hyperlink r:id="rId125" ref="D43"/>
    <hyperlink r:id="rId126" ref="E43"/>
    <hyperlink r:id="rId127" ref="C44"/>
    <hyperlink r:id="rId128" ref="D44"/>
    <hyperlink r:id="rId129" ref="E44"/>
    <hyperlink r:id="rId130" ref="C45"/>
    <hyperlink r:id="rId131" ref="D45"/>
    <hyperlink r:id="rId132" ref="E45"/>
    <hyperlink r:id="rId133" ref="C46"/>
    <hyperlink r:id="rId134" ref="D46"/>
    <hyperlink r:id="rId135" ref="E46"/>
    <hyperlink r:id="rId136" ref="C47"/>
    <hyperlink r:id="rId137" ref="D47"/>
    <hyperlink r:id="rId138" ref="E47"/>
    <hyperlink r:id="rId139" ref="C48"/>
    <hyperlink r:id="rId140" ref="D48"/>
    <hyperlink r:id="rId141" ref="E48"/>
    <hyperlink r:id="rId142" ref="C49"/>
    <hyperlink r:id="rId143" ref="D49"/>
    <hyperlink r:id="rId144" ref="E49"/>
    <hyperlink r:id="rId145" ref="C50"/>
    <hyperlink r:id="rId146" ref="D50"/>
    <hyperlink r:id="rId147" ref="E50"/>
    <hyperlink r:id="rId148" ref="C51"/>
    <hyperlink r:id="rId149" ref="D51"/>
    <hyperlink r:id="rId150" ref="E51"/>
    <hyperlink r:id="rId151" ref="C52"/>
    <hyperlink r:id="rId152" ref="D52"/>
    <hyperlink r:id="rId153" ref="E52"/>
    <hyperlink r:id="rId154" ref="C53"/>
    <hyperlink r:id="rId155" ref="D53"/>
    <hyperlink r:id="rId156" ref="E53"/>
    <hyperlink r:id="rId157" ref="C54"/>
    <hyperlink r:id="rId158" ref="D54"/>
    <hyperlink r:id="rId159" ref="E54"/>
    <hyperlink r:id="rId160" ref="C55"/>
    <hyperlink r:id="rId161" ref="D55"/>
    <hyperlink r:id="rId162" ref="E55"/>
    <hyperlink r:id="rId163" ref="C56"/>
    <hyperlink r:id="rId164" ref="D56"/>
    <hyperlink r:id="rId165" ref="E56"/>
    <hyperlink r:id="rId166" ref="C57"/>
    <hyperlink r:id="rId167" ref="D57"/>
    <hyperlink r:id="rId168" ref="E57"/>
    <hyperlink r:id="rId169" ref="C58"/>
    <hyperlink r:id="rId170" ref="D58"/>
    <hyperlink r:id="rId171" ref="E58"/>
    <hyperlink r:id="rId172" ref="C59"/>
    <hyperlink r:id="rId173" ref="D59"/>
    <hyperlink r:id="rId174" ref="E59"/>
    <hyperlink r:id="rId175" ref="C60"/>
    <hyperlink r:id="rId176" ref="D60"/>
    <hyperlink r:id="rId177" ref="E60"/>
    <hyperlink r:id="rId178" ref="C61"/>
    <hyperlink r:id="rId179" ref="D61"/>
    <hyperlink r:id="rId180" ref="E61"/>
    <hyperlink r:id="rId181" ref="C62"/>
    <hyperlink r:id="rId182" ref="D62"/>
    <hyperlink r:id="rId183" ref="E62"/>
    <hyperlink r:id="rId184" ref="C63"/>
    <hyperlink r:id="rId185" ref="D63"/>
    <hyperlink r:id="rId186" ref="E63"/>
    <hyperlink r:id="rId187" ref="C64"/>
    <hyperlink r:id="rId188" ref="D64"/>
    <hyperlink r:id="rId189" ref="E64"/>
    <hyperlink r:id="rId190" ref="C65"/>
    <hyperlink r:id="rId191" ref="D65"/>
    <hyperlink r:id="rId192" ref="E65"/>
    <hyperlink r:id="rId193" ref="C66"/>
    <hyperlink r:id="rId194" ref="D66"/>
    <hyperlink r:id="rId195" ref="E66"/>
    <hyperlink r:id="rId196" ref="C67"/>
    <hyperlink r:id="rId197" ref="D67"/>
    <hyperlink r:id="rId198" ref="E67"/>
    <hyperlink r:id="rId199" ref="C68"/>
    <hyperlink r:id="rId200" ref="D68"/>
    <hyperlink r:id="rId201" ref="E68"/>
    <hyperlink r:id="rId202" ref="C69"/>
    <hyperlink r:id="rId203" ref="D69"/>
    <hyperlink r:id="rId204" ref="E69"/>
    <hyperlink r:id="rId205" ref="C70"/>
    <hyperlink r:id="rId206" ref="D70"/>
    <hyperlink r:id="rId207" ref="E70"/>
    <hyperlink r:id="rId208" ref="C71"/>
    <hyperlink r:id="rId209" ref="D71"/>
    <hyperlink r:id="rId210" ref="E71"/>
    <hyperlink r:id="rId211" ref="C72"/>
    <hyperlink r:id="rId212" ref="D72"/>
    <hyperlink r:id="rId213" ref="E72"/>
    <hyperlink r:id="rId214" ref="C73"/>
    <hyperlink r:id="rId215" ref="D73"/>
    <hyperlink r:id="rId216" ref="E73"/>
    <hyperlink r:id="rId217" ref="C74"/>
    <hyperlink r:id="rId218" ref="D74"/>
    <hyperlink r:id="rId219" ref="E74"/>
    <hyperlink r:id="rId220" ref="C75"/>
    <hyperlink r:id="rId221" ref="D75"/>
    <hyperlink r:id="rId222" ref="E75"/>
    <hyperlink r:id="rId223" ref="C76"/>
    <hyperlink r:id="rId224" ref="D76"/>
    <hyperlink r:id="rId225" ref="E76"/>
    <hyperlink r:id="rId226" ref="C77"/>
    <hyperlink r:id="rId227" ref="D77"/>
    <hyperlink r:id="rId228" ref="E77"/>
    <hyperlink r:id="rId229" ref="C78"/>
    <hyperlink r:id="rId230" ref="D78"/>
    <hyperlink r:id="rId231" ref="E78"/>
    <hyperlink r:id="rId232" ref="C79"/>
    <hyperlink r:id="rId233" ref="D79"/>
    <hyperlink r:id="rId234" ref="E79"/>
    <hyperlink r:id="rId235" ref="C80"/>
    <hyperlink r:id="rId236" ref="D80"/>
    <hyperlink r:id="rId237" ref="E80"/>
    <hyperlink r:id="rId238" ref="C81"/>
    <hyperlink r:id="rId239" ref="D81"/>
    <hyperlink r:id="rId240" ref="E81"/>
    <hyperlink r:id="rId241" ref="C82"/>
    <hyperlink r:id="rId242" ref="D82"/>
    <hyperlink r:id="rId243" ref="E82"/>
    <hyperlink r:id="rId244" ref="C83"/>
    <hyperlink r:id="rId245" ref="D83"/>
    <hyperlink r:id="rId246" ref="E83"/>
    <hyperlink r:id="rId247" ref="C84"/>
    <hyperlink r:id="rId248" ref="D84"/>
    <hyperlink r:id="rId249" ref="E84"/>
    <hyperlink r:id="rId250" ref="C85"/>
    <hyperlink r:id="rId251" ref="D85"/>
    <hyperlink r:id="rId252" ref="E85"/>
    <hyperlink r:id="rId253" ref="C86"/>
    <hyperlink r:id="rId254" ref="D86"/>
    <hyperlink r:id="rId255" ref="E86"/>
    <hyperlink r:id="rId256" ref="C87"/>
    <hyperlink r:id="rId257" ref="D87"/>
    <hyperlink r:id="rId258" ref="E87"/>
    <hyperlink r:id="rId259" ref="C88"/>
    <hyperlink r:id="rId260" ref="D88"/>
    <hyperlink r:id="rId261" ref="E88"/>
    <hyperlink r:id="rId262" ref="C89"/>
    <hyperlink r:id="rId263" ref="D89"/>
    <hyperlink r:id="rId264" ref="E89"/>
    <hyperlink r:id="rId265" ref="C90"/>
    <hyperlink r:id="rId266" ref="D90"/>
    <hyperlink r:id="rId267" ref="E90"/>
    <hyperlink r:id="rId268" ref="C91"/>
    <hyperlink r:id="rId269" ref="D91"/>
    <hyperlink r:id="rId270" ref="E91"/>
    <hyperlink r:id="rId271" ref="C92"/>
    <hyperlink r:id="rId272" ref="D92"/>
    <hyperlink r:id="rId273" ref="E92"/>
    <hyperlink r:id="rId274" ref="C93"/>
    <hyperlink r:id="rId275" ref="D93"/>
    <hyperlink r:id="rId276" ref="E93"/>
    <hyperlink r:id="rId277" ref="C94"/>
    <hyperlink r:id="rId278" ref="D94"/>
    <hyperlink r:id="rId279" ref="E94"/>
    <hyperlink r:id="rId280" ref="C95"/>
    <hyperlink r:id="rId281" ref="D95"/>
    <hyperlink r:id="rId282" ref="E95"/>
    <hyperlink r:id="rId283" ref="C96"/>
    <hyperlink r:id="rId284" ref="D96"/>
    <hyperlink r:id="rId285" ref="E96"/>
    <hyperlink r:id="rId286" ref="C97"/>
    <hyperlink r:id="rId287" ref="D97"/>
    <hyperlink r:id="rId288" ref="E97"/>
    <hyperlink r:id="rId289" ref="C98"/>
    <hyperlink r:id="rId290" ref="D98"/>
    <hyperlink r:id="rId291" ref="E98"/>
    <hyperlink r:id="rId292" ref="C99"/>
    <hyperlink r:id="rId293" ref="D99"/>
    <hyperlink r:id="rId294" ref="E99"/>
    <hyperlink r:id="rId295" ref="C100"/>
    <hyperlink r:id="rId296" ref="D100"/>
    <hyperlink r:id="rId297" ref="E100"/>
    <hyperlink r:id="rId298" ref="C101"/>
    <hyperlink r:id="rId299" ref="D101"/>
    <hyperlink r:id="rId300" ref="E101"/>
    <hyperlink r:id="rId301" ref="C102"/>
    <hyperlink r:id="rId302" ref="D102"/>
    <hyperlink r:id="rId303" ref="E102"/>
    <hyperlink r:id="rId304" ref="C103"/>
    <hyperlink r:id="rId305" ref="D103"/>
    <hyperlink r:id="rId306" ref="E103"/>
    <hyperlink r:id="rId307" ref="C104"/>
    <hyperlink r:id="rId308" ref="D104"/>
    <hyperlink r:id="rId309" ref="E104"/>
    <hyperlink r:id="rId310" ref="C105"/>
    <hyperlink r:id="rId311" ref="D105"/>
    <hyperlink r:id="rId312" ref="E105"/>
    <hyperlink r:id="rId313" ref="C106"/>
    <hyperlink r:id="rId314" ref="D106"/>
    <hyperlink r:id="rId315" ref="E106"/>
    <hyperlink r:id="rId316" ref="C107"/>
    <hyperlink r:id="rId317" ref="D107"/>
    <hyperlink r:id="rId318" ref="E107"/>
    <hyperlink r:id="rId319" ref="C108"/>
    <hyperlink r:id="rId320" ref="D108"/>
    <hyperlink r:id="rId321" ref="E108"/>
    <hyperlink r:id="rId322" ref="C109"/>
    <hyperlink r:id="rId323" ref="D109"/>
    <hyperlink r:id="rId324" ref="E109"/>
    <hyperlink r:id="rId325" ref="C110"/>
    <hyperlink r:id="rId326" ref="D110"/>
    <hyperlink r:id="rId327" ref="E110"/>
    <hyperlink r:id="rId328" ref="C111"/>
    <hyperlink r:id="rId329" ref="D111"/>
    <hyperlink r:id="rId330" ref="E111"/>
    <hyperlink r:id="rId331" ref="C112"/>
    <hyperlink r:id="rId332" ref="D112"/>
    <hyperlink r:id="rId333" ref="E112"/>
    <hyperlink r:id="rId334" ref="C113"/>
    <hyperlink r:id="rId335" ref="D113"/>
    <hyperlink r:id="rId336" ref="E113"/>
    <hyperlink r:id="rId337" ref="C114"/>
    <hyperlink r:id="rId338" ref="D114"/>
    <hyperlink r:id="rId339" ref="E114"/>
    <hyperlink r:id="rId340" ref="C115"/>
    <hyperlink r:id="rId341" ref="D115"/>
    <hyperlink r:id="rId342" ref="E115"/>
    <hyperlink r:id="rId343" ref="C116"/>
    <hyperlink r:id="rId344" ref="D116"/>
    <hyperlink r:id="rId345" ref="E116"/>
    <hyperlink r:id="rId346" ref="C117"/>
    <hyperlink r:id="rId347" ref="D117"/>
    <hyperlink r:id="rId348" ref="E117"/>
    <hyperlink r:id="rId349" ref="C118"/>
    <hyperlink r:id="rId350" ref="D118"/>
    <hyperlink r:id="rId351" ref="E118"/>
    <hyperlink r:id="rId352" ref="C119"/>
    <hyperlink r:id="rId353" ref="D119"/>
    <hyperlink r:id="rId354" ref="E119"/>
    <hyperlink r:id="rId355" ref="C120"/>
    <hyperlink r:id="rId356" ref="D120"/>
    <hyperlink r:id="rId357" ref="E120"/>
    <hyperlink r:id="rId358" ref="C121"/>
    <hyperlink r:id="rId359" ref="D121"/>
    <hyperlink r:id="rId360" ref="E121"/>
    <hyperlink r:id="rId361" ref="C122"/>
    <hyperlink r:id="rId362" ref="D122"/>
    <hyperlink r:id="rId363" ref="E122"/>
    <hyperlink r:id="rId364" ref="C123"/>
    <hyperlink r:id="rId365" ref="D123"/>
    <hyperlink r:id="rId366" ref="E123"/>
    <hyperlink r:id="rId367" ref="C124"/>
    <hyperlink r:id="rId368" ref="D124"/>
    <hyperlink r:id="rId369" ref="E124"/>
    <hyperlink r:id="rId370" ref="C125"/>
    <hyperlink r:id="rId371" ref="D125"/>
    <hyperlink r:id="rId372" ref="E125"/>
    <hyperlink r:id="rId373" ref="C126"/>
    <hyperlink r:id="rId374" ref="D126"/>
    <hyperlink r:id="rId375" ref="E126"/>
    <hyperlink r:id="rId376" ref="C127"/>
    <hyperlink r:id="rId377" ref="D127"/>
    <hyperlink r:id="rId378" ref="E127"/>
    <hyperlink r:id="rId379" ref="C128"/>
    <hyperlink r:id="rId380" ref="D128"/>
    <hyperlink r:id="rId381" ref="E128"/>
    <hyperlink r:id="rId382" ref="C129"/>
    <hyperlink r:id="rId383" ref="D129"/>
    <hyperlink r:id="rId384" ref="E129"/>
    <hyperlink r:id="rId385" ref="C130"/>
    <hyperlink r:id="rId386" ref="D130"/>
    <hyperlink r:id="rId387" ref="E130"/>
    <hyperlink r:id="rId388" ref="C131"/>
    <hyperlink r:id="rId389" ref="D131"/>
    <hyperlink r:id="rId390" ref="E131"/>
    <hyperlink r:id="rId391" ref="C132"/>
    <hyperlink r:id="rId392" ref="D132"/>
    <hyperlink r:id="rId393" ref="E132"/>
    <hyperlink r:id="rId394" ref="C133"/>
    <hyperlink r:id="rId395" ref="D133"/>
    <hyperlink r:id="rId396" ref="E133"/>
    <hyperlink r:id="rId397" ref="C134"/>
    <hyperlink r:id="rId398" ref="D134"/>
    <hyperlink r:id="rId399" ref="E134"/>
    <hyperlink r:id="rId400" ref="C135"/>
    <hyperlink r:id="rId401" ref="D135"/>
    <hyperlink r:id="rId402" ref="E135"/>
    <hyperlink r:id="rId403" ref="C136"/>
    <hyperlink r:id="rId404" ref="D136"/>
    <hyperlink r:id="rId405" ref="E136"/>
    <hyperlink r:id="rId406" ref="C137"/>
    <hyperlink r:id="rId407" ref="D137"/>
    <hyperlink r:id="rId408" ref="E137"/>
    <hyperlink r:id="rId409" ref="C138"/>
    <hyperlink r:id="rId410" ref="D138"/>
    <hyperlink r:id="rId411" ref="E138"/>
    <hyperlink r:id="rId412" ref="C139"/>
    <hyperlink r:id="rId413" ref="D139"/>
    <hyperlink r:id="rId414" ref="E139"/>
    <hyperlink r:id="rId415" ref="C140"/>
    <hyperlink r:id="rId416" ref="D140"/>
    <hyperlink r:id="rId417" ref="E140"/>
    <hyperlink r:id="rId418" ref="C141"/>
    <hyperlink r:id="rId419" ref="D141"/>
    <hyperlink r:id="rId420" ref="E141"/>
    <hyperlink r:id="rId421" ref="C142"/>
    <hyperlink r:id="rId422" ref="D142"/>
    <hyperlink r:id="rId423" ref="E142"/>
    <hyperlink r:id="rId424" ref="C143"/>
    <hyperlink r:id="rId425" ref="D143"/>
    <hyperlink r:id="rId426" ref="E143"/>
    <hyperlink r:id="rId427" ref="C144"/>
    <hyperlink r:id="rId428" ref="D144"/>
    <hyperlink r:id="rId429" ref="E144"/>
    <hyperlink r:id="rId430" ref="C145"/>
    <hyperlink r:id="rId431" ref="D145"/>
    <hyperlink r:id="rId432" ref="E145"/>
    <hyperlink r:id="rId433" ref="C146"/>
    <hyperlink r:id="rId434" ref="D146"/>
    <hyperlink r:id="rId435" ref="E146"/>
    <hyperlink r:id="rId436" ref="C147"/>
    <hyperlink r:id="rId437" ref="D147"/>
    <hyperlink r:id="rId438" ref="E147"/>
    <hyperlink r:id="rId439" ref="C148"/>
    <hyperlink r:id="rId440" ref="D148"/>
    <hyperlink r:id="rId441" ref="E148"/>
    <hyperlink r:id="rId442" ref="C149"/>
    <hyperlink r:id="rId443" ref="D149"/>
    <hyperlink r:id="rId444" ref="E149"/>
    <hyperlink r:id="rId445" ref="C150"/>
    <hyperlink r:id="rId446" ref="D150"/>
    <hyperlink r:id="rId447" ref="E150"/>
    <hyperlink r:id="rId448" ref="C151"/>
    <hyperlink r:id="rId449" ref="D151"/>
    <hyperlink r:id="rId450" ref="E151"/>
    <hyperlink r:id="rId451" ref="C152"/>
    <hyperlink r:id="rId452" ref="D152"/>
    <hyperlink r:id="rId453" ref="E152"/>
    <hyperlink r:id="rId454" ref="C153"/>
    <hyperlink r:id="rId455" ref="D153"/>
    <hyperlink r:id="rId456" ref="E153"/>
    <hyperlink r:id="rId457" ref="C154"/>
    <hyperlink r:id="rId458" ref="D154"/>
    <hyperlink r:id="rId459" ref="E154"/>
    <hyperlink r:id="rId460" ref="C155"/>
    <hyperlink r:id="rId461" ref="D155"/>
    <hyperlink r:id="rId462" ref="E155"/>
    <hyperlink r:id="rId463" ref="C156"/>
    <hyperlink r:id="rId464" ref="D156"/>
    <hyperlink r:id="rId465" ref="E156"/>
    <hyperlink r:id="rId466" ref="C157"/>
    <hyperlink r:id="rId467" ref="D157"/>
    <hyperlink r:id="rId468" ref="E157"/>
    <hyperlink r:id="rId469" ref="C158"/>
    <hyperlink r:id="rId470" ref="D158"/>
    <hyperlink r:id="rId471" ref="E158"/>
    <hyperlink r:id="rId472" ref="C159"/>
    <hyperlink r:id="rId473" ref="D159"/>
    <hyperlink r:id="rId474" ref="E159"/>
    <hyperlink r:id="rId475" ref="C160"/>
    <hyperlink r:id="rId476" ref="D160"/>
    <hyperlink r:id="rId477" ref="E160"/>
    <hyperlink r:id="rId478" ref="C161"/>
    <hyperlink r:id="rId479" ref="D161"/>
    <hyperlink r:id="rId480" ref="E161"/>
    <hyperlink r:id="rId481" ref="C162"/>
    <hyperlink r:id="rId482" ref="D162"/>
    <hyperlink r:id="rId483" ref="E162"/>
    <hyperlink r:id="rId484" ref="C163"/>
    <hyperlink r:id="rId485" ref="D163"/>
    <hyperlink r:id="rId486" ref="E163"/>
    <hyperlink r:id="rId487" ref="C164"/>
    <hyperlink r:id="rId488" ref="D164"/>
    <hyperlink r:id="rId489" ref="E164"/>
    <hyperlink r:id="rId490" ref="C165"/>
    <hyperlink r:id="rId491" ref="D165"/>
    <hyperlink r:id="rId492" ref="E165"/>
    <hyperlink r:id="rId493" ref="C166"/>
    <hyperlink r:id="rId494" ref="D166"/>
    <hyperlink r:id="rId495" ref="E166"/>
  </hyperlinks>
  <drawing r:id="rId49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1512</v>
      </c>
      <c r="B1" s="14" t="s">
        <v>311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3" t="s">
        <v>1</v>
      </c>
      <c r="B2" s="3" t="s">
        <v>1513</v>
      </c>
    </row>
    <row r="3">
      <c r="A3" s="3" t="s">
        <v>1514</v>
      </c>
      <c r="B3" s="3" t="s">
        <v>1515</v>
      </c>
    </row>
    <row r="4">
      <c r="A4" s="3" t="s">
        <v>1516</v>
      </c>
      <c r="B4" s="3" t="s">
        <v>1517</v>
      </c>
    </row>
    <row r="5">
      <c r="A5" s="3" t="s">
        <v>1516</v>
      </c>
      <c r="B5" s="3" t="s">
        <v>1518</v>
      </c>
    </row>
    <row r="6">
      <c r="A6" s="3" t="s">
        <v>1519</v>
      </c>
      <c r="B6" s="3" t="s">
        <v>1520</v>
      </c>
    </row>
    <row r="7">
      <c r="A7" s="3" t="s">
        <v>1519</v>
      </c>
      <c r="B7" s="3" t="s">
        <v>1521</v>
      </c>
    </row>
    <row r="8">
      <c r="A8" s="3" t="s">
        <v>1519</v>
      </c>
      <c r="B8" s="3" t="s">
        <v>1522</v>
      </c>
    </row>
    <row r="9">
      <c r="A9" s="3" t="s">
        <v>1519</v>
      </c>
      <c r="B9" s="3" t="s">
        <v>1523</v>
      </c>
    </row>
    <row r="10">
      <c r="A10" s="3" t="s">
        <v>1519</v>
      </c>
      <c r="B10" s="3" t="s">
        <v>1524</v>
      </c>
    </row>
  </sheetData>
  <drawing r:id="rId1"/>
</worksheet>
</file>