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️ Lucky Frog Photo Booth ️ Phot" sheetId="1" r:id="rId4"/>
    <sheet state="visible" name="Points of Interest" sheetId="2" r:id="rId5"/>
    <sheet state="visible" name="POI Images" sheetId="3" r:id="rId6"/>
    <sheet state="visible" name="FROM Directions" sheetId="4" r:id="rId7"/>
    <sheet state="visible" name="TO Directions" sheetId="5" r:id="rId8"/>
    <sheet state="visible" name="Iframe Embeds" sheetId="6" r:id="rId9"/>
  </sheets>
  <definedNames/>
  <calcPr/>
</workbook>
</file>

<file path=xl/sharedStrings.xml><?xml version="1.0" encoding="utf-8"?>
<sst xmlns="http://schemas.openxmlformats.org/spreadsheetml/2006/main" count="4056" uniqueCount="3315">
  <si>
    <t>Business Name</t>
  </si>
  <si>
    <t>️ Lucky Frog Photo Booth ️ Photo Booth Rental Orange County</t>
  </si>
  <si>
    <t>Business Adress</t>
  </si>
  <si>
    <t>15700 Belshire Ave, Norwalk, CA 90650, USA</t>
  </si>
  <si>
    <t>Business Phone</t>
  </si>
  <si>
    <t>+1 562-303-9926</t>
  </si>
  <si>
    <t>Business Website</t>
  </si>
  <si>
    <t>https://www.luckyfrogphotos.com/photobooth.html</t>
  </si>
  <si>
    <t>https://tinyurl.com/2bff8ljv</t>
  </si>
  <si>
    <t>Business Status</t>
  </si>
  <si>
    <t>OPERATIONAL</t>
  </si>
  <si>
    <t>Business Rating</t>
  </si>
  <si>
    <t>Business Total Ratings</t>
  </si>
  <si>
    <t>Place ID</t>
  </si>
  <si>
    <t>ChIJx22LbiEt3YARSIe46TZ1z_4</t>
  </si>
  <si>
    <t>Knowledge Graph</t>
  </si>
  <si>
    <t>https://www.google.com/search?kgmid=/g/12qg142pp</t>
  </si>
  <si>
    <t>https://tinyurl.com/2kztztdb</t>
  </si>
  <si>
    <t>Suggest Edit</t>
  </si>
  <si>
    <t>https://www.google.com/search?kgmid=/g/12qg142pp#irp=ed</t>
  </si>
  <si>
    <t>https://tinyurl.com/2dzypplh</t>
  </si>
  <si>
    <t>Questions Ask</t>
  </si>
  <si>
    <t>https://www.google.com/search?kgmid=/g/12qg142pp#lpqa=d,1</t>
  </si>
  <si>
    <t>https://tinyurl.com/25s8p42g</t>
  </si>
  <si>
    <t>Questions List</t>
  </si>
  <si>
    <t>https://www.google.com/search?kgmid=/g/12qg142pp#lpqa=d,2</t>
  </si>
  <si>
    <t>https://tinyurl.com/25xrbm8f</t>
  </si>
  <si>
    <t>Posts</t>
  </si>
  <si>
    <t>https://www.google.com/search?kgmid=/g/12qg142pp#lpstate=pid:-1</t>
  </si>
  <si>
    <t>https://tinyurl.com/2db6e5ep</t>
  </si>
  <si>
    <t>Products</t>
  </si>
  <si>
    <t>https://www.google.com/search?kgmid=/g/12qg142pp#lpc=lpc</t>
  </si>
  <si>
    <t>https://tinyurl.com/24k3lerv</t>
  </si>
  <si>
    <t>Lat &amp; Long</t>
  </si>
  <si>
    <t>https://www.google.com/maps?ll=@33.8885848,-118.0703626&amp;z=17&amp;cid=18361023084522669896</t>
  </si>
  <si>
    <t>https://tinyurl.com/2h84v347</t>
  </si>
  <si>
    <t>Maps URL</t>
  </si>
  <si>
    <t>https://www.google.com/maps/place/%EF%B8%8F+Lucky+Frog+Photo+Booth+%EF%B8%8F+Photo+Booth+Rental+Orange+County/@33.8885848,-118.0703626,17z/data=!3m1!4b1!4m6!3m5!1s0x80dd2d216e8b6dc7:0xfecf7536e9b88748!8m2!3d33.8885848!4d-118.0703626!16s%2Fg%2F12qg142pp?entry=ttu</t>
  </si>
  <si>
    <t>https://tinyurl.com/26dhs2hn</t>
  </si>
  <si>
    <t>Map</t>
  </si>
  <si>
    <t>https://www.google.com/maps/@33.8885848,-118.0703626,17?ucbcb=1&amp;cid=18361023084522669896&amp;entry=ttu</t>
  </si>
  <si>
    <t>https://tinyurl.com/2fj946g5</t>
  </si>
  <si>
    <t>CID</t>
  </si>
  <si>
    <t>https://www.google.com/maps?cid=18361023084522669896</t>
  </si>
  <si>
    <t>https://tinyurl.com/27ohyy5j</t>
  </si>
  <si>
    <t>directions FROM location</t>
  </si>
  <si>
    <t>https://www.google.com/maps/dir//33.8885848,-118.0703626/@33.8885848,-118.0703626,17?ucbcb=1&amp;entry=ttu</t>
  </si>
  <si>
    <t>https://tinyurl.com/2zuxowp9</t>
  </si>
  <si>
    <t>directions TO location</t>
  </si>
  <si>
    <t>https://www.google.com/maps/dir/33.8885848,-118.0703626/@33.8885848,-118.0703626,17?ucbcb=1&amp;entry=ttu</t>
  </si>
  <si>
    <t>https://tinyurl.com/2m7pcqyd</t>
  </si>
  <si>
    <t>Street View Panorama</t>
  </si>
  <si>
    <t>https://www.google.com/maps/@?api=1&amp;map_action=pano&amp;viewpoint=33.8885848%2C-118.0703626</t>
  </si>
  <si>
    <t>https://tinyurl.com/2ldawb7c</t>
  </si>
  <si>
    <t>Satellite View</t>
  </si>
  <si>
    <t>https://www.google.com/maps/@?api=1&amp;map_action=map&amp;center=33.8885848%2C-118.0703626&amp;zoom=17&amp;basemap=satellite</t>
  </si>
  <si>
    <t>https://tinyurl.com/2jof5eja</t>
  </si>
  <si>
    <t>Satellite Traffic View</t>
  </si>
  <si>
    <t>https://www.google.com/maps/@?api=1&amp;map_action=map&amp;center=33.8885848%2C-118.0703626&amp;zoom=17&amp;basemap=satellite&amp;layer=traffic</t>
  </si>
  <si>
    <t>https://tinyurl.com/2pzhxjah</t>
  </si>
  <si>
    <t>Transit View</t>
  </si>
  <si>
    <t>https://www.google.com/maps/dir///@33.8885848,-118.0703626,17z?entry=ttu</t>
  </si>
  <si>
    <t>https://tinyurl.com/2qcvey4z</t>
  </si>
  <si>
    <t>Layers View</t>
  </si>
  <si>
    <t>https://www.google.com/maps/place/%EF%B8%8F+Lucky+Frog+Photo+Booth+%EF%B8%8F+Photo+Booth+Rental+Orange+County/@33.8885848,-118.0703626,17z/data=!3m1!1e3!3m1!4b1!4m6!3m5!1s0x80dd2d216e8b6dc7:0xfecf7536e9b88748!8m2!3d33.8885848!4d-118.0703626!16s%2Fg%2F12qg142pp?entry=ttu</t>
  </si>
  <si>
    <t>https://tinyurl.com/27lmvop8</t>
  </si>
  <si>
    <t>Layer Transit</t>
  </si>
  <si>
    <t>https://www.google.com/maps/place/%EF%B8%8F+Lucky+Frog+Photo+Booth+%EF%B8%8F+Photo+Booth+Rental+Orange+County/@33.8885848,-118.0703626,17z/data=!3m1!4b1!4m6!3m5!1s0x80dd2d216e8b6dc7:0xfecf7536e9b88748!8m2!3d33.8885848!4d-118.0703626!16s%2Fg%2F12qg142pp!5m1!1e1?entry=ttu</t>
  </si>
  <si>
    <t>https://tinyurl.com/22ygf77q</t>
  </si>
  <si>
    <t>Layer Public Transportation</t>
  </si>
  <si>
    <t>https://www.google.com/maps/place/%EF%B8%8F+Lucky+Frog+Photo+Booth+%EF%B8%8F+Photo+Booth+Rental+Orange+County/@33.8885848,-118.0703626,17z/data=!3m1!4b1!4m6!3m5!1s0x80dd2d216e8b6dc7:0xfecf7536e9b88748!8m2!3d33.8885848!4d-118.0703626!16s%2Fg%2F12qg142pp!5m1!1e2?entry=ttu</t>
  </si>
  <si>
    <t>https://tinyurl.com/2yrl3kyy</t>
  </si>
  <si>
    <t>Layer Bycicle</t>
  </si>
  <si>
    <t>https://www.google.com/maps/place/%EF%B8%8F+Lucky+Frog+Photo+Booth+%EF%B8%8F+Photo+Booth+Rental+Orange+County/@33.8885848,-118.0703626,17z/data=!3m1!4b1!4m6!3m5!1s0x80dd2d216e8b6dc7:0xfecf7536e9b88748!8m2!3d33.8885848!4d-118.0703626!16s%2Fg%2F12qg142pp!5m1!1e3?entry=ttu</t>
  </si>
  <si>
    <t>https://tinyurl.com/23nc93ss</t>
  </si>
  <si>
    <t>Layer Terrain</t>
  </si>
  <si>
    <t>https://www.google.com/maps/place/%EF%B8%8F+Lucky+Frog+Photo+Booth+%EF%B8%8F+Photo+Booth+Rental+Orange+County/@33.8885848,-118.0703626,17z/data=!3m1!4b1!4m6!3m5!1s0x80dd2d216e8b6dc7:0xfecf7536e9b88748!8m2!3d33.8885848!4d-118.0703626!16s%2Fg%2F12qg142pp!5m1!1e4?entry=ttu</t>
  </si>
  <si>
    <t>https://tinyurl.com/29azplda</t>
  </si>
  <si>
    <t>Layer Street View</t>
  </si>
  <si>
    <t>https://www.google.com/maps/place/%EF%B8%8F+Lucky+Frog+Photo+Booth+%EF%B8%8F+Photo+Booth+Rental+Orange+County/@33.8885848,-118.0703626,17z/data=!3m1!4b1!4m6!3m5!1s0x80dd2d216e8b6dc7:0xfecf7536e9b88748!8m2!3d33.8885848!4d-118.0703626!16s%2Fg%2F12qg142pp!5m1!1e5?entry=ttu</t>
  </si>
  <si>
    <t>https://tinyurl.com/2cdjp4an</t>
  </si>
  <si>
    <t>Layer Wildfires</t>
  </si>
  <si>
    <t>https://www.google.com/maps/place/%EF%B8%8F+Lucky+Frog+Photo+Booth+%EF%B8%8F+Photo+Booth+Rental+Orange+County/@33.8885848,-118.0703626,17z/data=!3m1!4b1!4m6!3m5!1s0x80dd2d216e8b6dc7:0xfecf7536e9b88748!8m2!3d33.8885848!4d-118.0703626!16s%2Fg%2F12qg142pp!5m1!1e8?entry=ttu</t>
  </si>
  <si>
    <t>https://tinyurl.com/2bqswwsd</t>
  </si>
  <si>
    <t>Layer Air Quality</t>
  </si>
  <si>
    <t>https://www.google.com/maps/place/%EF%B8%8F+Lucky+Frog+Photo+Booth+%EF%B8%8F+Photo+Booth+Rental+Orange+County/@33.8885848,-118.0703626,17z/data=!3m1!4b1!4m6!3m5!1s0x80dd2d216e8b6dc7:0xfecf7536e9b88748!8m2!3d33.8885848!4d-118.0703626!16s%2Fg%2F12qg142pp!5m1!1e9?entry=ttu</t>
  </si>
  <si>
    <t>https://tinyurl.com/2yx6n57x</t>
  </si>
  <si>
    <t>Layer Public Transportation &amp; Terrain</t>
  </si>
  <si>
    <t>https://www.google.com/maps/place/%EF%B8%8F+Lucky+Frog+Photo+Booth+%EF%B8%8F+Photo+Booth+Rental+Orange+County/@33.8885848,-118.0703626,17z/data=!3m1!4b1!4m6!3m5!1s0x80dd2d216e8b6dc7:0xfecf7536e9b88748!8m2!3d33.8885848!4d-118.0703626!16s%2Fg%2F12qg142pp!5m2!1e2!1e4?entry=ttu</t>
  </si>
  <si>
    <t>https://tinyurl.com/2awejzyc</t>
  </si>
  <si>
    <t>Layer Transit &amp; Terrain</t>
  </si>
  <si>
    <t>https://www.google.com/maps/place/%EF%B8%8F+Lucky+Frog+Photo+Booth+%EF%B8%8F+Photo+Booth+Rental+Orange+County/@33.8885848,-118.0703626,17z/data=!3m1!4b1!4m6!3m5!1s0x80dd2d216e8b6dc7:0xfecf7536e9b88748!8m2!3d33.8885848!4d-118.0703626!16s%2Fg%2F12qg142pp!5m2!1e1!1e4?entry=ttu</t>
  </si>
  <si>
    <t>https://tinyurl.com/2cooj89a</t>
  </si>
  <si>
    <t>Layer Public Transportation &amp; Terrain &amp; Street View</t>
  </si>
  <si>
    <t>https://www.google.com/maps/place/%EF%B8%8F+Lucky+Frog+Photo+Booth+%EF%B8%8F+Photo+Booth+Rental+Orange+County/@33.8885848,-118.0703626,17z/data=!3m1!4b1!4m6!3m5!1s0x80dd2d216e8b6dc7:0xfecf7536e9b88748!8m2!3d33.8885848!4d-118.0703626!16s%2Fg%2F12qg142pp!5m3!1e2!1e4!1e5?entry=ttu</t>
  </si>
  <si>
    <t>https://tinyurl.com/27szabwx</t>
  </si>
  <si>
    <t>Layer Transit &amp; Terrain &amp; Street View</t>
  </si>
  <si>
    <t>https://www.google.com/maps/place/%EF%B8%8F+Lucky+Frog+Photo+Booth+%EF%B8%8F+Photo+Booth+Rental+Orange+County/@33.8885848,-118.0703626,17z/data=!3m1!4b1!4m6!3m5!1s0x80dd2d216e8b6dc7:0xfecf7536e9b88748!8m2!3d33.8885848!4d-118.0703626!16s%2Fg%2F12qg142pp!5m3!1e1!1e4!1e5?entry=ttu</t>
  </si>
  <si>
    <t>https://tinyurl.com/2ykpowr9</t>
  </si>
  <si>
    <t>Photo 1</t>
  </si>
  <si>
    <t>https://drive.google.com/uc?export=view&amp;id=1U3SslNRhqa3tk1Xrw25_wk_p-tTHZvZK</t>
  </si>
  <si>
    <t>https://tinyurl.com/26hzdbwn</t>
  </si>
  <si>
    <t>Photo 2</t>
  </si>
  <si>
    <t>https://drive.google.com/uc?export=view&amp;id=1nT8notnPoLkDsbizA_CT_bRgtJk7Qh0m</t>
  </si>
  <si>
    <t>https://tinyurl.com/24evt7v4</t>
  </si>
  <si>
    <t>Photo 3</t>
  </si>
  <si>
    <t>https://drive.google.com/uc?export=view&amp;id=1jTLpSB8oxTaK1dEvmjdcm1rWsIDhSmIy</t>
  </si>
  <si>
    <t>https://tinyurl.com/2cpavo4e</t>
  </si>
  <si>
    <t>Photo 4</t>
  </si>
  <si>
    <t>https://drive.google.com/uc?export=view&amp;id=1i8jKJl6GIZfip51GHAKbB_7TNCHtPQeF</t>
  </si>
  <si>
    <t>https://tinyurl.com/28k4ugy9</t>
  </si>
  <si>
    <t>Photo 5</t>
  </si>
  <si>
    <t>https://drive.google.com/uc?export=view&amp;id=1djE2mCjfurqXK-_sJjzledKF3y4dl9Uu</t>
  </si>
  <si>
    <t>https://tinyurl.com/2butz9ad</t>
  </si>
  <si>
    <t>Photo 6</t>
  </si>
  <si>
    <t>https://drive.google.com/uc?export=view&amp;id=1xPB15ghb8MKEOS-0Hbla7t1POZg7SqUf</t>
  </si>
  <si>
    <t>https://tinyurl.com/2483hkoc</t>
  </si>
  <si>
    <t>Photo 7</t>
  </si>
  <si>
    <t>https://drive.google.com/uc?export=view&amp;id=1Jo0eBPxAZnG2e3j-qgw3vQf8y9vkrn89</t>
  </si>
  <si>
    <t>https://tinyurl.com/22j7no3a</t>
  </si>
  <si>
    <t>Photo 8</t>
  </si>
  <si>
    <t>https://drive.google.com/uc?export=view&amp;id=1k6T-DCTDNB3FztPWAE3T0yU0IQJvD-nj</t>
  </si>
  <si>
    <t>https://tinyurl.com/2czfk3um</t>
  </si>
  <si>
    <t>Photo 9</t>
  </si>
  <si>
    <t>https://drive.google.com/uc?export=view&amp;id=11lBuoC6biXAA6PHQV3Kfn_wID-VL7zwF</t>
  </si>
  <si>
    <t>https://tinyurl.com/23dm45ub</t>
  </si>
  <si>
    <t>Photo 10</t>
  </si>
  <si>
    <t>https://drive.google.com/uc?export=view&amp;id=1lfojN2VD9HuJKm2nvNvkH5SairY09fT9</t>
  </si>
  <si>
    <t>https://tinyurl.com/27wzslex</t>
  </si>
  <si>
    <t>folder</t>
  </si>
  <si>
    <t>https://drive.google.com/drive/folders/1cP6UL0IyRQt3BUkGRhJBIaZLFEZGn8ik</t>
  </si>
  <si>
    <t>https://tinyurl.com/22wvdvgr</t>
  </si>
  <si>
    <t>file</t>
  </si>
  <si>
    <t>https://docs.google.com/spreadsheet/pub?key=1l2hfOnoc5vjHJyeVeXAtq5d8ZXdBmPj2I3jDxpkupq4</t>
  </si>
  <si>
    <t>https://tinyurl.com/2c4otth5</t>
  </si>
  <si>
    <t>pubhtml</t>
  </si>
  <si>
    <t>https://docs.google.com/spreadsheets/d/1l2hfOnoc5vjHJyeVeXAtq5d8ZXdBmPj2I3jDxpkupq4/pubhtml</t>
  </si>
  <si>
    <t>https://tinyurl.com/2dqknq57</t>
  </si>
  <si>
    <t>pub</t>
  </si>
  <si>
    <t>https://docs.google.com/spreadsheets/d/1l2hfOnoc5vjHJyeVeXAtq5d8ZXdBmPj2I3jDxpkupq4/pub</t>
  </si>
  <si>
    <t>https://tinyurl.com/2agha8wr</t>
  </si>
  <si>
    <t>view</t>
  </si>
  <si>
    <t>https://docs.google.com/spreadsheets/d/1l2hfOnoc5vjHJyeVeXAtq5d8ZXdBmPj2I3jDxpkupq4/view</t>
  </si>
  <si>
    <t>https://tinyurl.com/2c5d45kt</t>
  </si>
  <si>
    <t>https://www.google.com/maps/place/%EF%B8%8F+Lucky+Frog+Photo+Booth+%EF%B8%8F+Photo+Booth+Rental+Orange+County/@33.8885848,-118.0703626,18z/data=!3m1!4b1!4m6!3m5!1s0x80dd2d216e8b6dc7:0xfecf7536e9b88748!8m2!3d33.8885848!4d-118.0703626!16s%2Fg%2F12qg142pp?entry=ttu</t>
  </si>
  <si>
    <t>https://www.google.com/search?q=simple+photo+booth&amp;kgmid=/g/12qg142pp</t>
  </si>
  <si>
    <t>https://tinyurl.com/23xjl7kz</t>
  </si>
  <si>
    <t>https://www.google.com/maps/place/%EF%B8%8F+Lucky+Frog+Photo+Booth+%EF%B8%8F+Photo+Booth+Rental+Orange+County/@33.8907948,-118.0703626,17z/data=!3m1!4b1!4m6!3m5!1s0x80dd2d216e8b6dc7:0xfecf7536e9b88748!8m2!3d33.8885848!4d-118.0703626!16s%2Fg%2F12qg142pp?entry=ttu</t>
  </si>
  <si>
    <t>https://www.google.com/search?q=kids+photo+booth&amp;kgmid=/g/12qg142pp</t>
  </si>
  <si>
    <t>https://tinyurl.com/248oots3</t>
  </si>
  <si>
    <t>https://www.google.com/maps/place/%EF%B8%8F+Lucky+Frog+Photo+Booth+%EF%B8%8F+Photo+Booth+Rental+Orange+County/@33.8941848,-118.0703626,16z/data=!3m1!4b1!4m6!3m5!1s0x80dd2d216e8b6dc7:0xfecf7536e9b88748!8m2!3d33.8885848!4d-118.0703626!16s%2Fg%2F12qg142pp?entry=ttu</t>
  </si>
  <si>
    <t>https://www.google.com/search?q=product+photo+booth&amp;kgmid=/g/12qg142pp</t>
  </si>
  <si>
    <t>https://tinyurl.com/25ukzqg5</t>
  </si>
  <si>
    <t>https://www.google.com/maps/place/%EF%B8%8F+Lucky+Frog+Photo+Booth+%EF%B8%8F+Photo+Booth+Rental+Orange+County/@33.8968148,-118.0703626,16z/data=!3m1!4b1!4m6!3m5!1s0x80dd2d216e8b6dc7:0xfecf7536e9b88748!8m2!3d33.8885848!4d-118.0703626!16s%2Fg%2F12qg142pp?entry=ttu</t>
  </si>
  <si>
    <t>https://www.google.com/search?q=social+media+photo+booth&amp;kgmid=/g/12qg142pp</t>
  </si>
  <si>
    <t>https://tinyurl.com/28duq4v8</t>
  </si>
  <si>
    <t>https://www.google.com/maps/place/%EF%B8%8F+Lucky+Frog+Photo+Booth+%EF%B8%8F+Photo+Booth+Rental+Orange+County/@33.8985548,-118.0703626,18z/data=!3m1!4b1!4m6!3m5!1s0x80dd2d216e8b6dc7:0xfecf7536e9b88748!8m2!3d33.8885848!4d-118.0703626!16s%2Fg%2F12qg142pp?entry=ttu</t>
  </si>
  <si>
    <t>https://www.google.com/search?q=selfie+booth+rental+near+me&amp;kgmid=/g/12qg142pp</t>
  </si>
  <si>
    <t>https://tinyurl.com/26pyw8a6</t>
  </si>
  <si>
    <t>https://www.google.com/maps/place/%EF%B8%8F+Lucky+Frog+Photo+Booth+%EF%B8%8F+Photo+Booth+Rental+Orange+County/@33.9017448,-118.0703626,16z/data=!3m1!4b1!4m6!3m5!1s0x80dd2d216e8b6dc7:0xfecf7536e9b88748!8m2!3d33.8885848!4d-118.0703626!16s%2Fg%2F12qg142pp?entry=ttu</t>
  </si>
  <si>
    <t>https://www.google.com/search?q=ipad+photo+booth+kiosk&amp;kgmid=/g/12qg142pp</t>
  </si>
  <si>
    <t>https://tinyurl.com/27cly2uf</t>
  </si>
  <si>
    <t>https://www.google.com/maps/place/%EF%B8%8F+Lucky+Frog+Photo+Booth+%EF%B8%8F+Photo+Booth+Rental+Orange+County/@33.9052248,-118.0703626,16z/data=!3m1!4b1!4m6!3m5!1s0x80dd2d216e8b6dc7:0xfecf7536e9b88748!8m2!3d33.8885848!4d-118.0703626!16s%2Fg%2F12qg142pp?entry=ttu</t>
  </si>
  <si>
    <t>https://www.google.com/search?q=inflatable+booth&amp;kgmid=/g/12qg142pp</t>
  </si>
  <si>
    <t>https://tinyurl.com/2cc8fprl</t>
  </si>
  <si>
    <t>https://www.google.com/maps/place/%EF%B8%8F+Lucky+Frog+Photo+Booth+%EF%B8%8F+Photo+Booth+Rental+Orange+County/@33.9079448,-118.0703626,14z/data=!3m1!4b1!4m6!3m5!1s0x80dd2d216e8b6dc7:0xfecf7536e9b88748!8m2!3d33.8885848!4d-118.0703626!16s%2Fg%2F12qg142pp?entry=ttu</t>
  </si>
  <si>
    <t>https://www.google.com/search?q=corporate+photo+booth&amp;kgmid=/g/12qg142pp</t>
  </si>
  <si>
    <t>https://tinyurl.com/2872ehog</t>
  </si>
  <si>
    <t>https://www.google.com/maps/place/%EF%B8%8F+Lucky+Frog+Photo+Booth+%EF%B8%8F+Photo+Booth+Rental+Orange+County/@33.9111448,-118.0703626,17z/data=!3m1!4b1!4m6!3m5!1s0x80dd2d216e8b6dc7:0xfecf7536e9b88748!8m2!3d33.8885848!4d-118.0703626!16s%2Fg%2F12qg142pp?entry=ttu</t>
  </si>
  <si>
    <t>https://www.google.com/search?q=roaming+photo+booth&amp;kgmid=/g/12qg142pp</t>
  </si>
  <si>
    <t>https://tinyurl.com/24taqofc</t>
  </si>
  <si>
    <t>https://www.google.com/maps/place/%EF%B8%8F+Lucky+Frog+Photo+Booth+%EF%B8%8F+Photo+Booth+Rental+Orange+County/@33.9145848,-118.0703626,15z/data=!3m1!4b1!4m6!3m5!1s0x80dd2d216e8b6dc7:0xfecf7536e9b88748!8m2!3d33.8885848!4d-118.0703626!16s%2Fg%2F12qg142pp?entry=ttu</t>
  </si>
  <si>
    <t>https://www.google.com/search?q=boomerang+photo+booth&amp;kgmid=/g/12qg142pp</t>
  </si>
  <si>
    <t>https://tinyurl.com/27qboaaw</t>
  </si>
  <si>
    <t>https://www.google.com/maps/place/%EF%B8%8F+Lucky+Frog+Photo+Booth+%EF%B8%8F+Photo+Booth+Rental+Orange+County/@33.9164848,-118.0703626,14z/data=!3m1!4b1!4m6!3m5!1s0x80dd2d216e8b6dc7:0xfecf7536e9b88748!8m2!3d33.8885848!4d-118.0703626!16s%2Fg%2F12qg142pp?entry=ttu</t>
  </si>
  <si>
    <t>https://www.google.com/search?q=selfie+booth+rental&amp;kgmid=/g/12qg142pp</t>
  </si>
  <si>
    <t>https://tinyurl.com/264fudmu</t>
  </si>
  <si>
    <t>https://www.google.com/maps/place/%EF%B8%8F+Lucky+Frog+Photo+Booth+%EF%B8%8F+Photo+Booth+Rental+Orange+County/@33.9188048,-118.0703626,15z/data=!3m1!4b1!4m6!3m5!1s0x80dd2d216e8b6dc7:0xfecf7536e9b88748!8m2!3d33.8885848!4d-118.0703626!16s%2Fg%2F12qg142pp?entry=ttu</t>
  </si>
  <si>
    <t>https://www.google.com/search?q=magic+mirror+photo+booth+rental&amp;kgmid=/g/12qg142pp</t>
  </si>
  <si>
    <t>https://tinyurl.com/2yw9t5jp</t>
  </si>
  <si>
    <t>https://www.google.com/maps/place/%EF%B8%8F+Lucky+Frog+Photo+Booth+%EF%B8%8F+Photo+Booth+Rental+Orange+County/@33.9220648,-118.0703626,18z/data=!3m1!4b1!4m6!3m5!1s0x80dd2d216e8b6dc7:0xfecf7536e9b88748!8m2!3d33.8885848!4d-118.0703626!16s%2Fg%2F12qg142pp?entry=ttu</t>
  </si>
  <si>
    <t>https://www.google.com/search?q=photo+booth+services&amp;kgmid=/g/12qg142pp</t>
  </si>
  <si>
    <t>https://tinyurl.com/2a9lvlq2</t>
  </si>
  <si>
    <t>https://www.google.com/maps/place/%EF%B8%8F+Lucky+Frog+Photo+Booth+%EF%B8%8F+Photo+Booth+Rental+Orange+County/@33.9239448,-118.0703626,18z/data=!3m1!4b1!4m6!3m5!1s0x80dd2d216e8b6dc7:0xfecf7536e9b88748!8m2!3d33.8885848!4d-118.0703626!16s%2Fg%2F12qg142pp?entry=ttu</t>
  </si>
  <si>
    <t>https://www.google.com/search?q=hipstr+photo+booth&amp;kgmid=/g/12qg142pp</t>
  </si>
  <si>
    <t>https://tinyurl.com/2dkdjf26</t>
  </si>
  <si>
    <t>https://www.google.com/maps/place/%EF%B8%8F+Lucky+Frog+Photo+Booth+%EF%B8%8F+Photo+Booth+Rental+Orange+County/@33.9261648,-118.0703626,17z/data=!3m1!4b1!4m6!3m5!1s0x80dd2d216e8b6dc7:0xfecf7536e9b88748!8m2!3d33.8885848!4d-118.0703626!16s%2Fg%2F12qg142pp?entry=ttu</t>
  </si>
  <si>
    <t>https://www.google.com/search?q=wedding+booth&amp;kgmid=/g/12qg142pp</t>
  </si>
  <si>
    <t>https://tinyurl.com/25kbycmh</t>
  </si>
  <si>
    <t>https://www.google.com/maps/place/%EF%B8%8F+Lucky+Frog+Photo+Booth+%EF%B8%8F+Photo+Booth+Rental+Orange+County/@33.9283448,-118.0703626,15z/data=!3m1!4b1!4m6!3m5!1s0x80dd2d216e8b6dc7:0xfecf7536e9b88748!8m2!3d33.8885848!4d-118.0703626!16s%2Fg%2F12qg142pp?entry=ttu</t>
  </si>
  <si>
    <t>https://www.google.com/search?q=photo+booth+fun&amp;kgmid=/g/12qg142pp</t>
  </si>
  <si>
    <t>https://tinyurl.com/2yf5x4jc</t>
  </si>
  <si>
    <t>https://www.google.com/maps/place/%EF%B8%8F+Lucky+Frog+Photo+Booth+%EF%B8%8F+Photo+Booth+Rental+Orange+County/@33.9302448,-118.0703626,16z/data=!3m1!4b1!4m6!3m5!1s0x80dd2d216e8b6dc7:0xfecf7536e9b88748!8m2!3d33.8885848!4d-118.0703626!16s%2Fg%2F12qg142pp?entry=ttu</t>
  </si>
  <si>
    <t>https://www.google.com/search?q=retro+photo+booth&amp;kgmid=/g/12qg142pp</t>
  </si>
  <si>
    <t>https://tinyurl.com/2d38neyq</t>
  </si>
  <si>
    <t>https://www.google.com/maps/place/%EF%B8%8F+Lucky+Frog+Photo+Booth+%EF%B8%8F+Photo+Booth+Rental+Orange+County/@33.9322648,-118.0703626,16z/data=!3m1!4b1!4m6!3m5!1s0x80dd2d216e8b6dc7:0xfecf7536e9b88748!8m2!3d33.8885848!4d-118.0703626!16s%2Fg%2F12qg142pp?entry=ttu</t>
  </si>
  <si>
    <t>https://www.google.com/search?q=magic+photo+booth&amp;kgmid=/g/12qg142pp</t>
  </si>
  <si>
    <t>https://tinyurl.com/24c5unew</t>
  </si>
  <si>
    <t>https://www.google.com/maps/place/%EF%B8%8F+Lucky+Frog+Photo+Booth+%EF%B8%8F+Photo+Booth+Rental+Orange+County/@33.9355248,-118.0703626,15z/data=!3m1!4b1!4m6!3m5!1s0x80dd2d216e8b6dc7:0xfecf7536e9b88748!8m2!3d33.8885848!4d-118.0703626!16s%2Fg%2F12qg142pp?entry=ttu</t>
  </si>
  <si>
    <t>https://www.google.com/search?q=photo+booth+hire+prices&amp;kgmid=/g/12qg142pp</t>
  </si>
  <si>
    <t>https://tinyurl.com/2dgwdlfa</t>
  </si>
  <si>
    <t>https://www.google.com/maps/place/%EF%B8%8F+Lucky+Frog+Photo+Booth+%EF%B8%8F+Photo+Booth+Rental+Orange+County/@33.9377748,-118.0703626,16z/data=!3m1!4b1!4m6!3m5!1s0x80dd2d216e8b6dc7:0xfecf7536e9b88748!8m2!3d33.8885848!4d-118.0703626!16s%2Fg%2F12qg142pp?entry=ttu</t>
  </si>
  <si>
    <t>https://www.google.com/search?q=inflatable+photo+booth+rental&amp;kgmid=/g/12qg142pp</t>
  </si>
  <si>
    <t>https://tinyurl.com/2yssnbwt</t>
  </si>
  <si>
    <t>https://docs.google.com/spreadsheets/d/1l2hfOnoc5vjHJyeVeXAtq5d8ZXdBmPj2I3jDxpkupq4/edit#gid=0</t>
  </si>
  <si>
    <t>Points of Interest</t>
  </si>
  <si>
    <t>https://docs.google.com/spreadsheets/d/1l2hfOnoc5vjHJyeVeXAtq5d8ZXdBmPj2I3jDxpkupq4/edit#gid=240537447</t>
  </si>
  <si>
    <t>POI Images</t>
  </si>
  <si>
    <t>https://docs.google.com/spreadsheets/d/1l2hfOnoc5vjHJyeVeXAtq5d8ZXdBmPj2I3jDxpkupq4/edit#gid=950687387</t>
  </si>
  <si>
    <t>FROM Directions</t>
  </si>
  <si>
    <t>https://docs.google.com/spreadsheets/d/1l2hfOnoc5vjHJyeVeXAtq5d8ZXdBmPj2I3jDxpkupq4/edit#gid=1778093022</t>
  </si>
  <si>
    <t>TO Directions</t>
  </si>
  <si>
    <t>https://docs.google.com/spreadsheets/d/1l2hfOnoc5vjHJyeVeXAtq5d8ZXdBmPj2I3jDxpkupq4/edit#gid=544564051</t>
  </si>
  <si>
    <t>Iframe Embeds</t>
  </si>
  <si>
    <t>https://docs.google.com/spreadsheets/d/1l2hfOnoc5vjHJyeVeXAtq5d8ZXdBmPj2I3jDxpkupq4/edit#gid=1165843500</t>
  </si>
  <si>
    <t>Name</t>
  </si>
  <si>
    <t>Panorama</t>
  </si>
  <si>
    <t>Latitude</t>
  </si>
  <si>
    <t>Longitude</t>
  </si>
  <si>
    <t>Rating</t>
  </si>
  <si>
    <t>User Ratings</t>
  </si>
  <si>
    <t>Type</t>
  </si>
  <si>
    <t>ChIJRR0WM9HX3IARK9Sc4AyhmpE</t>
  </si>
  <si>
    <t>tourist_attraction, amusement_park, point_of_interest, establishment</t>
  </si>
  <si>
    <t>ChIJtQw0jtfX3IARiwjloLOkQs0</t>
  </si>
  <si>
    <t>shopping_mall, tourist_attraction, point_of_interest, establishment</t>
  </si>
  <si>
    <t>ChIJPQhS4djX3IARI9WzlAUOcV0</t>
  </si>
  <si>
    <t>tourist_attraction, point_of_interest, establishment</t>
  </si>
  <si>
    <t>ChIJx29__NbX3IARe_a8KuLeoGE</t>
  </si>
  <si>
    <t>ChIJgfk0NV7GwoAR4ja9LMYRY0s</t>
  </si>
  <si>
    <t>tourist_attraction, park, point_of_interest, establishment</t>
  </si>
  <si>
    <t>ChIJtXAI94PRwoARREiqZiCcHHM</t>
  </si>
  <si>
    <t>park, tourist_attraction, point_of_interest, establishment</t>
  </si>
  <si>
    <t>ChIJBYuC8kvGwoAROxBTjwqfWpU</t>
  </si>
  <si>
    <t>ChIJp5g5Q1Qs3YARzV3quVseiJA</t>
  </si>
  <si>
    <t>ChIJN3Olj9sx3YARENSit3gqJeY</t>
  </si>
  <si>
    <t>ChIJTc95NnEl3YAR-fouPyOVnqY</t>
  </si>
  <si>
    <t>ChIJC8ClADc23YARGv3mnzwNeu0</t>
  </si>
  <si>
    <t>ChIJo3h_9V8p3YARVTAekE45jq4</t>
  </si>
  <si>
    <t>ChIJ9TWHTdHX3IARsElE7ASk9NU</t>
  </si>
  <si>
    <t>ChIJtzDYWE_GwoARYhpYTYiTBTE</t>
  </si>
  <si>
    <t>ChIJOxUO5sI33YARcEAaUsmzICQ</t>
  </si>
  <si>
    <t>aquarium, tourist_attraction, point_of_interest, establishment</t>
  </si>
  <si>
    <t>ChIJ6yi6-n0x3YARHC5OVOOdvQo</t>
  </si>
  <si>
    <t>ChIJNWhHcwsn3YAR66eV_VxLTEY</t>
  </si>
  <si>
    <t>ChIJeRhEtqvHwoARn4vexuEKGnQ</t>
  </si>
  <si>
    <t>ChIJdZbSPDg23YAR6yR-akC2g4E</t>
  </si>
  <si>
    <t>tourist_attraction, museum, point_of_interest, establishment</t>
  </si>
  <si>
    <t>ChIJXci-9SQx3YARELY9vukCvLk</t>
  </si>
  <si>
    <t>tourist_attraction, shopping_mall, restaurant, point_of_interest, food, establishment</t>
  </si>
  <si>
    <t>ChIJy1uQXest3YARL2veACsSueQ</t>
  </si>
  <si>
    <t>ChIJOcbju8bPwoARWAoJIqp3Xf0</t>
  </si>
  <si>
    <t>ChIJKx3EAdrX3IARl1SHBK4rtfg</t>
  </si>
  <si>
    <t>ChIJ6TxAIcox3YAR4n_5OLF0PgE</t>
  </si>
  <si>
    <t>ChIJ-UBfNUrGwoARisZY3LbCfkM</t>
  </si>
  <si>
    <t>ChIJV7S22-Yv3YARDxQQatLNdB0</t>
  </si>
  <si>
    <t>ChIJJZdHqC7HwoARFvHuZb8s6_A</t>
  </si>
  <si>
    <t>ChIJX6k8plDGwoAReNYljvUL49E</t>
  </si>
  <si>
    <t>tourist_attraction, place_of_worship, point_of_interest, establishment</t>
  </si>
  <si>
    <t>ChIJ4y1OupfY3IARM-WCXfaxuUI</t>
  </si>
  <si>
    <t>ChIJOYxgaEEx3YARhVdp_JVsDO8</t>
  </si>
  <si>
    <t>ChIJN8CgmbI03YARdsm2xT2OS7Q</t>
  </si>
  <si>
    <t>ChIJY4yAluLHwoAR7y--92aDHbQ</t>
  </si>
  <si>
    <t>ChIJjTze4jfGwoAR0o0CaOZMGiw</t>
  </si>
  <si>
    <t>ChIJe62dfSgx3YARXSf-LBdAQ8M</t>
  </si>
  <si>
    <t>ChIJEUqY6yU23YAR75bCE4CxnTw</t>
  </si>
  <si>
    <t>museum, tourist_attraction, point_of_interest, establishment</t>
  </si>
  <si>
    <t>ChIJHwysKITHwoARgu4jgPugq2c</t>
  </si>
  <si>
    <t>ChIJ2XyMOhUx3YARvBiNfi6inNQ</t>
  </si>
  <si>
    <t>tourist_attraction, museum, store, point_of_interest, establishment</t>
  </si>
  <si>
    <t>ChIJXU3PKyXW3IARhRwrRyqLhpM</t>
  </si>
  <si>
    <t>ChIJc-EBKqsx3YARf7jrj6LWuNU</t>
  </si>
  <si>
    <t>ChIJOeeS9dPX3IARnoCxvQs1n94</t>
  </si>
  <si>
    <t>ChIJ-1Vb4UTGwoARANaWGbqWTUA</t>
  </si>
  <si>
    <t>ChIJMwcSyiIx3YAR9oicE-Ht5mU</t>
  </si>
  <si>
    <t>ChIJ9bhKKcw13YARpn9Dk1oypdY</t>
  </si>
  <si>
    <t>ChIJe635DEjGwoARq-J1W5-JeHQ</t>
  </si>
  <si>
    <t>ChIJscTnAUXGwoARbOL70ZGMb3Q</t>
  </si>
  <si>
    <t>ChIJAS6b_FPQwoARQtVGSSK-XKg</t>
  </si>
  <si>
    <t>ChIJIfdecuPHwoARKagsKQF16io</t>
  </si>
  <si>
    <t>ChIJEWc44S8x3YARWpCWKFHCoGY</t>
  </si>
  <si>
    <t>ChIJpZlYXwPRwoARVeYLJ2hjI1U</t>
  </si>
  <si>
    <t>ChIJ9UqQKZMv3YARTcZ7Lh0mT1s</t>
  </si>
  <si>
    <t>ChIJfT70Z34x3YARf2o2zs-Dong</t>
  </si>
  <si>
    <t>ChIJg_8WsdDX3IARe9H6iI-roWY</t>
  </si>
  <si>
    <t>ChIJAyVZcN7Z3IARobA3OnHN3xA</t>
  </si>
  <si>
    <t>ChIJkUb-yavVwoARU2Pmszd9mfo</t>
  </si>
  <si>
    <t>ChIJl2iDIY8q3YARjJuiD2cLzX4</t>
  </si>
  <si>
    <t>ChIJl0TKIkXU3IARwjHULDgcB1c</t>
  </si>
  <si>
    <t>ChIJ3TA10-4p3YARKp8up_QaCKM</t>
  </si>
  <si>
    <t>ChIJC4tPjBHX3IARhEqioRHqpCw</t>
  </si>
  <si>
    <t>ChIJdbtGBwDFwoARIErAuPq8_xA</t>
  </si>
  <si>
    <t>ChIJGS0J4XvWwoARIzd6A_Bo1ek</t>
  </si>
  <si>
    <t>ChIJo89Io54p3YARAl5rfatCgXE</t>
  </si>
  <si>
    <t>lodging, clothing_store, store, point_of_interest, establishment</t>
  </si>
  <si>
    <t>ChIJ539XJnQt3YARx_PLXvgj8rI</t>
  </si>
  <si>
    <t>shopping_mall, restaurant, food, clothing_store, store, point_of_interest, establishment</t>
  </si>
  <si>
    <t>ChIJM5HqEILNwoARQyvIYjKQlq0</t>
  </si>
  <si>
    <t>department_store, jewelry_store, shoe_store, furniture_store, home_goods_store, clothing_store, store, point_of_interest, establishment</t>
  </si>
  <si>
    <t>ChIJD7_z2pgq3YART2ocm-nUF0o</t>
  </si>
  <si>
    <t>electronics_store, home_goods_store, store, point_of_interest, establishment</t>
  </si>
  <si>
    <t>ChIJJ2IJTn4s3YAR8WNikp9KxPM</t>
  </si>
  <si>
    <t>furniture_store, home_goods_store, store, point_of_interest, establishment</t>
  </si>
  <si>
    <t>ChIJm-HOz8Mp3YARTbhGEmkD9ic</t>
  </si>
  <si>
    <t>department_store, shoe_store, electronics_store, furniture_store, home_goods_store, clothing_store, store, point_of_interest, establishment</t>
  </si>
  <si>
    <t>ChIJ8565_XMt3YAR7HyLbSDC9GE</t>
  </si>
  <si>
    <t>electronics_store, store, point_of_interest, establishment</t>
  </si>
  <si>
    <t>ChIJF3mU8HPNwoARVvf6zylrLDA</t>
  </si>
  <si>
    <t>ChIJ3-aYlO8x3YARjZV0HpFoFn8</t>
  </si>
  <si>
    <t>ChIJDxHz-kUq3YARRE55WjsC8Zw</t>
  </si>
  <si>
    <t>book_store, cafe, food, store, point_of_interest, establishment</t>
  </si>
  <si>
    <t>ChIJAdw-Lp4t3YARD6A1YxrYEpM</t>
  </si>
  <si>
    <t>department_store, shoe_store, clothing_store, store, point_of_interest, establishment</t>
  </si>
  <si>
    <t>ChIJTyHmt9wt3YARqiuyRYwMoRI</t>
  </si>
  <si>
    <t>ChIJK4mWNILOwoAR4Ms0ULQipVo</t>
  </si>
  <si>
    <t>casino, cafe, bakery, spa, lodging, bar, restaurant, food, store, point_of_interest, establishment</t>
  </si>
  <si>
    <t>ChIJKWK-_tbX3IAREgG8cYpzh80</t>
  </si>
  <si>
    <t>food, store, point_of_interest, establishment</t>
  </si>
  <si>
    <t>ChIJtQTwqv_V3IARaK0QWyMEzyk</t>
  </si>
  <si>
    <t>department_store, store, point_of_interest, establishment</t>
  </si>
  <si>
    <t>ChIJ5Qwt_7vTwoARecJ1KcfOOIQ</t>
  </si>
  <si>
    <t>hospital, pharmacy, doctor, health, store, point_of_interest, establishment</t>
  </si>
  <si>
    <t>ChIJRSCJwQYm3YARn93PpnwmnYw</t>
  </si>
  <si>
    <t>ChIJ23EVb0Mt3YARnzaP2IgBq9A</t>
  </si>
  <si>
    <t>book_store, clothing_store, store, point_of_interest, establishment</t>
  </si>
  <si>
    <t>ChIJMWoy9esr3YARev8diNxBa8U</t>
  </si>
  <si>
    <t>ChIJld31mvYy3YAR0E8Z0Kh0hp4</t>
  </si>
  <si>
    <t>shoe_store, clothing_store, store, point_of_interest, establishment</t>
  </si>
  <si>
    <t>ChIJPUqIQ5jSwoARgdmVFbGb4jU</t>
  </si>
  <si>
    <t>ChIJc4y_idjX3IARMRg3qcsJwC8</t>
  </si>
  <si>
    <t>store, restaurant, point_of_interest, food, establishment</t>
  </si>
  <si>
    <t>ChIJUe9duk_LwoARiXFl0Rk0uL4</t>
  </si>
  <si>
    <t>ChIJ55lHRHQt3YARP_9mbPEuKJk</t>
  </si>
  <si>
    <t>clothing_store, store, point_of_interest, establishment</t>
  </si>
  <si>
    <t>ChIJt7GYzo8p3YARMheS7dNkYvI</t>
  </si>
  <si>
    <t>hardware_store, furniture_store, home_goods_store, store, point_of_interest, establishment</t>
  </si>
  <si>
    <t>ChIJB1MrviM13YARBN4V9jdKFI0</t>
  </si>
  <si>
    <t>ChIJmeyqN_Qy3YARQE8PRxYGSC8</t>
  </si>
  <si>
    <t>department_store, furniture_store, clothing_store, home_goods_store, store, point_of_interest, establishment</t>
  </si>
  <si>
    <t>ChIJLd9LwTjRwoAR6_VIVS5gyxU</t>
  </si>
  <si>
    <t>ChIJ8565_XMt3YARx4UIKYn6qDc</t>
  </si>
  <si>
    <t>ChIJTed4PzYr3YARPvMnghfObSY</t>
  </si>
  <si>
    <t>book_store, furniture_store, clothing_store, home_goods_store, store, point_of_interest, establishment</t>
  </si>
  <si>
    <t>ChIJZ0f6Z9Yz3YAR14Hmm8HVYDM</t>
  </si>
  <si>
    <t>ChIJT_27nVTOwoARjIf-yz3fqVg</t>
  </si>
  <si>
    <t>ChIJEZgNN6jMwoARJ1_7aTrTRKw</t>
  </si>
  <si>
    <t>car_repair, car_dealer, store, point_of_interest, establishment</t>
  </si>
  <si>
    <t>ChIJxf___-_U3IARAYBCGNp8oyo</t>
  </si>
  <si>
    <t>ChIJWah1_9gr3YAR3BCHJs3MyAc</t>
  </si>
  <si>
    <t>department_store, hardware_store, electronics_store, grocery_or_supermarket, furniture_store, clothing_store, home_goods_store, store, point_of_interest, food, establishment</t>
  </si>
  <si>
    <t>ChIJJbznwzoo3YARAcB9juzgtwk</t>
  </si>
  <si>
    <t>grocery_or_supermarket, florist, liquor_store, bakery, health, store, point_of_interest, food, establishment</t>
  </si>
  <si>
    <t>ChIJhZyY5FLOwoARgYYAOfagj9s</t>
  </si>
  <si>
    <t>shoe_store, clothing_store, jewelry_store, store, point_of_interest, establishment</t>
  </si>
  <si>
    <t>ChIJ2RYsOoPNwoARCKCCgMI7uJ0</t>
  </si>
  <si>
    <t>clothing_store, shoe_store, store, point_of_interest, establishment</t>
  </si>
  <si>
    <t>ChIJFaqNaYLNwoARKAXjjxpCkwI</t>
  </si>
  <si>
    <t>ChIJhZyY5FLOwoAR-2SY_8e3k24</t>
  </si>
  <si>
    <t>ChIJX_mzh2Qu3YARsS0--MJsu3A</t>
  </si>
  <si>
    <t>ChIJ55lHRHQt3YARbkddj5g9NV8</t>
  </si>
  <si>
    <t>jewelry_store, store, point_of_interest, establishment</t>
  </si>
  <si>
    <t>ChIJeXLblJnSwoARmEsuHPzn7mU</t>
  </si>
  <si>
    <t>car_dealer, finance, store, car_repair, point_of_interest, establishment</t>
  </si>
  <si>
    <t>ChIJXZIXcg4t3YARroniGvjw2oQ</t>
  </si>
  <si>
    <t>supermarket, grocery_or_supermarket, store, food, point_of_interest, establishment</t>
  </si>
  <si>
    <t>ChIJF7eQ4nMt3YARgoFTxsaWw2w</t>
  </si>
  <si>
    <t>store, point_of_interest, establishment</t>
  </si>
  <si>
    <t>ChIJXwqz7v4s3YARmP3VNE9pDd0</t>
  </si>
  <si>
    <t>grocery_or_supermarket, supermarket, liquor_store, store, health, food, point_of_interest, establishment</t>
  </si>
  <si>
    <t>ChIJXyI59f4s3YARZ8aqQIx-Ppw</t>
  </si>
  <si>
    <t>beauty_salon, hair_care, store, point_of_interest, establishment</t>
  </si>
  <si>
    <t>ChIJoaG7mpzSwoARap12xQlKmCk</t>
  </si>
  <si>
    <t>ChIJP6vMznAt3YARg8cg7U_gy7s</t>
  </si>
  <si>
    <t>car_rental, car_dealer, finance, store, car_repair, point_of_interest, establishment</t>
  </si>
  <si>
    <t>ChIJy6j2z_0s3YARHD9LRFr5EKo</t>
  </si>
  <si>
    <t>ChIJg2zFwRPTwoARD7NYO_qIA9Q</t>
  </si>
  <si>
    <t>ChIJ4YKP4xHTwoARvTp1AFe-O-o</t>
  </si>
  <si>
    <t>ChIJyU3oHInSwoARhaWs8eekqr0</t>
  </si>
  <si>
    <t>car_dealer, store, point_of_interest, establishment</t>
  </si>
  <si>
    <t>ChIJ32hhQFot3YARyGIs8z7G6Ps</t>
  </si>
  <si>
    <t>ChIJ4YKP4xHTwoARJwlORQrt8Vw</t>
  </si>
  <si>
    <t>department_store, hardware_store, electronics_store, grocery_or_supermarket, bakery, furniture_store, home_goods_store, clothing_store, store, food, point_of_interest, establishment</t>
  </si>
  <si>
    <t>ChIJp1ZKBXct3YARRvZ_rdJgaIg</t>
  </si>
  <si>
    <t>car_dealer, store, car_repair, point_of_interest, establishment</t>
  </si>
  <si>
    <t>ChIJu9n_J_ws3YARwihDkopt-qo</t>
  </si>
  <si>
    <t>store, health, point_of_interest, establishment</t>
  </si>
  <si>
    <t>ChIJ1Z25_XMt3YARneq7rWNYCNc</t>
  </si>
  <si>
    <t>store, food, point_of_interest, establishment</t>
  </si>
  <si>
    <t>ChIJke6avzvNwoART9SJ0Ly6SVo</t>
  </si>
  <si>
    <t>ChIJ98lPBXot3YARzqTgi2QRo7o</t>
  </si>
  <si>
    <t>ChIJyQD7wJYs3YARpueikjJx2CU</t>
  </si>
  <si>
    <t>atm, finance, point_of_interest, establishment</t>
  </si>
  <si>
    <t>ChIJ5WWR0ngq3YARMAsMwmigksM</t>
  </si>
  <si>
    <t>ChIJyaUD-gUm3YARcE-L5Eb2BWs</t>
  </si>
  <si>
    <t>ChIJ_0ZuH24s3YARDNbB0Sw-ons</t>
  </si>
  <si>
    <t>ChIJcbyB7HQz3YARgwytHUXYgVc</t>
  </si>
  <si>
    <t>bank, atm, finance, point_of_interest, establishment</t>
  </si>
  <si>
    <t>ChIJITRXWegz3YARodIb2Rbe4KA</t>
  </si>
  <si>
    <t>ChIJfeVn9vMy3YAReJPxNMA-PB4</t>
  </si>
  <si>
    <t>ChIJNawQnyQ13YARkJLGLNcQK-s</t>
  </si>
  <si>
    <t>ChIJBzZDBI3LwoARqfMzhjuSykI</t>
  </si>
  <si>
    <t>atm, finance, store, point_of_interest, establishment</t>
  </si>
  <si>
    <t>ChIJfx5JPc7V3IARrSfrYj5ja08</t>
  </si>
  <si>
    <t>ChIJq7uPMcIp3YARfcdxSaqc43k</t>
  </si>
  <si>
    <t>ChIJ9xp-9jkx3YARUiiGfdpy7Ms</t>
  </si>
  <si>
    <t>ChIJn2kgx_nLwoARc5u80mOcchY</t>
  </si>
  <si>
    <t>ChIJ9ShXo1POwoARRPUd-FcS4oU</t>
  </si>
  <si>
    <t>ChIJt0gMuWgo3YAR-pgrCia1bRo</t>
  </si>
  <si>
    <t>ChIJe3JW1wko3YARKVxk64y40oA</t>
  </si>
  <si>
    <t>ChIJ4-CJJwzW3IARlpguzqdtuw8</t>
  </si>
  <si>
    <t>ChIJtQTwqv_V3IARS2M-ubPDKFA</t>
  </si>
  <si>
    <t>ChIJaeBCOuwp3YARq_6PK-MijUE</t>
  </si>
  <si>
    <t>ChIJPUqIQ5jSwoARZhev1xdR_7E</t>
  </si>
  <si>
    <t>ChIJMQJPZDwx3YARQ5cZjcH3Ws8</t>
  </si>
  <si>
    <t>ChIJl3SgJ2go3YARaKIDbzTgRO8</t>
  </si>
  <si>
    <t>ChIJBUk8hNPRwoARCFNJeRh1sNo</t>
  </si>
  <si>
    <t>ChIJgRophYkx3YARLYF8H8tKPxA</t>
  </si>
  <si>
    <t>atm, car_repair, finance, point_of_interest, establishment</t>
  </si>
  <si>
    <t>ChIJ7Y05wqYt3YAR5a0WbYumLjM</t>
  </si>
  <si>
    <t>ChIJQXvdf_HX3IART8ObyeNn8LE</t>
  </si>
  <si>
    <t>ChIJjVeVCkov3YARaxfRJ5aerj8</t>
  </si>
  <si>
    <t>ChIJHYKhem7LwoARdJ-amdSIeHs</t>
  </si>
  <si>
    <t>ChIJHYKhem7LwoARueqPRD6wgkA</t>
  </si>
  <si>
    <t>ChIJ9SZrZO8z3YARjYWc2YsOmNI</t>
  </si>
  <si>
    <t>ChIJzyYQQN0t3YARQPncIKSIN2E</t>
  </si>
  <si>
    <t>ChIJR9mxgiYm3YAR4804UUx-VZ4</t>
  </si>
  <si>
    <t>ChIJp-RiSusx3YARk2Nel2lu3fQ</t>
  </si>
  <si>
    <t>ChIJl0JWQ0Ms3YARjhj-TWHZI_k</t>
  </si>
  <si>
    <t>ChIJ90mu7ZQx3YARe3qvqSfRs3k</t>
  </si>
  <si>
    <t>ChIJGwc436cx3YARMyQPcE5YMkI</t>
  </si>
  <si>
    <t>ChIJ84i_jh8p3YARfeQ3pkRZ-q0</t>
  </si>
  <si>
    <t>ChIJ70EStj3NwoAR02d2IcSD6Wk</t>
  </si>
  <si>
    <t>ChIJoZX5EXUt3YARMb19HWmGzSE</t>
  </si>
  <si>
    <t>ChIJIXG-bToo3YARv9nc3KIUHvM</t>
  </si>
  <si>
    <t>ChIJNdjF6fTOwoARssC5hrxs258</t>
  </si>
  <si>
    <t>ChIJF0PL3d_PwoARJBfNj_8Tivc</t>
  </si>
  <si>
    <t>ChIJXZEY8inMwoAR7XbHFb668ek</t>
  </si>
  <si>
    <t>ChIJhQbZNDox3YARuv1XsDRY6g0</t>
  </si>
  <si>
    <t>ChIJa0RWgXrWwoARoQxwjWHhkEk</t>
  </si>
  <si>
    <t>ChIJ0RDlz6go3YARqsJRMQ4Ck_M</t>
  </si>
  <si>
    <t>ChIJj4D6W5nNwoAR2-4PNQ6w9xM</t>
  </si>
  <si>
    <t>ChIJwzpD0p7X3IARk-XUhvK6xWs</t>
  </si>
  <si>
    <t>ChIJFQMb09Yz3YARH0deK0TKtTI</t>
  </si>
  <si>
    <t>ChIJj0YvZ9fRwoARsQgP2MHOnz4</t>
  </si>
  <si>
    <t>ChIJS4GTpwzW3IARBUDmHdsFit4</t>
  </si>
  <si>
    <t>ChIJuYGTDdkq3YARYOeMN_tRydI</t>
  </si>
  <si>
    <t>ChIJD2fa48TTwoARk3fbSfaSCGU</t>
  </si>
  <si>
    <t>ChIJtXel-Too3YARuotBJ_weXnE</t>
  </si>
  <si>
    <t>ChIJB9FLS-8x3YARBMxjzNWoiU0</t>
  </si>
  <si>
    <t>ChIJYZbRgyTW3IARgvHWT7VIMM8</t>
  </si>
  <si>
    <t>ChIJAZ_jVkIm3YARUTSG-oJYqMU</t>
  </si>
  <si>
    <t>ChIJHYKhem7LwoARAduDfeP-Qbo</t>
  </si>
  <si>
    <t>ChIJ_WAG8m7LwoARtxVHGyj1SZs</t>
  </si>
  <si>
    <t>ChIJfUTRMTvU3IAR-MAvmWBfgxg</t>
  </si>
  <si>
    <t>Image URL</t>
  </si>
  <si>
    <t>Embed Code</t>
  </si>
  <si>
    <t>https://drive.google.com/uc?export=view&amp;id=1_zFQpJJpI4oaOlpA43JUbqLU_xtU4Glu</t>
  </si>
  <si>
    <t>&lt;iframe src="https://drive.google.com/uc?export=view&amp;id=1_zFQpJJpI4oaOlpA43JUbqLU_xtU4Glu" width="600" height="600" frameborder="0" style="border:0" loading="lazy" allowfullscreen&gt;&lt;/iframe&gt;</t>
  </si>
  <si>
    <t>https://drive.google.com/uc?export=view&amp;id=1XzGrJn10IlAwm8O2_g5_Qz7z_2WJNhFl</t>
  </si>
  <si>
    <t>&lt;iframe src="https://drive.google.com/uc?export=view&amp;id=1XzGrJn10IlAwm8O2_g5_Qz7z_2WJNhFl" width="600" height="600" frameborder="0" style="border:0" loading="lazy" allowfullscreen&gt;&lt;/iframe&gt;</t>
  </si>
  <si>
    <t>https://drive.google.com/uc?export=view&amp;id=1Ljn5F_k8hLTu7LkP_ehkzk0M37kGlQ9M</t>
  </si>
  <si>
    <t>&lt;iframe src="https://drive.google.com/uc?export=view&amp;id=1Ljn5F_k8hLTu7LkP_ehkzk0M37kGlQ9M" width="600" height="600" frameborder="0" style="border:0" loading="lazy" allowfullscreen&gt;&lt;/iframe&gt;</t>
  </si>
  <si>
    <t>https://drive.google.com/uc?export=view&amp;id=1Dpkov9nBbt9uteohT4fZ_S8rcWMQIjf6</t>
  </si>
  <si>
    <t>&lt;iframe src="https://drive.google.com/uc?export=view&amp;id=1Dpkov9nBbt9uteohT4fZ_S8rcWMQIjf6" width="600" height="600" frameborder="0" style="border:0" loading="lazy" allowfullscreen&gt;&lt;/iframe&gt;</t>
  </si>
  <si>
    <t>https://drive.google.com/uc?export=view&amp;id=1ba-wpMXSy1FcsMM7lJS9DcmYmgPHhRp3</t>
  </si>
  <si>
    <t>&lt;iframe src="https://drive.google.com/uc?export=view&amp;id=1ba-wpMXSy1FcsMM7lJS9DcmYmgPHhRp3" width="600" height="600" frameborder="0" style="border:0" loading="lazy" allowfullscreen&gt;&lt;/iframe&gt;</t>
  </si>
  <si>
    <t>Origin</t>
  </si>
  <si>
    <t>Destination</t>
  </si>
  <si>
    <t>best</t>
  </si>
  <si>
    <t>driving</t>
  </si>
  <si>
    <t>walking</t>
  </si>
  <si>
    <t>bicycling</t>
  </si>
  <si>
    <t>transit</t>
  </si>
  <si>
    <t>address</t>
  </si>
  <si>
    <t>direction</t>
  </si>
  <si>
    <t>iframe</t>
  </si>
  <si>
    <t>Sleeping Beauty Castle Walkthrough</t>
  </si>
  <si>
    <t>https://www.google.com/maps/dir/?api=1&amp;origin=️+Lucky+Frog+Photo+Booth+️+Photo+Booth+Rental+Orange+County&amp;origin_place_id=ChIJx22LbiEt3YARSIe46TZ1z_4&amp;destination=Sleeping+Beauty+Castle+Walkthrough&amp;destination_place_id=ChIJRR0WM9HX3IARK9Sc4AyhmpE&amp;travelmode=best</t>
  </si>
  <si>
    <t>https://www.google.com/maps/dir/?api=1&amp;origin=️+Lucky+Frog+Photo+Booth+️+Photo+Booth+Rental+Orange+County&amp;origin_place_id=ChIJx22LbiEt3YARSIe46TZ1z_4&amp;destination=Sleeping+Beauty+Castle+Walkthrough&amp;destination_place_id=ChIJRR0WM9HX3IARK9Sc4AyhmpE&amp;travelmode=driving</t>
  </si>
  <si>
    <t>https://www.google.com/maps/dir/?api=1&amp;origin=️+Lucky+Frog+Photo+Booth+️+Photo+Booth+Rental+Orange+County&amp;origin_place_id=ChIJx22LbiEt3YARSIe46TZ1z_4&amp;destination=Sleeping+Beauty+Castle+Walkthrough&amp;destination_place_id=ChIJRR0WM9HX3IARK9Sc4AyhmpE&amp;travelmode=walking</t>
  </si>
  <si>
    <t>https://www.google.com/maps/dir/?api=1&amp;origin=️+Lucky+Frog+Photo+Booth+️+Photo+Booth+Rental+Orange+County&amp;origin_place_id=ChIJx22LbiEt3YARSIe46TZ1z_4&amp;destination=Sleeping+Beauty+Castle+Walkthrough&amp;destination_place_id=ChIJRR0WM9HX3IARK9Sc4AyhmpE&amp;travelmode=bicycling</t>
  </si>
  <si>
    <t>https://www.google.com/maps/dir/?api=1&amp;origin=️+Lucky+Frog+Photo+Booth+️+Photo+Booth+Rental+Orange+County&amp;origin_place_id=ChIJx22LbiEt3YARSIe46TZ1z_4&amp;destination=Sleeping+Beauty+Castle+Walkthrough&amp;destination_place_id=ChIJRR0WM9HX3IARK9Sc4AyhmpE&amp;travelmode=transit</t>
  </si>
  <si>
    <t>https://maps.google.com?saddr=33.8885848,-118.0703626&amp;daddr=33.8127953,-117.9189693</t>
  </si>
  <si>
    <t>https://www.google.com/maps/dir/33.8885848,-118.0703626/33.8127953,-117.9189693</t>
  </si>
  <si>
    <t>&lt;iframe src="https://www.google.com/maps/embed?pb=!1m26!1m12!1m3!1d6449.198386797689!2d-117.9189693!3d33.8127953!2m3!1f0!2f0!3f0!3m2!1i1024!2i708!4f10.1!4m11!3e0!4m3!2s️+Lucky+Frog+Photo+Booth+️+Photo+Booth+Rental+Orange+County!1d33.8885848!2d-118.0703626!4m5!5s0x80dd2d216e8b6dc7:0xfecf7536e9b88748!2sSleeping+Beauty+Castle+Walkthrough!3m2!1d33.8127953!2d-117.9189693!5e0!3m2!1sen!2slt!4v1682029416597!5m2!1sen!2slt" width="800" height="800" style="border:0;" allowfullscreen="" loading="lazy" referrerpolicy="no-referrer-when-downgrade"&gt;&lt;/iframe&gt;</t>
  </si>
  <si>
    <t>Downtown Disney District</t>
  </si>
  <si>
    <t>https://www.google.com/maps/dir/?api=1&amp;origin=️+Lucky+Frog+Photo+Booth+️+Photo+Booth+Rental+Orange+County&amp;origin_place_id=ChIJx22LbiEt3YARSIe46TZ1z_4&amp;destination=Downtown+Disney+District&amp;destination_place_id=ChIJtQw0jtfX3IARiwjloLOkQs0&amp;travelmode=best</t>
  </si>
  <si>
    <t>https://www.google.com/maps/dir/?api=1&amp;origin=️+Lucky+Frog+Photo+Booth+️+Photo+Booth+Rental+Orange+County&amp;origin_place_id=ChIJx22LbiEt3YARSIe46TZ1z_4&amp;destination=Downtown+Disney+District&amp;destination_place_id=ChIJtQw0jtfX3IARiwjloLOkQs0&amp;travelmode=driving</t>
  </si>
  <si>
    <t>https://www.google.com/maps/dir/?api=1&amp;origin=️+Lucky+Frog+Photo+Booth+️+Photo+Booth+Rental+Orange+County&amp;origin_place_id=ChIJx22LbiEt3YARSIe46TZ1z_4&amp;destination=Downtown+Disney+District&amp;destination_place_id=ChIJtQw0jtfX3IARiwjloLOkQs0&amp;travelmode=walking</t>
  </si>
  <si>
    <t>https://www.google.com/maps/dir/?api=1&amp;origin=️+Lucky+Frog+Photo+Booth+️+Photo+Booth+Rental+Orange+County&amp;origin_place_id=ChIJx22LbiEt3YARSIe46TZ1z_4&amp;destination=Downtown+Disney+District&amp;destination_place_id=ChIJtQw0jtfX3IARiwjloLOkQs0&amp;travelmode=bicycling</t>
  </si>
  <si>
    <t>https://www.google.com/maps/dir/?api=1&amp;origin=️+Lucky+Frog+Photo+Booth+️+Photo+Booth+Rental+Orange+County&amp;origin_place_id=ChIJx22LbiEt3YARSIe46TZ1z_4&amp;destination=Downtown+Disney+District&amp;destination_place_id=ChIJtQw0jtfX3IARiwjloLOkQs0&amp;travelmode=transit</t>
  </si>
  <si>
    <t>https://maps.google.com?saddr=33.8885848,-118.0703626&amp;daddr=33.8097925,-117.9237869</t>
  </si>
  <si>
    <t>https://www.google.com/maps/dir/33.8885848,-118.0703626/33.8097925,-117.9237869</t>
  </si>
  <si>
    <t>&lt;iframe src="https://www.google.com/maps/embed?pb=!1m26!1m12!1m3!1d6449.198386797689!2d-117.9237869!3d33.8097925!2m3!1f0!2f0!3f0!3m2!1i1024!2i708!4f10.1!4m11!3e0!4m3!2s️+Lucky+Frog+Photo+Booth+️+Photo+Booth+Rental+Orange+County!1d33.8885848!2d-118.0703626!4m5!5s0x80dd2d216e8b6dc7:0xfecf7536e9b88748!2sDowntown+Disney+District!3m2!1d33.8097925!2d-117.9237869!5e0!3m2!1sen!2slt!4v1682029416597!5m2!1sen!2slt" width="800" height="800" style="border:0;" allowfullscreen="" loading="lazy" referrerpolicy="no-referrer-when-downgrade"&gt;&lt;/iframe&gt;</t>
  </si>
  <si>
    <t>Pixar Pier</t>
  </si>
  <si>
    <t>https://www.google.com/maps/dir/?api=1&amp;origin=️+Lucky+Frog+Photo+Booth+️+Photo+Booth+Rental+Orange+County&amp;origin_place_id=ChIJx22LbiEt3YARSIe46TZ1z_4&amp;destination=Pixar+Pier&amp;destination_place_id=ChIJPQhS4djX3IARI9WzlAUOcV0&amp;travelmode=best</t>
  </si>
  <si>
    <t>https://www.google.com/maps/dir/?api=1&amp;origin=️+Lucky+Frog+Photo+Booth+️+Photo+Booth+Rental+Orange+County&amp;origin_place_id=ChIJx22LbiEt3YARSIe46TZ1z_4&amp;destination=Pixar+Pier&amp;destination_place_id=ChIJPQhS4djX3IARI9WzlAUOcV0&amp;travelmode=driving</t>
  </si>
  <si>
    <t>https://www.google.com/maps/dir/?api=1&amp;origin=️+Lucky+Frog+Photo+Booth+️+Photo+Booth+Rental+Orange+County&amp;origin_place_id=ChIJx22LbiEt3YARSIe46TZ1z_4&amp;destination=Pixar+Pier&amp;destination_place_id=ChIJPQhS4djX3IARI9WzlAUOcV0&amp;travelmode=walking</t>
  </si>
  <si>
    <t>https://www.google.com/maps/dir/?api=1&amp;origin=️+Lucky+Frog+Photo+Booth+️+Photo+Booth+Rental+Orange+County&amp;origin_place_id=ChIJx22LbiEt3YARSIe46TZ1z_4&amp;destination=Pixar+Pier&amp;destination_place_id=ChIJPQhS4djX3IARI9WzlAUOcV0&amp;travelmode=bicycling</t>
  </si>
  <si>
    <t>https://www.google.com/maps/dir/?api=1&amp;origin=️+Lucky+Frog+Photo+Booth+️+Photo+Booth+Rental+Orange+County&amp;origin_place_id=ChIJx22LbiEt3YARSIe46TZ1z_4&amp;destination=Pixar+Pier&amp;destination_place_id=ChIJPQhS4djX3IARI9WzlAUOcV0&amp;travelmode=transit</t>
  </si>
  <si>
    <t>https://maps.google.com?saddr=33.8885848,-118.0703626&amp;daddr=33.8054175,-117.9208423</t>
  </si>
  <si>
    <t>https://www.google.com/maps/dir/33.8885848,-118.0703626/33.8054175,-117.9208423</t>
  </si>
  <si>
    <t>&lt;iframe src="https://www.google.com/maps/embed?pb=!1m26!1m12!1m3!1d6449.198386797689!2d-117.9208423!3d33.8054175!2m3!1f0!2f0!3f0!3m2!1i1024!2i708!4f10.1!4m11!3e0!4m3!2s️+Lucky+Frog+Photo+Booth+️+Photo+Booth+Rental+Orange+County!1d33.8885848!2d-118.0703626!4m5!5s0x80dd2d216e8b6dc7:0xfecf7536e9b88748!2sPixar+Pier!3m2!1d33.8054175!2d-117.9208423!5e0!3m2!1sen!2slt!4v1682029416597!5m2!1sen!2slt" width="800" height="800" style="border:0;" allowfullscreen="" loading="lazy" referrerpolicy="no-referrer-when-downgrade"&gt;&lt;/iframe&gt;</t>
  </si>
  <si>
    <t>Pirate's Lair on Tom Sawyer Island</t>
  </si>
  <si>
    <t>https://www.google.com/maps/dir/?api=1&amp;origin=️+Lucky+Frog+Photo+Booth+️+Photo+Booth+Rental+Orange+County&amp;origin_place_id=ChIJx22LbiEt3YARSIe46TZ1z_4&amp;destination=Pirate's+Lair+on+Tom+Sawyer+Island&amp;destination_place_id=ChIJx29__NbX3IARe_a8KuLeoGE&amp;travelmode=best</t>
  </si>
  <si>
    <t>https://www.google.com/maps/dir/?api=1&amp;origin=️+Lucky+Frog+Photo+Booth+️+Photo+Booth+Rental+Orange+County&amp;origin_place_id=ChIJx22LbiEt3YARSIe46TZ1z_4&amp;destination=Pirate's+Lair+on+Tom+Sawyer+Island&amp;destination_place_id=ChIJx29__NbX3IARe_a8KuLeoGE&amp;travelmode=driving</t>
  </si>
  <si>
    <t>https://www.google.com/maps/dir/?api=1&amp;origin=️+Lucky+Frog+Photo+Booth+️+Photo+Booth+Rental+Orange+County&amp;origin_place_id=ChIJx22LbiEt3YARSIe46TZ1z_4&amp;destination=Pirate's+Lair+on+Tom+Sawyer+Island&amp;destination_place_id=ChIJx29__NbX3IARe_a8KuLeoGE&amp;travelmode=walking</t>
  </si>
  <si>
    <t>https://www.google.com/maps/dir/?api=1&amp;origin=️+Lucky+Frog+Photo+Booth+️+Photo+Booth+Rental+Orange+County&amp;origin_place_id=ChIJx22LbiEt3YARSIe46TZ1z_4&amp;destination=Pirate's+Lair+on+Tom+Sawyer+Island&amp;destination_place_id=ChIJx29__NbX3IARe_a8KuLeoGE&amp;travelmode=bicycling</t>
  </si>
  <si>
    <t>https://www.google.com/maps/dir/?api=1&amp;origin=️+Lucky+Frog+Photo+Booth+️+Photo+Booth+Rental+Orange+County&amp;origin_place_id=ChIJx22LbiEt3YARSIe46TZ1z_4&amp;destination=Pirate's+Lair+on+Tom+Sawyer+Island&amp;destination_place_id=ChIJx29__NbX3IARe_a8KuLeoGE&amp;travelmode=transit</t>
  </si>
  <si>
    <t>https://maps.google.com?saddr=33.8885848,-118.0703626&amp;daddr=33.8121436,-117.9210796</t>
  </si>
  <si>
    <t>https://www.google.com/maps/dir/33.8885848,-118.0703626/33.8121436,-117.9210796</t>
  </si>
  <si>
    <t>&lt;iframe src="https://www.google.com/maps/embed?pb=!1m26!1m12!1m3!1d6449.198386797689!2d-117.9210796!3d33.8121436!2m3!1f0!2f0!3f0!3m2!1i1024!2i708!4f10.1!4m11!3e0!4m3!2s️+Lucky+Frog+Photo+Booth+️+Photo+Booth+Rental+Orange+County!1d33.8885848!2d-118.0703626!4m5!5s0x80dd2d216e8b6dc7:0xfecf7536e9b88748!2sPirate's+Lair+on+Tom+Sawyer+Island!3m2!1d33.8121436!2d-117.9210796!5e0!3m2!1sen!2slt!4v1682029416597!5m2!1sen!2slt" width="800" height="800" style="border:0;" allowfullscreen="" loading="lazy" referrerpolicy="no-referrer-when-downgrade"&gt;&lt;/iframe&gt;</t>
  </si>
  <si>
    <t>Los Angeles State Historic Park</t>
  </si>
  <si>
    <t>https://www.google.com/maps/dir/?api=1&amp;origin=️+Lucky+Frog+Photo+Booth+️+Photo+Booth+Rental+Orange+County&amp;origin_place_id=ChIJx22LbiEt3YARSIe46TZ1z_4&amp;destination=Los+Angeles+State+Historic+Park&amp;destination_place_id=ChIJgfk0NV7GwoAR4ja9LMYRY0s&amp;travelmode=best</t>
  </si>
  <si>
    <t>https://www.google.com/maps/dir/?api=1&amp;origin=️+Lucky+Frog+Photo+Booth+️+Photo+Booth+Rental+Orange+County&amp;origin_place_id=ChIJx22LbiEt3YARSIe46TZ1z_4&amp;destination=Los+Angeles+State+Historic+Park&amp;destination_place_id=ChIJgfk0NV7GwoAR4ja9LMYRY0s&amp;travelmode=driving</t>
  </si>
  <si>
    <t>https://www.google.com/maps/dir/?api=1&amp;origin=️+Lucky+Frog+Photo+Booth+️+Photo+Booth+Rental+Orange+County&amp;origin_place_id=ChIJx22LbiEt3YARSIe46TZ1z_4&amp;destination=Los+Angeles+State+Historic+Park&amp;destination_place_id=ChIJgfk0NV7GwoAR4ja9LMYRY0s&amp;travelmode=walking</t>
  </si>
  <si>
    <t>https://www.google.com/maps/dir/?api=1&amp;origin=️+Lucky+Frog+Photo+Booth+️+Photo+Booth+Rental+Orange+County&amp;origin_place_id=ChIJx22LbiEt3YARSIe46TZ1z_4&amp;destination=Los+Angeles+State+Historic+Park&amp;destination_place_id=ChIJgfk0NV7GwoAR4ja9LMYRY0s&amp;travelmode=bicycling</t>
  </si>
  <si>
    <t>https://www.google.com/maps/dir/?api=1&amp;origin=️+Lucky+Frog+Photo+Booth+️+Photo+Booth+Rental+Orange+County&amp;origin_place_id=ChIJx22LbiEt3YARSIe46TZ1z_4&amp;destination=Los+Angeles+State+Historic+Park&amp;destination_place_id=ChIJgfk0NV7GwoAR4ja9LMYRY0s&amp;travelmode=transit</t>
  </si>
  <si>
    <t>https://maps.google.com?saddr=33.8885848,-118.0703626&amp;daddr=34.0682286,-118.2318135</t>
  </si>
  <si>
    <t>https://www.google.com/maps/dir/33.8885848,-118.0703626/34.0682286,-118.2318135</t>
  </si>
  <si>
    <t>&lt;iframe src="https://www.google.com/maps/embed?pb=!1m26!1m12!1m3!1d6449.198386797689!2d-118.2318135!3d34.0682286!2m3!1f0!2f0!3f0!3m2!1i1024!2i708!4f10.1!4m11!3e0!4m3!2s️+Lucky+Frog+Photo+Booth+️+Photo+Booth+Rental+Orange+County!1d33.8885848!2d-118.0703626!4m5!5s0x80dd2d216e8b6dc7:0xfecf7536e9b88748!2sLos+Angeles+State+Historic+Park!3m2!1d34.0682286!2d-118.2318135!5e0!3m2!1sen!2slt!4v1682029416597!5m2!1sen!2slt" width="800" height="800" style="border:0;" allowfullscreen="" loading="lazy" referrerpolicy="no-referrer-when-downgrade"&gt;&lt;/iframe&gt;</t>
  </si>
  <si>
    <t>Pio Pico State Historic Park</t>
  </si>
  <si>
    <t>https://www.google.com/maps/dir/?api=1&amp;origin=️+Lucky+Frog+Photo+Booth+️+Photo+Booth+Rental+Orange+County&amp;origin_place_id=ChIJx22LbiEt3YARSIe46TZ1z_4&amp;destination=Pio+Pico+State+Historic+Park&amp;destination_place_id=ChIJtXAI94PRwoARREiqZiCcHHM&amp;travelmode=best</t>
  </si>
  <si>
    <t>https://www.google.com/maps/dir/?api=1&amp;origin=️+Lucky+Frog+Photo+Booth+️+Photo+Booth+Rental+Orange+County&amp;origin_place_id=ChIJx22LbiEt3YARSIe46TZ1z_4&amp;destination=Pio+Pico+State+Historic+Park&amp;destination_place_id=ChIJtXAI94PRwoARREiqZiCcHHM&amp;travelmode=driving</t>
  </si>
  <si>
    <t>https://www.google.com/maps/dir/?api=1&amp;origin=️+Lucky+Frog+Photo+Booth+️+Photo+Booth+Rental+Orange+County&amp;origin_place_id=ChIJx22LbiEt3YARSIe46TZ1z_4&amp;destination=Pio+Pico+State+Historic+Park&amp;destination_place_id=ChIJtXAI94PRwoARREiqZiCcHHM&amp;travelmode=walking</t>
  </si>
  <si>
    <t>https://www.google.com/maps/dir/?api=1&amp;origin=️+Lucky+Frog+Photo+Booth+️+Photo+Booth+Rental+Orange+County&amp;origin_place_id=ChIJx22LbiEt3YARSIe46TZ1z_4&amp;destination=Pio+Pico+State+Historic+Park&amp;destination_place_id=ChIJtXAI94PRwoARREiqZiCcHHM&amp;travelmode=bicycling</t>
  </si>
  <si>
    <t>https://www.google.com/maps/dir/?api=1&amp;origin=️+Lucky+Frog+Photo+Booth+️+Photo+Booth+Rental+Orange+County&amp;origin_place_id=ChIJx22LbiEt3YARSIe46TZ1z_4&amp;destination=Pio+Pico+State+Historic+Park&amp;destination_place_id=ChIJtXAI94PRwoARREiqZiCcHHM&amp;travelmode=transit</t>
  </si>
  <si>
    <t>https://maps.google.com?saddr=33.8885848,-118.0703626&amp;daddr=33.9936111,-118.0711111</t>
  </si>
  <si>
    <t>https://www.google.com/maps/dir/33.8885848,-118.0703626/33.9936111,-118.0711111</t>
  </si>
  <si>
    <t>&lt;iframe src="https://www.google.com/maps/embed?pb=!1m26!1m12!1m3!1d6449.198386797689!2d-118.0711111!3d33.9936111!2m3!1f0!2f0!3f0!3m2!1i1024!2i708!4f10.1!4m11!3e0!4m3!2s️+Lucky+Frog+Photo+Booth+️+Photo+Booth+Rental+Orange+County!1d33.8885848!2d-118.0703626!4m5!5s0x80dd2d216e8b6dc7:0xfecf7536e9b88748!2sPio+Pico+State+Historic+Park!3m2!1d33.9936111!2d-118.0711111!5e0!3m2!1sen!2slt!4v1682029416597!5m2!1sen!2slt" width="800" height="800" style="border:0;" allowfullscreen="" loading="lazy" referrerpolicy="no-referrer-when-downgrade"&gt;&lt;/iframe&gt;</t>
  </si>
  <si>
    <t>Bradbury Building</t>
  </si>
  <si>
    <t>https://www.google.com/maps/dir/?api=1&amp;origin=️+Lucky+Frog+Photo+Booth+️+Photo+Booth+Rental+Orange+County&amp;origin_place_id=ChIJx22LbiEt3YARSIe46TZ1z_4&amp;destination=Bradbury+Building&amp;destination_place_id=ChIJBYuC8kvGwoAROxBTjwqfWpU&amp;travelmode=best</t>
  </si>
  <si>
    <t>https://www.google.com/maps/dir/?api=1&amp;origin=️+Lucky+Frog+Photo+Booth+️+Photo+Booth+Rental+Orange+County&amp;origin_place_id=ChIJx22LbiEt3YARSIe46TZ1z_4&amp;destination=Bradbury+Building&amp;destination_place_id=ChIJBYuC8kvGwoAROxBTjwqfWpU&amp;travelmode=driving</t>
  </si>
  <si>
    <t>https://www.google.com/maps/dir/?api=1&amp;origin=️+Lucky+Frog+Photo+Booth+️+Photo+Booth+Rental+Orange+County&amp;origin_place_id=ChIJx22LbiEt3YARSIe46TZ1z_4&amp;destination=Bradbury+Building&amp;destination_place_id=ChIJBYuC8kvGwoAROxBTjwqfWpU&amp;travelmode=walking</t>
  </si>
  <si>
    <t>https://www.google.com/maps/dir/?api=1&amp;origin=️+Lucky+Frog+Photo+Booth+️+Photo+Booth+Rental+Orange+County&amp;origin_place_id=ChIJx22LbiEt3YARSIe46TZ1z_4&amp;destination=Bradbury+Building&amp;destination_place_id=ChIJBYuC8kvGwoAROxBTjwqfWpU&amp;travelmode=bicycling</t>
  </si>
  <si>
    <t>https://www.google.com/maps/dir/?api=1&amp;origin=️+Lucky+Frog+Photo+Booth+️+Photo+Booth+Rental+Orange+County&amp;origin_place_id=ChIJx22LbiEt3YARSIe46TZ1z_4&amp;destination=Bradbury+Building&amp;destination_place_id=ChIJBYuC8kvGwoAROxBTjwqfWpU&amp;travelmode=transit</t>
  </si>
  <si>
    <t>https://maps.google.com?saddr=33.8885848,-118.0703626&amp;daddr=34.050604,-118.2478573</t>
  </si>
  <si>
    <t>https://www.google.com/maps/dir/33.8885848,-118.0703626/34.050604,-118.2478573</t>
  </si>
  <si>
    <t>&lt;iframe src="https://www.google.com/maps/embed?pb=!1m26!1m12!1m3!1d6449.198386797689!2d-118.2478573!3d34.050604!2m3!1f0!2f0!3f0!3m2!1i1024!2i708!4f10.1!4m11!3e0!4m3!2s️+Lucky+Frog+Photo+Booth+️+Photo+Booth+Rental+Orange+County!1d33.8885848!2d-118.0703626!4m5!5s0x80dd2d216e8b6dc7:0xfecf7536e9b88748!2sBradbury+Building!3m2!1d34.050604!2d-118.2478573!5e0!3m2!1sen!2slt!4v1682029416597!5m2!1sen!2slt" width="800" height="800" style="border:0;" allowfullscreen="" loading="lazy" referrerpolicy="no-referrer-when-downgrade"&gt;&lt;/iframe&gt;</t>
  </si>
  <si>
    <t>Cerritos Heritage Park</t>
  </si>
  <si>
    <t>https://www.google.com/maps/dir/?api=1&amp;origin=️+Lucky+Frog+Photo+Booth+️+Photo+Booth+Rental+Orange+County&amp;origin_place_id=ChIJx22LbiEt3YARSIe46TZ1z_4&amp;destination=Cerritos+Heritage+Park&amp;destination_place_id=ChIJp5g5Q1Qs3YARzV3quVseiJA&amp;travelmode=best</t>
  </si>
  <si>
    <t>https://www.google.com/maps/dir/?api=1&amp;origin=️+Lucky+Frog+Photo+Booth+️+Photo+Booth+Rental+Orange+County&amp;origin_place_id=ChIJx22LbiEt3YARSIe46TZ1z_4&amp;destination=Cerritos+Heritage+Park&amp;destination_place_id=ChIJp5g5Q1Qs3YARzV3quVseiJA&amp;travelmode=driving</t>
  </si>
  <si>
    <t>https://www.google.com/maps/dir/?api=1&amp;origin=️+Lucky+Frog+Photo+Booth+️+Photo+Booth+Rental+Orange+County&amp;origin_place_id=ChIJx22LbiEt3YARSIe46TZ1z_4&amp;destination=Cerritos+Heritage+Park&amp;destination_place_id=ChIJp5g5Q1Qs3YARzV3quVseiJA&amp;travelmode=walking</t>
  </si>
  <si>
    <t>https://www.google.com/maps/dir/?api=1&amp;origin=️+Lucky+Frog+Photo+Booth+️+Photo+Booth+Rental+Orange+County&amp;origin_place_id=ChIJx22LbiEt3YARSIe46TZ1z_4&amp;destination=Cerritos+Heritage+Park&amp;destination_place_id=ChIJp5g5Q1Qs3YARzV3quVseiJA&amp;travelmode=bicycling</t>
  </si>
  <si>
    <t>https://www.google.com/maps/dir/?api=1&amp;origin=️+Lucky+Frog+Photo+Booth+️+Photo+Booth+Rental+Orange+County&amp;origin_place_id=ChIJx22LbiEt3YARSIe46TZ1z_4&amp;destination=Cerritos+Heritage+Park&amp;destination_place_id=ChIJp5g5Q1Qs3YARzV3quVseiJA&amp;travelmode=transit</t>
  </si>
  <si>
    <t>https://maps.google.com?saddr=33.8885848,-118.0703626&amp;daddr=33.8633838,-118.0618202</t>
  </si>
  <si>
    <t>https://www.google.com/maps/dir/33.8885848,-118.0703626/33.8633838,-118.0618202</t>
  </si>
  <si>
    <t>&lt;iframe src="https://www.google.com/maps/embed?pb=!1m26!1m12!1m3!1d6449.198386797689!2d-118.0618202!3d33.8633838!2m3!1f0!2f0!3f0!3m2!1i1024!2i708!4f10.1!4m11!3e0!4m3!2s️+Lucky+Frog+Photo+Booth+️+Photo+Booth+Rental+Orange+County!1d33.8885848!2d-118.0703626!4m5!5s0x80dd2d216e8b6dc7:0xfecf7536e9b88748!2sCerritos+Heritage+Park!3m2!1d33.8633838!2d-118.0618202!5e0!3m2!1sen!2slt!4v1682029416597!5m2!1sen!2slt" width="800" height="800" style="border:0;" allowfullscreen="" loading="lazy" referrerpolicy="no-referrer-when-downgrade"&gt;&lt;/iframe&gt;</t>
  </si>
  <si>
    <t>Earl Burns Miller Japanese Garden</t>
  </si>
  <si>
    <t>https://www.google.com/maps/dir/?api=1&amp;origin=️+Lucky+Frog+Photo+Booth+️+Photo+Booth+Rental+Orange+County&amp;origin_place_id=ChIJx22LbiEt3YARSIe46TZ1z_4&amp;destination=Earl+Burns+Miller+Japanese+Garden&amp;destination_place_id=ChIJN3Olj9sx3YARENSit3gqJeY&amp;travelmode=best</t>
  </si>
  <si>
    <t>https://www.google.com/maps/dir/?api=1&amp;origin=️+Lucky+Frog+Photo+Booth+️+Photo+Booth+Rental+Orange+County&amp;origin_place_id=ChIJx22LbiEt3YARSIe46TZ1z_4&amp;destination=Earl+Burns+Miller+Japanese+Garden&amp;destination_place_id=ChIJN3Olj9sx3YARENSit3gqJeY&amp;travelmode=driving</t>
  </si>
  <si>
    <t>https://www.google.com/maps/dir/?api=1&amp;origin=️+Lucky+Frog+Photo+Booth+️+Photo+Booth+Rental+Orange+County&amp;origin_place_id=ChIJx22LbiEt3YARSIe46TZ1z_4&amp;destination=Earl+Burns+Miller+Japanese+Garden&amp;destination_place_id=ChIJN3Olj9sx3YARENSit3gqJeY&amp;travelmode=walking</t>
  </si>
  <si>
    <t>https://www.google.com/maps/dir/?api=1&amp;origin=️+Lucky+Frog+Photo+Booth+️+Photo+Booth+Rental+Orange+County&amp;origin_place_id=ChIJx22LbiEt3YARSIe46TZ1z_4&amp;destination=Earl+Burns+Miller+Japanese+Garden&amp;destination_place_id=ChIJN3Olj9sx3YARENSit3gqJeY&amp;travelmode=bicycling</t>
  </si>
  <si>
    <t>https://www.google.com/maps/dir/?api=1&amp;origin=️+Lucky+Frog+Photo+Booth+️+Photo+Booth+Rental+Orange+County&amp;origin_place_id=ChIJx22LbiEt3YARSIe46TZ1z_4&amp;destination=Earl+Burns+Miller+Japanese+Garden&amp;destination_place_id=ChIJN3Olj9sx3YARENSit3gqJeY&amp;travelmode=transit</t>
  </si>
  <si>
    <t>https://maps.google.com?saddr=33.8885848,-118.0703626&amp;daddr=33.7852766,-118.119816</t>
  </si>
  <si>
    <t>https://www.google.com/maps/dir/33.8885848,-118.0703626/33.7852766,-118.119816</t>
  </si>
  <si>
    <t>&lt;iframe src="https://www.google.com/maps/embed?pb=!1m26!1m12!1m3!1d6449.198386797689!2d-118.119816!3d33.7852766!2m3!1f0!2f0!3f0!3m2!1i1024!2i708!4f10.1!4m11!3e0!4m3!2s️+Lucky+Frog+Photo+Booth+️+Photo+Booth+Rental+Orange+County!1d33.8885848!2d-118.0703626!4m5!5s0x80dd2d216e8b6dc7:0xfecf7536e9b88748!2sEarl+Burns+Miller+Japanese+Garden!3m2!1d33.7852766!2d-118.119816!5e0!3m2!1sen!2slt!4v1682029416597!5m2!1sen!2slt" width="800" height="800" style="border:0;" allowfullscreen="" loading="lazy" referrerpolicy="no-referrer-when-downgrade"&gt;&lt;/iframe&gt;</t>
  </si>
  <si>
    <t>Seabridge Park</t>
  </si>
  <si>
    <t>https://www.google.com/maps/dir/?api=1&amp;origin=️+Lucky+Frog+Photo+Booth+️+Photo+Booth+Rental+Orange+County&amp;origin_place_id=ChIJx22LbiEt3YARSIe46TZ1z_4&amp;destination=Seabridge+Park&amp;destination_place_id=ChIJTc95NnEl3YAR-fouPyOVnqY&amp;travelmode=best</t>
  </si>
  <si>
    <t>https://www.google.com/maps/dir/?api=1&amp;origin=️+Lucky+Frog+Photo+Booth+️+Photo+Booth+Rental+Orange+County&amp;origin_place_id=ChIJx22LbiEt3YARSIe46TZ1z_4&amp;destination=Seabridge+Park&amp;destination_place_id=ChIJTc95NnEl3YAR-fouPyOVnqY&amp;travelmode=driving</t>
  </si>
  <si>
    <t>https://www.google.com/maps/dir/?api=1&amp;origin=️+Lucky+Frog+Photo+Booth+️+Photo+Booth+Rental+Orange+County&amp;origin_place_id=ChIJx22LbiEt3YARSIe46TZ1z_4&amp;destination=Seabridge+Park&amp;destination_place_id=ChIJTc95NnEl3YAR-fouPyOVnqY&amp;travelmode=walking</t>
  </si>
  <si>
    <t>https://www.google.com/maps/dir/?api=1&amp;origin=️+Lucky+Frog+Photo+Booth+️+Photo+Booth+Rental+Orange+County&amp;origin_place_id=ChIJx22LbiEt3YARSIe46TZ1z_4&amp;destination=Seabridge+Park&amp;destination_place_id=ChIJTc95NnEl3YAR-fouPyOVnqY&amp;travelmode=bicycling</t>
  </si>
  <si>
    <t>https://www.google.com/maps/dir/?api=1&amp;origin=️+Lucky+Frog+Photo+Booth+️+Photo+Booth+Rental+Orange+County&amp;origin_place_id=ChIJx22LbiEt3YARSIe46TZ1z_4&amp;destination=Seabridge+Park&amp;destination_place_id=ChIJTc95NnEl3YAR-fouPyOVnqY&amp;travelmode=transit</t>
  </si>
  <si>
    <t>https://maps.google.com?saddr=33.8885848,-118.0703626&amp;daddr=33.726893,-118.0718469</t>
  </si>
  <si>
    <t>https://www.google.com/maps/dir/33.8885848,-118.0703626/33.726893,-118.0718469</t>
  </si>
  <si>
    <t>&lt;iframe src="https://www.google.com/maps/embed?pb=!1m26!1m12!1m3!1d6449.198386797689!2d-118.0718469!3d33.726893!2m3!1f0!2f0!3f0!3m2!1i1024!2i708!4f10.1!4m11!3e0!4m3!2s️+Lucky+Frog+Photo+Booth+️+Photo+Booth+Rental+Orange+County!1d33.8885848!2d-118.0703626!4m5!5s0x80dd2d216e8b6dc7:0xfecf7536e9b88748!2sSeabridge+Park!3m2!1d33.726893!2d-118.0718469!5e0!3m2!1sen!2slt!4v1682029416597!5m2!1sen!2slt" width="800" height="800" style="border:0;" allowfullscreen="" loading="lazy" referrerpolicy="no-referrer-when-downgrade"&gt;&lt;/iframe&gt;</t>
  </si>
  <si>
    <t>LA Waterfront</t>
  </si>
  <si>
    <t>https://www.google.com/maps/dir/?api=1&amp;origin=️+Lucky+Frog+Photo+Booth+️+Photo+Booth+Rental+Orange+County&amp;origin_place_id=ChIJx22LbiEt3YARSIe46TZ1z_4&amp;destination=LA+Waterfront&amp;destination_place_id=ChIJC8ClADc23YARGv3mnzwNeu0&amp;travelmode=best</t>
  </si>
  <si>
    <t>https://www.google.com/maps/dir/?api=1&amp;origin=️+Lucky+Frog+Photo+Booth+️+Photo+Booth+Rental+Orange+County&amp;origin_place_id=ChIJx22LbiEt3YARSIe46TZ1z_4&amp;destination=LA+Waterfront&amp;destination_place_id=ChIJC8ClADc23YARGv3mnzwNeu0&amp;travelmode=driving</t>
  </si>
  <si>
    <t>https://www.google.com/maps/dir/?api=1&amp;origin=️+Lucky+Frog+Photo+Booth+️+Photo+Booth+Rental+Orange+County&amp;origin_place_id=ChIJx22LbiEt3YARSIe46TZ1z_4&amp;destination=LA+Waterfront&amp;destination_place_id=ChIJC8ClADc23YARGv3mnzwNeu0&amp;travelmode=walking</t>
  </si>
  <si>
    <t>https://www.google.com/maps/dir/?api=1&amp;origin=️+Lucky+Frog+Photo+Booth+️+Photo+Booth+Rental+Orange+County&amp;origin_place_id=ChIJx22LbiEt3YARSIe46TZ1z_4&amp;destination=LA+Waterfront&amp;destination_place_id=ChIJC8ClADc23YARGv3mnzwNeu0&amp;travelmode=bicycling</t>
  </si>
  <si>
    <t>https://www.google.com/maps/dir/?api=1&amp;origin=️+Lucky+Frog+Photo+Booth+️+Photo+Booth+Rental+Orange+County&amp;origin_place_id=ChIJx22LbiEt3YARSIe46TZ1z_4&amp;destination=LA+Waterfront&amp;destination_place_id=ChIJC8ClADc23YARGv3mnzwNeu0&amp;travelmode=transit</t>
  </si>
  <si>
    <t>https://maps.google.com?saddr=33.8885848,-118.0703626&amp;daddr=33.738759,-118.279002</t>
  </si>
  <si>
    <t>https://www.google.com/maps/dir/33.8885848,-118.0703626/33.738759,-118.279002</t>
  </si>
  <si>
    <t>&lt;iframe src="https://www.google.com/maps/embed?pb=!1m26!1m12!1m3!1d6449.198386797689!2d-118.279002!3d33.738759!2m3!1f0!2f0!3f0!3m2!1i1024!2i708!4f10.1!4m11!3e0!4m3!2s️+Lucky+Frog+Photo+Booth+️+Photo+Booth+Rental+Orange+County!1d33.8885848!2d-118.0703626!4m5!5s0x80dd2d216e8b6dc7:0xfecf7536e9b88748!2sLA+Waterfront!3m2!1d33.738759!2d-118.279002!5e0!3m2!1sen!2slt!4v1682029416597!5m2!1sen!2slt" width="800" height="800" style="border:0;" allowfullscreen="" loading="lazy" referrerpolicy="no-referrer-when-downgrade"&gt;&lt;/iframe&gt;</t>
  </si>
  <si>
    <t>Knott's Berry Farm</t>
  </si>
  <si>
    <t>https://www.google.com/maps/dir/?api=1&amp;origin=️+Lucky+Frog+Photo+Booth+️+Photo+Booth+Rental+Orange+County&amp;origin_place_id=ChIJx22LbiEt3YARSIe46TZ1z_4&amp;destination=Knott's+Berry+Farm&amp;destination_place_id=ChIJo3h_9V8p3YARVTAekE45jq4&amp;travelmode=best</t>
  </si>
  <si>
    <t>https://www.google.com/maps/dir/?api=1&amp;origin=️+Lucky+Frog+Photo+Booth+️+Photo+Booth+Rental+Orange+County&amp;origin_place_id=ChIJx22LbiEt3YARSIe46TZ1z_4&amp;destination=Knott's+Berry+Farm&amp;destination_place_id=ChIJo3h_9V8p3YARVTAekE45jq4&amp;travelmode=driving</t>
  </si>
  <si>
    <t>https://www.google.com/maps/dir/?api=1&amp;origin=️+Lucky+Frog+Photo+Booth+️+Photo+Booth+Rental+Orange+County&amp;origin_place_id=ChIJx22LbiEt3YARSIe46TZ1z_4&amp;destination=Knott's+Berry+Farm&amp;destination_place_id=ChIJo3h_9V8p3YARVTAekE45jq4&amp;travelmode=walking</t>
  </si>
  <si>
    <t>https://www.google.com/maps/dir/?api=1&amp;origin=️+Lucky+Frog+Photo+Booth+️+Photo+Booth+Rental+Orange+County&amp;origin_place_id=ChIJx22LbiEt3YARSIe46TZ1z_4&amp;destination=Knott's+Berry+Farm&amp;destination_place_id=ChIJo3h_9V8p3YARVTAekE45jq4&amp;travelmode=bicycling</t>
  </si>
  <si>
    <t>https://www.google.com/maps/dir/?api=1&amp;origin=️+Lucky+Frog+Photo+Booth+️+Photo+Booth+Rental+Orange+County&amp;origin_place_id=ChIJx22LbiEt3YARSIe46TZ1z_4&amp;destination=Knott's+Berry+Farm&amp;destination_place_id=ChIJo3h_9V8p3YARVTAekE45jq4&amp;travelmode=transit</t>
  </si>
  <si>
    <t>https://maps.google.com?saddr=33.8885848,-118.0703626&amp;daddr=33.8443038,-118.0002265</t>
  </si>
  <si>
    <t>https://www.google.com/maps/dir/33.8885848,-118.0703626/33.8443038,-118.0002265</t>
  </si>
  <si>
    <t>&lt;iframe src="https://www.google.com/maps/embed?pb=!1m26!1m12!1m3!1d6449.198386797689!2d-118.0002265!3d33.8443038!2m3!1f0!2f0!3f0!3m2!1i1024!2i708!4f10.1!4m11!3e0!4m3!2s️+Lucky+Frog+Photo+Booth+️+Photo+Booth+Rental+Orange+County!1d33.8885848!2d-118.0703626!4m5!5s0x80dd2d216e8b6dc7:0xfecf7536e9b88748!2sKnott's+Berry+Farm!3m2!1d33.8443038!2d-118.0002265!5e0!3m2!1sen!2slt!4v1682029416597!5m2!1sen!2slt" width="800" height="800" style="border:0;" allowfullscreen="" loading="lazy" referrerpolicy="no-referrer-when-downgrade"&gt;&lt;/iframe&gt;</t>
  </si>
  <si>
    <t>Storybook Land Canal Boats</t>
  </si>
  <si>
    <t>https://www.google.com/maps/dir/?api=1&amp;origin=️+Lucky+Frog+Photo+Booth+️+Photo+Booth+Rental+Orange+County&amp;origin_place_id=ChIJx22LbiEt3YARSIe46TZ1z_4&amp;destination=Storybook+Land+Canal+Boats&amp;destination_place_id=ChIJ9TWHTdHX3IARsElE7ASk9NU&amp;travelmode=best</t>
  </si>
  <si>
    <t>https://www.google.com/maps/dir/?api=1&amp;origin=️+Lucky+Frog+Photo+Booth+️+Photo+Booth+Rental+Orange+County&amp;origin_place_id=ChIJx22LbiEt3YARSIe46TZ1z_4&amp;destination=Storybook+Land+Canal+Boats&amp;destination_place_id=ChIJ9TWHTdHX3IARsElE7ASk9NU&amp;travelmode=driving</t>
  </si>
  <si>
    <t>https://www.google.com/maps/dir/?api=1&amp;origin=️+Lucky+Frog+Photo+Booth+️+Photo+Booth+Rental+Orange+County&amp;origin_place_id=ChIJx22LbiEt3YARSIe46TZ1z_4&amp;destination=Storybook+Land+Canal+Boats&amp;destination_place_id=ChIJ9TWHTdHX3IARsElE7ASk9NU&amp;travelmode=walking</t>
  </si>
  <si>
    <t>https://www.google.com/maps/dir/?api=1&amp;origin=️+Lucky+Frog+Photo+Booth+️+Photo+Booth+Rental+Orange+County&amp;origin_place_id=ChIJx22LbiEt3YARSIe46TZ1z_4&amp;destination=Storybook+Land+Canal+Boats&amp;destination_place_id=ChIJ9TWHTdHX3IARsElE7ASk9NU&amp;travelmode=bicycling</t>
  </si>
  <si>
    <t>https://www.google.com/maps/dir/?api=1&amp;origin=️+Lucky+Frog+Photo+Booth+️+Photo+Booth+Rental+Orange+County&amp;origin_place_id=ChIJx22LbiEt3YARSIe46TZ1z_4&amp;destination=Storybook+Land+Canal+Boats&amp;destination_place_id=ChIJ9TWHTdHX3IARsElE7ASk9NU&amp;travelmode=transit</t>
  </si>
  <si>
    <t>https://maps.google.com?saddr=33.8885848,-118.0703626&amp;daddr=33.8136285,-117.9182653</t>
  </si>
  <si>
    <t>https://www.google.com/maps/dir/33.8885848,-118.0703626/33.8136285,-117.9182653</t>
  </si>
  <si>
    <t>&lt;iframe src="https://www.google.com/maps/embed?pb=!1m26!1m12!1m3!1d6449.198386797689!2d-117.9182653!3d33.8136285!2m3!1f0!2f0!3f0!3m2!1i1024!2i708!4f10.1!4m11!3e0!4m3!2s️+Lucky+Frog+Photo+Booth+️+Photo+Booth+Rental+Orange+County!1d33.8885848!2d-118.0703626!4m5!5s0x80dd2d216e8b6dc7:0xfecf7536e9b88748!2sStorybook+Land+Canal+Boats!3m2!1d33.8136285!2d-117.9182653!5e0!3m2!1sen!2slt!4v1682029416597!5m2!1sen!2slt" width="800" height="800" style="border:0;" allowfullscreen="" loading="lazy" referrerpolicy="no-referrer-when-downgrade"&gt;&lt;/iframe&gt;</t>
  </si>
  <si>
    <t>Public Art "Triforium"</t>
  </si>
  <si>
    <t>https://www.google.com/maps/dir/?api=1&amp;origin=️+Lucky+Frog+Photo+Booth+️+Photo+Booth+Rental+Orange+County&amp;origin_place_id=ChIJx22LbiEt3YARSIe46TZ1z_4&amp;destination=Public+Art+"Triforium"&amp;destination_place_id=ChIJtzDYWE_GwoARYhpYTYiTBTE&amp;travelmode=best</t>
  </si>
  <si>
    <t>https://www.google.com/maps/dir/?api=1&amp;origin=️+Lucky+Frog+Photo+Booth+️+Photo+Booth+Rental+Orange+County&amp;origin_place_id=ChIJx22LbiEt3YARSIe46TZ1z_4&amp;destination=Public+Art+"Triforium"&amp;destination_place_id=ChIJtzDYWE_GwoARYhpYTYiTBTE&amp;travelmode=driving</t>
  </si>
  <si>
    <t>https://www.google.com/maps/dir/?api=1&amp;origin=️+Lucky+Frog+Photo+Booth+️+Photo+Booth+Rental+Orange+County&amp;origin_place_id=ChIJx22LbiEt3YARSIe46TZ1z_4&amp;destination=Public+Art+"Triforium"&amp;destination_place_id=ChIJtzDYWE_GwoARYhpYTYiTBTE&amp;travelmode=walking</t>
  </si>
  <si>
    <t>https://www.google.com/maps/dir/?api=1&amp;origin=️+Lucky+Frog+Photo+Booth+️+Photo+Booth+Rental+Orange+County&amp;origin_place_id=ChIJx22LbiEt3YARSIe46TZ1z_4&amp;destination=Public+Art+"Triforium"&amp;destination_place_id=ChIJtzDYWE_GwoARYhpYTYiTBTE&amp;travelmode=bicycling</t>
  </si>
  <si>
    <t>https://www.google.com/maps/dir/?api=1&amp;origin=️+Lucky+Frog+Photo+Booth+️+Photo+Booth+Rental+Orange+County&amp;origin_place_id=ChIJx22LbiEt3YARSIe46TZ1z_4&amp;destination=Public+Art+"Triforium"&amp;destination_place_id=ChIJtzDYWE_GwoARYhpYTYiTBTE&amp;travelmode=transit</t>
  </si>
  <si>
    <t>https://maps.google.com?saddr=33.8885848,-118.0703626&amp;daddr=34.0541522,-118.2411819</t>
  </si>
  <si>
    <t>https://www.google.com/maps/dir/33.8885848,-118.0703626/34.0541522,-118.2411819</t>
  </si>
  <si>
    <t>&lt;iframe src="https://www.google.com/maps/embed?pb=!1m26!1m12!1m3!1d6449.198386797689!2d-118.2411819!3d34.0541522!2m3!1f0!2f0!3f0!3m2!1i1024!2i708!4f10.1!4m11!3e0!4m3!2s️+Lucky+Frog+Photo+Booth+️+Photo+Booth+Rental+Orange+County!1d33.8885848!2d-118.0703626!4m5!5s0x80dd2d216e8b6dc7:0xfecf7536e9b88748!2sPublic+Art+"Triforium"!3m2!1d34.0541522!2d-118.2411819!5e0!3m2!1sen!2slt!4v1682029416597!5m2!1sen!2slt" width="800" height="800" style="border:0;" allowfullscreen="" loading="lazy" referrerpolicy="no-referrer-when-downgrade"&gt;&lt;/iframe&gt;</t>
  </si>
  <si>
    <t>Cabrillo Marine Aquarium</t>
  </si>
  <si>
    <t>https://www.google.com/maps/dir/?api=1&amp;origin=️+Lucky+Frog+Photo+Booth+️+Photo+Booth+Rental+Orange+County&amp;origin_place_id=ChIJx22LbiEt3YARSIe46TZ1z_4&amp;destination=Cabrillo+Marine+Aquarium&amp;destination_place_id=ChIJOxUO5sI33YARcEAaUsmzICQ&amp;travelmode=best</t>
  </si>
  <si>
    <t>https://www.google.com/maps/dir/?api=1&amp;origin=️+Lucky+Frog+Photo+Booth+️+Photo+Booth+Rental+Orange+County&amp;origin_place_id=ChIJx22LbiEt3YARSIe46TZ1z_4&amp;destination=Cabrillo+Marine+Aquarium&amp;destination_place_id=ChIJOxUO5sI33YARcEAaUsmzICQ&amp;travelmode=driving</t>
  </si>
  <si>
    <t>https://www.google.com/maps/dir/?api=1&amp;origin=️+Lucky+Frog+Photo+Booth+️+Photo+Booth+Rental+Orange+County&amp;origin_place_id=ChIJx22LbiEt3YARSIe46TZ1z_4&amp;destination=Cabrillo+Marine+Aquarium&amp;destination_place_id=ChIJOxUO5sI33YARcEAaUsmzICQ&amp;travelmode=walking</t>
  </si>
  <si>
    <t>https://www.google.com/maps/dir/?api=1&amp;origin=️+Lucky+Frog+Photo+Booth+️+Photo+Booth+Rental+Orange+County&amp;origin_place_id=ChIJx22LbiEt3YARSIe46TZ1z_4&amp;destination=Cabrillo+Marine+Aquarium&amp;destination_place_id=ChIJOxUO5sI33YARcEAaUsmzICQ&amp;travelmode=bicycling</t>
  </si>
  <si>
    <t>https://www.google.com/maps/dir/?api=1&amp;origin=️+Lucky+Frog+Photo+Booth+️+Photo+Booth+Rental+Orange+County&amp;origin_place_id=ChIJx22LbiEt3YARSIe46TZ1z_4&amp;destination=Cabrillo+Marine+Aquarium&amp;destination_place_id=ChIJOxUO5sI33YARcEAaUsmzICQ&amp;travelmode=transit</t>
  </si>
  <si>
    <t>https://maps.google.com?saddr=33.8885848,-118.0703626&amp;daddr=33.7109884,-118.2852845</t>
  </si>
  <si>
    <t>https://www.google.com/maps/dir/33.8885848,-118.0703626/33.7109884,-118.2852845</t>
  </si>
  <si>
    <t>&lt;iframe src="https://www.google.com/maps/embed?pb=!1m26!1m12!1m3!1d6449.198386797689!2d-118.2852845!3d33.7109884!2m3!1f0!2f0!3f0!3m2!1i1024!2i708!4f10.1!4m11!3e0!4m3!2s️+Lucky+Frog+Photo+Booth+️+Photo+Booth+Rental+Orange+County!1d33.8885848!2d-118.0703626!4m5!5s0x80dd2d216e8b6dc7:0xfecf7536e9b88748!2sCabrillo+Marine+Aquarium!3m2!1d33.7109884!2d-118.2852845!5e0!3m2!1sen!2slt!4v1682029416597!5m2!1sen!2slt" width="800" height="800" style="border:0;" allowfullscreen="" loading="lazy" referrerpolicy="no-referrer-when-downgrade"&gt;&lt;/iframe&gt;</t>
  </si>
  <si>
    <t>Hilltop Park</t>
  </si>
  <si>
    <t>https://www.google.com/maps/dir/?api=1&amp;origin=️+Lucky+Frog+Photo+Booth+️+Photo+Booth+Rental+Orange+County&amp;origin_place_id=ChIJx22LbiEt3YARSIe46TZ1z_4&amp;destination=Hilltop+Park&amp;destination_place_id=ChIJ6yi6-n0x3YARHC5OVOOdvQo&amp;travelmode=best</t>
  </si>
  <si>
    <t>https://www.google.com/maps/dir/?api=1&amp;origin=️+Lucky+Frog+Photo+Booth+️+Photo+Booth+Rental+Orange+County&amp;origin_place_id=ChIJx22LbiEt3YARSIe46TZ1z_4&amp;destination=Hilltop+Park&amp;destination_place_id=ChIJ6yi6-n0x3YARHC5OVOOdvQo&amp;travelmode=driving</t>
  </si>
  <si>
    <t>https://www.google.com/maps/dir/?api=1&amp;origin=️+Lucky+Frog+Photo+Booth+️+Photo+Booth+Rental+Orange+County&amp;origin_place_id=ChIJx22LbiEt3YARSIe46TZ1z_4&amp;destination=Hilltop+Park&amp;destination_place_id=ChIJ6yi6-n0x3YARHC5OVOOdvQo&amp;travelmode=walking</t>
  </si>
  <si>
    <t>https://www.google.com/maps/dir/?api=1&amp;origin=️+Lucky+Frog+Photo+Booth+️+Photo+Booth+Rental+Orange+County&amp;origin_place_id=ChIJx22LbiEt3YARSIe46TZ1z_4&amp;destination=Hilltop+Park&amp;destination_place_id=ChIJ6yi6-n0x3YARHC5OVOOdvQo&amp;travelmode=bicycling</t>
  </si>
  <si>
    <t>https://www.google.com/maps/dir/?api=1&amp;origin=️+Lucky+Frog+Photo+Booth+️+Photo+Booth+Rental+Orange+County&amp;origin_place_id=ChIJx22LbiEt3YARSIe46TZ1z_4&amp;destination=Hilltop+Park&amp;destination_place_id=ChIJ6yi6-n0x3YARHC5OVOOdvQo&amp;travelmode=transit</t>
  </si>
  <si>
    <t>https://maps.google.com?saddr=33.8885848,-118.0703626&amp;daddr=33.7993545,-118.1651217</t>
  </si>
  <si>
    <t>https://www.google.com/maps/dir/33.8885848,-118.0703626/33.7993545,-118.1651217</t>
  </si>
  <si>
    <t>&lt;iframe src="https://www.google.com/maps/embed?pb=!1m26!1m12!1m3!1d6449.198386797689!2d-118.1651217!3d33.7993545!2m3!1f0!2f0!3f0!3m2!1i1024!2i708!4f10.1!4m11!3e0!4m3!2s️+Lucky+Frog+Photo+Booth+️+Photo+Booth+Rental+Orange+County!1d33.8885848!2d-118.0703626!4m5!5s0x80dd2d216e8b6dc7:0xfecf7536e9b88748!2sHilltop+Park!3m2!1d33.7993545!2d-118.1651217!5e0!3m2!1sen!2slt!4v1682029416597!5m2!1sen!2slt" width="800" height="800" style="border:0;" allowfullscreen="" loading="lazy" referrerpolicy="no-referrer-when-downgrade"&gt;&lt;/iframe&gt;</t>
  </si>
  <si>
    <t>Mile Square Regional Park</t>
  </si>
  <si>
    <t>https://www.google.com/maps/dir/?api=1&amp;origin=️+Lucky+Frog+Photo+Booth+️+Photo+Booth+Rental+Orange+County&amp;origin_place_id=ChIJx22LbiEt3YARSIe46TZ1z_4&amp;destination=Mile+Square+Regional+Park&amp;destination_place_id=ChIJNWhHcwsn3YAR66eV_VxLTEY&amp;travelmode=best</t>
  </si>
  <si>
    <t>https://www.google.com/maps/dir/?api=1&amp;origin=️+Lucky+Frog+Photo+Booth+️+Photo+Booth+Rental+Orange+County&amp;origin_place_id=ChIJx22LbiEt3YARSIe46TZ1z_4&amp;destination=Mile+Square+Regional+Park&amp;destination_place_id=ChIJNWhHcwsn3YAR66eV_VxLTEY&amp;travelmode=driving</t>
  </si>
  <si>
    <t>https://www.google.com/maps/dir/?api=1&amp;origin=️+Lucky+Frog+Photo+Booth+️+Photo+Booth+Rental+Orange+County&amp;origin_place_id=ChIJx22LbiEt3YARSIe46TZ1z_4&amp;destination=Mile+Square+Regional+Park&amp;destination_place_id=ChIJNWhHcwsn3YAR66eV_VxLTEY&amp;travelmode=walking</t>
  </si>
  <si>
    <t>https://www.google.com/maps/dir/?api=1&amp;origin=️+Lucky+Frog+Photo+Booth+️+Photo+Booth+Rental+Orange+County&amp;origin_place_id=ChIJx22LbiEt3YARSIe46TZ1z_4&amp;destination=Mile+Square+Regional+Park&amp;destination_place_id=ChIJNWhHcwsn3YAR66eV_VxLTEY&amp;travelmode=bicycling</t>
  </si>
  <si>
    <t>https://www.google.com/maps/dir/?api=1&amp;origin=️+Lucky+Frog+Photo+Booth+️+Photo+Booth+Rental+Orange+County&amp;origin_place_id=ChIJx22LbiEt3YARSIe46TZ1z_4&amp;destination=Mile+Square+Regional+Park&amp;destination_place_id=ChIJNWhHcwsn3YAR66eV_VxLTEY&amp;travelmode=transit</t>
  </si>
  <si>
    <t>https://maps.google.com?saddr=33.8885848,-118.0703626&amp;daddr=33.7190281,-117.9382728</t>
  </si>
  <si>
    <t>https://www.google.com/maps/dir/33.8885848,-118.0703626/33.7190281,-117.9382728</t>
  </si>
  <si>
    <t>&lt;iframe src="https://www.google.com/maps/embed?pb=!1m26!1m12!1m3!1d6449.198386797689!2d-117.9382728!3d33.7190281!2m3!1f0!2f0!3f0!3m2!1i1024!2i708!4f10.1!4m11!3e0!4m3!2s️+Lucky+Frog+Photo+Booth+️+Photo+Booth+Rental+Orange+County!1d33.8885848!2d-118.0703626!4m5!5s0x80dd2d216e8b6dc7:0xfecf7536e9b88748!2sMile+Square+Regional+Park!3m2!1d33.7190281!2d-117.9382728!5e0!3m2!1sen!2slt!4v1682029416597!5m2!1sen!2slt" width="800" height="800" style="border:0;" allowfullscreen="" loading="lazy" referrerpolicy="no-referrer-when-downgrade"&gt;&lt;/iframe&gt;</t>
  </si>
  <si>
    <t>Vista Hermosa Natural Park, Mountains Recreation &amp; Conservation Authority</t>
  </si>
  <si>
    <t>https://www.google.com/maps/dir/?api=1&amp;origin=️+Lucky+Frog+Photo+Booth+️+Photo+Booth+Rental+Orange+County&amp;origin_place_id=ChIJx22LbiEt3YARSIe46TZ1z_4&amp;destination=Vista+Hermosa+Natural+Park,+Mountains+Recreation+&amp;+Conservation+Authority&amp;destination_place_id=ChIJeRhEtqvHwoARn4vexuEKGnQ&amp;travelmode=best</t>
  </si>
  <si>
    <t>https://www.google.com/maps/dir/?api=1&amp;origin=️+Lucky+Frog+Photo+Booth+️+Photo+Booth+Rental+Orange+County&amp;origin_place_id=ChIJx22LbiEt3YARSIe46TZ1z_4&amp;destination=Vista+Hermosa+Natural+Park,+Mountains+Recreation+&amp;+Conservation+Authority&amp;destination_place_id=ChIJeRhEtqvHwoARn4vexuEKGnQ&amp;travelmode=driving</t>
  </si>
  <si>
    <t>https://www.google.com/maps/dir/?api=1&amp;origin=️+Lucky+Frog+Photo+Booth+️+Photo+Booth+Rental+Orange+County&amp;origin_place_id=ChIJx22LbiEt3YARSIe46TZ1z_4&amp;destination=Vista+Hermosa+Natural+Park,+Mountains+Recreation+&amp;+Conservation+Authority&amp;destination_place_id=ChIJeRhEtqvHwoARn4vexuEKGnQ&amp;travelmode=walking</t>
  </si>
  <si>
    <t>https://www.google.com/maps/dir/?api=1&amp;origin=️+Lucky+Frog+Photo+Booth+️+Photo+Booth+Rental+Orange+County&amp;origin_place_id=ChIJx22LbiEt3YARSIe46TZ1z_4&amp;destination=Vista+Hermosa+Natural+Park,+Mountains+Recreation+&amp;+Conservation+Authority&amp;destination_place_id=ChIJeRhEtqvHwoARn4vexuEKGnQ&amp;travelmode=bicycling</t>
  </si>
  <si>
    <t>https://www.google.com/maps/dir/?api=1&amp;origin=️+Lucky+Frog+Photo+Booth+️+Photo+Booth+Rental+Orange+County&amp;origin_place_id=ChIJx22LbiEt3YARSIe46TZ1z_4&amp;destination=Vista+Hermosa+Natural+Park,+Mountains+Recreation+&amp;+Conservation+Authority&amp;destination_place_id=ChIJeRhEtqvHwoARn4vexuEKGnQ&amp;travelmode=transit</t>
  </si>
  <si>
    <t>https://maps.google.com?saddr=33.8885848,-118.0703626&amp;daddr=34.0618732,-118.2568859</t>
  </si>
  <si>
    <t>https://www.google.com/maps/dir/33.8885848,-118.0703626/34.0618732,-118.2568859</t>
  </si>
  <si>
    <t>&lt;iframe src="https://www.google.com/maps/embed?pb=!1m26!1m12!1m3!1d6449.198386797689!2d-118.2568859!3d34.0618732!2m3!1f0!2f0!3f0!3m2!1i1024!2i708!4f10.1!4m11!3e0!4m3!2s️+Lucky+Frog+Photo+Booth+️+Photo+Booth+Rental+Orange+County!1d33.8885848!2d-118.0703626!4m5!5s0x80dd2d216e8b6dc7:0xfecf7536e9b88748!2sVista+Hermosa+Natural+Park,+Mountains+Recreation+&amp;+Conservation+Authority!3m2!1d34.0618732!2d-118.2568859!5e0!3m2!1sen!2slt!4v1682029416597!5m2!1sen!2slt" width="800" height="800" style="border:0;" allowfullscreen="" loading="lazy" referrerpolicy="no-referrer-when-downgrade"&gt;&lt;/iframe&gt;</t>
  </si>
  <si>
    <t>Battleship USS Iowa Museum</t>
  </si>
  <si>
    <t>https://www.google.com/maps/dir/?api=1&amp;origin=️+Lucky+Frog+Photo+Booth+️+Photo+Booth+Rental+Orange+County&amp;origin_place_id=ChIJx22LbiEt3YARSIe46TZ1z_4&amp;destination=Battleship+USS+Iowa+Museum&amp;destination_place_id=ChIJdZbSPDg23YAR6yR-akC2g4E&amp;travelmode=best</t>
  </si>
  <si>
    <t>https://www.google.com/maps/dir/?api=1&amp;origin=️+Lucky+Frog+Photo+Booth+️+Photo+Booth+Rental+Orange+County&amp;origin_place_id=ChIJx22LbiEt3YARSIe46TZ1z_4&amp;destination=Battleship+USS+Iowa+Museum&amp;destination_place_id=ChIJdZbSPDg23YAR6yR-akC2g4E&amp;travelmode=driving</t>
  </si>
  <si>
    <t>https://www.google.com/maps/dir/?api=1&amp;origin=️+Lucky+Frog+Photo+Booth+️+Photo+Booth+Rental+Orange+County&amp;origin_place_id=ChIJx22LbiEt3YARSIe46TZ1z_4&amp;destination=Battleship+USS+Iowa+Museum&amp;destination_place_id=ChIJdZbSPDg23YAR6yR-akC2g4E&amp;travelmode=walking</t>
  </si>
  <si>
    <t>https://www.google.com/maps/dir/?api=1&amp;origin=️+Lucky+Frog+Photo+Booth+️+Photo+Booth+Rental+Orange+County&amp;origin_place_id=ChIJx22LbiEt3YARSIe46TZ1z_4&amp;destination=Battleship+USS+Iowa+Museum&amp;destination_place_id=ChIJdZbSPDg23YAR6yR-akC2g4E&amp;travelmode=bicycling</t>
  </si>
  <si>
    <t>https://www.google.com/maps/dir/?api=1&amp;origin=️+Lucky+Frog+Photo+Booth+️+Photo+Booth+Rental+Orange+County&amp;origin_place_id=ChIJx22LbiEt3YARSIe46TZ1z_4&amp;destination=Battleship+USS+Iowa+Museum&amp;destination_place_id=ChIJdZbSPDg23YAR6yR-akC2g4E&amp;travelmode=transit</t>
  </si>
  <si>
    <t>https://maps.google.com?saddr=33.8885848,-118.0703626&amp;daddr=33.7422615,-118.2772823</t>
  </si>
  <si>
    <t>https://www.google.com/maps/dir/33.8885848,-118.0703626/33.7422615,-118.2772823</t>
  </si>
  <si>
    <t>&lt;iframe src="https://www.google.com/maps/embed?pb=!1m26!1m12!1m3!1d6449.198386797689!2d-118.2772823!3d33.7422615!2m3!1f0!2f0!3f0!3m2!1i1024!2i708!4f10.1!4m11!3e0!4m3!2s️+Lucky+Frog+Photo+Booth+️+Photo+Booth+Rental+Orange+County!1d33.8885848!2d-118.0703626!4m5!5s0x80dd2d216e8b6dc7:0xfecf7536e9b88748!2sBattleship+USS+Iowa+Museum!3m2!1d33.7422615!2d-118.2772823!5e0!3m2!1sen!2slt!4v1682029416597!5m2!1sen!2slt" width="800" height="800" style="border:0;" allowfullscreen="" loading="lazy" referrerpolicy="no-referrer-when-downgrade"&gt;&lt;/iframe&gt;</t>
  </si>
  <si>
    <t>Shoreline Village</t>
  </si>
  <si>
    <t>https://www.google.com/maps/dir/?api=1&amp;origin=️+Lucky+Frog+Photo+Booth+️+Photo+Booth+Rental+Orange+County&amp;origin_place_id=ChIJx22LbiEt3YARSIe46TZ1z_4&amp;destination=Shoreline+Village&amp;destination_place_id=ChIJXci-9SQx3YARELY9vukCvLk&amp;travelmode=best</t>
  </si>
  <si>
    <t>https://www.google.com/maps/dir/?api=1&amp;origin=️+Lucky+Frog+Photo+Booth+️+Photo+Booth+Rental+Orange+County&amp;origin_place_id=ChIJx22LbiEt3YARSIe46TZ1z_4&amp;destination=Shoreline+Village&amp;destination_place_id=ChIJXci-9SQx3YARELY9vukCvLk&amp;travelmode=driving</t>
  </si>
  <si>
    <t>https://www.google.com/maps/dir/?api=1&amp;origin=️+Lucky+Frog+Photo+Booth+️+Photo+Booth+Rental+Orange+County&amp;origin_place_id=ChIJx22LbiEt3YARSIe46TZ1z_4&amp;destination=Shoreline+Village&amp;destination_place_id=ChIJXci-9SQx3YARELY9vukCvLk&amp;travelmode=walking</t>
  </si>
  <si>
    <t>https://www.google.com/maps/dir/?api=1&amp;origin=️+Lucky+Frog+Photo+Booth+️+Photo+Booth+Rental+Orange+County&amp;origin_place_id=ChIJx22LbiEt3YARSIe46TZ1z_4&amp;destination=Shoreline+Village&amp;destination_place_id=ChIJXci-9SQx3YARELY9vukCvLk&amp;travelmode=bicycling</t>
  </si>
  <si>
    <t>https://www.google.com/maps/dir/?api=1&amp;origin=️+Lucky+Frog+Photo+Booth+️+Photo+Booth+Rental+Orange+County&amp;origin_place_id=ChIJx22LbiEt3YARSIe46TZ1z_4&amp;destination=Shoreline+Village&amp;destination_place_id=ChIJXci-9SQx3YARELY9vukCvLk&amp;travelmode=transit</t>
  </si>
  <si>
    <t>https://maps.google.com?saddr=33.8885848,-118.0703626&amp;daddr=33.7606184,-118.1903112</t>
  </si>
  <si>
    <t>https://www.google.com/maps/dir/33.8885848,-118.0703626/33.7606184,-118.1903112</t>
  </si>
  <si>
    <t>&lt;iframe src="https://www.google.com/maps/embed?pb=!1m26!1m12!1m3!1d6449.198386797689!2d-118.1903112!3d33.7606184!2m3!1f0!2f0!3f0!3m2!1i1024!2i708!4f10.1!4m11!3e0!4m3!2s️+Lucky+Frog+Photo+Booth+️+Photo+Booth+Rental+Orange+County!1d33.8885848!2d-118.0703626!4m5!5s0x80dd2d216e8b6dc7:0xfecf7536e9b88748!2sShoreline+Village!3m2!1d33.7606184!2d-118.1903112!5e0!3m2!1sen!2slt!4v1682029416597!5m2!1sen!2slt" width="800" height="800" style="border:0;" allowfullscreen="" loading="lazy" referrerpolicy="no-referrer-when-downgrade"&gt;&lt;/iframe&gt;</t>
  </si>
  <si>
    <t>Little India</t>
  </si>
  <si>
    <t>https://www.google.com/maps/dir/?api=1&amp;origin=️+Lucky+Frog+Photo+Booth+️+Photo+Booth+Rental+Orange+County&amp;origin_place_id=ChIJx22LbiEt3YARSIe46TZ1z_4&amp;destination=Little+India&amp;destination_place_id=ChIJy1uQXest3YARL2veACsSueQ&amp;travelmode=best</t>
  </si>
  <si>
    <t>https://www.google.com/maps/dir/?api=1&amp;origin=️+Lucky+Frog+Photo+Booth+️+Photo+Booth+Rental+Orange+County&amp;origin_place_id=ChIJx22LbiEt3YARSIe46TZ1z_4&amp;destination=Little+India&amp;destination_place_id=ChIJy1uQXest3YARL2veACsSueQ&amp;travelmode=driving</t>
  </si>
  <si>
    <t>https://www.google.com/maps/dir/?api=1&amp;origin=️+Lucky+Frog+Photo+Booth+️+Photo+Booth+Rental+Orange+County&amp;origin_place_id=ChIJx22LbiEt3YARSIe46TZ1z_4&amp;destination=Little+India&amp;destination_place_id=ChIJy1uQXest3YARL2veACsSueQ&amp;travelmode=walking</t>
  </si>
  <si>
    <t>https://www.google.com/maps/dir/?api=1&amp;origin=️+Lucky+Frog+Photo+Booth+️+Photo+Booth+Rental+Orange+County&amp;origin_place_id=ChIJx22LbiEt3YARSIe46TZ1z_4&amp;destination=Little+India&amp;destination_place_id=ChIJy1uQXest3YARL2veACsSueQ&amp;travelmode=bicycling</t>
  </si>
  <si>
    <t>https://www.google.com/maps/dir/?api=1&amp;origin=️+Lucky+Frog+Photo+Booth+️+Photo+Booth+Rental+Orange+County&amp;origin_place_id=ChIJx22LbiEt3YARSIe46TZ1z_4&amp;destination=Little+India&amp;destination_place_id=ChIJy1uQXest3YARL2veACsSueQ&amp;travelmode=transit</t>
  </si>
  <si>
    <t>https://maps.google.com?saddr=33.8885848,-118.0703626&amp;daddr=33.8663341,-118.082187</t>
  </si>
  <si>
    <t>https://www.google.com/maps/dir/33.8885848,-118.0703626/33.8663341,-118.082187</t>
  </si>
  <si>
    <t>&lt;iframe src="https://www.google.com/maps/embed?pb=!1m26!1m12!1m3!1d6449.198386797689!2d-118.082187!3d33.8663341!2m3!1f0!2f0!3f0!3m2!1i1024!2i708!4f10.1!4m11!3e0!4m3!2s️+Lucky+Frog+Photo+Booth+️+Photo+Booth+Rental+Orange+County!1d33.8885848!2d-118.0703626!4m5!5s0x80dd2d216e8b6dc7:0xfecf7536e9b88748!2sLittle+India!3m2!1d33.8663341!2d-118.082187!5e0!3m2!1sen!2slt!4v1682029416597!5m2!1sen!2slt" width="800" height="800" style="border:0;" allowfullscreen="" loading="lazy" referrerpolicy="no-referrer-when-downgrade"&gt;&lt;/iframe&gt;</t>
  </si>
  <si>
    <t>Armenian Genocide Martyrs Memorial Monument</t>
  </si>
  <si>
    <t>https://www.google.com/maps/dir/?api=1&amp;origin=️+Lucky+Frog+Photo+Booth+️+Photo+Booth+Rental+Orange+County&amp;origin_place_id=ChIJx22LbiEt3YARSIe46TZ1z_4&amp;destination=Armenian+Genocide+Martyrs+Memorial+Monument&amp;destination_place_id=ChIJOcbju8bPwoARWAoJIqp3Xf0&amp;travelmode=best</t>
  </si>
  <si>
    <t>https://www.google.com/maps/dir/?api=1&amp;origin=️+Lucky+Frog+Photo+Booth+️+Photo+Booth+Rental+Orange+County&amp;origin_place_id=ChIJx22LbiEt3YARSIe46TZ1z_4&amp;destination=Armenian+Genocide+Martyrs+Memorial+Monument&amp;destination_place_id=ChIJOcbju8bPwoARWAoJIqp3Xf0&amp;travelmode=driving</t>
  </si>
  <si>
    <t>https://www.google.com/maps/dir/?api=1&amp;origin=️+Lucky+Frog+Photo+Booth+️+Photo+Booth+Rental+Orange+County&amp;origin_place_id=ChIJx22LbiEt3YARSIe46TZ1z_4&amp;destination=Armenian+Genocide+Martyrs+Memorial+Monument&amp;destination_place_id=ChIJOcbju8bPwoARWAoJIqp3Xf0&amp;travelmode=walking</t>
  </si>
  <si>
    <t>https://www.google.com/maps/dir/?api=1&amp;origin=️+Lucky+Frog+Photo+Booth+️+Photo+Booth+Rental+Orange+County&amp;origin_place_id=ChIJx22LbiEt3YARSIe46TZ1z_4&amp;destination=Armenian+Genocide+Martyrs+Memorial+Monument&amp;destination_place_id=ChIJOcbju8bPwoARWAoJIqp3Xf0&amp;travelmode=bicycling</t>
  </si>
  <si>
    <t>https://www.google.com/maps/dir/?api=1&amp;origin=️+Lucky+Frog+Photo+Booth+️+Photo+Booth+Rental+Orange+County&amp;origin_place_id=ChIJx22LbiEt3YARSIe46TZ1z_4&amp;destination=Armenian+Genocide+Martyrs+Memorial+Monument&amp;destination_place_id=ChIJOcbju8bPwoARWAoJIqp3Xf0&amp;travelmode=transit</t>
  </si>
  <si>
    <t>https://maps.google.com?saddr=33.8885848,-118.0703626&amp;daddr=34.0284284,-118.1310051</t>
  </si>
  <si>
    <t>https://www.google.com/maps/dir/33.8885848,-118.0703626/34.0284284,-118.1310051</t>
  </si>
  <si>
    <t>&lt;iframe src="https://www.google.com/maps/embed?pb=!1m26!1m12!1m3!1d6449.198386797689!2d-118.1310051!3d34.0284284!2m3!1f0!2f0!3f0!3m2!1i1024!2i708!4f10.1!4m11!3e0!4m3!2s️+Lucky+Frog+Photo+Booth+️+Photo+Booth+Rental+Orange+County!1d33.8885848!2d-118.0703626!4m5!5s0x80dd2d216e8b6dc7:0xfecf7536e9b88748!2sArmenian+Genocide+Martyrs+Memorial+Monument!3m2!1d34.0284284!2d-118.1310051!5e0!3m2!1sen!2slt!4v1682029416597!5m2!1sen!2slt" width="800" height="800" style="border:0;" allowfullscreen="" loading="lazy" referrerpolicy="no-referrer-when-downgrade"&gt;&lt;/iframe&gt;</t>
  </si>
  <si>
    <t>Disneyland Esplanade</t>
  </si>
  <si>
    <t>https://www.google.com/maps/dir/?api=1&amp;origin=️+Lucky+Frog+Photo+Booth+️+Photo+Booth+Rental+Orange+County&amp;origin_place_id=ChIJx22LbiEt3YARSIe46TZ1z_4&amp;destination=Disneyland+Esplanade&amp;destination_place_id=ChIJKx3EAdrX3IARl1SHBK4rtfg&amp;travelmode=best</t>
  </si>
  <si>
    <t>https://www.google.com/maps/dir/?api=1&amp;origin=️+Lucky+Frog+Photo+Booth+️+Photo+Booth+Rental+Orange+County&amp;origin_place_id=ChIJx22LbiEt3YARSIe46TZ1z_4&amp;destination=Disneyland+Esplanade&amp;destination_place_id=ChIJKx3EAdrX3IARl1SHBK4rtfg&amp;travelmode=driving</t>
  </si>
  <si>
    <t>https://www.google.com/maps/dir/?api=1&amp;origin=️+Lucky+Frog+Photo+Booth+️+Photo+Booth+Rental+Orange+County&amp;origin_place_id=ChIJx22LbiEt3YARSIe46TZ1z_4&amp;destination=Disneyland+Esplanade&amp;destination_place_id=ChIJKx3EAdrX3IARl1SHBK4rtfg&amp;travelmode=walking</t>
  </si>
  <si>
    <t>https://www.google.com/maps/dir/?api=1&amp;origin=️+Lucky+Frog+Photo+Booth+️+Photo+Booth+Rental+Orange+County&amp;origin_place_id=ChIJx22LbiEt3YARSIe46TZ1z_4&amp;destination=Disneyland+Esplanade&amp;destination_place_id=ChIJKx3EAdrX3IARl1SHBK4rtfg&amp;travelmode=bicycling</t>
  </si>
  <si>
    <t>https://www.google.com/maps/dir/?api=1&amp;origin=️+Lucky+Frog+Photo+Booth+️+Photo+Booth+Rental+Orange+County&amp;origin_place_id=ChIJx22LbiEt3YARSIe46TZ1z_4&amp;destination=Disneyland+Esplanade&amp;destination_place_id=ChIJKx3EAdrX3IARl1SHBK4rtfg&amp;travelmode=transit</t>
  </si>
  <si>
    <t>https://maps.google.com?saddr=33.8885848,-118.0703626&amp;daddr=33.8090944,-117.9189738</t>
  </si>
  <si>
    <t>https://www.google.com/maps/dir/33.8885848,-118.0703626/33.8090944,-117.9189738</t>
  </si>
  <si>
    <t>&lt;iframe src="https://www.google.com/maps/embed?pb=!1m26!1m12!1m3!1d6449.198386797689!2d-117.9189738!3d33.8090944!2m3!1f0!2f0!3f0!3m2!1i1024!2i708!4f10.1!4m11!3e0!4m3!2s️+Lucky+Frog+Photo+Booth+️+Photo+Booth+Rental+Orange+County!1d33.8885848!2d-118.0703626!4m5!5s0x80dd2d216e8b6dc7:0xfecf7536e9b88748!2sDisneyland+Esplanade!3m2!1d33.8090944!2d-117.9189738!5e0!3m2!1sen!2slt!4v1682029416597!5m2!1sen!2slt" width="800" height="800" style="border:0;" allowfullscreen="" loading="lazy" referrerpolicy="no-referrer-when-downgrade"&gt;&lt;/iframe&gt;</t>
  </si>
  <si>
    <t>Colorado Lagoon</t>
  </si>
  <si>
    <t>https://www.google.com/maps/dir/?api=1&amp;origin=️+Lucky+Frog+Photo+Booth+️+Photo+Booth+Rental+Orange+County&amp;origin_place_id=ChIJx22LbiEt3YARSIe46TZ1z_4&amp;destination=Colorado+Lagoon&amp;destination_place_id=ChIJ6TxAIcox3YAR4n_5OLF0PgE&amp;travelmode=best</t>
  </si>
  <si>
    <t>https://www.google.com/maps/dir/?api=1&amp;origin=️+Lucky+Frog+Photo+Booth+️+Photo+Booth+Rental+Orange+County&amp;origin_place_id=ChIJx22LbiEt3YARSIe46TZ1z_4&amp;destination=Colorado+Lagoon&amp;destination_place_id=ChIJ6TxAIcox3YAR4n_5OLF0PgE&amp;travelmode=driving</t>
  </si>
  <si>
    <t>https://www.google.com/maps/dir/?api=1&amp;origin=️+Lucky+Frog+Photo+Booth+️+Photo+Booth+Rental+Orange+County&amp;origin_place_id=ChIJx22LbiEt3YARSIe46TZ1z_4&amp;destination=Colorado+Lagoon&amp;destination_place_id=ChIJ6TxAIcox3YAR4n_5OLF0PgE&amp;travelmode=walking</t>
  </si>
  <si>
    <t>https://www.google.com/maps/dir/?api=1&amp;origin=️+Lucky+Frog+Photo+Booth+️+Photo+Booth+Rental+Orange+County&amp;origin_place_id=ChIJx22LbiEt3YARSIe46TZ1z_4&amp;destination=Colorado+Lagoon&amp;destination_place_id=ChIJ6TxAIcox3YAR4n_5OLF0PgE&amp;travelmode=bicycling</t>
  </si>
  <si>
    <t>https://www.google.com/maps/dir/?api=1&amp;origin=️+Lucky+Frog+Photo+Booth+️+Photo+Booth+Rental+Orange+County&amp;origin_place_id=ChIJx22LbiEt3YARSIe46TZ1z_4&amp;destination=Colorado+Lagoon&amp;destination_place_id=ChIJ6TxAIcox3YAR4n_5OLF0PgE&amp;travelmode=transit</t>
  </si>
  <si>
    <t>https://maps.google.com?saddr=33.8885848,-118.0703626&amp;daddr=33.7719038,-118.1340534</t>
  </si>
  <si>
    <t>https://www.google.com/maps/dir/33.8885848,-118.0703626/33.7719038,-118.1340534</t>
  </si>
  <si>
    <t>&lt;iframe src="https://www.google.com/maps/embed?pb=!1m26!1m12!1m3!1d6449.198386797689!2d-118.1340534!3d33.7719038!2m3!1f0!2f0!3f0!3m2!1i1024!2i708!4f10.1!4m11!3e0!4m3!2s️+Lucky+Frog+Photo+Booth+️+Photo+Booth+Rental+Orange+County!1d33.8885848!2d-118.0703626!4m5!5s0x80dd2d216e8b6dc7:0xfecf7536e9b88748!2sColorado+Lagoon!3m2!1d33.7719038!2d-118.1340534!5e0!3m2!1sen!2slt!4v1682029416597!5m2!1sen!2slt" width="800" height="800" style="border:0;" allowfullscreen="" loading="lazy" referrerpolicy="no-referrer-when-downgrade"&gt;&lt;/iframe&gt;</t>
  </si>
  <si>
    <t>Downtown Los Angeles Art Walk</t>
  </si>
  <si>
    <t>https://www.google.com/maps/dir/?api=1&amp;origin=️+Lucky+Frog+Photo+Booth+️+Photo+Booth+Rental+Orange+County&amp;origin_place_id=ChIJx22LbiEt3YARSIe46TZ1z_4&amp;destination=Downtown+Los+Angeles+Art+Walk&amp;destination_place_id=ChIJ-UBfNUrGwoARisZY3LbCfkM&amp;travelmode=best</t>
  </si>
  <si>
    <t>https://www.google.com/maps/dir/?api=1&amp;origin=️+Lucky+Frog+Photo+Booth+️+Photo+Booth+Rental+Orange+County&amp;origin_place_id=ChIJx22LbiEt3YARSIe46TZ1z_4&amp;destination=Downtown+Los+Angeles+Art+Walk&amp;destination_place_id=ChIJ-UBfNUrGwoARisZY3LbCfkM&amp;travelmode=driving</t>
  </si>
  <si>
    <t>https://www.google.com/maps/dir/?api=1&amp;origin=️+Lucky+Frog+Photo+Booth+️+Photo+Booth+Rental+Orange+County&amp;origin_place_id=ChIJx22LbiEt3YARSIe46TZ1z_4&amp;destination=Downtown+Los+Angeles+Art+Walk&amp;destination_place_id=ChIJ-UBfNUrGwoARisZY3LbCfkM&amp;travelmode=walking</t>
  </si>
  <si>
    <t>https://www.google.com/maps/dir/?api=1&amp;origin=️+Lucky+Frog+Photo+Booth+️+Photo+Booth+Rental+Orange+County&amp;origin_place_id=ChIJx22LbiEt3YARSIe46TZ1z_4&amp;destination=Downtown+Los+Angeles+Art+Walk&amp;destination_place_id=ChIJ-UBfNUrGwoARisZY3LbCfkM&amp;travelmode=bicycling</t>
  </si>
  <si>
    <t>https://www.google.com/maps/dir/?api=1&amp;origin=️+Lucky+Frog+Photo+Booth+️+Photo+Booth+Rental+Orange+County&amp;origin_place_id=ChIJx22LbiEt3YARSIe46TZ1z_4&amp;destination=Downtown+Los+Angeles+Art+Walk&amp;destination_place_id=ChIJ-UBfNUrGwoARisZY3LbCfkM&amp;travelmode=transit</t>
  </si>
  <si>
    <t>https://maps.google.com?saddr=33.8885848,-118.0703626&amp;daddr=34.0476503,-118.2478642</t>
  </si>
  <si>
    <t>https://www.google.com/maps/dir/33.8885848,-118.0703626/34.0476503,-118.2478642</t>
  </si>
  <si>
    <t>&lt;iframe src="https://www.google.com/maps/embed?pb=!1m26!1m12!1m3!1d6449.198386797689!2d-118.2478642!3d34.0476503!2m3!1f0!2f0!3f0!3m2!1i1024!2i708!4f10.1!4m11!3e0!4m3!2s️+Lucky+Frog+Photo+Booth+️+Photo+Booth+Rental+Orange+County!1d33.8885848!2d-118.0703626!4m5!5s0x80dd2d216e8b6dc7:0xfecf7536e9b88748!2sDowntown+Los+Angeles+Art+Walk!3m2!1d34.0476503!2d-118.2478642!5e0!3m2!1sen!2slt!4v1682029416597!5m2!1sen!2slt" width="800" height="800" style="border:0;" allowfullscreen="" loading="lazy" referrerpolicy="no-referrer-when-downgrade"&gt;&lt;/iframe&gt;</t>
  </si>
  <si>
    <t>Los Cerritos Wetlands</t>
  </si>
  <si>
    <t>https://www.google.com/maps/dir/?api=1&amp;origin=️+Lucky+Frog+Photo+Booth+️+Photo+Booth+Rental+Orange+County&amp;origin_place_id=ChIJx22LbiEt3YARSIe46TZ1z_4&amp;destination=Los+Cerritos+Wetlands&amp;destination_place_id=ChIJV7S22-Yv3YARDxQQatLNdB0&amp;travelmode=best</t>
  </si>
  <si>
    <t>https://www.google.com/maps/dir/?api=1&amp;origin=️+Lucky+Frog+Photo+Booth+️+Photo+Booth+Rental+Orange+County&amp;origin_place_id=ChIJx22LbiEt3YARSIe46TZ1z_4&amp;destination=Los+Cerritos+Wetlands&amp;destination_place_id=ChIJV7S22-Yv3YARDxQQatLNdB0&amp;travelmode=driving</t>
  </si>
  <si>
    <t>https://www.google.com/maps/dir/?api=1&amp;origin=️+Lucky+Frog+Photo+Booth+️+Photo+Booth+Rental+Orange+County&amp;origin_place_id=ChIJx22LbiEt3YARSIe46TZ1z_4&amp;destination=Los+Cerritos+Wetlands&amp;destination_place_id=ChIJV7S22-Yv3YARDxQQatLNdB0&amp;travelmode=walking</t>
  </si>
  <si>
    <t>https://www.google.com/maps/dir/?api=1&amp;origin=️+Lucky+Frog+Photo+Booth+️+Photo+Booth+Rental+Orange+County&amp;origin_place_id=ChIJx22LbiEt3YARSIe46TZ1z_4&amp;destination=Los+Cerritos+Wetlands&amp;destination_place_id=ChIJV7S22-Yv3YARDxQQatLNdB0&amp;travelmode=bicycling</t>
  </si>
  <si>
    <t>https://www.google.com/maps/dir/?api=1&amp;origin=️+Lucky+Frog+Photo+Booth+️+Photo+Booth+Rental+Orange+County&amp;origin_place_id=ChIJx22LbiEt3YARSIe46TZ1z_4&amp;destination=Los+Cerritos+Wetlands&amp;destination_place_id=ChIJV7S22-Yv3YARDxQQatLNdB0&amp;travelmode=transit</t>
  </si>
  <si>
    <t>https://maps.google.com?saddr=33.8885848,-118.0703626&amp;daddr=33.7499816,-118.1054627</t>
  </si>
  <si>
    <t>https://www.google.com/maps/dir/33.8885848,-118.0703626/33.7499816,-118.1054627</t>
  </si>
  <si>
    <t>&lt;iframe src="https://www.google.com/maps/embed?pb=!1m26!1m12!1m3!1d6449.198386797689!2d-118.1054627!3d33.7499816!2m3!1f0!2f0!3f0!3m2!1i1024!2i708!4f10.1!4m11!3e0!4m3!2s️+Lucky+Frog+Photo+Booth+️+Photo+Booth+Rental+Orange+County!1d33.8885848!2d-118.0703626!4m5!5s0x80dd2d216e8b6dc7:0xfecf7536e9b88748!2sLos+Cerritos+Wetlands!3m2!1d33.7499816!2d-118.1054627!5e0!3m2!1sen!2slt!4v1682029416597!5m2!1sen!2slt" width="800" height="800" style="border:0;" allowfullscreen="" loading="lazy" referrerpolicy="no-referrer-when-downgrade"&gt;&lt;/iframe&gt;</t>
  </si>
  <si>
    <t>Michael Jackson Beat it (Music Video) - Special Cafe</t>
  </si>
  <si>
    <t>https://www.google.com/maps/dir/?api=1&amp;origin=️+Lucky+Frog+Photo+Booth+️+Photo+Booth+Rental+Orange+County&amp;origin_place_id=ChIJx22LbiEt3YARSIe46TZ1z_4&amp;destination=Michael+Jackson+Beat+it+(Music+Video)+-+Special+Cafe&amp;destination_place_id=ChIJJZdHqC7HwoARFvHuZb8s6_A&amp;travelmode=best</t>
  </si>
  <si>
    <t>https://www.google.com/maps/dir/?api=1&amp;origin=️+Lucky+Frog+Photo+Booth+️+Photo+Booth+Rental+Orange+County&amp;origin_place_id=ChIJx22LbiEt3YARSIe46TZ1z_4&amp;destination=Michael+Jackson+Beat+it+(Music+Video)+-+Special+Cafe&amp;destination_place_id=ChIJJZdHqC7HwoARFvHuZb8s6_A&amp;travelmode=driving</t>
  </si>
  <si>
    <t>https://www.google.com/maps/dir/?api=1&amp;origin=️+Lucky+Frog+Photo+Booth+️+Photo+Booth+Rental+Orange+County&amp;origin_place_id=ChIJx22LbiEt3YARSIe46TZ1z_4&amp;destination=Michael+Jackson+Beat+it+(Music+Video)+-+Special+Cafe&amp;destination_place_id=ChIJJZdHqC7HwoARFvHuZb8s6_A&amp;travelmode=walking</t>
  </si>
  <si>
    <t>https://www.google.com/maps/dir/?api=1&amp;origin=️+Lucky+Frog+Photo+Booth+️+Photo+Booth+Rental+Orange+County&amp;origin_place_id=ChIJx22LbiEt3YARSIe46TZ1z_4&amp;destination=Michael+Jackson+Beat+it+(Music+Video)+-+Special+Cafe&amp;destination_place_id=ChIJJZdHqC7HwoARFvHuZb8s6_A&amp;travelmode=bicycling</t>
  </si>
  <si>
    <t>https://www.google.com/maps/dir/?api=1&amp;origin=️+Lucky+Frog+Photo+Booth+️+Photo+Booth+Rental+Orange+County&amp;origin_place_id=ChIJx22LbiEt3YARSIe46TZ1z_4&amp;destination=Michael+Jackson+Beat+it+(Music+Video)+-+Special+Cafe&amp;destination_place_id=ChIJJZdHqC7HwoARFvHuZb8s6_A&amp;travelmode=transit</t>
  </si>
  <si>
    <t>https://maps.google.com?saddr=33.8885848,-118.0703626&amp;daddr=34.0442591,-118.244646</t>
  </si>
  <si>
    <t>https://www.google.com/maps/dir/33.8885848,-118.0703626/34.0442591,-118.244646</t>
  </si>
  <si>
    <t>&lt;iframe src="https://www.google.com/maps/embed?pb=!1m26!1m12!1m3!1d6449.198386797689!2d-118.244646!3d34.0442591!2m3!1f0!2f0!3f0!3m2!1i1024!2i708!4f10.1!4m11!3e0!4m3!2s️+Lucky+Frog+Photo+Booth+️+Photo+Booth+Rental+Orange+County!1d33.8885848!2d-118.0703626!4m5!5s0x80dd2d216e8b6dc7:0xfecf7536e9b88748!2sMichael+Jackson+Beat+it+(Music+Video)+-+Special+Cafe!3m2!1d34.0442591!2d-118.244646!5e0!3m2!1sen!2slt!4v1682029416597!5m2!1sen!2slt" width="800" height="800" style="border:0;" allowfullscreen="" loading="lazy" referrerpolicy="no-referrer-when-downgrade"&gt;&lt;/iframe&gt;</t>
  </si>
  <si>
    <t>Thien Hau Temple</t>
  </si>
  <si>
    <t>https://www.google.com/maps/dir/?api=1&amp;origin=️+Lucky+Frog+Photo+Booth+️+Photo+Booth+Rental+Orange+County&amp;origin_place_id=ChIJx22LbiEt3YARSIe46TZ1z_4&amp;destination=Thien+Hau+Temple&amp;destination_place_id=ChIJX6k8plDGwoAReNYljvUL49E&amp;travelmode=best</t>
  </si>
  <si>
    <t>https://www.google.com/maps/dir/?api=1&amp;origin=️+Lucky+Frog+Photo+Booth+️+Photo+Booth+Rental+Orange+County&amp;origin_place_id=ChIJx22LbiEt3YARSIe46TZ1z_4&amp;destination=Thien+Hau+Temple&amp;destination_place_id=ChIJX6k8plDGwoAReNYljvUL49E&amp;travelmode=driving</t>
  </si>
  <si>
    <t>https://www.google.com/maps/dir/?api=1&amp;origin=️+Lucky+Frog+Photo+Booth+️+Photo+Booth+Rental+Orange+County&amp;origin_place_id=ChIJx22LbiEt3YARSIe46TZ1z_4&amp;destination=Thien+Hau+Temple&amp;destination_place_id=ChIJX6k8plDGwoAReNYljvUL49E&amp;travelmode=walking</t>
  </si>
  <si>
    <t>https://www.google.com/maps/dir/?api=1&amp;origin=️+Lucky+Frog+Photo+Booth+️+Photo+Booth+Rental+Orange+County&amp;origin_place_id=ChIJx22LbiEt3YARSIe46TZ1z_4&amp;destination=Thien+Hau+Temple&amp;destination_place_id=ChIJX6k8plDGwoAReNYljvUL49E&amp;travelmode=bicycling</t>
  </si>
  <si>
    <t>https://www.google.com/maps/dir/?api=1&amp;origin=️+Lucky+Frog+Photo+Booth+️+Photo+Booth+Rental+Orange+County&amp;origin_place_id=ChIJx22LbiEt3YARSIe46TZ1z_4&amp;destination=Thien+Hau+Temple&amp;destination_place_id=ChIJX6k8plDGwoAReNYljvUL49E&amp;travelmode=transit</t>
  </si>
  <si>
    <t>https://maps.google.com?saddr=33.8885848,-118.0703626&amp;daddr=34.062676,-118.2408801</t>
  </si>
  <si>
    <t>https://www.google.com/maps/dir/33.8885848,-118.0703626/34.062676,-118.2408801</t>
  </si>
  <si>
    <t>&lt;iframe src="https://www.google.com/maps/embed?pb=!1m26!1m12!1m3!1d6449.198386797689!2d-118.2408801!3d34.062676!2m3!1f0!2f0!3f0!3m2!1i1024!2i708!4f10.1!4m11!3e0!4m3!2s️+Lucky+Frog+Photo+Booth+️+Photo+Booth+Rental+Orange+County!1d33.8885848!2d-118.0703626!4m5!5s0x80dd2d216e8b6dc7:0xfecf7536e9b88748!2sThien+Hau+Temple!3m2!1d34.062676!2d-118.2408801!5e0!3m2!1sen!2slt!4v1682029416597!5m2!1sen!2slt" width="800" height="800" style="border:0;" allowfullscreen="" loading="lazy" referrerpolicy="no-referrer-when-downgrade"&gt;&lt;/iframe&gt;</t>
  </si>
  <si>
    <t>Heritage Museum of Orange County</t>
  </si>
  <si>
    <t>https://www.google.com/maps/dir/?api=1&amp;origin=️+Lucky+Frog+Photo+Booth+️+Photo+Booth+Rental+Orange+County&amp;origin_place_id=ChIJx22LbiEt3YARSIe46TZ1z_4&amp;destination=Heritage+Museum+of+Orange+County&amp;destination_place_id=ChIJ4y1OupfY3IARM-WCXfaxuUI&amp;travelmode=best</t>
  </si>
  <si>
    <t>https://www.google.com/maps/dir/?api=1&amp;origin=️+Lucky+Frog+Photo+Booth+️+Photo+Booth+Rental+Orange+County&amp;origin_place_id=ChIJx22LbiEt3YARSIe46TZ1z_4&amp;destination=Heritage+Museum+of+Orange+County&amp;destination_place_id=ChIJ4y1OupfY3IARM-WCXfaxuUI&amp;travelmode=driving</t>
  </si>
  <si>
    <t>https://www.google.com/maps/dir/?api=1&amp;origin=️+Lucky+Frog+Photo+Booth+️+Photo+Booth+Rental+Orange+County&amp;origin_place_id=ChIJx22LbiEt3YARSIe46TZ1z_4&amp;destination=Heritage+Museum+of+Orange+County&amp;destination_place_id=ChIJ4y1OupfY3IARM-WCXfaxuUI&amp;travelmode=walking</t>
  </si>
  <si>
    <t>https://www.google.com/maps/dir/?api=1&amp;origin=️+Lucky+Frog+Photo+Booth+️+Photo+Booth+Rental+Orange+County&amp;origin_place_id=ChIJx22LbiEt3YARSIe46TZ1z_4&amp;destination=Heritage+Museum+of+Orange+County&amp;destination_place_id=ChIJ4y1OupfY3IARM-WCXfaxuUI&amp;travelmode=bicycling</t>
  </si>
  <si>
    <t>https://www.google.com/maps/dir/?api=1&amp;origin=️+Lucky+Frog+Photo+Booth+️+Photo+Booth+Rental+Orange+County&amp;origin_place_id=ChIJx22LbiEt3YARSIe46TZ1z_4&amp;destination=Heritage+Museum+of+Orange+County&amp;destination_place_id=ChIJ4y1OupfY3IARM-WCXfaxuUI&amp;travelmode=transit</t>
  </si>
  <si>
    <t>https://maps.google.com?saddr=33.8885848,-118.0703626&amp;daddr=33.7207429,-117.9106923</t>
  </si>
  <si>
    <t>https://www.google.com/maps/dir/33.8885848,-118.0703626/33.7207429,-117.9106923</t>
  </si>
  <si>
    <t>&lt;iframe src="https://www.google.com/maps/embed?pb=!1m26!1m12!1m3!1d6449.198386797689!2d-117.9106923!3d33.7207429!2m3!1f0!2f0!3f0!3m2!1i1024!2i708!4f10.1!4m11!3e0!4m3!2s️+Lucky+Frog+Photo+Booth+️+Photo+Booth+Rental+Orange+County!1d33.8885848!2d-118.0703626!4m5!5s0x80dd2d216e8b6dc7:0xfecf7536e9b88748!2sHeritage+Museum+of+Orange+County!3m2!1d33.7207429!2d-117.9106923!5e0!3m2!1sen!2slt!4v1682029416597!5m2!1sen!2slt" width="800" height="800" style="border:0;" allowfullscreen="" loading="lazy" referrerpolicy="no-referrer-when-downgrade"&gt;&lt;/iframe&gt;</t>
  </si>
  <si>
    <t>Junipero Beach</t>
  </si>
  <si>
    <t>https://www.google.com/maps/dir/?api=1&amp;origin=️+Lucky+Frog+Photo+Booth+️+Photo+Booth+Rental+Orange+County&amp;origin_place_id=ChIJx22LbiEt3YARSIe46TZ1z_4&amp;destination=Junipero+Beach&amp;destination_place_id=ChIJOYxgaEEx3YARhVdp_JVsDO8&amp;travelmode=best</t>
  </si>
  <si>
    <t>https://www.google.com/maps/dir/?api=1&amp;origin=️+Lucky+Frog+Photo+Booth+️+Photo+Booth+Rental+Orange+County&amp;origin_place_id=ChIJx22LbiEt3YARSIe46TZ1z_4&amp;destination=Junipero+Beach&amp;destination_place_id=ChIJOYxgaEEx3YARhVdp_JVsDO8&amp;travelmode=driving</t>
  </si>
  <si>
    <t>https://www.google.com/maps/dir/?api=1&amp;origin=️+Lucky+Frog+Photo+Booth+️+Photo+Booth+Rental+Orange+County&amp;origin_place_id=ChIJx22LbiEt3YARSIe46TZ1z_4&amp;destination=Junipero+Beach&amp;destination_place_id=ChIJOYxgaEEx3YARhVdp_JVsDO8&amp;travelmode=walking</t>
  </si>
  <si>
    <t>https://www.google.com/maps/dir/?api=1&amp;origin=️+Lucky+Frog+Photo+Booth+️+Photo+Booth+Rental+Orange+County&amp;origin_place_id=ChIJx22LbiEt3YARSIe46TZ1z_4&amp;destination=Junipero+Beach&amp;destination_place_id=ChIJOYxgaEEx3YARhVdp_JVsDO8&amp;travelmode=bicycling</t>
  </si>
  <si>
    <t>https://www.google.com/maps/dir/?api=1&amp;origin=️+Lucky+Frog+Photo+Booth+️+Photo+Booth+Rental+Orange+County&amp;origin_place_id=ChIJx22LbiEt3YARSIe46TZ1z_4&amp;destination=Junipero+Beach&amp;destination_place_id=ChIJOYxgaEEx3YARhVdp_JVsDO8&amp;travelmode=transit</t>
  </si>
  <si>
    <t>https://maps.google.com?saddr=33.8885848,-118.0703626&amp;daddr=33.7622021,-118.1647825</t>
  </si>
  <si>
    <t>https://www.google.com/maps/dir/33.8885848,-118.0703626/33.7622021,-118.1647825</t>
  </si>
  <si>
    <t>&lt;iframe src="https://www.google.com/maps/embed?pb=!1m26!1m12!1m3!1d6449.198386797689!2d-118.1647825!3d33.7622021!2m3!1f0!2f0!3f0!3m2!1i1024!2i708!4f10.1!4m11!3e0!4m3!2s️+Lucky+Frog+Photo+Booth+️+Photo+Booth+Rental+Orange+County!1d33.8885848!2d-118.0703626!4m5!5s0x80dd2d216e8b6dc7:0xfecf7536e9b88748!2sJunipero+Beach!3m2!1d33.7622021!2d-118.1647825!5e0!3m2!1sen!2slt!4v1682029416597!5m2!1sen!2slt" width="800" height="800" style="border:0;" allowfullscreen="" loading="lazy" referrerpolicy="no-referrer-when-downgrade"&gt;&lt;/iframe&gt;</t>
  </si>
  <si>
    <t>Dominguez Rancho Adobe Museum</t>
  </si>
  <si>
    <t>https://www.google.com/maps/dir/?api=1&amp;origin=️+Lucky+Frog+Photo+Booth+️+Photo+Booth+Rental+Orange+County&amp;origin_place_id=ChIJx22LbiEt3YARSIe46TZ1z_4&amp;destination=Dominguez+Rancho+Adobe+Museum&amp;destination_place_id=ChIJN8CgmbI03YARdsm2xT2OS7Q&amp;travelmode=best</t>
  </si>
  <si>
    <t>https://www.google.com/maps/dir/?api=1&amp;origin=️+Lucky+Frog+Photo+Booth+️+Photo+Booth+Rental+Orange+County&amp;origin_place_id=ChIJx22LbiEt3YARSIe46TZ1z_4&amp;destination=Dominguez+Rancho+Adobe+Museum&amp;destination_place_id=ChIJN8CgmbI03YARdsm2xT2OS7Q&amp;travelmode=driving</t>
  </si>
  <si>
    <t>https://www.google.com/maps/dir/?api=1&amp;origin=️+Lucky+Frog+Photo+Booth+️+Photo+Booth+Rental+Orange+County&amp;origin_place_id=ChIJx22LbiEt3YARSIe46TZ1z_4&amp;destination=Dominguez+Rancho+Adobe+Museum&amp;destination_place_id=ChIJN8CgmbI03YARdsm2xT2OS7Q&amp;travelmode=walking</t>
  </si>
  <si>
    <t>https://www.google.com/maps/dir/?api=1&amp;origin=️+Lucky+Frog+Photo+Booth+️+Photo+Booth+Rental+Orange+County&amp;origin_place_id=ChIJx22LbiEt3YARSIe46TZ1z_4&amp;destination=Dominguez+Rancho+Adobe+Museum&amp;destination_place_id=ChIJN8CgmbI03YARdsm2xT2OS7Q&amp;travelmode=bicycling</t>
  </si>
  <si>
    <t>https://www.google.com/maps/dir/?api=1&amp;origin=️+Lucky+Frog+Photo+Booth+️+Photo+Booth+Rental+Orange+County&amp;origin_place_id=ChIJx22LbiEt3YARSIe46TZ1z_4&amp;destination=Dominguez+Rancho+Adobe+Museum&amp;destination_place_id=ChIJN8CgmbI03YARdsm2xT2OS7Q&amp;travelmode=transit</t>
  </si>
  <si>
    <t>https://maps.google.com?saddr=33.8885848,-118.0703626&amp;daddr=33.8670619,-118.2174783</t>
  </si>
  <si>
    <t>https://www.google.com/maps/dir/33.8885848,-118.0703626/33.8670619,-118.2174783</t>
  </si>
  <si>
    <t>&lt;iframe src="https://www.google.com/maps/embed?pb=!1m26!1m12!1m3!1d6449.198386797689!2d-118.2174783!3d33.8670619!2m3!1f0!2f0!3f0!3m2!1i1024!2i708!4f10.1!4m11!3e0!4m3!2s️+Lucky+Frog+Photo+Booth+️+Photo+Booth+Rental+Orange+County!1d33.8885848!2d-118.0703626!4m5!5s0x80dd2d216e8b6dc7:0xfecf7536e9b88748!2sDominguez+Rancho+Adobe+Museum!3m2!1d33.8670619!2d-118.2174783!5e0!3m2!1sen!2slt!4v1682029416597!5m2!1sen!2slt" width="800" height="800" style="border:0;" allowfullscreen="" loading="lazy" referrerpolicy="no-referrer-when-downgrade"&gt;&lt;/iframe&gt;</t>
  </si>
  <si>
    <t>Exposition Park Rose Garden</t>
  </si>
  <si>
    <t>https://www.google.com/maps/dir/?api=1&amp;origin=️+Lucky+Frog+Photo+Booth+️+Photo+Booth+Rental+Orange+County&amp;origin_place_id=ChIJx22LbiEt3YARSIe46TZ1z_4&amp;destination=Exposition+Park+Rose+Garden&amp;destination_place_id=ChIJY4yAluLHwoAR7y--92aDHbQ&amp;travelmode=best</t>
  </si>
  <si>
    <t>https://www.google.com/maps/dir/?api=1&amp;origin=️+Lucky+Frog+Photo+Booth+️+Photo+Booth+Rental+Orange+County&amp;origin_place_id=ChIJx22LbiEt3YARSIe46TZ1z_4&amp;destination=Exposition+Park+Rose+Garden&amp;destination_place_id=ChIJY4yAluLHwoAR7y--92aDHbQ&amp;travelmode=driving</t>
  </si>
  <si>
    <t>https://www.google.com/maps/dir/?api=1&amp;origin=️+Lucky+Frog+Photo+Booth+️+Photo+Booth+Rental+Orange+County&amp;origin_place_id=ChIJx22LbiEt3YARSIe46TZ1z_4&amp;destination=Exposition+Park+Rose+Garden&amp;destination_place_id=ChIJY4yAluLHwoAR7y--92aDHbQ&amp;travelmode=walking</t>
  </si>
  <si>
    <t>https://www.google.com/maps/dir/?api=1&amp;origin=️+Lucky+Frog+Photo+Booth+️+Photo+Booth+Rental+Orange+County&amp;origin_place_id=ChIJx22LbiEt3YARSIe46TZ1z_4&amp;destination=Exposition+Park+Rose+Garden&amp;destination_place_id=ChIJY4yAluLHwoAR7y--92aDHbQ&amp;travelmode=bicycling</t>
  </si>
  <si>
    <t>https://www.google.com/maps/dir/?api=1&amp;origin=️+Lucky+Frog+Photo+Booth+️+Photo+Booth+Rental+Orange+County&amp;origin_place_id=ChIJx22LbiEt3YARSIe46TZ1z_4&amp;destination=Exposition+Park+Rose+Garden&amp;destination_place_id=ChIJY4yAluLHwoAR7y--92aDHbQ&amp;travelmode=transit</t>
  </si>
  <si>
    <t>https://maps.google.com?saddr=33.8885848,-118.0703626&amp;daddr=34.0173508,-118.2859244</t>
  </si>
  <si>
    <t>https://www.google.com/maps/dir/33.8885848,-118.0703626/34.0173508,-118.2859244</t>
  </si>
  <si>
    <t>&lt;iframe src="https://www.google.com/maps/embed?pb=!1m26!1m12!1m3!1d6449.198386797689!2d-118.2859244!3d34.0173508!2m3!1f0!2f0!3f0!3m2!1i1024!2i708!4f10.1!4m11!3e0!4m3!2s️+Lucky+Frog+Photo+Booth+️+Photo+Booth+Rental+Orange+County!1d33.8885848!2d-118.0703626!4m5!5s0x80dd2d216e8b6dc7:0xfecf7536e9b88748!2sExposition+Park+Rose+Garden!3m2!1d34.0173508!2d-118.2859244!5e0!3m2!1sen!2slt!4v1682029416597!5m2!1sen!2slt" width="800" height="800" style="border:0;" allowfullscreen="" loading="lazy" referrerpolicy="no-referrer-when-downgrade"&gt;&lt;/iframe&gt;</t>
  </si>
  <si>
    <t>James Irvine Japanese Garden at JACCC</t>
  </si>
  <si>
    <t>https://www.google.com/maps/dir/?api=1&amp;origin=️+Lucky+Frog+Photo+Booth+️+Photo+Booth+Rental+Orange+County&amp;origin_place_id=ChIJx22LbiEt3YARSIe46TZ1z_4&amp;destination=James+Irvine+Japanese+Garden+at+JACCC&amp;destination_place_id=ChIJjTze4jfGwoAR0o0CaOZMGiw&amp;travelmode=best</t>
  </si>
  <si>
    <t>https://www.google.com/maps/dir/?api=1&amp;origin=️+Lucky+Frog+Photo+Booth+️+Photo+Booth+Rental+Orange+County&amp;origin_place_id=ChIJx22LbiEt3YARSIe46TZ1z_4&amp;destination=James+Irvine+Japanese+Garden+at+JACCC&amp;destination_place_id=ChIJjTze4jfGwoAR0o0CaOZMGiw&amp;travelmode=driving</t>
  </si>
  <si>
    <t>https://www.google.com/maps/dir/?api=1&amp;origin=️+Lucky+Frog+Photo+Booth+️+Photo+Booth+Rental+Orange+County&amp;origin_place_id=ChIJx22LbiEt3YARSIe46TZ1z_4&amp;destination=James+Irvine+Japanese+Garden+at+JACCC&amp;destination_place_id=ChIJjTze4jfGwoAR0o0CaOZMGiw&amp;travelmode=walking</t>
  </si>
  <si>
    <t>https://www.google.com/maps/dir/?api=1&amp;origin=️+Lucky+Frog+Photo+Booth+️+Photo+Booth+Rental+Orange+County&amp;origin_place_id=ChIJx22LbiEt3YARSIe46TZ1z_4&amp;destination=James+Irvine+Japanese+Garden+at+JACCC&amp;destination_place_id=ChIJjTze4jfGwoAR0o0CaOZMGiw&amp;travelmode=bicycling</t>
  </si>
  <si>
    <t>https://www.google.com/maps/dir/?api=1&amp;origin=️+Lucky+Frog+Photo+Booth+️+Photo+Booth+Rental+Orange+County&amp;origin_place_id=ChIJx22LbiEt3YARSIe46TZ1z_4&amp;destination=James+Irvine+Japanese+Garden+at+JACCC&amp;destination_place_id=ChIJjTze4jfGwoAR0o0CaOZMGiw&amp;travelmode=transit</t>
  </si>
  <si>
    <t>https://maps.google.com?saddr=33.8885848,-118.0703626&amp;daddr=34.0476706,-118.2416205</t>
  </si>
  <si>
    <t>https://www.google.com/maps/dir/33.8885848,-118.0703626/34.0476706,-118.2416205</t>
  </si>
  <si>
    <t>&lt;iframe src="https://www.google.com/maps/embed?pb=!1m26!1m12!1m3!1d6449.198386797689!2d-118.2416205!3d34.0476706!2m3!1f0!2f0!3f0!3m2!1i1024!2i708!4f10.1!4m11!3e0!4m3!2s️+Lucky+Frog+Photo+Booth+️+Photo+Booth+Rental+Orange+County!1d33.8885848!2d-118.0703626!4m5!5s0x80dd2d216e8b6dc7:0xfecf7536e9b88748!2sJames+Irvine+Japanese+Garden+at+JACCC!3m2!1d34.0476706!2d-118.2416205!5e0!3m2!1sen!2slt!4v1682029416597!5m2!1sen!2slt" width="800" height="800" style="border:0;" allowfullscreen="" loading="lazy" referrerpolicy="no-referrer-when-downgrade"&gt;&lt;/iframe&gt;</t>
  </si>
  <si>
    <t>Harry Bridges Memorial Park</t>
  </si>
  <si>
    <t>https://www.google.com/maps/dir/?api=1&amp;origin=️+Lucky+Frog+Photo+Booth+️+Photo+Booth+Rental+Orange+County&amp;origin_place_id=ChIJx22LbiEt3YARSIe46TZ1z_4&amp;destination=Harry+Bridges+Memorial+Park&amp;destination_place_id=ChIJe62dfSgx3YARXSf-LBdAQ8M&amp;travelmode=best</t>
  </si>
  <si>
    <t>https://www.google.com/maps/dir/?api=1&amp;origin=️+Lucky+Frog+Photo+Booth+️+Photo+Booth+Rental+Orange+County&amp;origin_place_id=ChIJx22LbiEt3YARSIe46TZ1z_4&amp;destination=Harry+Bridges+Memorial+Park&amp;destination_place_id=ChIJe62dfSgx3YARXSf-LBdAQ8M&amp;travelmode=driving</t>
  </si>
  <si>
    <t>https://www.google.com/maps/dir/?api=1&amp;origin=️+Lucky+Frog+Photo+Booth+️+Photo+Booth+Rental+Orange+County&amp;origin_place_id=ChIJx22LbiEt3YARSIe46TZ1z_4&amp;destination=Harry+Bridges+Memorial+Park&amp;destination_place_id=ChIJe62dfSgx3YARXSf-LBdAQ8M&amp;travelmode=walking</t>
  </si>
  <si>
    <t>https://www.google.com/maps/dir/?api=1&amp;origin=️+Lucky+Frog+Photo+Booth+️+Photo+Booth+Rental+Orange+County&amp;origin_place_id=ChIJx22LbiEt3YARSIe46TZ1z_4&amp;destination=Harry+Bridges+Memorial+Park&amp;destination_place_id=ChIJe62dfSgx3YARXSf-LBdAQ8M&amp;travelmode=bicycling</t>
  </si>
  <si>
    <t>https://www.google.com/maps/dir/?api=1&amp;origin=️+Lucky+Frog+Photo+Booth+️+Photo+Booth+Rental+Orange+County&amp;origin_place_id=ChIJx22LbiEt3YARSIe46TZ1z_4&amp;destination=Harry+Bridges+Memorial+Park&amp;destination_place_id=ChIJe62dfSgx3YARXSf-LBdAQ8M&amp;travelmode=transit</t>
  </si>
  <si>
    <t>https://maps.google.com?saddr=33.8885848,-118.0703626&amp;daddr=33.7541941,-118.194791</t>
  </si>
  <si>
    <t>https://www.google.com/maps/dir/33.8885848,-118.0703626/33.7541941,-118.194791</t>
  </si>
  <si>
    <t>&lt;iframe src="https://www.google.com/maps/embed?pb=!1m26!1m12!1m3!1d6449.198386797689!2d-118.194791!3d33.7541941!2m3!1f0!2f0!3f0!3m2!1i1024!2i708!4f10.1!4m11!3e0!4m3!2s️+Lucky+Frog+Photo+Booth+️+Photo+Booth+Rental+Orange+County!1d33.8885848!2d-118.0703626!4m5!5s0x80dd2d216e8b6dc7:0xfecf7536e9b88748!2sHarry+Bridges+Memorial+Park!3m2!1d33.7541941!2d-118.194791!5e0!3m2!1sen!2slt!4v1682029416597!5m2!1sen!2slt" width="800" height="800" style="border:0;" allowfullscreen="" loading="lazy" referrerpolicy="no-referrer-when-downgrade"&gt;&lt;/iframe&gt;</t>
  </si>
  <si>
    <t>Los Angeles Maritime Museum</t>
  </si>
  <si>
    <t>https://www.google.com/maps/dir/?api=1&amp;origin=️+Lucky+Frog+Photo+Booth+️+Photo+Booth+Rental+Orange+County&amp;origin_place_id=ChIJx22LbiEt3YARSIe46TZ1z_4&amp;destination=Los+Angeles+Maritime+Museum&amp;destination_place_id=ChIJEUqY6yU23YAR75bCE4CxnTw&amp;travelmode=best</t>
  </si>
  <si>
    <t>https://www.google.com/maps/dir/?api=1&amp;origin=️+Lucky+Frog+Photo+Booth+️+Photo+Booth+Rental+Orange+County&amp;origin_place_id=ChIJx22LbiEt3YARSIe46TZ1z_4&amp;destination=Los+Angeles+Maritime+Museum&amp;destination_place_id=ChIJEUqY6yU23YAR75bCE4CxnTw&amp;travelmode=driving</t>
  </si>
  <si>
    <t>https://www.google.com/maps/dir/?api=1&amp;origin=️+Lucky+Frog+Photo+Booth+️+Photo+Booth+Rental+Orange+County&amp;origin_place_id=ChIJx22LbiEt3YARSIe46TZ1z_4&amp;destination=Los+Angeles+Maritime+Museum&amp;destination_place_id=ChIJEUqY6yU23YAR75bCE4CxnTw&amp;travelmode=walking</t>
  </si>
  <si>
    <t>https://www.google.com/maps/dir/?api=1&amp;origin=️+Lucky+Frog+Photo+Booth+️+Photo+Booth+Rental+Orange+County&amp;origin_place_id=ChIJx22LbiEt3YARSIe46TZ1z_4&amp;destination=Los+Angeles+Maritime+Museum&amp;destination_place_id=ChIJEUqY6yU23YAR75bCE4CxnTw&amp;travelmode=bicycling</t>
  </si>
  <si>
    <t>https://www.google.com/maps/dir/?api=1&amp;origin=️+Lucky+Frog+Photo+Booth+️+Photo+Booth+Rental+Orange+County&amp;origin_place_id=ChIJx22LbiEt3YARSIe46TZ1z_4&amp;destination=Los+Angeles+Maritime+Museum&amp;destination_place_id=ChIJEUqY6yU23YAR75bCE4CxnTw&amp;travelmode=transit</t>
  </si>
  <si>
    <t>https://maps.google.com?saddr=33.8885848,-118.0703626&amp;daddr=33.7385629,-118.2787874</t>
  </si>
  <si>
    <t>https://www.google.com/maps/dir/33.8885848,-118.0703626/33.7385629,-118.2787874</t>
  </si>
  <si>
    <t>&lt;iframe src="https://www.google.com/maps/embed?pb=!1m26!1m12!1m3!1d6449.198386797689!2d-118.2787874!3d33.7385629!2m3!1f0!2f0!3f0!3m2!1i1024!2i708!4f10.1!4m11!3e0!4m3!2s️+Lucky+Frog+Photo+Booth+️+Photo+Booth+Rental+Orange+County!1d33.8885848!2d-118.0703626!4m5!5s0x80dd2d216e8b6dc7:0xfecf7536e9b88748!2sLos+Angeles+Maritime+Museum!3m2!1d33.7385629!2d-118.2787874!5e0!3m2!1sen!2slt!4v1682029416597!5m2!1sen!2slt" width="800" height="800" style="border:0;" allowfullscreen="" loading="lazy" referrerpolicy="no-referrer-when-downgrade"&gt;&lt;/iframe&gt;</t>
  </si>
  <si>
    <t>The Emerald Trail</t>
  </si>
  <si>
    <t>https://www.google.com/maps/dir/?api=1&amp;origin=️+Lucky+Frog+Photo+Booth+️+Photo+Booth+Rental+Orange+County&amp;origin_place_id=ChIJx22LbiEt3YARSIe46TZ1z_4&amp;destination=The+Emerald+Trail&amp;destination_place_id=ChIJHwysKITHwoARgu4jgPugq2c&amp;travelmode=best</t>
  </si>
  <si>
    <t>https://www.google.com/maps/dir/?api=1&amp;origin=️+Lucky+Frog+Photo+Booth+️+Photo+Booth+Rental+Orange+County&amp;origin_place_id=ChIJx22LbiEt3YARSIe46TZ1z_4&amp;destination=The+Emerald+Trail&amp;destination_place_id=ChIJHwysKITHwoARgu4jgPugq2c&amp;travelmode=driving</t>
  </si>
  <si>
    <t>https://www.google.com/maps/dir/?api=1&amp;origin=️+Lucky+Frog+Photo+Booth+️+Photo+Booth+Rental+Orange+County&amp;origin_place_id=ChIJx22LbiEt3YARSIe46TZ1z_4&amp;destination=The+Emerald+Trail&amp;destination_place_id=ChIJHwysKITHwoARgu4jgPugq2c&amp;travelmode=walking</t>
  </si>
  <si>
    <t>https://www.google.com/maps/dir/?api=1&amp;origin=️+Lucky+Frog+Photo+Booth+️+Photo+Booth+Rental+Orange+County&amp;origin_place_id=ChIJx22LbiEt3YARSIe46TZ1z_4&amp;destination=The+Emerald+Trail&amp;destination_place_id=ChIJHwysKITHwoARgu4jgPugq2c&amp;travelmode=bicycling</t>
  </si>
  <si>
    <t>https://www.google.com/maps/dir/?api=1&amp;origin=️+Lucky+Frog+Photo+Booth+️+Photo+Booth+Rental+Orange+County&amp;origin_place_id=ChIJx22LbiEt3YARSIe46TZ1z_4&amp;destination=The+Emerald+Trail&amp;destination_place_id=ChIJHwysKITHwoARgu4jgPugq2c&amp;travelmode=transit</t>
  </si>
  <si>
    <t>https://maps.google.com?saddr=33.8885848,-118.0703626&amp;daddr=34.0328896,-118.2633975</t>
  </si>
  <si>
    <t>https://www.google.com/maps/dir/33.8885848,-118.0703626/34.0328896,-118.2633975</t>
  </si>
  <si>
    <t>&lt;iframe src="https://www.google.com/maps/embed?pb=!1m26!1m12!1m3!1d6449.198386797689!2d-118.2633975!3d34.0328896!2m3!1f0!2f0!3f0!3m2!1i1024!2i708!4f10.1!4m11!3e0!4m3!2s️+Lucky+Frog+Photo+Booth+️+Photo+Booth+Rental+Orange+County!1d33.8885848!2d-118.0703626!4m5!5s0x80dd2d216e8b6dc7:0xfecf7536e9b88748!2sThe+Emerald+Trail!3m2!1d34.0328896!2d-118.2633975!5e0!3m2!1sen!2slt!4v1682029416597!5m2!1sen!2slt" width="800" height="800" style="border:0;" allowfullscreen="" loading="lazy" referrerpolicy="no-referrer-when-downgrade"&gt;&lt;/iframe&gt;</t>
  </si>
  <si>
    <t>Pacific Island Ethnic Art Museum</t>
  </si>
  <si>
    <t>https://www.google.com/maps/dir/?api=1&amp;origin=️+Lucky+Frog+Photo+Booth+️+Photo+Booth+Rental+Orange+County&amp;origin_place_id=ChIJx22LbiEt3YARSIe46TZ1z_4&amp;destination=Pacific+Island+Ethnic+Art+Museum&amp;destination_place_id=ChIJ2XyMOhUx3YARvBiNfi6inNQ&amp;travelmode=best</t>
  </si>
  <si>
    <t>https://www.google.com/maps/dir/?api=1&amp;origin=️+Lucky+Frog+Photo+Booth+️+Photo+Booth+Rental+Orange+County&amp;origin_place_id=ChIJx22LbiEt3YARSIe46TZ1z_4&amp;destination=Pacific+Island+Ethnic+Art+Museum&amp;destination_place_id=ChIJ2XyMOhUx3YARvBiNfi6inNQ&amp;travelmode=driving</t>
  </si>
  <si>
    <t>https://www.google.com/maps/dir/?api=1&amp;origin=️+Lucky+Frog+Photo+Booth+️+Photo+Booth+Rental+Orange+County&amp;origin_place_id=ChIJx22LbiEt3YARSIe46TZ1z_4&amp;destination=Pacific+Island+Ethnic+Art+Museum&amp;destination_place_id=ChIJ2XyMOhUx3YARvBiNfi6inNQ&amp;travelmode=walking</t>
  </si>
  <si>
    <t>https://www.google.com/maps/dir/?api=1&amp;origin=️+Lucky+Frog+Photo+Booth+️+Photo+Booth+Rental+Orange+County&amp;origin_place_id=ChIJx22LbiEt3YARSIe46TZ1z_4&amp;destination=Pacific+Island+Ethnic+Art+Museum&amp;destination_place_id=ChIJ2XyMOhUx3YARvBiNfi6inNQ&amp;travelmode=bicycling</t>
  </si>
  <si>
    <t>https://www.google.com/maps/dir/?api=1&amp;origin=️+Lucky+Frog+Photo+Booth+️+Photo+Booth+Rental+Orange+County&amp;origin_place_id=ChIJx22LbiEt3YARSIe46TZ1z_4&amp;destination=Pacific+Island+Ethnic+Art+Museum&amp;destination_place_id=ChIJ2XyMOhUx3YARvBiNfi6inNQ&amp;travelmode=transit</t>
  </si>
  <si>
    <t>https://maps.google.com?saddr=33.8885848,-118.0703626&amp;daddr=33.7751861,-118.1804241</t>
  </si>
  <si>
    <t>https://www.google.com/maps/dir/33.8885848,-118.0703626/33.7751861,-118.1804241</t>
  </si>
  <si>
    <t>&lt;iframe src="https://www.google.com/maps/embed?pb=!1m26!1m12!1m3!1d6449.198386797689!2d-118.1804241!3d33.7751861!2m3!1f0!2f0!3f0!3m2!1i1024!2i708!4f10.1!4m11!3e0!4m3!2s️+Lucky+Frog+Photo+Booth+️+Photo+Booth+Rental+Orange+County!1d33.8885848!2d-118.0703626!4m5!5s0x80dd2d216e8b6dc7:0xfecf7536e9b88748!2sPacific+Island+Ethnic+Art+Museum!3m2!1d33.7751861!2d-118.1804241!5e0!3m2!1sen!2slt!4v1682029416597!5m2!1sen!2slt" width="800" height="800" style="border:0;" allowfullscreen="" loading="lazy" referrerpolicy="no-referrer-when-downgrade"&gt;&lt;/iframe&gt;</t>
  </si>
  <si>
    <t>Muzeo Museum and Cultural Center</t>
  </si>
  <si>
    <t>https://www.google.com/maps/dir/?api=1&amp;origin=️+Lucky+Frog+Photo+Booth+️+Photo+Booth+Rental+Orange+County&amp;origin_place_id=ChIJx22LbiEt3YARSIe46TZ1z_4&amp;destination=Muzeo+Museum+and+Cultural+Center&amp;destination_place_id=ChIJXU3PKyXW3IARhRwrRyqLhpM&amp;travelmode=best</t>
  </si>
  <si>
    <t>https://www.google.com/maps/dir/?api=1&amp;origin=️+Lucky+Frog+Photo+Booth+️+Photo+Booth+Rental+Orange+County&amp;origin_place_id=ChIJx22LbiEt3YARSIe46TZ1z_4&amp;destination=Muzeo+Museum+and+Cultural+Center&amp;destination_place_id=ChIJXU3PKyXW3IARhRwrRyqLhpM&amp;travelmode=driving</t>
  </si>
  <si>
    <t>https://www.google.com/maps/dir/?api=1&amp;origin=️+Lucky+Frog+Photo+Booth+️+Photo+Booth+Rental+Orange+County&amp;origin_place_id=ChIJx22LbiEt3YARSIe46TZ1z_4&amp;destination=Muzeo+Museum+and+Cultural+Center&amp;destination_place_id=ChIJXU3PKyXW3IARhRwrRyqLhpM&amp;travelmode=walking</t>
  </si>
  <si>
    <t>https://www.google.com/maps/dir/?api=1&amp;origin=️+Lucky+Frog+Photo+Booth+️+Photo+Booth+Rental+Orange+County&amp;origin_place_id=ChIJx22LbiEt3YARSIe46TZ1z_4&amp;destination=Muzeo+Museum+and+Cultural+Center&amp;destination_place_id=ChIJXU3PKyXW3IARhRwrRyqLhpM&amp;travelmode=bicycling</t>
  </si>
  <si>
    <t>https://www.google.com/maps/dir/?api=1&amp;origin=️+Lucky+Frog+Photo+Booth+️+Photo+Booth+Rental+Orange+County&amp;origin_place_id=ChIJx22LbiEt3YARSIe46TZ1z_4&amp;destination=Muzeo+Museum+and+Cultural+Center&amp;destination_place_id=ChIJXU3PKyXW3IARhRwrRyqLhpM&amp;travelmode=transit</t>
  </si>
  <si>
    <t>https://maps.google.com?saddr=33.8885848,-118.0703626&amp;daddr=33.83348050000001,-117.914103</t>
  </si>
  <si>
    <t>https://www.google.com/maps/dir/33.8885848,-118.0703626/33.83348050000001,-117.914103</t>
  </si>
  <si>
    <t>&lt;iframe src="https://www.google.com/maps/embed?pb=!1m26!1m12!1m3!1d6449.198386797689!2d-117.914103!3d33.83348050000001!2m3!1f0!2f0!3f0!3m2!1i1024!2i708!4f10.1!4m11!3e0!4m3!2s️+Lucky+Frog+Photo+Booth+️+Photo+Booth+Rental+Orange+County!1d33.8885848!2d-118.0703626!4m5!5s0x80dd2d216e8b6dc7:0xfecf7536e9b88748!2sMuzeo+Museum+and+Cultural+Center!3m2!1d33.83348050000001!2d-117.914103!5e0!3m2!1sen!2slt!4v1682029416597!5m2!1sen!2slt" width="800" height="800" style="border:0;" allowfullscreen="" loading="lazy" referrerpolicy="no-referrer-when-downgrade"&gt;&lt;/iframe&gt;</t>
  </si>
  <si>
    <t>Navy Memorial</t>
  </si>
  <si>
    <t>https://www.google.com/maps/dir/?api=1&amp;origin=️+Lucky+Frog+Photo+Booth+️+Photo+Booth+Rental+Orange+County&amp;origin_place_id=ChIJx22LbiEt3YARSIe46TZ1z_4&amp;destination=Navy+Memorial&amp;destination_place_id=ChIJc-EBKqsx3YARf7jrj6LWuNU&amp;travelmode=best</t>
  </si>
  <si>
    <t>https://www.google.com/maps/dir/?api=1&amp;origin=️+Lucky+Frog+Photo+Booth+️+Photo+Booth+Rental+Orange+County&amp;origin_place_id=ChIJx22LbiEt3YARSIe46TZ1z_4&amp;destination=Navy+Memorial&amp;destination_place_id=ChIJc-EBKqsx3YARf7jrj6LWuNU&amp;travelmode=driving</t>
  </si>
  <si>
    <t>https://www.google.com/maps/dir/?api=1&amp;origin=️+Lucky+Frog+Photo+Booth+️+Photo+Booth+Rental+Orange+County&amp;origin_place_id=ChIJx22LbiEt3YARSIe46TZ1z_4&amp;destination=Navy+Memorial&amp;destination_place_id=ChIJc-EBKqsx3YARf7jrj6LWuNU&amp;travelmode=walking</t>
  </si>
  <si>
    <t>https://www.google.com/maps/dir/?api=1&amp;origin=️+Lucky+Frog+Photo+Booth+️+Photo+Booth+Rental+Orange+County&amp;origin_place_id=ChIJx22LbiEt3YARSIe46TZ1z_4&amp;destination=Navy+Memorial&amp;destination_place_id=ChIJc-EBKqsx3YARf7jrj6LWuNU&amp;travelmode=bicycling</t>
  </si>
  <si>
    <t>https://www.google.com/maps/dir/?api=1&amp;origin=️+Lucky+Frog+Photo+Booth+️+Photo+Booth+Rental+Orange+County&amp;origin_place_id=ChIJx22LbiEt3YARSIe46TZ1z_4&amp;destination=Navy+Memorial&amp;destination_place_id=ChIJc-EBKqsx3YARf7jrj6LWuNU&amp;travelmode=transit</t>
  </si>
  <si>
    <t>https://maps.google.com?saddr=33.8885848,-118.0703626&amp;daddr=33.7615487,-118.1561351</t>
  </si>
  <si>
    <t>https://www.google.com/maps/dir/33.8885848,-118.0703626/33.7615487,-118.1561351</t>
  </si>
  <si>
    <t>&lt;iframe src="https://www.google.com/maps/embed?pb=!1m26!1m12!1m3!1d6449.198386797689!2d-118.1561351!3d33.7615487!2m3!1f0!2f0!3f0!3m2!1i1024!2i708!4f10.1!4m11!3e0!4m3!2s️+Lucky+Frog+Photo+Booth+️+Photo+Booth+Rental+Orange+County!1d33.8885848!2d-118.0703626!4m5!5s0x80dd2d216e8b6dc7:0xfecf7536e9b88748!2sNavy+Memorial!3m2!1d33.7615487!2d-118.1561351!5e0!3m2!1sen!2slt!4v1682029416597!5m2!1sen!2slt" width="800" height="800" style="border:0;" allowfullscreen="" loading="lazy" referrerpolicy="no-referrer-when-downgrade"&gt;&lt;/iframe&gt;</t>
  </si>
  <si>
    <t>Minnie's House</t>
  </si>
  <si>
    <t>https://www.google.com/maps/dir/?api=1&amp;origin=️+Lucky+Frog+Photo+Booth+️+Photo+Booth+Rental+Orange+County&amp;origin_place_id=ChIJx22LbiEt3YARSIe46TZ1z_4&amp;destination=Minnie's+House&amp;destination_place_id=ChIJOeeS9dPX3IARnoCxvQs1n94&amp;travelmode=best</t>
  </si>
  <si>
    <t>https://www.google.com/maps/dir/?api=1&amp;origin=️+Lucky+Frog+Photo+Booth+️+Photo+Booth+Rental+Orange+County&amp;origin_place_id=ChIJx22LbiEt3YARSIe46TZ1z_4&amp;destination=Minnie's+House&amp;destination_place_id=ChIJOeeS9dPX3IARnoCxvQs1n94&amp;travelmode=driving</t>
  </si>
  <si>
    <t>https://www.google.com/maps/dir/?api=1&amp;origin=️+Lucky+Frog+Photo+Booth+️+Photo+Booth+Rental+Orange+County&amp;origin_place_id=ChIJx22LbiEt3YARSIe46TZ1z_4&amp;destination=Minnie's+House&amp;destination_place_id=ChIJOeeS9dPX3IARnoCxvQs1n94&amp;travelmode=walking</t>
  </si>
  <si>
    <t>https://www.google.com/maps/dir/?api=1&amp;origin=️+Lucky+Frog+Photo+Booth+️+Photo+Booth+Rental+Orange+County&amp;origin_place_id=ChIJx22LbiEt3YARSIe46TZ1z_4&amp;destination=Minnie's+House&amp;destination_place_id=ChIJOeeS9dPX3IARnoCxvQs1n94&amp;travelmode=bicycling</t>
  </si>
  <si>
    <t>https://www.google.com/maps/dir/?api=1&amp;origin=️+Lucky+Frog+Photo+Booth+️+Photo+Booth+Rental+Orange+County&amp;origin_place_id=ChIJx22LbiEt3YARSIe46TZ1z_4&amp;destination=Minnie's+House&amp;destination_place_id=ChIJOeeS9dPX3IARnoCxvQs1n94&amp;travelmode=transit</t>
  </si>
  <si>
    <t>https://maps.google.com?saddr=33.8885848,-118.0703626&amp;daddr=33.8155898,-117.919034</t>
  </si>
  <si>
    <t>https://www.google.com/maps/dir/33.8885848,-118.0703626/33.8155898,-117.919034</t>
  </si>
  <si>
    <t>&lt;iframe src="https://www.google.com/maps/embed?pb=!1m26!1m12!1m3!1d6449.198386797689!2d-117.919034!3d33.8155898!2m3!1f0!2f0!3f0!3m2!1i1024!2i708!4f10.1!4m11!3e0!4m3!2s️+Lucky+Frog+Photo+Booth+️+Photo+Booth+Rental+Orange+County!1d33.8885848!2d-118.0703626!4m5!5s0x80dd2d216e8b6dc7:0xfecf7536e9b88748!2sMinnie's+House!3m2!1d33.8155898!2d-117.919034!5e0!3m2!1sen!2slt!4v1682029416597!5m2!1sen!2slt" width="800" height="800" style="border:0;" allowfullscreen="" loading="lazy" referrerpolicy="no-referrer-when-downgrade"&gt;&lt;/iframe&gt;</t>
  </si>
  <si>
    <t>Avila Adobe</t>
  </si>
  <si>
    <t>https://www.google.com/maps/dir/?api=1&amp;origin=️+Lucky+Frog+Photo+Booth+️+Photo+Booth+Rental+Orange+County&amp;origin_place_id=ChIJx22LbiEt3YARSIe46TZ1z_4&amp;destination=Avila+Adobe&amp;destination_place_id=ChIJ-1Vb4UTGwoARANaWGbqWTUA&amp;travelmode=best</t>
  </si>
  <si>
    <t>https://www.google.com/maps/dir/?api=1&amp;origin=️+Lucky+Frog+Photo+Booth+️+Photo+Booth+Rental+Orange+County&amp;origin_place_id=ChIJx22LbiEt3YARSIe46TZ1z_4&amp;destination=Avila+Adobe&amp;destination_place_id=ChIJ-1Vb4UTGwoARANaWGbqWTUA&amp;travelmode=driving</t>
  </si>
  <si>
    <t>https://www.google.com/maps/dir/?api=1&amp;origin=️+Lucky+Frog+Photo+Booth+️+Photo+Booth+Rental+Orange+County&amp;origin_place_id=ChIJx22LbiEt3YARSIe46TZ1z_4&amp;destination=Avila+Adobe&amp;destination_place_id=ChIJ-1Vb4UTGwoARANaWGbqWTUA&amp;travelmode=walking</t>
  </si>
  <si>
    <t>https://www.google.com/maps/dir/?api=1&amp;origin=️+Lucky+Frog+Photo+Booth+️+Photo+Booth+Rental+Orange+County&amp;origin_place_id=ChIJx22LbiEt3YARSIe46TZ1z_4&amp;destination=Avila+Adobe&amp;destination_place_id=ChIJ-1Vb4UTGwoARANaWGbqWTUA&amp;travelmode=bicycling</t>
  </si>
  <si>
    <t>https://www.google.com/maps/dir/?api=1&amp;origin=️+Lucky+Frog+Photo+Booth+️+Photo+Booth+Rental+Orange+County&amp;origin_place_id=ChIJx22LbiEt3YARSIe46TZ1z_4&amp;destination=Avila+Adobe&amp;destination_place_id=ChIJ-1Vb4UTGwoARANaWGbqWTUA&amp;travelmode=transit</t>
  </si>
  <si>
    <t>https://maps.google.com?saddr=33.8885848,-118.0703626&amp;daddr=34.0572431,-118.2379814</t>
  </si>
  <si>
    <t>https://www.google.com/maps/dir/33.8885848,-118.0703626/34.0572431,-118.2379814</t>
  </si>
  <si>
    <t>&lt;iframe src="https://www.google.com/maps/embed?pb=!1m26!1m12!1m3!1d6449.198386797689!2d-118.2379814!3d34.0572431!2m3!1f0!2f0!3f0!3m2!1i1024!2i708!4f10.1!4m11!3e0!4m3!2s️+Lucky+Frog+Photo+Booth+️+Photo+Booth+Rental+Orange+County!1d33.8885848!2d-118.0703626!4m5!5s0x80dd2d216e8b6dc7:0xfecf7536e9b88748!2sAvila+Adobe!3m2!1d34.0572431!2d-118.2379814!5e0!3m2!1sen!2slt!4v1682029416597!5m2!1sen!2slt" width="800" height="800" style="border:0;" allowfullscreen="" loading="lazy" referrerpolicy="no-referrer-when-downgrade"&gt;&lt;/iframe&gt;</t>
  </si>
  <si>
    <t>Kelly House</t>
  </si>
  <si>
    <t>https://www.google.com/maps/dir/?api=1&amp;origin=️+Lucky+Frog+Photo+Booth+️+Photo+Booth+Rental+Orange+County&amp;origin_place_id=ChIJx22LbiEt3YARSIe46TZ1z_4&amp;destination=Kelly+House&amp;destination_place_id=ChIJMwcSyiIx3YAR9oicE-Ht5mU&amp;travelmode=best</t>
  </si>
  <si>
    <t>https://www.google.com/maps/dir/?api=1&amp;origin=️+Lucky+Frog+Photo+Booth+️+Photo+Booth+Rental+Orange+County&amp;origin_place_id=ChIJx22LbiEt3YARSIe46TZ1z_4&amp;destination=Kelly+House&amp;destination_place_id=ChIJMwcSyiIx3YAR9oicE-Ht5mU&amp;travelmode=driving</t>
  </si>
  <si>
    <t>https://www.google.com/maps/dir/?api=1&amp;origin=️+Lucky+Frog+Photo+Booth+️+Photo+Booth+Rental+Orange+County&amp;origin_place_id=ChIJx22LbiEt3YARSIe46TZ1z_4&amp;destination=Kelly+House&amp;destination_place_id=ChIJMwcSyiIx3YAR9oicE-Ht5mU&amp;travelmode=walking</t>
  </si>
  <si>
    <t>https://www.google.com/maps/dir/?api=1&amp;origin=️+Lucky+Frog+Photo+Booth+️+Photo+Booth+Rental+Orange+County&amp;origin_place_id=ChIJx22LbiEt3YARSIe46TZ1z_4&amp;destination=Kelly+House&amp;destination_place_id=ChIJMwcSyiIx3YAR9oicE-Ht5mU&amp;travelmode=bicycling</t>
  </si>
  <si>
    <t>https://www.google.com/maps/dir/?api=1&amp;origin=️+Lucky+Frog+Photo+Booth+️+Photo+Booth+Rental+Orange+County&amp;origin_place_id=ChIJx22LbiEt3YARSIe46TZ1z_4&amp;destination=Kelly+House&amp;destination_place_id=ChIJMwcSyiIx3YAR9oicE-Ht5mU&amp;travelmode=transit</t>
  </si>
  <si>
    <t>https://maps.google.com?saddr=33.8885848,-118.0703626&amp;daddr=33.7694616,-118.1834921</t>
  </si>
  <si>
    <t>https://www.google.com/maps/dir/33.8885848,-118.0703626/33.7694616,-118.1834921</t>
  </si>
  <si>
    <t>&lt;iframe src="https://www.google.com/maps/embed?pb=!1m26!1m12!1m3!1d6449.198386797689!2d-118.1834921!3d33.7694616!2m3!1f0!2f0!3f0!3m2!1i1024!2i708!4f10.1!4m11!3e0!4m3!2s️+Lucky+Frog+Photo+Booth+️+Photo+Booth+Rental+Orange+County!1d33.8885848!2d-118.0703626!4m5!5s0x80dd2d216e8b6dc7:0xfecf7536e9b88748!2sKelly+House!3m2!1d33.7694616!2d-118.1834921!5e0!3m2!1sen!2slt!4v1682029416597!5m2!1sen!2slt" width="800" height="800" style="border:0;" allowfullscreen="" loading="lazy" referrerpolicy="no-referrer-when-downgrade"&gt;&lt;/iframe&gt;</t>
  </si>
  <si>
    <t>The Banning Museum</t>
  </si>
  <si>
    <t>https://www.google.com/maps/dir/?api=1&amp;origin=️+Lucky+Frog+Photo+Booth+️+Photo+Booth+Rental+Orange+County&amp;origin_place_id=ChIJx22LbiEt3YARSIe46TZ1z_4&amp;destination=The+Banning+Museum&amp;destination_place_id=ChIJ9bhKKcw13YARpn9Dk1oypdY&amp;travelmode=best</t>
  </si>
  <si>
    <t>https://www.google.com/maps/dir/?api=1&amp;origin=️+Lucky+Frog+Photo+Booth+️+Photo+Booth+Rental+Orange+County&amp;origin_place_id=ChIJx22LbiEt3YARSIe46TZ1z_4&amp;destination=The+Banning+Museum&amp;destination_place_id=ChIJ9bhKKcw13YARpn9Dk1oypdY&amp;travelmode=driving</t>
  </si>
  <si>
    <t>https://www.google.com/maps/dir/?api=1&amp;origin=️+Lucky+Frog+Photo+Booth+️+Photo+Booth+Rental+Orange+County&amp;origin_place_id=ChIJx22LbiEt3YARSIe46TZ1z_4&amp;destination=The+Banning+Museum&amp;destination_place_id=ChIJ9bhKKcw13YARpn9Dk1oypdY&amp;travelmode=walking</t>
  </si>
  <si>
    <t>https://www.google.com/maps/dir/?api=1&amp;origin=️+Lucky+Frog+Photo+Booth+️+Photo+Booth+Rental+Orange+County&amp;origin_place_id=ChIJx22LbiEt3YARSIe46TZ1z_4&amp;destination=The+Banning+Museum&amp;destination_place_id=ChIJ9bhKKcw13YARpn9Dk1oypdY&amp;travelmode=bicycling</t>
  </si>
  <si>
    <t>https://www.google.com/maps/dir/?api=1&amp;origin=️+Lucky+Frog+Photo+Booth+️+Photo+Booth+Rental+Orange+County&amp;origin_place_id=ChIJx22LbiEt3YARSIe46TZ1z_4&amp;destination=The+Banning+Museum&amp;destination_place_id=ChIJ9bhKKcw13YARpn9Dk1oypdY&amp;travelmode=transit</t>
  </si>
  <si>
    <t>https://maps.google.com?saddr=33.8885848,-118.0703626&amp;daddr=33.79023129999999,-118.2584452</t>
  </si>
  <si>
    <t>https://www.google.com/maps/dir/33.8885848,-118.0703626/33.79023129999999,-118.2584452</t>
  </si>
  <si>
    <t>&lt;iframe src="https://www.google.com/maps/embed?pb=!1m26!1m12!1m3!1d6449.198386797689!2d-118.2584452!3d33.79023129999999!2m3!1f0!2f0!3f0!3m2!1i1024!2i708!4f10.1!4m11!3e0!4m3!2s️+Lucky+Frog+Photo+Booth+️+Photo+Booth+Rental+Orange+County!1d33.8885848!2d-118.0703626!4m5!5s0x80dd2d216e8b6dc7:0xfecf7536e9b88748!2sThe+Banning+Museum!3m2!1d33.79023129999999!2d-118.2584452!5e0!3m2!1sen!2slt!4v1682029416597!5m2!1sen!2slt" width="800" height="800" style="border:0;" allowfullscreen="" loading="lazy" referrerpolicy="no-referrer-when-downgrade"&gt;&lt;/iframe&gt;</t>
  </si>
  <si>
    <t>Japanese Village Plaza</t>
  </si>
  <si>
    <t>https://www.google.com/maps/dir/?api=1&amp;origin=️+Lucky+Frog+Photo+Booth+️+Photo+Booth+Rental+Orange+County&amp;origin_place_id=ChIJx22LbiEt3YARSIe46TZ1z_4&amp;destination=Japanese+Village+Plaza&amp;destination_place_id=ChIJe635DEjGwoARq-J1W5-JeHQ&amp;travelmode=best</t>
  </si>
  <si>
    <t>https://www.google.com/maps/dir/?api=1&amp;origin=️+Lucky+Frog+Photo+Booth+️+Photo+Booth+Rental+Orange+County&amp;origin_place_id=ChIJx22LbiEt3YARSIe46TZ1z_4&amp;destination=Japanese+Village+Plaza&amp;destination_place_id=ChIJe635DEjGwoARq-J1W5-JeHQ&amp;travelmode=driving</t>
  </si>
  <si>
    <t>https://www.google.com/maps/dir/?api=1&amp;origin=️+Lucky+Frog+Photo+Booth+️+Photo+Booth+Rental+Orange+County&amp;origin_place_id=ChIJx22LbiEt3YARSIe46TZ1z_4&amp;destination=Japanese+Village+Plaza&amp;destination_place_id=ChIJe635DEjGwoARq-J1W5-JeHQ&amp;travelmode=walking</t>
  </si>
  <si>
    <t>https://www.google.com/maps/dir/?api=1&amp;origin=️+Lucky+Frog+Photo+Booth+️+Photo+Booth+Rental+Orange+County&amp;origin_place_id=ChIJx22LbiEt3YARSIe46TZ1z_4&amp;destination=Japanese+Village+Plaza&amp;destination_place_id=ChIJe635DEjGwoARq-J1W5-JeHQ&amp;travelmode=bicycling</t>
  </si>
  <si>
    <t>https://www.google.com/maps/dir/?api=1&amp;origin=️+Lucky+Frog+Photo+Booth+️+Photo+Booth+Rental+Orange+County&amp;origin_place_id=ChIJx22LbiEt3YARSIe46TZ1z_4&amp;destination=Japanese+Village+Plaza&amp;destination_place_id=ChIJe635DEjGwoARq-J1W5-JeHQ&amp;travelmode=transit</t>
  </si>
  <si>
    <t>https://maps.google.com?saddr=33.8885848,-118.0703626&amp;daddr=34.0488922,-118.240424</t>
  </si>
  <si>
    <t>https://www.google.com/maps/dir/33.8885848,-118.0703626/34.0488922,-118.240424</t>
  </si>
  <si>
    <t>&lt;iframe src="https://www.google.com/maps/embed?pb=!1m26!1m12!1m3!1d6449.198386797689!2d-118.240424!3d34.0488922!2m3!1f0!2f0!3f0!3m2!1i1024!2i708!4f10.1!4m11!3e0!4m3!2s️+Lucky+Frog+Photo+Booth+️+Photo+Booth+Rental+Orange+County!1d33.8885848!2d-118.0703626!4m5!5s0x80dd2d216e8b6dc7:0xfecf7536e9b88748!2sJapanese+Village+Plaza!3m2!1d34.0488922!2d-118.240424!5e0!3m2!1sen!2slt!4v1682029416597!5m2!1sen!2slt" width="800" height="800" style="border:0;" allowfullscreen="" loading="lazy" referrerpolicy="no-referrer-when-downgrade"&gt;&lt;/iframe&gt;</t>
  </si>
  <si>
    <t>America Tropical Interpretive Center</t>
  </si>
  <si>
    <t>https://www.google.com/maps/dir/?api=1&amp;origin=️+Lucky+Frog+Photo+Booth+️+Photo+Booth+Rental+Orange+County&amp;origin_place_id=ChIJx22LbiEt3YARSIe46TZ1z_4&amp;destination=America+Tropical+Interpretive+Center&amp;destination_place_id=ChIJscTnAUXGwoARbOL70ZGMb3Q&amp;travelmode=best</t>
  </si>
  <si>
    <t>https://www.google.com/maps/dir/?api=1&amp;origin=️+Lucky+Frog+Photo+Booth+️+Photo+Booth+Rental+Orange+County&amp;origin_place_id=ChIJx22LbiEt3YARSIe46TZ1z_4&amp;destination=America+Tropical+Interpretive+Center&amp;destination_place_id=ChIJscTnAUXGwoARbOL70ZGMb3Q&amp;travelmode=driving</t>
  </si>
  <si>
    <t>https://www.google.com/maps/dir/?api=1&amp;origin=️+Lucky+Frog+Photo+Booth+️+Photo+Booth+Rental+Orange+County&amp;origin_place_id=ChIJx22LbiEt3YARSIe46TZ1z_4&amp;destination=America+Tropical+Interpretive+Center&amp;destination_place_id=ChIJscTnAUXGwoARbOL70ZGMb3Q&amp;travelmode=walking</t>
  </si>
  <si>
    <t>https://www.google.com/maps/dir/?api=1&amp;origin=️+Lucky+Frog+Photo+Booth+️+Photo+Booth+Rental+Orange+County&amp;origin_place_id=ChIJx22LbiEt3YARSIe46TZ1z_4&amp;destination=America+Tropical+Interpretive+Center&amp;destination_place_id=ChIJscTnAUXGwoARbOL70ZGMb3Q&amp;travelmode=bicycling</t>
  </si>
  <si>
    <t>https://www.google.com/maps/dir/?api=1&amp;origin=️+Lucky+Frog+Photo+Booth+️+Photo+Booth+Rental+Orange+County&amp;origin_place_id=ChIJx22LbiEt3YARSIe46TZ1z_4&amp;destination=America+Tropical+Interpretive+Center&amp;destination_place_id=ChIJscTnAUXGwoARbOL70ZGMb3Q&amp;travelmode=transit</t>
  </si>
  <si>
    <t>https://maps.google.com?saddr=33.8885848,-118.0703626&amp;daddr=34.05765,-118.2381585</t>
  </si>
  <si>
    <t>https://www.google.com/maps/dir/33.8885848,-118.0703626/34.05765,-118.2381585</t>
  </si>
  <si>
    <t>&lt;iframe src="https://www.google.com/maps/embed?pb=!1m26!1m12!1m3!1d6449.198386797689!2d-118.2381585!3d34.05765!2m3!1f0!2f0!3f0!3m2!1i1024!2i708!4f10.1!4m11!3e0!4m3!2s️+Lucky+Frog+Photo+Booth+️+Photo+Booth+Rental+Orange+County!1d33.8885848!2d-118.0703626!4m5!5s0x80dd2d216e8b6dc7:0xfecf7536e9b88748!2sAmerica+Tropical+Interpretive+Center!3m2!1d34.05765!2d-118.2381585!5e0!3m2!1sen!2slt!4v1682029416597!5m2!1sen!2slt" width="800" height="800" style="border:0;" allowfullscreen="" loading="lazy" referrerpolicy="no-referrer-when-downgrade"&gt;&lt;/iframe&gt;</t>
  </si>
  <si>
    <t>Bosque Del Rio Hondo</t>
  </si>
  <si>
    <t>https://www.google.com/maps/dir/?api=1&amp;origin=️+Lucky+Frog+Photo+Booth+️+Photo+Booth+Rental+Orange+County&amp;origin_place_id=ChIJx22LbiEt3YARSIe46TZ1z_4&amp;destination=Bosque+Del+Rio+Hondo&amp;destination_place_id=ChIJAS6b_FPQwoARQtVGSSK-XKg&amp;travelmode=best</t>
  </si>
  <si>
    <t>https://www.google.com/maps/dir/?api=1&amp;origin=️+Lucky+Frog+Photo+Booth+️+Photo+Booth+Rental+Orange+County&amp;origin_place_id=ChIJx22LbiEt3YARSIe46TZ1z_4&amp;destination=Bosque+Del+Rio+Hondo&amp;destination_place_id=ChIJAS6b_FPQwoARQtVGSSK-XKg&amp;travelmode=driving</t>
  </si>
  <si>
    <t>https://www.google.com/maps/dir/?api=1&amp;origin=️+Lucky+Frog+Photo+Booth+️+Photo+Booth+Rental+Orange+County&amp;origin_place_id=ChIJx22LbiEt3YARSIe46TZ1z_4&amp;destination=Bosque+Del+Rio+Hondo&amp;destination_place_id=ChIJAS6b_FPQwoARQtVGSSK-XKg&amp;travelmode=walking</t>
  </si>
  <si>
    <t>https://www.google.com/maps/dir/?api=1&amp;origin=️+Lucky+Frog+Photo+Booth+️+Photo+Booth+Rental+Orange+County&amp;origin_place_id=ChIJx22LbiEt3YARSIe46TZ1z_4&amp;destination=Bosque+Del+Rio+Hondo&amp;destination_place_id=ChIJAS6b_FPQwoARQtVGSSK-XKg&amp;travelmode=bicycling</t>
  </si>
  <si>
    <t>https://www.google.com/maps/dir/?api=1&amp;origin=️+Lucky+Frog+Photo+Booth+️+Photo+Booth+Rental+Orange+County&amp;origin_place_id=ChIJx22LbiEt3YARSIe46TZ1z_4&amp;destination=Bosque+Del+Rio+Hondo&amp;destination_place_id=ChIJAS6b_FPQwoARQtVGSSK-XKg&amp;travelmode=transit</t>
  </si>
  <si>
    <t>https://maps.google.com?saddr=33.8885848,-118.0703626&amp;daddr=34.029229,-118.0683865</t>
  </si>
  <si>
    <t>https://www.google.com/maps/dir/33.8885848,-118.0703626/34.029229,-118.0683865</t>
  </si>
  <si>
    <t>&lt;iframe src="https://www.google.com/maps/embed?pb=!1m26!1m12!1m3!1d6449.198386797689!2d-118.0683865!3d34.029229!2m3!1f0!2f0!3f0!3m2!1i1024!2i708!4f10.1!4m11!3e0!4m3!2s️+Lucky+Frog+Photo+Booth+️+Photo+Booth+Rental+Orange+County!1d33.8885848!2d-118.0703626!4m5!5s0x80dd2d216e8b6dc7:0xfecf7536e9b88748!2sBosque+Del+Rio+Hondo!3m2!1d34.029229!2d-118.0683865!5e0!3m2!1sen!2slt!4v1682029416597!5m2!1sen!2slt" width="800" height="800" style="border:0;" allowfullscreen="" loading="lazy" referrerpolicy="no-referrer-when-downgrade"&gt;&lt;/iframe&gt;</t>
  </si>
  <si>
    <t>Tommy Trojan</t>
  </si>
  <si>
    <t>https://www.google.com/maps/dir/?api=1&amp;origin=️+Lucky+Frog+Photo+Booth+️+Photo+Booth+Rental+Orange+County&amp;origin_place_id=ChIJx22LbiEt3YARSIe46TZ1z_4&amp;destination=Tommy+Trojan&amp;destination_place_id=ChIJIfdecuPHwoARKagsKQF16io&amp;travelmode=best</t>
  </si>
  <si>
    <t>https://www.google.com/maps/dir/?api=1&amp;origin=️+Lucky+Frog+Photo+Booth+️+Photo+Booth+Rental+Orange+County&amp;origin_place_id=ChIJx22LbiEt3YARSIe46TZ1z_4&amp;destination=Tommy+Trojan&amp;destination_place_id=ChIJIfdecuPHwoARKagsKQF16io&amp;travelmode=driving</t>
  </si>
  <si>
    <t>https://www.google.com/maps/dir/?api=1&amp;origin=️+Lucky+Frog+Photo+Booth+️+Photo+Booth+Rental+Orange+County&amp;origin_place_id=ChIJx22LbiEt3YARSIe46TZ1z_4&amp;destination=Tommy+Trojan&amp;destination_place_id=ChIJIfdecuPHwoARKagsKQF16io&amp;travelmode=walking</t>
  </si>
  <si>
    <t>https://www.google.com/maps/dir/?api=1&amp;origin=️+Lucky+Frog+Photo+Booth+️+Photo+Booth+Rental+Orange+County&amp;origin_place_id=ChIJx22LbiEt3YARSIe46TZ1z_4&amp;destination=Tommy+Trojan&amp;destination_place_id=ChIJIfdecuPHwoARKagsKQF16io&amp;travelmode=bicycling</t>
  </si>
  <si>
    <t>https://www.google.com/maps/dir/?api=1&amp;origin=️+Lucky+Frog+Photo+Booth+️+Photo+Booth+Rental+Orange+County&amp;origin_place_id=ChIJx22LbiEt3YARSIe46TZ1z_4&amp;destination=Tommy+Trojan&amp;destination_place_id=ChIJIfdecuPHwoARKagsKQF16io&amp;travelmode=transit</t>
  </si>
  <si>
    <t>https://maps.google.com?saddr=33.8885848,-118.0703626&amp;daddr=34.0205619,-118.2854468</t>
  </si>
  <si>
    <t>https://www.google.com/maps/dir/33.8885848,-118.0703626/34.0205619,-118.2854468</t>
  </si>
  <si>
    <t>&lt;iframe src="https://www.google.com/maps/embed?pb=!1m26!1m12!1m3!1d6449.198386797689!2d-118.2854468!3d34.0205619!2m3!1f0!2f0!3f0!3m2!1i1024!2i708!4f10.1!4m11!3e0!4m3!2s️+Lucky+Frog+Photo+Booth+️+Photo+Booth+Rental+Orange+County!1d33.8885848!2d-118.0703626!4m5!5s0x80dd2d216e8b6dc7:0xfecf7536e9b88748!2sTommy+Trojan!3m2!1d34.0205619!2d-118.2854468!5e0!3m2!1sen!2slt!4v1682029416597!5m2!1sen!2slt" width="800" height="800" style="border:0;" allowfullscreen="" loading="lazy" referrerpolicy="no-referrer-when-downgrade"&gt;&lt;/iframe&gt;</t>
  </si>
  <si>
    <t>ShoreLine Aquatic Park</t>
  </si>
  <si>
    <t>https://www.google.com/maps/dir/?api=1&amp;origin=️+Lucky+Frog+Photo+Booth+️+Photo+Booth+Rental+Orange+County&amp;origin_place_id=ChIJx22LbiEt3YARSIe46TZ1z_4&amp;destination=ShoreLine+Aquatic+Park&amp;destination_place_id=ChIJEWc44S8x3YARWpCWKFHCoGY&amp;travelmode=best</t>
  </si>
  <si>
    <t>https://www.google.com/maps/dir/?api=1&amp;origin=️+Lucky+Frog+Photo+Booth+️+Photo+Booth+Rental+Orange+County&amp;origin_place_id=ChIJx22LbiEt3YARSIe46TZ1z_4&amp;destination=ShoreLine+Aquatic+Park&amp;destination_place_id=ChIJEWc44S8x3YARWpCWKFHCoGY&amp;travelmode=driving</t>
  </si>
  <si>
    <t>https://www.google.com/maps/dir/?api=1&amp;origin=️+Lucky+Frog+Photo+Booth+️+Photo+Booth+Rental+Orange+County&amp;origin_place_id=ChIJx22LbiEt3YARSIe46TZ1z_4&amp;destination=ShoreLine+Aquatic+Park&amp;destination_place_id=ChIJEWc44S8x3YARWpCWKFHCoGY&amp;travelmode=walking</t>
  </si>
  <si>
    <t>https://www.google.com/maps/dir/?api=1&amp;origin=️+Lucky+Frog+Photo+Booth+️+Photo+Booth+Rental+Orange+County&amp;origin_place_id=ChIJx22LbiEt3YARSIe46TZ1z_4&amp;destination=ShoreLine+Aquatic+Park&amp;destination_place_id=ChIJEWc44S8x3YARWpCWKFHCoGY&amp;travelmode=bicycling</t>
  </si>
  <si>
    <t>https://www.google.com/maps/dir/?api=1&amp;origin=️+Lucky+Frog+Photo+Booth+️+Photo+Booth+Rental+Orange+County&amp;origin_place_id=ChIJx22LbiEt3YARSIe46TZ1z_4&amp;destination=ShoreLine+Aquatic+Park&amp;destination_place_id=ChIJEWc44S8x3YARWpCWKFHCoGY&amp;travelmode=transit</t>
  </si>
  <si>
    <t>https://maps.google.com?saddr=33.8885848,-118.0703626&amp;daddr=33.7601417,-118.1951111</t>
  </si>
  <si>
    <t>https://www.google.com/maps/dir/33.8885848,-118.0703626/33.7601417,-118.1951111</t>
  </si>
  <si>
    <t>&lt;iframe src="https://www.google.com/maps/embed?pb=!1m26!1m12!1m3!1d6449.198386797689!2d-118.1951111!3d33.7601417!2m3!1f0!2f0!3f0!3m2!1i1024!2i708!4f10.1!4m11!3e0!4m3!2s️+Lucky+Frog+Photo+Booth+️+Photo+Booth+Rental+Orange+County!1d33.8885848!2d-118.0703626!4m5!5s0x80dd2d216e8b6dc7:0xfecf7536e9b88748!2sShoreLine+Aquatic+Park!3m2!1d33.7601417!2d-118.1951111!5e0!3m2!1sen!2slt!4v1682029416597!5m2!1sen!2slt" width="800" height="800" style="border:0;" allowfullscreen="" loading="lazy" referrerpolicy="no-referrer-when-downgrade"&gt;&lt;/iframe&gt;</t>
  </si>
  <si>
    <t>Whittier Narrows Natural Area</t>
  </si>
  <si>
    <t>https://www.google.com/maps/dir/?api=1&amp;origin=️+Lucky+Frog+Photo+Booth+️+Photo+Booth+Rental+Orange+County&amp;origin_place_id=ChIJx22LbiEt3YARSIe46TZ1z_4&amp;destination=Whittier+Narrows+Natural+Area&amp;destination_place_id=ChIJpZlYXwPRwoARVeYLJ2hjI1U&amp;travelmode=best</t>
  </si>
  <si>
    <t>https://www.google.com/maps/dir/?api=1&amp;origin=️+Lucky+Frog+Photo+Booth+️+Photo+Booth+Rental+Orange+County&amp;origin_place_id=ChIJx22LbiEt3YARSIe46TZ1z_4&amp;destination=Whittier+Narrows+Natural+Area&amp;destination_place_id=ChIJpZlYXwPRwoARVeYLJ2hjI1U&amp;travelmode=driving</t>
  </si>
  <si>
    <t>https://www.google.com/maps/dir/?api=1&amp;origin=️+Lucky+Frog+Photo+Booth+️+Photo+Booth+Rental+Orange+County&amp;origin_place_id=ChIJx22LbiEt3YARSIe46TZ1z_4&amp;destination=Whittier+Narrows+Natural+Area&amp;destination_place_id=ChIJpZlYXwPRwoARVeYLJ2hjI1U&amp;travelmode=walking</t>
  </si>
  <si>
    <t>https://www.google.com/maps/dir/?api=1&amp;origin=️+Lucky+Frog+Photo+Booth+️+Photo+Booth+Rental+Orange+County&amp;origin_place_id=ChIJx22LbiEt3YARSIe46TZ1z_4&amp;destination=Whittier+Narrows+Natural+Area&amp;destination_place_id=ChIJpZlYXwPRwoARVeYLJ2hjI1U&amp;travelmode=bicycling</t>
  </si>
  <si>
    <t>https://www.google.com/maps/dir/?api=1&amp;origin=️+Lucky+Frog+Photo+Booth+️+Photo+Booth+Rental+Orange+County&amp;origin_place_id=ChIJx22LbiEt3YARSIe46TZ1z_4&amp;destination=Whittier+Narrows+Natural+Area&amp;destination_place_id=ChIJpZlYXwPRwoARVeYLJ2hjI1U&amp;travelmode=transit</t>
  </si>
  <si>
    <t>https://maps.google.com?saddr=33.8885848,-118.0703626&amp;daddr=34.0288629,-118.0552003</t>
  </si>
  <si>
    <t>https://www.google.com/maps/dir/33.8885848,-118.0703626/34.0288629,-118.0552003</t>
  </si>
  <si>
    <t>&lt;iframe src="https://www.google.com/maps/embed?pb=!1m26!1m12!1m3!1d6449.198386797689!2d-118.0552003!3d34.0288629!2m3!1f0!2f0!3f0!3m2!1i1024!2i708!4f10.1!4m11!3e0!4m3!2s️+Lucky+Frog+Photo+Booth+️+Photo+Booth+Rental+Orange+County!1d33.8885848!2d-118.0703626!4m5!5s0x80dd2d216e8b6dc7:0xfecf7536e9b88748!2sWhittier+Narrows+Natural+Area!3m2!1d34.0288629!2d-118.0552003!5e0!3m2!1sen!2slt!4v1682029416597!5m2!1sen!2slt" width="800" height="800" style="border:0;" allowfullscreen="" loading="lazy" referrerpolicy="no-referrer-when-downgrade"&gt;&lt;/iframe&gt;</t>
  </si>
  <si>
    <t>Seal Beach National Wildlife Refuge</t>
  </si>
  <si>
    <t>https://www.google.com/maps/dir/?api=1&amp;origin=️+Lucky+Frog+Photo+Booth+️+Photo+Booth+Rental+Orange+County&amp;origin_place_id=ChIJx22LbiEt3YARSIe46TZ1z_4&amp;destination=Seal+Beach+National+Wildlife+Refuge&amp;destination_place_id=ChIJ9UqQKZMv3YARTcZ7Lh0mT1s&amp;travelmode=best</t>
  </si>
  <si>
    <t>https://www.google.com/maps/dir/?api=1&amp;origin=️+Lucky+Frog+Photo+Booth+️+Photo+Booth+Rental+Orange+County&amp;origin_place_id=ChIJx22LbiEt3YARSIe46TZ1z_4&amp;destination=Seal+Beach+National+Wildlife+Refuge&amp;destination_place_id=ChIJ9UqQKZMv3YARTcZ7Lh0mT1s&amp;travelmode=driving</t>
  </si>
  <si>
    <t>https://www.google.com/maps/dir/?api=1&amp;origin=️+Lucky+Frog+Photo+Booth+️+Photo+Booth+Rental+Orange+County&amp;origin_place_id=ChIJx22LbiEt3YARSIe46TZ1z_4&amp;destination=Seal+Beach+National+Wildlife+Refuge&amp;destination_place_id=ChIJ9UqQKZMv3YARTcZ7Lh0mT1s&amp;travelmode=walking</t>
  </si>
  <si>
    <t>https://www.google.com/maps/dir/?api=1&amp;origin=️+Lucky+Frog+Photo+Booth+️+Photo+Booth+Rental+Orange+County&amp;origin_place_id=ChIJx22LbiEt3YARSIe46TZ1z_4&amp;destination=Seal+Beach+National+Wildlife+Refuge&amp;destination_place_id=ChIJ9UqQKZMv3YARTcZ7Lh0mT1s&amp;travelmode=bicycling</t>
  </si>
  <si>
    <t>https://www.google.com/maps/dir/?api=1&amp;origin=️+Lucky+Frog+Photo+Booth+️+Photo+Booth+Rental+Orange+County&amp;origin_place_id=ChIJx22LbiEt3YARSIe46TZ1z_4&amp;destination=Seal+Beach+National+Wildlife+Refuge&amp;destination_place_id=ChIJ9UqQKZMv3YARTcZ7Lh0mT1s&amp;travelmode=transit</t>
  </si>
  <si>
    <t>https://maps.google.com?saddr=33.8885848,-118.0703626&amp;daddr=33.7497605,-118.0884234</t>
  </si>
  <si>
    <t>https://www.google.com/maps/dir/33.8885848,-118.0703626/33.7497605,-118.0884234</t>
  </si>
  <si>
    <t>&lt;iframe src="https://www.google.com/maps/embed?pb=!1m26!1m12!1m3!1d6449.198386797689!2d-118.0884234!3d33.7497605!2m3!1f0!2f0!3f0!3m2!1i1024!2i708!4f10.1!4m11!3e0!4m3!2s️+Lucky+Frog+Photo+Booth+️+Photo+Booth+Rental+Orange+County!1d33.8885848!2d-118.0703626!4m5!5s0x80dd2d216e8b6dc7:0xfecf7536e9b88748!2sSeal+Beach+National+Wildlife+Refuge!3m2!1d33.7497605!2d-118.0884234!5e0!3m2!1sen!2slt!4v1682029416597!5m2!1sen!2slt" width="800" height="800" style="border:0;" allowfullscreen="" loading="lazy" referrerpolicy="no-referrer-when-downgrade"&gt;&lt;/iframe&gt;</t>
  </si>
  <si>
    <t>Sunset View Park</t>
  </si>
  <si>
    <t>https://www.google.com/maps/dir/?api=1&amp;origin=️+Lucky+Frog+Photo+Booth+️+Photo+Booth+Rental+Orange+County&amp;origin_place_id=ChIJx22LbiEt3YARSIe46TZ1z_4&amp;destination=Sunset+View+Park&amp;destination_place_id=ChIJfT70Z34x3YARf2o2zs-Dong&amp;travelmode=best</t>
  </si>
  <si>
    <t>https://www.google.com/maps/dir/?api=1&amp;origin=️+Lucky+Frog+Photo+Booth+️+Photo+Booth+Rental+Orange+County&amp;origin_place_id=ChIJx22LbiEt3YARSIe46TZ1z_4&amp;destination=Sunset+View+Park&amp;destination_place_id=ChIJfT70Z34x3YARf2o2zs-Dong&amp;travelmode=driving</t>
  </si>
  <si>
    <t>https://www.google.com/maps/dir/?api=1&amp;origin=️+Lucky+Frog+Photo+Booth+️+Photo+Booth+Rental+Orange+County&amp;origin_place_id=ChIJx22LbiEt3YARSIe46TZ1z_4&amp;destination=Sunset+View+Park&amp;destination_place_id=ChIJfT70Z34x3YARf2o2zs-Dong&amp;travelmode=walking</t>
  </si>
  <si>
    <t>https://www.google.com/maps/dir/?api=1&amp;origin=️+Lucky+Frog+Photo+Booth+️+Photo+Booth+Rental+Orange+County&amp;origin_place_id=ChIJx22LbiEt3YARSIe46TZ1z_4&amp;destination=Sunset+View+Park&amp;destination_place_id=ChIJfT70Z34x3YARf2o2zs-Dong&amp;travelmode=bicycling</t>
  </si>
  <si>
    <t>https://www.google.com/maps/dir/?api=1&amp;origin=️+Lucky+Frog+Photo+Booth+️+Photo+Booth+Rental+Orange+County&amp;origin_place_id=ChIJx22LbiEt3YARSIe46TZ1z_4&amp;destination=Sunset+View+Park&amp;destination_place_id=ChIJfT70Z34x3YARf2o2zs-Dong&amp;travelmode=transit</t>
  </si>
  <si>
    <t>https://maps.google.com?saddr=33.8885848,-118.0703626&amp;daddr=33.7987141,-118.1636573</t>
  </si>
  <si>
    <t>https://www.google.com/maps/dir/33.8885848,-118.0703626/33.7987141,-118.1636573</t>
  </si>
  <si>
    <t>&lt;iframe src="https://www.google.com/maps/embed?pb=!1m26!1m12!1m3!1d6449.198386797689!2d-118.1636573!3d33.7987141!2m3!1f0!2f0!3f0!3m2!1i1024!2i708!4f10.1!4m11!3e0!4m3!2s️+Lucky+Frog+Photo+Booth+️+Photo+Booth+Rental+Orange+County!1d33.8885848!2d-118.0703626!4m5!5s0x80dd2d216e8b6dc7:0xfecf7536e9b88748!2sSunset+View+Park!3m2!1d33.7987141!2d-118.1636573!5e0!3m2!1sen!2slt!4v1682029416597!5m2!1sen!2slt" width="800" height="800" style="border:0;" allowfullscreen="" loading="lazy" referrerpolicy="no-referrer-when-downgrade"&gt;&lt;/iframe&gt;</t>
  </si>
  <si>
    <t>The Disneyland Story presenting Great Moments with Mr. Lincoln</t>
  </si>
  <si>
    <t>https://www.google.com/maps/dir/?api=1&amp;origin=️+Lucky+Frog+Photo+Booth+️+Photo+Booth+Rental+Orange+County&amp;origin_place_id=ChIJx22LbiEt3YARSIe46TZ1z_4&amp;destination=The+Disneyland+Story+presenting+Great+Moments+with+Mr.+Lincoln&amp;destination_place_id=ChIJg_8WsdDX3IARe9H6iI-roWY&amp;travelmode=best</t>
  </si>
  <si>
    <t>https://www.google.com/maps/dir/?api=1&amp;origin=️+Lucky+Frog+Photo+Booth+️+Photo+Booth+Rental+Orange+County&amp;origin_place_id=ChIJx22LbiEt3YARSIe46TZ1z_4&amp;destination=The+Disneyland+Story+presenting+Great+Moments+with+Mr.+Lincoln&amp;destination_place_id=ChIJg_8WsdDX3IARe9H6iI-roWY&amp;travelmode=driving</t>
  </si>
  <si>
    <t>https://www.google.com/maps/dir/?api=1&amp;origin=️+Lucky+Frog+Photo+Booth+️+Photo+Booth+Rental+Orange+County&amp;origin_place_id=ChIJx22LbiEt3YARSIe46TZ1z_4&amp;destination=The+Disneyland+Story+presenting+Great+Moments+with+Mr.+Lincoln&amp;destination_place_id=ChIJg_8WsdDX3IARe9H6iI-roWY&amp;travelmode=walking</t>
  </si>
  <si>
    <t>https://www.google.com/maps/dir/?api=1&amp;origin=️+Lucky+Frog+Photo+Booth+️+Photo+Booth+Rental+Orange+County&amp;origin_place_id=ChIJx22LbiEt3YARSIe46TZ1z_4&amp;destination=The+Disneyland+Story+presenting+Great+Moments+with+Mr.+Lincoln&amp;destination_place_id=ChIJg_8WsdDX3IARe9H6iI-roWY&amp;travelmode=bicycling</t>
  </si>
  <si>
    <t>https://www.google.com/maps/dir/?api=1&amp;origin=️+Lucky+Frog+Photo+Booth+️+Photo+Booth+Rental+Orange+County&amp;origin_place_id=ChIJx22LbiEt3YARSIe46TZ1z_4&amp;destination=The+Disneyland+Story+presenting+Great+Moments+with+Mr.+Lincoln&amp;destination_place_id=ChIJg_8WsdDX3IARe9H6iI-roWY&amp;travelmode=transit</t>
  </si>
  <si>
    <t>https://maps.google.com?saddr=33.8885848,-118.0703626&amp;daddr=33.8102333,-117.9184917</t>
  </si>
  <si>
    <t>https://www.google.com/maps/dir/33.8885848,-118.0703626/33.8102333,-117.9184917</t>
  </si>
  <si>
    <t>&lt;iframe src="https://www.google.com/maps/embed?pb=!1m26!1m12!1m3!1d6449.198386797689!2d-117.9184917!3d33.8102333!2m3!1f0!2f0!3f0!3m2!1i1024!2i708!4f10.1!4m11!3e0!4m3!2s️+Lucky+Frog+Photo+Booth+️+Photo+Booth+Rental+Orange+County!1d33.8885848!2d-118.0703626!4m5!5s0x80dd2d216e8b6dc7:0xfecf7536e9b88748!2sThe+Disneyland+Story+presenting+Great+Moments+with+Mr.+Lincoln!3m2!1d33.8102333!2d-117.9184917!5e0!3m2!1sen!2slt!4v1682029416597!5m2!1sen!2slt" width="800" height="800" style="border:0;" allowfullscreen="" loading="lazy" referrerpolicy="no-referrer-when-downgrade"&gt;&lt;/iframe&gt;</t>
  </si>
  <si>
    <t>Hilbert Museum of California Art</t>
  </si>
  <si>
    <t>https://www.google.com/maps/dir/?api=1&amp;origin=️+Lucky+Frog+Photo+Booth+️+Photo+Booth+Rental+Orange+County&amp;origin_place_id=ChIJx22LbiEt3YARSIe46TZ1z_4&amp;destination=Hilbert+Museum+of+California+Art&amp;destination_place_id=ChIJAyVZcN7Z3IARobA3OnHN3xA&amp;travelmode=best</t>
  </si>
  <si>
    <t>https://www.google.com/maps/dir/?api=1&amp;origin=️+Lucky+Frog+Photo+Booth+️+Photo+Booth+Rental+Orange+County&amp;origin_place_id=ChIJx22LbiEt3YARSIe46TZ1z_4&amp;destination=Hilbert+Museum+of+California+Art&amp;destination_place_id=ChIJAyVZcN7Z3IARobA3OnHN3xA&amp;travelmode=driving</t>
  </si>
  <si>
    <t>https://www.google.com/maps/dir/?api=1&amp;origin=️+Lucky+Frog+Photo+Booth+️+Photo+Booth+Rental+Orange+County&amp;origin_place_id=ChIJx22LbiEt3YARSIe46TZ1z_4&amp;destination=Hilbert+Museum+of+California+Art&amp;destination_place_id=ChIJAyVZcN7Z3IARobA3OnHN3xA&amp;travelmode=walking</t>
  </si>
  <si>
    <t>https://www.google.com/maps/dir/?api=1&amp;origin=️+Lucky+Frog+Photo+Booth+️+Photo+Booth+Rental+Orange+County&amp;origin_place_id=ChIJx22LbiEt3YARSIe46TZ1z_4&amp;destination=Hilbert+Museum+of+California+Art&amp;destination_place_id=ChIJAyVZcN7Z3IARobA3OnHN3xA&amp;travelmode=bicycling</t>
  </si>
  <si>
    <t>https://www.google.com/maps/dir/?api=1&amp;origin=️+Lucky+Frog+Photo+Booth+️+Photo+Booth+Rental+Orange+County&amp;origin_place_id=ChIJx22LbiEt3YARSIe46TZ1z_4&amp;destination=Hilbert+Museum+of+California+Art&amp;destination_place_id=ChIJAyVZcN7Z3IARobA3OnHN3xA&amp;travelmode=transit</t>
  </si>
  <si>
    <t>https://maps.google.com?saddr=33.8885848,-118.0703626&amp;daddr=33.7889918,-117.8565962</t>
  </si>
  <si>
    <t>https://www.google.com/maps/dir/33.8885848,-118.0703626/33.7889918,-117.8565962</t>
  </si>
  <si>
    <t>&lt;iframe src="https://www.google.com/maps/embed?pb=!1m26!1m12!1m3!1d6449.198386797689!2d-117.8565962!3d33.7889918!2m3!1f0!2f0!3f0!3m2!1i1024!2i708!4f10.1!4m11!3e0!4m3!2s️+Lucky+Frog+Photo+Booth+️+Photo+Booth+Rental+Orange+County!1d33.8885848!2d-118.0703626!4m5!5s0x80dd2d216e8b6dc7:0xfecf7536e9b88748!2sHilbert+Museum+of+California+Art!3m2!1d33.7889918!2d-117.8565962!5e0!3m2!1sen!2slt!4v1682029416597!5m2!1sen!2slt" width="800" height="800" style="border:0;" allowfullscreen="" loading="lazy" referrerpolicy="no-referrer-when-downgrade"&gt;&lt;/iframe&gt;</t>
  </si>
  <si>
    <t>Hsi Lai Temple</t>
  </si>
  <si>
    <t>https://www.google.com/maps/dir/?api=1&amp;origin=️+Lucky+Frog+Photo+Booth+️+Photo+Booth+Rental+Orange+County&amp;origin_place_id=ChIJx22LbiEt3YARSIe46TZ1z_4&amp;destination=Hsi+Lai+Temple&amp;destination_place_id=ChIJkUb-yavVwoARU2Pmszd9mfo&amp;travelmode=best</t>
  </si>
  <si>
    <t>https://www.google.com/maps/dir/?api=1&amp;origin=️+Lucky+Frog+Photo+Booth+️+Photo+Booth+Rental+Orange+County&amp;origin_place_id=ChIJx22LbiEt3YARSIe46TZ1z_4&amp;destination=Hsi+Lai+Temple&amp;destination_place_id=ChIJkUb-yavVwoARU2Pmszd9mfo&amp;travelmode=driving</t>
  </si>
  <si>
    <t>https://www.google.com/maps/dir/?api=1&amp;origin=️+Lucky+Frog+Photo+Booth+️+Photo+Booth+Rental+Orange+County&amp;origin_place_id=ChIJx22LbiEt3YARSIe46TZ1z_4&amp;destination=Hsi+Lai+Temple&amp;destination_place_id=ChIJkUb-yavVwoARU2Pmszd9mfo&amp;travelmode=walking</t>
  </si>
  <si>
    <t>https://www.google.com/maps/dir/?api=1&amp;origin=️+Lucky+Frog+Photo+Booth+️+Photo+Booth+Rental+Orange+County&amp;origin_place_id=ChIJx22LbiEt3YARSIe46TZ1z_4&amp;destination=Hsi+Lai+Temple&amp;destination_place_id=ChIJkUb-yavVwoARU2Pmszd9mfo&amp;travelmode=bicycling</t>
  </si>
  <si>
    <t>https://www.google.com/maps/dir/?api=1&amp;origin=️+Lucky+Frog+Photo+Booth+️+Photo+Booth+Rental+Orange+County&amp;origin_place_id=ChIJx22LbiEt3YARSIe46TZ1z_4&amp;destination=Hsi+Lai+Temple&amp;destination_place_id=ChIJkUb-yavVwoARU2Pmszd9mfo&amp;travelmode=transit</t>
  </si>
  <si>
    <t>https://maps.google.com?saddr=33.8885848,-118.0703626&amp;daddr=33.9756882,-117.9677071</t>
  </si>
  <si>
    <t>https://www.google.com/maps/dir/33.8885848,-118.0703626/33.9756882,-117.9677071</t>
  </si>
  <si>
    <t>&lt;iframe src="https://www.google.com/maps/embed?pb=!1m26!1m12!1m3!1d6449.198386797689!2d-117.9677071!3d33.9756882!2m3!1f0!2f0!3f0!3m2!1i1024!2i708!4f10.1!4m11!3e0!4m3!2s️+Lucky+Frog+Photo+Booth+️+Photo+Booth+Rental+Orange+County!1d33.8885848!2d-118.0703626!4m5!5s0x80dd2d216e8b6dc7:0xfecf7536e9b88748!2sHsi+Lai+Temple!3m2!1d33.9756882!2d-117.9677071!5e0!3m2!1sen!2slt!4v1682029416597!5m2!1sen!2slt" width="800" height="800" style="border:0;" allowfullscreen="" loading="lazy" referrerpolicy="no-referrer-when-downgrade"&gt;&lt;/iframe&gt;</t>
  </si>
  <si>
    <t>Laguna Lake Park</t>
  </si>
  <si>
    <t>https://www.google.com/maps/dir/?api=1&amp;origin=️+Lucky+Frog+Photo+Booth+️+Photo+Booth+Rental+Orange+County&amp;origin_place_id=ChIJx22LbiEt3YARSIe46TZ1z_4&amp;destination=Laguna+Lake+Park&amp;destination_place_id=ChIJl2iDIY8q3YARjJuiD2cLzX4&amp;travelmode=best</t>
  </si>
  <si>
    <t>https://www.google.com/maps/dir/?api=1&amp;origin=️+Lucky+Frog+Photo+Booth+️+Photo+Booth+Rental+Orange+County&amp;origin_place_id=ChIJx22LbiEt3YARSIe46TZ1z_4&amp;destination=Laguna+Lake+Park&amp;destination_place_id=ChIJl2iDIY8q3YARjJuiD2cLzX4&amp;travelmode=driving</t>
  </si>
  <si>
    <t>https://www.google.com/maps/dir/?api=1&amp;origin=️+Lucky+Frog+Photo+Booth+️+Photo+Booth+Rental+Orange+County&amp;origin_place_id=ChIJx22LbiEt3YARSIe46TZ1z_4&amp;destination=Laguna+Lake+Park&amp;destination_place_id=ChIJl2iDIY8q3YARjJuiD2cLzX4&amp;travelmode=walking</t>
  </si>
  <si>
    <t>https://www.google.com/maps/dir/?api=1&amp;origin=️+Lucky+Frog+Photo+Booth+️+Photo+Booth+Rental+Orange+County&amp;origin_place_id=ChIJx22LbiEt3YARSIe46TZ1z_4&amp;destination=Laguna+Lake+Park&amp;destination_place_id=ChIJl2iDIY8q3YARjJuiD2cLzX4&amp;travelmode=bicycling</t>
  </si>
  <si>
    <t>https://www.google.com/maps/dir/?api=1&amp;origin=️+Lucky+Frog+Photo+Booth+️+Photo+Booth+Rental+Orange+County&amp;origin_place_id=ChIJx22LbiEt3YARSIe46TZ1z_4&amp;destination=Laguna+Lake+Park&amp;destination_place_id=ChIJl2iDIY8q3YARjJuiD2cLzX4&amp;travelmode=transit</t>
  </si>
  <si>
    <t>https://maps.google.com?saddr=33.8885848,-118.0703626&amp;daddr=33.9036277,-117.9397933</t>
  </si>
  <si>
    <t>https://www.google.com/maps/dir/33.8885848,-118.0703626/33.9036277,-117.9397933</t>
  </si>
  <si>
    <t>&lt;iframe src="https://www.google.com/maps/embed?pb=!1m26!1m12!1m3!1d6449.198386797689!2d-117.9397933!3d33.9036277!2m3!1f0!2f0!3f0!3m2!1i1024!2i708!4f10.1!4m11!3e0!4m3!2s️+Lucky+Frog+Photo+Booth+️+Photo+Booth+Rental+Orange+County!1d33.8885848!2d-118.0703626!4m5!5s0x80dd2d216e8b6dc7:0xfecf7536e9b88748!2sLaguna+Lake+Park!3m2!1d33.9036277!2d-117.9397933!5e0!3m2!1sen!2slt!4v1682029416597!5m2!1sen!2slt" width="800" height="800" style="border:0;" allowfullscreen="" loading="lazy" referrerpolicy="no-referrer-when-downgrade"&gt;&lt;/iframe&gt;</t>
  </si>
  <si>
    <t>Tri-City Park</t>
  </si>
  <si>
    <t>https://www.google.com/maps/dir/?api=1&amp;origin=️+Lucky+Frog+Photo+Booth+️+Photo+Booth+Rental+Orange+County&amp;origin_place_id=ChIJx22LbiEt3YARSIe46TZ1z_4&amp;destination=Tri-City+Park&amp;destination_place_id=ChIJl0TKIkXU3IARwjHULDgcB1c&amp;travelmode=best</t>
  </si>
  <si>
    <t>https://www.google.com/maps/dir/?api=1&amp;origin=️+Lucky+Frog+Photo+Booth+️+Photo+Booth+Rental+Orange+County&amp;origin_place_id=ChIJx22LbiEt3YARSIe46TZ1z_4&amp;destination=Tri-City+Park&amp;destination_place_id=ChIJl0TKIkXU3IARwjHULDgcB1c&amp;travelmode=driving</t>
  </si>
  <si>
    <t>https://www.google.com/maps/dir/?api=1&amp;origin=️+Lucky+Frog+Photo+Booth+️+Photo+Booth+Rental+Orange+County&amp;origin_place_id=ChIJx22LbiEt3YARSIe46TZ1z_4&amp;destination=Tri-City+Park&amp;destination_place_id=ChIJl0TKIkXU3IARwjHULDgcB1c&amp;travelmode=walking</t>
  </si>
  <si>
    <t>https://www.google.com/maps/dir/?api=1&amp;origin=️+Lucky+Frog+Photo+Booth+️+Photo+Booth+Rental+Orange+County&amp;origin_place_id=ChIJx22LbiEt3YARSIe46TZ1z_4&amp;destination=Tri-City+Park&amp;destination_place_id=ChIJl0TKIkXU3IARwjHULDgcB1c&amp;travelmode=bicycling</t>
  </si>
  <si>
    <t>https://www.google.com/maps/dir/?api=1&amp;origin=️+Lucky+Frog+Photo+Booth+️+Photo+Booth+Rental+Orange+County&amp;origin_place_id=ChIJx22LbiEt3YARSIe46TZ1z_4&amp;destination=Tri-City+Park&amp;destination_place_id=ChIJl0TKIkXU3IARwjHULDgcB1c&amp;travelmode=transit</t>
  </si>
  <si>
    <t>https://maps.google.com?saddr=33.8885848,-118.0703626&amp;daddr=33.903739,-117.8651883</t>
  </si>
  <si>
    <t>https://www.google.com/maps/dir/33.8885848,-118.0703626/33.903739,-117.8651883</t>
  </si>
  <si>
    <t>&lt;iframe src="https://www.google.com/maps/embed?pb=!1m26!1m12!1m3!1d6449.198386797689!2d-117.8651883!3d33.903739!2m3!1f0!2f0!3f0!3m2!1i1024!2i708!4f10.1!4m11!3e0!4m3!2s️+Lucky+Frog+Photo+Booth+️+Photo+Booth+Rental+Orange+County!1d33.8885848!2d-118.0703626!4m5!5s0x80dd2d216e8b6dc7:0xfecf7536e9b88748!2sTri-City+Park!3m2!1d33.903739!2d-117.8651883!5e0!3m2!1sen!2slt!4v1682029416597!5m2!1sen!2slt" width="800" height="800" style="border:0;" allowfullscreen="" loading="lazy" referrerpolicy="no-referrer-when-downgrade"&gt;&lt;/iframe&gt;</t>
  </si>
  <si>
    <t>Ancient Sanctum</t>
  </si>
  <si>
    <t>https://www.google.com/maps/dir/?api=1&amp;origin=️+Lucky+Frog+Photo+Booth+️+Photo+Booth+Rental+Orange+County&amp;origin_place_id=ChIJx22LbiEt3YARSIe46TZ1z_4&amp;destination=Ancient+Sanctum&amp;destination_place_id=ChIJ3TA10-4p3YARKp8up_QaCKM&amp;travelmode=best</t>
  </si>
  <si>
    <t>https://www.google.com/maps/dir/?api=1&amp;origin=️+Lucky+Frog+Photo+Booth+️+Photo+Booth+Rental+Orange+County&amp;origin_place_id=ChIJx22LbiEt3YARSIe46TZ1z_4&amp;destination=Ancient+Sanctum&amp;destination_place_id=ChIJ3TA10-4p3YARKp8up_QaCKM&amp;travelmode=driving</t>
  </si>
  <si>
    <t>https://www.google.com/maps/dir/?api=1&amp;origin=️+Lucky+Frog+Photo+Booth+️+Photo+Booth+Rental+Orange+County&amp;origin_place_id=ChIJx22LbiEt3YARSIe46TZ1z_4&amp;destination=Ancient+Sanctum&amp;destination_place_id=ChIJ3TA10-4p3YARKp8up_QaCKM&amp;travelmode=walking</t>
  </si>
  <si>
    <t>https://www.google.com/maps/dir/?api=1&amp;origin=️+Lucky+Frog+Photo+Booth+️+Photo+Booth+Rental+Orange+County&amp;origin_place_id=ChIJx22LbiEt3YARSIe46TZ1z_4&amp;destination=Ancient+Sanctum&amp;destination_place_id=ChIJ3TA10-4p3YARKp8up_QaCKM&amp;travelmode=bicycling</t>
  </si>
  <si>
    <t>https://www.google.com/maps/dir/?api=1&amp;origin=️+Lucky+Frog+Photo+Booth+️+Photo+Booth+Rental+Orange+County&amp;origin_place_id=ChIJx22LbiEt3YARSIe46TZ1z_4&amp;destination=Ancient+Sanctum&amp;destination_place_id=ChIJ3TA10-4p3YARKp8up_QaCKM&amp;travelmode=transit</t>
  </si>
  <si>
    <t>https://maps.google.com?saddr=33.8885848,-118.0703626&amp;daddr=33.8061842,-117.9181258</t>
  </si>
  <si>
    <t>https://www.google.com/maps/dir/33.8885848,-118.0703626/33.8061842,-117.9181258</t>
  </si>
  <si>
    <t>&lt;iframe src="https://www.google.com/maps/embed?pb=!1m26!1m12!1m3!1d6449.198386797689!2d-117.9181258!3d33.8061842!2m3!1f0!2f0!3f0!3m2!1i1024!2i708!4f10.1!4m11!3e0!4m3!2s️+Lucky+Frog+Photo+Booth+️+Photo+Booth+Rental+Orange+County!1d33.8885848!2d-118.0703626!4m5!5s0x80dd2d216e8b6dc7:0xfecf7536e9b88748!2sAncient+Sanctum!3m2!1d33.8061842!2d-117.9181258!5e0!3m2!1sen!2slt!4v1682029416597!5m2!1sen!2slt" width="800" height="800" style="border:0;" allowfullscreen="" loading="lazy" referrerpolicy="no-referrer-when-downgrade"&gt;&lt;/iframe&gt;</t>
  </si>
  <si>
    <t>Snow White's Enchanted Wish</t>
  </si>
  <si>
    <t>https://www.google.com/maps/dir/?api=1&amp;origin=️+Lucky+Frog+Photo+Booth+️+Photo+Booth+Rental+Orange+County&amp;origin_place_id=ChIJx22LbiEt3YARSIe46TZ1z_4&amp;destination=Snow+White's+Enchanted+Wish&amp;destination_place_id=ChIJC4tPjBHX3IARhEqioRHqpCw&amp;travelmode=best</t>
  </si>
  <si>
    <t>https://www.google.com/maps/dir/?api=1&amp;origin=️+Lucky+Frog+Photo+Booth+️+Photo+Booth+Rental+Orange+County&amp;origin_place_id=ChIJx22LbiEt3YARSIe46TZ1z_4&amp;destination=Snow+White's+Enchanted+Wish&amp;destination_place_id=ChIJC4tPjBHX3IARhEqioRHqpCw&amp;travelmode=driving</t>
  </si>
  <si>
    <t>https://www.google.com/maps/dir/?api=1&amp;origin=️+Lucky+Frog+Photo+Booth+️+Photo+Booth+Rental+Orange+County&amp;origin_place_id=ChIJx22LbiEt3YARSIe46TZ1z_4&amp;destination=Snow+White's+Enchanted+Wish&amp;destination_place_id=ChIJC4tPjBHX3IARhEqioRHqpCw&amp;travelmode=walking</t>
  </si>
  <si>
    <t>https://www.google.com/maps/dir/?api=1&amp;origin=️+Lucky+Frog+Photo+Booth+️+Photo+Booth+Rental+Orange+County&amp;origin_place_id=ChIJx22LbiEt3YARSIe46TZ1z_4&amp;destination=Snow+White's+Enchanted+Wish&amp;destination_place_id=ChIJC4tPjBHX3IARhEqioRHqpCw&amp;travelmode=bicycling</t>
  </si>
  <si>
    <t>https://www.google.com/maps/dir/?api=1&amp;origin=️+Lucky+Frog+Photo+Booth+️+Photo+Booth+Rental+Orange+County&amp;origin_place_id=ChIJx22LbiEt3YARSIe46TZ1z_4&amp;destination=Snow+White's+Enchanted+Wish&amp;destination_place_id=ChIJC4tPjBHX3IARhEqioRHqpCw&amp;travelmode=transit</t>
  </si>
  <si>
    <t>https://maps.google.com?saddr=33.8885848,-118.0703626&amp;daddr=33.8127559,-117.918767</t>
  </si>
  <si>
    <t>https://www.google.com/maps/dir/33.8885848,-118.0703626/33.8127559,-117.918767</t>
  </si>
  <si>
    <t>&lt;iframe src="https://www.google.com/maps/embed?pb=!1m26!1m12!1m3!1d6449.198386797689!2d-117.918767!3d33.8127559!2m3!1f0!2f0!3f0!3m2!1i1024!2i708!4f10.1!4m11!3e0!4m3!2s️+Lucky+Frog+Photo+Booth+️+Photo+Booth+Rental+Orange+County!1d33.8885848!2d-118.0703626!4m5!5s0x80dd2d216e8b6dc7:0xfecf7536e9b88748!2sSnow+White's+Enchanted+Wish!3m2!1d33.8127559!2d-117.918767!5e0!3m2!1sen!2slt!4v1682029416597!5m2!1sen!2slt" width="800" height="800" style="border:0;" allowfullscreen="" loading="lazy" referrerpolicy="no-referrer-when-downgrade"&gt;&lt;/iframe&gt;</t>
  </si>
  <si>
    <t>EL Pino</t>
  </si>
  <si>
    <t>https://www.google.com/maps/dir/?api=1&amp;origin=️+Lucky+Frog+Photo+Booth+️+Photo+Booth+Rental+Orange+County&amp;origin_place_id=ChIJx22LbiEt3YARSIe46TZ1z_4&amp;destination=EL+Pino&amp;destination_place_id=ChIJdbtGBwDFwoARIErAuPq8_xA&amp;travelmode=best</t>
  </si>
  <si>
    <t>https://www.google.com/maps/dir/?api=1&amp;origin=️+Lucky+Frog+Photo+Booth+️+Photo+Booth+Rental+Orange+County&amp;origin_place_id=ChIJx22LbiEt3YARSIe46TZ1z_4&amp;destination=EL+Pino&amp;destination_place_id=ChIJdbtGBwDFwoARIErAuPq8_xA&amp;travelmode=driving</t>
  </si>
  <si>
    <t>https://www.google.com/maps/dir/?api=1&amp;origin=️+Lucky+Frog+Photo+Booth+️+Photo+Booth+Rental+Orange+County&amp;origin_place_id=ChIJx22LbiEt3YARSIe46TZ1z_4&amp;destination=EL+Pino&amp;destination_place_id=ChIJdbtGBwDFwoARIErAuPq8_xA&amp;travelmode=walking</t>
  </si>
  <si>
    <t>https://www.google.com/maps/dir/?api=1&amp;origin=️+Lucky+Frog+Photo+Booth+️+Photo+Booth+Rental+Orange+County&amp;origin_place_id=ChIJx22LbiEt3YARSIe46TZ1z_4&amp;destination=EL+Pino&amp;destination_place_id=ChIJdbtGBwDFwoARIErAuPq8_xA&amp;travelmode=bicycling</t>
  </si>
  <si>
    <t>https://www.google.com/maps/dir/?api=1&amp;origin=️+Lucky+Frog+Photo+Booth+️+Photo+Booth+Rental+Orange+County&amp;origin_place_id=ChIJx22LbiEt3YARSIe46TZ1z_4&amp;destination=EL+Pino&amp;destination_place_id=ChIJdbtGBwDFwoARIErAuPq8_xA&amp;travelmode=transit</t>
  </si>
  <si>
    <t>https://maps.google.com?saddr=33.8885848,-118.0703626&amp;daddr=34.0432537,-118.1924703</t>
  </si>
  <si>
    <t>https://www.google.com/maps/dir/33.8885848,-118.0703626/34.0432537,-118.1924703</t>
  </si>
  <si>
    <t>&lt;iframe src="https://www.google.com/maps/embed?pb=!1m26!1m12!1m3!1d6449.198386797689!2d-118.1924703!3d34.0432537!2m3!1f0!2f0!3f0!3m2!1i1024!2i708!4f10.1!4m11!3e0!4m3!2s️+Lucky+Frog+Photo+Booth+️+Photo+Booth+Rental+Orange+County!1d33.8885848!2d-118.0703626!4m5!5s0x80dd2d216e8b6dc7:0xfecf7536e9b88748!2sEL+Pino!3m2!1d34.0432537!2d-118.1924703!5e0!3m2!1sen!2slt!4v1682029416597!5m2!1sen!2slt" width="800" height="800" style="border:0;" allowfullscreen="" loading="lazy" referrerpolicy="no-referrer-when-downgrade"&gt;&lt;/iframe&gt;</t>
  </si>
  <si>
    <t>Workman and Temple Family Homestead Museum</t>
  </si>
  <si>
    <t>https://www.google.com/maps/dir/?api=1&amp;origin=️+Lucky+Frog+Photo+Booth+️+Photo+Booth+Rental+Orange+County&amp;origin_place_id=ChIJx22LbiEt3YARSIe46TZ1z_4&amp;destination=Workman+and+Temple+Family+Homestead+Museum&amp;destination_place_id=ChIJGS0J4XvWwoARIzd6A_Bo1ek&amp;travelmode=best</t>
  </si>
  <si>
    <t>https://www.google.com/maps/dir/?api=1&amp;origin=️+Lucky+Frog+Photo+Booth+️+Photo+Booth+Rental+Orange+County&amp;origin_place_id=ChIJx22LbiEt3YARSIe46TZ1z_4&amp;destination=Workman+and+Temple+Family+Homestead+Museum&amp;destination_place_id=ChIJGS0J4XvWwoARIzd6A_Bo1ek&amp;travelmode=driving</t>
  </si>
  <si>
    <t>https://www.google.com/maps/dir/?api=1&amp;origin=️+Lucky+Frog+Photo+Booth+️+Photo+Booth+Rental+Orange+County&amp;origin_place_id=ChIJx22LbiEt3YARSIe46TZ1z_4&amp;destination=Workman+and+Temple+Family+Homestead+Museum&amp;destination_place_id=ChIJGS0J4XvWwoARIzd6A_Bo1ek&amp;travelmode=walking</t>
  </si>
  <si>
    <t>https://www.google.com/maps/dir/?api=1&amp;origin=️+Lucky+Frog+Photo+Booth+️+Photo+Booth+Rental+Orange+County&amp;origin_place_id=ChIJx22LbiEt3YARSIe46TZ1z_4&amp;destination=Workman+and+Temple+Family+Homestead+Museum&amp;destination_place_id=ChIJGS0J4XvWwoARIzd6A_Bo1ek&amp;travelmode=bicycling</t>
  </si>
  <si>
    <t>https://www.google.com/maps/dir/?api=1&amp;origin=️+Lucky+Frog+Photo+Booth+️+Photo+Booth+Rental+Orange+County&amp;origin_place_id=ChIJx22LbiEt3YARSIe46TZ1z_4&amp;destination=Workman+and+Temple+Family+Homestead+Museum&amp;destination_place_id=ChIJGS0J4XvWwoARIzd6A_Bo1ek&amp;travelmode=transit</t>
  </si>
  <si>
    <t>https://maps.google.com?saddr=33.8885848,-118.0703626&amp;daddr=34.0198548,-117.9649784</t>
  </si>
  <si>
    <t>https://www.google.com/maps/dir/33.8885848,-118.0703626/34.0198548,-117.9649784</t>
  </si>
  <si>
    <t>&lt;iframe src="https://www.google.com/maps/embed?pb=!1m26!1m12!1m3!1d6449.198386797689!2d-117.9649784!3d34.0198548!2m3!1f0!2f0!3f0!3m2!1i1024!2i708!4f10.1!4m11!3e0!4m3!2s️+Lucky+Frog+Photo+Booth+️+Photo+Booth+Rental+Orange+County!1d33.8885848!2d-118.0703626!4m5!5s0x80dd2d216e8b6dc7:0xfecf7536e9b88748!2sWorkman+and+Temple+Family+Homestead+Museum!3m2!1d34.0198548!2d-117.9649784!5e0!3m2!1sen!2slt!4v1682029416597!5m2!1sen!2slt" width="800" height="800" style="border:0;" allowfullscreen="" loading="lazy" referrerpolicy="no-referrer-when-downgrade"&gt;&lt;/iframe&gt;</t>
  </si>
  <si>
    <t>Hotel Pepper Tree Boutique Kitchen Studios - Anaheim</t>
  </si>
  <si>
    <t>https://www.google.com/maps/dir/?api=1&amp;origin=️+Lucky+Frog+Photo+Booth+️+Photo+Booth+Rental+Orange+County&amp;origin_place_id=ChIJx22LbiEt3YARSIe46TZ1z_4&amp;destination=Hotel+Pepper+Tree+Boutique+Kitchen+Studios+-+Anaheim&amp;destination_place_id=ChIJo89Io54p3YARAl5rfatCgXE&amp;travelmode=best</t>
  </si>
  <si>
    <t>https://www.google.com/maps/dir/?api=1&amp;origin=️+Lucky+Frog+Photo+Booth+️+Photo+Booth+Rental+Orange+County&amp;origin_place_id=ChIJx22LbiEt3YARSIe46TZ1z_4&amp;destination=Hotel+Pepper+Tree+Boutique+Kitchen+Studios+-+Anaheim&amp;destination_place_id=ChIJo89Io54p3YARAl5rfatCgXE&amp;travelmode=driving</t>
  </si>
  <si>
    <t>https://www.google.com/maps/dir/?api=1&amp;origin=️+Lucky+Frog+Photo+Booth+️+Photo+Booth+Rental+Orange+County&amp;origin_place_id=ChIJx22LbiEt3YARSIe46TZ1z_4&amp;destination=Hotel+Pepper+Tree+Boutique+Kitchen+Studios+-+Anaheim&amp;destination_place_id=ChIJo89Io54p3YARAl5rfatCgXE&amp;travelmode=walking</t>
  </si>
  <si>
    <t>https://www.google.com/maps/dir/?api=1&amp;origin=️+Lucky+Frog+Photo+Booth+️+Photo+Booth+Rental+Orange+County&amp;origin_place_id=ChIJx22LbiEt3YARSIe46TZ1z_4&amp;destination=Hotel+Pepper+Tree+Boutique+Kitchen+Studios+-+Anaheim&amp;destination_place_id=ChIJo89Io54p3YARAl5rfatCgXE&amp;travelmode=bicycling</t>
  </si>
  <si>
    <t>https://www.google.com/maps/dir/?api=1&amp;origin=️+Lucky+Frog+Photo+Booth+️+Photo+Booth+Rental+Orange+County&amp;origin_place_id=ChIJx22LbiEt3YARSIe46TZ1z_4&amp;destination=Hotel+Pepper+Tree+Boutique+Kitchen+Studios+-+Anaheim&amp;destination_place_id=ChIJo89Io54p3YARAl5rfatCgXE&amp;travelmode=transit</t>
  </si>
  <si>
    <t>https://maps.google.com?saddr=33.8885848,-118.0703626&amp;daddr=33.832962,-117.967073</t>
  </si>
  <si>
    <t>https://www.google.com/maps/dir/33.8885848,-118.0703626/33.832962,-117.967073</t>
  </si>
  <si>
    <t>&lt;iframe src="https://www.google.com/maps/embed?pb=!1m26!1m12!1m3!1d6449.198386797689!2d-117.967073!3d33.832962!2m3!1f0!2f0!3f0!3m2!1i1024!2i708!4f10.1!4m11!3e0!4m3!2s️+Lucky+Frog+Photo+Booth+️+Photo+Booth+Rental+Orange+County!1d33.8885848!2d-118.0703626!4m5!5s0x80dd2d216e8b6dc7:0xfecf7536e9b88748!2sHotel+Pepper+Tree+Boutique+Kitchen+Studios+-+Anaheim!3m2!1d33.832962!2d-117.967073!5e0!3m2!1sen!2slt!4v1682029416597!5m2!1sen!2slt" width="800" height="800" style="border:0;" allowfullscreen="" loading="lazy" referrerpolicy="no-referrer-when-downgrade"&gt;&lt;/iframe&gt;</t>
  </si>
  <si>
    <t>Los Cerritos Center</t>
  </si>
  <si>
    <t>https://www.google.com/maps/dir/?api=1&amp;origin=️+Lucky+Frog+Photo+Booth+️+Photo+Booth+Rental+Orange+County&amp;origin_place_id=ChIJx22LbiEt3YARSIe46TZ1z_4&amp;destination=Los+Cerritos+Center&amp;destination_place_id=ChIJ539XJnQt3YARx_PLXvgj8rI&amp;travelmode=best</t>
  </si>
  <si>
    <t>https://www.google.com/maps/dir/?api=1&amp;origin=️+Lucky+Frog+Photo+Booth+️+Photo+Booth+Rental+Orange+County&amp;origin_place_id=ChIJx22LbiEt3YARSIe46TZ1z_4&amp;destination=Los+Cerritos+Center&amp;destination_place_id=ChIJ539XJnQt3YARx_PLXvgj8rI&amp;travelmode=driving</t>
  </si>
  <si>
    <t>https://www.google.com/maps/dir/?api=1&amp;origin=️+Lucky+Frog+Photo+Booth+️+Photo+Booth+Rental+Orange+County&amp;origin_place_id=ChIJx22LbiEt3YARSIe46TZ1z_4&amp;destination=Los+Cerritos+Center&amp;destination_place_id=ChIJ539XJnQt3YARx_PLXvgj8rI&amp;travelmode=walking</t>
  </si>
  <si>
    <t>https://www.google.com/maps/dir/?api=1&amp;origin=️+Lucky+Frog+Photo+Booth+️+Photo+Booth+Rental+Orange+County&amp;origin_place_id=ChIJx22LbiEt3YARSIe46TZ1z_4&amp;destination=Los+Cerritos+Center&amp;destination_place_id=ChIJ539XJnQt3YARx_PLXvgj8rI&amp;travelmode=bicycling</t>
  </si>
  <si>
    <t>https://www.google.com/maps/dir/?api=1&amp;origin=️+Lucky+Frog+Photo+Booth+️+Photo+Booth+Rental+Orange+County&amp;origin_place_id=ChIJx22LbiEt3YARSIe46TZ1z_4&amp;destination=Los+Cerritos+Center&amp;destination_place_id=ChIJ539XJnQt3YARx_PLXvgj8rI&amp;travelmode=transit</t>
  </si>
  <si>
    <t>https://maps.google.com?saddr=33.8885848,-118.0703626&amp;daddr=33.8622482,-118.0948809</t>
  </si>
  <si>
    <t>https://www.google.com/maps/dir/33.8885848,-118.0703626/33.8622482,-118.0948809</t>
  </si>
  <si>
    <t>&lt;iframe src="https://www.google.com/maps/embed?pb=!1m26!1m12!1m3!1d6449.198386797689!2d-118.0948809!3d33.8622482!2m3!1f0!2f0!3f0!3m2!1i1024!2i708!4f10.1!4m11!3e0!4m3!2s️+Lucky+Frog+Photo+Booth+️+Photo+Booth+Rental+Orange+County!1d33.8885848!2d-118.0703626!4m5!5s0x80dd2d216e8b6dc7:0xfecf7536e9b88748!2sLos+Cerritos+Center!3m2!1d33.8622482!2d-118.0948809!5e0!3m2!1sen!2slt!4v1682029416597!5m2!1sen!2slt" width="800" height="800" style="border:0;" allowfullscreen="" loading="lazy" referrerpolicy="no-referrer-when-downgrade"&gt;&lt;/iframe&gt;</t>
  </si>
  <si>
    <t>JCPenney</t>
  </si>
  <si>
    <t>https://www.google.com/maps/dir/?api=1&amp;origin=️+Lucky+Frog+Photo+Booth+️+Photo+Booth+Rental+Orange+County&amp;origin_place_id=ChIJx22LbiEt3YARSIe46TZ1z_4&amp;destination=JCPenney&amp;destination_place_id=ChIJM5HqEILNwoARQyvIYjKQlq0&amp;travelmode=best</t>
  </si>
  <si>
    <t>https://www.google.com/maps/dir/?api=1&amp;origin=️+Lucky+Frog+Photo+Booth+️+Photo+Booth+Rental+Orange+County&amp;origin_place_id=ChIJx22LbiEt3YARSIe46TZ1z_4&amp;destination=JCPenney&amp;destination_place_id=ChIJM5HqEILNwoARQyvIYjKQlq0&amp;travelmode=driving</t>
  </si>
  <si>
    <t>https://www.google.com/maps/dir/?api=1&amp;origin=️+Lucky+Frog+Photo+Booth+️+Photo+Booth+Rental+Orange+County&amp;origin_place_id=ChIJx22LbiEt3YARSIe46TZ1z_4&amp;destination=JCPenney&amp;destination_place_id=ChIJM5HqEILNwoARQyvIYjKQlq0&amp;travelmode=walking</t>
  </si>
  <si>
    <t>https://www.google.com/maps/dir/?api=1&amp;origin=️+Lucky+Frog+Photo+Booth+️+Photo+Booth+Rental+Orange+County&amp;origin_place_id=ChIJx22LbiEt3YARSIe46TZ1z_4&amp;destination=JCPenney&amp;destination_place_id=ChIJM5HqEILNwoARQyvIYjKQlq0&amp;travelmode=bicycling</t>
  </si>
  <si>
    <t>https://www.google.com/maps/dir/?api=1&amp;origin=️+Lucky+Frog+Photo+Booth+️+Photo+Booth+Rental+Orange+County&amp;origin_place_id=ChIJx22LbiEt3YARSIe46TZ1z_4&amp;destination=JCPenney&amp;destination_place_id=ChIJM5HqEILNwoARQyvIYjKQlq0&amp;travelmode=transit</t>
  </si>
  <si>
    <t>https://maps.google.com?saddr=33.8885848,-118.0703626&amp;daddr=33.9369048,-118.121117</t>
  </si>
  <si>
    <t>https://www.google.com/maps/dir/33.8885848,-118.0703626/33.9369048,-118.121117</t>
  </si>
  <si>
    <t>&lt;iframe src="https://www.google.com/maps/embed?pb=!1m26!1m12!1m3!1d6449.198386797689!2d-118.121117!3d33.9369048!2m3!1f0!2f0!3f0!3m2!1i1024!2i708!4f10.1!4m11!3e0!4m3!2s️+Lucky+Frog+Photo+Booth+️+Photo+Booth+Rental+Orange+County!1d33.8885848!2d-118.0703626!4m5!5s0x80dd2d216e8b6dc7:0xfecf7536e9b88748!2sJCPenney!3m2!1d33.9369048!2d-118.121117!5e0!3m2!1sen!2slt!4v1682029416597!5m2!1sen!2slt" width="800" height="800" style="border:0;" allowfullscreen="" loading="lazy" referrerpolicy="no-referrer-when-downgrade"&gt;&lt;/iframe&gt;</t>
  </si>
  <si>
    <t>Best Buy</t>
  </si>
  <si>
    <t>https://www.google.com/maps/dir/?api=1&amp;origin=️+Lucky+Frog+Photo+Booth+️+Photo+Booth+Rental+Orange+County&amp;origin_place_id=ChIJx22LbiEt3YARSIe46TZ1z_4&amp;destination=Best+Buy&amp;destination_place_id=ChIJD7_z2pgq3YART2ocm-nUF0o&amp;travelmode=best</t>
  </si>
  <si>
    <t>https://www.google.com/maps/dir/?api=1&amp;origin=️+Lucky+Frog+Photo+Booth+️+Photo+Booth+Rental+Orange+County&amp;origin_place_id=ChIJx22LbiEt3YARSIe46TZ1z_4&amp;destination=Best+Buy&amp;destination_place_id=ChIJD7_z2pgq3YART2ocm-nUF0o&amp;travelmode=driving</t>
  </si>
  <si>
    <t>https://www.google.com/maps/dir/?api=1&amp;origin=️+Lucky+Frog+Photo+Booth+️+Photo+Booth+Rental+Orange+County&amp;origin_place_id=ChIJx22LbiEt3YARSIe46TZ1z_4&amp;destination=Best+Buy&amp;destination_place_id=ChIJD7_z2pgq3YART2ocm-nUF0o&amp;travelmode=walking</t>
  </si>
  <si>
    <t>https://www.google.com/maps/dir/?api=1&amp;origin=️+Lucky+Frog+Photo+Booth+️+Photo+Booth+Rental+Orange+County&amp;origin_place_id=ChIJx22LbiEt3YARSIe46TZ1z_4&amp;destination=Best+Buy&amp;destination_place_id=ChIJD7_z2pgq3YART2ocm-nUF0o&amp;travelmode=bicycling</t>
  </si>
  <si>
    <t>https://www.google.com/maps/dir/?api=1&amp;origin=️+Lucky+Frog+Photo+Booth+️+Photo+Booth+Rental+Orange+County&amp;origin_place_id=ChIJx22LbiEt3YARSIe46TZ1z_4&amp;destination=Best+Buy&amp;destination_place_id=ChIJD7_z2pgq3YART2ocm-nUF0o&amp;travelmode=transit</t>
  </si>
  <si>
    <t>https://maps.google.com?saddr=33.8885848,-118.0703626&amp;daddr=33.91620029999999,-117.9317032</t>
  </si>
  <si>
    <t>https://www.google.com/maps/dir/33.8885848,-118.0703626/33.91620029999999,-117.9317032</t>
  </si>
  <si>
    <t>&lt;iframe src="https://www.google.com/maps/embed?pb=!1m26!1m12!1m3!1d6449.198386797689!2d-117.9317032!3d33.91620029999999!2m3!1f0!2f0!3f0!3m2!1i1024!2i708!4f10.1!4m11!3e0!4m3!2s️+Lucky+Frog+Photo+Booth+️+Photo+Booth+Rental+Orange+County!1d33.8885848!2d-118.0703626!4m5!5s0x80dd2d216e8b6dc7:0xfecf7536e9b88748!2sBest+Buy!3m2!1d33.91620029999999!2d-117.9317032!5e0!3m2!1sen!2slt!4v1682029416597!5m2!1sen!2slt" width="800" height="800" style="border:0;" allowfullscreen="" loading="lazy" referrerpolicy="no-referrer-when-downgrade"&gt;&lt;/iframe&gt;</t>
  </si>
  <si>
    <t>Living Spaces</t>
  </si>
  <si>
    <t>https://www.google.com/maps/dir/?api=1&amp;origin=️+Lucky+Frog+Photo+Booth+️+Photo+Booth+Rental+Orange+County&amp;origin_place_id=ChIJx22LbiEt3YARSIe46TZ1z_4&amp;destination=Living+Spaces&amp;destination_place_id=ChIJJ2IJTn4s3YAR8WNikp9KxPM&amp;travelmode=best</t>
  </si>
  <si>
    <t>https://www.google.com/maps/dir/?api=1&amp;origin=️+Lucky+Frog+Photo+Booth+️+Photo+Booth+Rental+Orange+County&amp;origin_place_id=ChIJx22LbiEt3YARSIe46TZ1z_4&amp;destination=Living+Spaces&amp;destination_place_id=ChIJJ2IJTn4s3YAR8WNikp9KxPM&amp;travelmode=driving</t>
  </si>
  <si>
    <t>https://www.google.com/maps/dir/?api=1&amp;origin=️+Lucky+Frog+Photo+Booth+️+Photo+Booth+Rental+Orange+County&amp;origin_place_id=ChIJx22LbiEt3YARSIe46TZ1z_4&amp;destination=Living+Spaces&amp;destination_place_id=ChIJJ2IJTn4s3YAR8WNikp9KxPM&amp;travelmode=walking</t>
  </si>
  <si>
    <t>https://www.google.com/maps/dir/?api=1&amp;origin=️+Lucky+Frog+Photo+Booth+️+Photo+Booth+Rental+Orange+County&amp;origin_place_id=ChIJx22LbiEt3YARSIe46TZ1z_4&amp;destination=Living+Spaces&amp;destination_place_id=ChIJJ2IJTn4s3YAR8WNikp9KxPM&amp;travelmode=bicycling</t>
  </si>
  <si>
    <t>https://www.google.com/maps/dir/?api=1&amp;origin=️+Lucky+Frog+Photo+Booth+️+Photo+Booth+Rental+Orange+County&amp;origin_place_id=ChIJx22LbiEt3YARSIe46TZ1z_4&amp;destination=Living+Spaces&amp;destination_place_id=ChIJJ2IJTn4s3YAR8WNikp9KxPM&amp;travelmode=transit</t>
  </si>
  <si>
    <t>https://maps.google.com?saddr=33.8885848,-118.0703626&amp;daddr=33.874483,-118.021965</t>
  </si>
  <si>
    <t>https://www.google.com/maps/dir/33.8885848,-118.0703626/33.874483,-118.021965</t>
  </si>
  <si>
    <t>&lt;iframe src="https://www.google.com/maps/embed?pb=!1m26!1m12!1m3!1d6449.198386797689!2d-118.021965!3d33.874483!2m3!1f0!2f0!3f0!3m2!1i1024!2i708!4f10.1!4m11!3e0!4m3!2s️+Lucky+Frog+Photo+Booth+️+Photo+Booth+Rental+Orange+County!1d33.8885848!2d-118.0703626!4m5!5s0x80dd2d216e8b6dc7:0xfecf7536e9b88748!2sLiving+Spaces!3m2!1d33.874483!2d-118.021965!5e0!3m2!1sen!2slt!4v1682029416597!5m2!1sen!2slt" width="800" height="800" style="border:0;" allowfullscreen="" loading="lazy" referrerpolicy="no-referrer-when-downgrade"&gt;&lt;/iframe&gt;</t>
  </si>
  <si>
    <t>Target</t>
  </si>
  <si>
    <t>https://www.google.com/maps/dir/?api=1&amp;origin=️+Lucky+Frog+Photo+Booth+️+Photo+Booth+Rental+Orange+County&amp;origin_place_id=ChIJx22LbiEt3YARSIe46TZ1z_4&amp;destination=Target&amp;destination_place_id=ChIJm-HOz8Mp3YARTbhGEmkD9ic&amp;travelmode=best</t>
  </si>
  <si>
    <t>https://www.google.com/maps/dir/?api=1&amp;origin=️+Lucky+Frog+Photo+Booth+️+Photo+Booth+Rental+Orange+County&amp;origin_place_id=ChIJx22LbiEt3YARSIe46TZ1z_4&amp;destination=Target&amp;destination_place_id=ChIJm-HOz8Mp3YARTbhGEmkD9ic&amp;travelmode=driving</t>
  </si>
  <si>
    <t>https://www.google.com/maps/dir/?api=1&amp;origin=️+Lucky+Frog+Photo+Booth+️+Photo+Booth+Rental+Orange+County&amp;origin_place_id=ChIJx22LbiEt3YARSIe46TZ1z_4&amp;destination=Target&amp;destination_place_id=ChIJm-HOz8Mp3YARTbhGEmkD9ic&amp;travelmode=walking</t>
  </si>
  <si>
    <t>https://www.google.com/maps/dir/?api=1&amp;origin=️+Lucky+Frog+Photo+Booth+️+Photo+Booth+Rental+Orange+County&amp;origin_place_id=ChIJx22LbiEt3YARSIe46TZ1z_4&amp;destination=Target&amp;destination_place_id=ChIJm-HOz8Mp3YARTbhGEmkD9ic&amp;travelmode=bicycling</t>
  </si>
  <si>
    <t>https://www.google.com/maps/dir/?api=1&amp;origin=️+Lucky+Frog+Photo+Booth+️+Photo+Booth+Rental+Orange+County&amp;origin_place_id=ChIJx22LbiEt3YARSIe46TZ1z_4&amp;destination=Target&amp;destination_place_id=ChIJm-HOz8Mp3YARTbhGEmkD9ic&amp;travelmode=transit</t>
  </si>
  <si>
    <t>https://maps.google.com?saddr=33.8885848,-118.0703626&amp;daddr=33.8312352,-117.9430234</t>
  </si>
  <si>
    <t>https://www.google.com/maps/dir/33.8885848,-118.0703626/33.8312352,-117.9430234</t>
  </si>
  <si>
    <t>&lt;iframe src="https://www.google.com/maps/embed?pb=!1m26!1m12!1m3!1d6449.198386797689!2d-117.9430234!3d33.8312352!2m3!1f0!2f0!3f0!3m2!1i1024!2i708!4f10.1!4m11!3e0!4m3!2s️+Lucky+Frog+Photo+Booth+️+Photo+Booth+Rental+Orange+County!1d33.8885848!2d-118.0703626!4m5!5s0x80dd2d216e8b6dc7:0xfecf7536e9b88748!2sTarget!3m2!1d33.8312352!2d-117.9430234!5e0!3m2!1sen!2slt!4v1682029416597!5m2!1sen!2slt" width="800" height="800" style="border:0;" allowfullscreen="" loading="lazy" referrerpolicy="no-referrer-when-downgrade"&gt;&lt;/iframe&gt;</t>
  </si>
  <si>
    <t>Apple Los Cerritos</t>
  </si>
  <si>
    <t>https://www.google.com/maps/dir/?api=1&amp;origin=️+Lucky+Frog+Photo+Booth+️+Photo+Booth+Rental+Orange+County&amp;origin_place_id=ChIJx22LbiEt3YARSIe46TZ1z_4&amp;destination=Apple+Los+Cerritos&amp;destination_place_id=ChIJ8565_XMt3YAR7HyLbSDC9GE&amp;travelmode=best</t>
  </si>
  <si>
    <t>https://www.google.com/maps/dir/?api=1&amp;origin=️+Lucky+Frog+Photo+Booth+️+Photo+Booth+Rental+Orange+County&amp;origin_place_id=ChIJx22LbiEt3YARSIe46TZ1z_4&amp;destination=Apple+Los+Cerritos&amp;destination_place_id=ChIJ8565_XMt3YAR7HyLbSDC9GE&amp;travelmode=driving</t>
  </si>
  <si>
    <t>https://www.google.com/maps/dir/?api=1&amp;origin=️+Lucky+Frog+Photo+Booth+️+Photo+Booth+Rental+Orange+County&amp;origin_place_id=ChIJx22LbiEt3YARSIe46TZ1z_4&amp;destination=Apple+Los+Cerritos&amp;destination_place_id=ChIJ8565_XMt3YAR7HyLbSDC9GE&amp;travelmode=walking</t>
  </si>
  <si>
    <t>https://www.google.com/maps/dir/?api=1&amp;origin=️+Lucky+Frog+Photo+Booth+️+Photo+Booth+Rental+Orange+County&amp;origin_place_id=ChIJx22LbiEt3YARSIe46TZ1z_4&amp;destination=Apple+Los+Cerritos&amp;destination_place_id=ChIJ8565_XMt3YAR7HyLbSDC9GE&amp;travelmode=bicycling</t>
  </si>
  <si>
    <t>https://www.google.com/maps/dir/?api=1&amp;origin=️+Lucky+Frog+Photo+Booth+️+Photo+Booth+Rental+Orange+County&amp;origin_place_id=ChIJx22LbiEt3YARSIe46TZ1z_4&amp;destination=Apple+Los+Cerritos&amp;destination_place_id=ChIJ8565_XMt3YAR7HyLbSDC9GE&amp;travelmode=transit</t>
  </si>
  <si>
    <t>https://maps.google.com?saddr=33.8885848,-118.0703626&amp;daddr=33.862665,-118.094118</t>
  </si>
  <si>
    <t>https://www.google.com/maps/dir/33.8885848,-118.0703626/33.862665,-118.094118</t>
  </si>
  <si>
    <t>&lt;iframe src="https://www.google.com/maps/embed?pb=!1m26!1m12!1m3!1d6449.198386797689!2d-118.094118!3d33.862665!2m3!1f0!2f0!3f0!3m2!1i1024!2i708!4f10.1!4m11!3e0!4m3!2s️+Lucky+Frog+Photo+Booth+️+Photo+Booth+Rental+Orange+County!1d33.8885848!2d-118.0703626!4m5!5s0x80dd2d216e8b6dc7:0xfecf7536e9b88748!2sApple+Los+Cerritos!3m2!1d33.862665!2d-118.094118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</si>
  <si>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https://www.google.com/maps/dir/?api=1&amp;origin=️+Lucky+Frog+Photo+Booth+️+Photo+Booth+Rental+Orange+County&amp;origin_place_id=ChIJx22LbiEt3YARSIe46TZ1z_4&amp;destination=Best+Buy&amp;destination_place_id=ChIJF3mU8HPNwoARVvf6zylrLDA&amp;travelmode=best</t>
  </si>
  <si>
    <t>https://www.google.com/maps/dir/?api=1&amp;origin=️+Lucky+Frog+Photo+Booth+️+Photo+Booth+Rental+Orange+County&amp;origin_place_id=ChIJx22LbiEt3YARSIe46TZ1z_4&amp;destination=Best+Buy&amp;destination_place_id=ChIJF3mU8HPNwoARVvf6zylrLDA&amp;travelmode=driving</t>
  </si>
  <si>
    <t>https://www.google.com/maps/dir/?api=1&amp;origin=️+Lucky+Frog+Photo+Booth+️+Photo+Booth+Rental+Orange+County&amp;origin_place_id=ChIJx22LbiEt3YARSIe46TZ1z_4&amp;destination=Best+Buy&amp;destination_place_id=ChIJF3mU8HPNwoARVvf6zylrLDA&amp;travelmode=walking</t>
  </si>
  <si>
    <t>https://www.google.com/maps/dir/?api=1&amp;origin=️+Lucky+Frog+Photo+Booth+️+Photo+Booth+Rental+Orange+County&amp;origin_place_id=ChIJx22LbiEt3YARSIe46TZ1z_4&amp;destination=Best+Buy&amp;destination_place_id=ChIJF3mU8HPNwoARVvf6zylrLDA&amp;travelmode=bicycling</t>
  </si>
  <si>
    <t>https://www.google.com/maps/dir/?api=1&amp;origin=️+Lucky+Frog+Photo+Booth+️+Photo+Booth+Rental+Orange+County&amp;origin_place_id=ChIJx22LbiEt3YARSIe46TZ1z_4&amp;destination=Best+Buy&amp;destination_place_id=ChIJF3mU8HPNwoARVvf6zylrLDA&amp;travelmode=transit</t>
  </si>
  <si>
    <t>https://maps.google.com?saddr=33.8885848,-118.0703626&amp;daddr=33.925569,-118.129242</t>
  </si>
  <si>
    <t>https://www.google.com/maps/dir/33.8885848,-118.0703626/33.925569,-118.129242</t>
  </si>
  <si>
    <t>&lt;iframe src="https://www.google.com/maps/embed?pb=!1m26!1m12!1m3!1d6449.198386797689!2d-118.129242!3d33.925569!2m3!1f0!2f0!3f0!3m2!1i1024!2i708!4f10.1!4m11!3e0!4m3!2s️+Lucky+Frog+Photo+Booth+️+Photo+Booth+Rental+Orange+County!1d33.8885848!2d-118.0703626!4m5!5s0x80dd2d216e8b6dc7:0xfecf7536e9b88748!2sBest+Buy!3m2!1d33.925569!2d-118.129242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</si>
  <si>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https://www.google.com/maps/dir/?api=1&amp;origin=️+Lucky+Frog+Photo+Booth+️+Photo+Booth+Rental+Orange+County&amp;origin_place_id=ChIJx22LbiEt3YARSIe46TZ1z_4&amp;destination=Target&amp;destination_place_id=ChIJ3-aYlO8x3YARjZV0HpFoFn8&amp;travelmode=best</t>
  </si>
  <si>
    <t>https://www.google.com/maps/dir/?api=1&amp;origin=️+Lucky+Frog+Photo+Booth+️+Photo+Booth+Rental+Orange+County&amp;origin_place_id=ChIJx22LbiEt3YARSIe46TZ1z_4&amp;destination=Target&amp;destination_place_id=ChIJ3-aYlO8x3YARjZV0HpFoFn8&amp;travelmode=driving</t>
  </si>
  <si>
    <t>https://www.google.com/maps/dir/?api=1&amp;origin=️+Lucky+Frog+Photo+Booth+️+Photo+Booth+Rental+Orange+County&amp;origin_place_id=ChIJx22LbiEt3YARSIe46TZ1z_4&amp;destination=Target&amp;destination_place_id=ChIJ3-aYlO8x3YARjZV0HpFoFn8&amp;travelmode=walking</t>
  </si>
  <si>
    <t>https://www.google.com/maps/dir/?api=1&amp;origin=️+Lucky+Frog+Photo+Booth+️+Photo+Booth+Rental+Orange+County&amp;origin_place_id=ChIJx22LbiEt3YARSIe46TZ1z_4&amp;destination=Target&amp;destination_place_id=ChIJ3-aYlO8x3YARjZV0HpFoFn8&amp;travelmode=bicycling</t>
  </si>
  <si>
    <t>https://www.google.com/maps/dir/?api=1&amp;origin=️+Lucky+Frog+Photo+Booth+️+Photo+Booth+Rental+Orange+County&amp;origin_place_id=ChIJx22LbiEt3YARSIe46TZ1z_4&amp;destination=Target&amp;destination_place_id=ChIJ3-aYlO8x3YARjZV0HpFoFn8&amp;travelmode=transit</t>
  </si>
  <si>
    <t>https://maps.google.com?saddr=33.8885848,-118.0703626&amp;daddr=33.7978736,-118.1226002</t>
  </si>
  <si>
    <t>https://www.google.com/maps/dir/33.8885848,-118.0703626/33.7978736,-118.1226002</t>
  </si>
  <si>
    <t>&lt;iframe src="https://www.google.com/maps/embed?pb=!1m26!1m12!1m3!1d6449.198386797689!2d-118.1226002!3d33.7978736!2m3!1f0!2f0!3f0!3m2!1i1024!2i708!4f10.1!4m11!3e0!4m3!2s️+Lucky+Frog+Photo+Booth+️+Photo+Booth+Rental+Orange+County!1d33.8885848!2d-118.0703626!4m5!5s0x80dd2d216e8b6dc7:0xfecf7536e9b88748!2sTarget!3m2!1d33.7978736!2d-118.1226002!5e0!3m2!1sen!2slt!4v1682029416597!5m2!1sen!2slt" width="800" height="800" style="border:0;" allowfullscreen="" loading="lazy" referrerpolicy="no-referrer-when-downgrade"&gt;&lt;/iframe&gt;</t>
  </si>
  <si>
    <t>Barnes &amp; Noble</t>
  </si>
  <si>
    <t>https://www.google.com/maps/dir/?api=1&amp;origin=️+Lucky+Frog+Photo+Booth+️+Photo+Booth+Rental+Orange+County&amp;origin_place_id=ChIJx22LbiEt3YARSIe46TZ1z_4&amp;destination=Barnes+&amp;+Noble&amp;destination_place_id=ChIJDxHz-kUq3YARRE55WjsC8Zw&amp;travelmode=best</t>
  </si>
  <si>
    <t>https://www.google.com/maps/dir/?api=1&amp;origin=️+Lucky+Frog+Photo+Booth+️+Photo+Booth+Rental+Orange+County&amp;origin_place_id=ChIJx22LbiEt3YARSIe46TZ1z_4&amp;destination=Barnes+&amp;+Noble&amp;destination_place_id=ChIJDxHz-kUq3YARRE55WjsC8Zw&amp;travelmode=driving</t>
  </si>
  <si>
    <t>https://www.google.com/maps/dir/?api=1&amp;origin=️+Lucky+Frog+Photo+Booth+️+Photo+Booth+Rental+Orange+County&amp;origin_place_id=ChIJx22LbiEt3YARSIe46TZ1z_4&amp;destination=Barnes+&amp;+Noble&amp;destination_place_id=ChIJDxHz-kUq3YARRE55WjsC8Zw&amp;travelmode=walking</t>
  </si>
  <si>
    <t>https://www.google.com/maps/dir/?api=1&amp;origin=️+Lucky+Frog+Photo+Booth+️+Photo+Booth+Rental+Orange+County&amp;origin_place_id=ChIJx22LbiEt3YARSIe46TZ1z_4&amp;destination=Barnes+&amp;+Noble&amp;destination_place_id=ChIJDxHz-kUq3YARRE55WjsC8Zw&amp;travelmode=bicycling</t>
  </si>
  <si>
    <t>https://www.google.com/maps/dir/?api=1&amp;origin=️+Lucky+Frog+Photo+Booth+️+Photo+Booth+Rental+Orange+County&amp;origin_place_id=ChIJx22LbiEt3YARSIe46TZ1z_4&amp;destination=Barnes+&amp;+Noble&amp;destination_place_id=ChIJDxHz-kUq3YARRE55WjsC8Zw&amp;travelmode=transit</t>
  </si>
  <si>
    <t>https://maps.google.com?saddr=33.8885848,-118.0703626&amp;daddr=33.8788721,-117.9627064</t>
  </si>
  <si>
    <t>https://www.google.com/maps/dir/33.8885848,-118.0703626/33.8788721,-117.9627064</t>
  </si>
  <si>
    <t>&lt;iframe src="https://www.google.com/maps/embed?pb=!1m26!1m12!1m3!1d6449.198386797689!2d-117.9627064!3d33.8788721!2m3!1f0!2f0!3f0!3m2!1i1024!2i708!4f10.1!4m11!3e0!4m3!2s️+Lucky+Frog+Photo+Booth+️+Photo+Booth+Rental+Orange+County!1d33.8885848!2d-118.0703626!4m5!5s0x80dd2d216e8b6dc7:0xfecf7536e9b88748!2sBarnes+&amp;+Noble!3m2!1d33.8788721!2d-117.9627064!5e0!3m2!1sen!2slt!4v1682029416597!5m2!1sen!2slt" width="800" height="800" style="border:0;" allowfullscreen="" loading="lazy" referrerpolicy="no-referrer-when-downgrade"&gt;&lt;/iframe&gt;</t>
  </si>
  <si>
    <t>Nordstrom</t>
  </si>
  <si>
    <t>https://www.google.com/maps/dir/?api=1&amp;origin=️+Lucky+Frog+Photo+Booth+️+Photo+Booth+Rental+Orange+County&amp;origin_place_id=ChIJx22LbiEt3YARSIe46TZ1z_4&amp;destination=Nordstrom&amp;destination_place_id=ChIJAdw-Lp4t3YARD6A1YxrYEpM&amp;travelmode=best</t>
  </si>
  <si>
    <t>https://www.google.com/maps/dir/?api=1&amp;origin=️+Lucky+Frog+Photo+Booth+️+Photo+Booth+Rental+Orange+County&amp;origin_place_id=ChIJx22LbiEt3YARSIe46TZ1z_4&amp;destination=Nordstrom&amp;destination_place_id=ChIJAdw-Lp4t3YARD6A1YxrYEpM&amp;travelmode=driving</t>
  </si>
  <si>
    <t>https://www.google.com/maps/dir/?api=1&amp;origin=️+Lucky+Frog+Photo+Booth+️+Photo+Booth+Rental+Orange+County&amp;origin_place_id=ChIJx22LbiEt3YARSIe46TZ1z_4&amp;destination=Nordstrom&amp;destination_place_id=ChIJAdw-Lp4t3YARD6A1YxrYEpM&amp;travelmode=walking</t>
  </si>
  <si>
    <t>https://www.google.com/maps/dir/?api=1&amp;origin=️+Lucky+Frog+Photo+Booth+️+Photo+Booth+Rental+Orange+County&amp;origin_place_id=ChIJx22LbiEt3YARSIe46TZ1z_4&amp;destination=Nordstrom&amp;destination_place_id=ChIJAdw-Lp4t3YARD6A1YxrYEpM&amp;travelmode=bicycling</t>
  </si>
  <si>
    <t>https://www.google.com/maps/dir/?api=1&amp;origin=️+Lucky+Frog+Photo+Booth+️+Photo+Booth+Rental+Orange+County&amp;origin_place_id=ChIJx22LbiEt3YARSIe46TZ1z_4&amp;destination=Nordstrom&amp;destination_place_id=ChIJAdw-Lp4t3YARD6A1YxrYEpM&amp;travelmode=transit</t>
  </si>
  <si>
    <t>https://maps.google.com?saddr=33.8885848,-118.0703626&amp;daddr=33.8634588,-118.0937519</t>
  </si>
  <si>
    <t>https://www.google.com/maps/dir/33.8885848,-118.0703626/33.8634588,-118.0937519</t>
  </si>
  <si>
    <t>&lt;iframe src="https://www.google.com/maps/embed?pb=!1m26!1m12!1m3!1d6449.198386797689!2d-118.0937519!3d33.8634588!2m3!1f0!2f0!3f0!3m2!1i1024!2i708!4f10.1!4m11!3e0!4m3!2s️+Lucky+Frog+Photo+Booth+️+Photo+Booth+Rental+Orange+County!1d33.8885848!2d-118.0703626!4m5!5s0x80dd2d216e8b6dc7:0xfecf7536e9b88748!2sNordstrom!3m2!1d33.8634588!2d-118.0937519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</si>
  <si>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https://www.google.com/maps/dir/?api=1&amp;origin=️+Lucky+Frog+Photo+Booth+️+Photo+Booth+Rental+Orange+County&amp;origin_place_id=ChIJx22LbiEt3YARSIe46TZ1z_4&amp;destination=Barnes+&amp;+Noble&amp;destination_place_id=ChIJTyHmt9wt3YARqiuyRYwMoRI&amp;travelmode=best</t>
  </si>
  <si>
    <t>https://www.google.com/maps/dir/?api=1&amp;origin=️+Lucky+Frog+Photo+Booth+️+Photo+Booth+Rental+Orange+County&amp;origin_place_id=ChIJx22LbiEt3YARSIe46TZ1z_4&amp;destination=Barnes+&amp;+Noble&amp;destination_place_id=ChIJTyHmt9wt3YARqiuyRYwMoRI&amp;travelmode=driving</t>
  </si>
  <si>
    <t>https://www.google.com/maps/dir/?api=1&amp;origin=️+Lucky+Frog+Photo+Booth+️+Photo+Booth+Rental+Orange+County&amp;origin_place_id=ChIJx22LbiEt3YARSIe46TZ1z_4&amp;destination=Barnes+&amp;+Noble&amp;destination_place_id=ChIJTyHmt9wt3YARqiuyRYwMoRI&amp;travelmode=walking</t>
  </si>
  <si>
    <t>https://www.google.com/maps/dir/?api=1&amp;origin=️+Lucky+Frog+Photo+Booth+️+Photo+Booth+Rental+Orange+County&amp;origin_place_id=ChIJx22LbiEt3YARSIe46TZ1z_4&amp;destination=Barnes+&amp;+Noble&amp;destination_place_id=ChIJTyHmt9wt3YARqiuyRYwMoRI&amp;travelmode=bicycling</t>
  </si>
  <si>
    <t>https://www.google.com/maps/dir/?api=1&amp;origin=️+Lucky+Frog+Photo+Booth+️+Photo+Booth+Rental+Orange+County&amp;origin_place_id=ChIJx22LbiEt3YARSIe46TZ1z_4&amp;destination=Barnes+&amp;+Noble&amp;destination_place_id=ChIJTyHmt9wt3YARqiuyRYwMoRI&amp;travelmode=transit</t>
  </si>
  <si>
    <t>https://maps.google.com?saddr=33.8885848,-118.0703626&amp;daddr=33.8298751,-118.0842629</t>
  </si>
  <si>
    <t>https://www.google.com/maps/dir/33.8885848,-118.0703626/33.8298751,-118.0842629</t>
  </si>
  <si>
    <t>&lt;iframe src="https://www.google.com/maps/embed?pb=!1m26!1m12!1m3!1d6449.198386797689!2d-118.0842629!3d33.8298751!2m3!1f0!2f0!3f0!3m2!1i1024!2i708!4f10.1!4m11!3e0!4m3!2s️+Lucky+Frog+Photo+Booth+️+Photo+Booth+Rental+Orange+County!1d33.8885848!2d-118.0703626!4m5!5s0x80dd2d216e8b6dc7:0xfecf7536e9b88748!2sBarnes+&amp;+Noble!3m2!1d33.8298751!2d-118.0842629!5e0!3m2!1sen!2slt!4v1682029416597!5m2!1sen!2slt" width="800" height="800" style="border:0;" allowfullscreen="" loading="lazy" referrerpolicy="no-referrer-when-downgrade"&gt;&lt;/iframe&gt;</t>
  </si>
  <si>
    <t>Parkwest Bicycle Casino</t>
  </si>
  <si>
    <t>https://www.google.com/maps/dir/?api=1&amp;origin=️+Lucky+Frog+Photo+Booth+️+Photo+Booth+Rental+Orange+County&amp;origin_place_id=ChIJx22LbiEt3YARSIe46TZ1z_4&amp;destination=Parkwest+Bicycle+Casino&amp;destination_place_id=ChIJK4mWNILOwoAR4Ms0ULQipVo&amp;travelmode=best</t>
  </si>
  <si>
    <t>https://www.google.com/maps/dir/?api=1&amp;origin=️+Lucky+Frog+Photo+Booth+️+Photo+Booth+Rental+Orange+County&amp;origin_place_id=ChIJx22LbiEt3YARSIe46TZ1z_4&amp;destination=Parkwest+Bicycle+Casino&amp;destination_place_id=ChIJK4mWNILOwoAR4Ms0ULQipVo&amp;travelmode=driving</t>
  </si>
  <si>
    <t>https://www.google.com/maps/dir/?api=1&amp;origin=️+Lucky+Frog+Photo+Booth+️+Photo+Booth+Rental+Orange+County&amp;origin_place_id=ChIJx22LbiEt3YARSIe46TZ1z_4&amp;destination=Parkwest+Bicycle+Casino&amp;destination_place_id=ChIJK4mWNILOwoAR4Ms0ULQipVo&amp;travelmode=walking</t>
  </si>
  <si>
    <t>https://www.google.com/maps/dir/?api=1&amp;origin=️+Lucky+Frog+Photo+Booth+️+Photo+Booth+Rental+Orange+County&amp;origin_place_id=ChIJx22LbiEt3YARSIe46TZ1z_4&amp;destination=Parkwest+Bicycle+Casino&amp;destination_place_id=ChIJK4mWNILOwoAR4Ms0ULQipVo&amp;travelmode=bicycling</t>
  </si>
  <si>
    <t>https://www.google.com/maps/dir/?api=1&amp;origin=️+Lucky+Frog+Photo+Booth+️+Photo+Booth+Rental+Orange+County&amp;origin_place_id=ChIJx22LbiEt3YARSIe46TZ1z_4&amp;destination=Parkwest+Bicycle+Casino&amp;destination_place_id=ChIJK4mWNILOwoAR4Ms0ULQipVo&amp;travelmode=transit</t>
  </si>
  <si>
    <t>https://maps.google.com?saddr=33.8885848,-118.0703626&amp;daddr=33.9664254,-118.165651</t>
  </si>
  <si>
    <t>https://www.google.com/maps/dir/33.8885848,-118.0703626/33.9664254,-118.165651</t>
  </si>
  <si>
    <t>&lt;iframe src="https://www.google.com/maps/embed?pb=!1m26!1m12!1m3!1d6449.198386797689!2d-118.165651!3d33.9664254!2m3!1f0!2f0!3f0!3m2!1i1024!2i708!4f10.1!4m11!3e0!4m3!2s️+Lucky+Frog+Photo+Booth+️+Photo+Booth+Rental+Orange+County!1d33.8885848!2d-118.0703626!4m5!5s0x80dd2d216e8b6dc7:0xfecf7536e9b88748!2sParkwest+Bicycle+Casino!3m2!1d33.9664254!2d-118.165651!5e0!3m2!1sen!2slt!4v1682029416597!5m2!1sen!2slt" width="800" height="800" style="border:0;" allowfullscreen="" loading="lazy" referrerpolicy="no-referrer-when-downgrade"&gt;&lt;/iframe&gt;</t>
  </si>
  <si>
    <t>Churros - Haunted Mansion</t>
  </si>
  <si>
    <t>https://www.google.com/maps/dir/?api=1&amp;origin=️+Lucky+Frog+Photo+Booth+️+Photo+Booth+Rental+Orange+County&amp;origin_place_id=ChIJx22LbiEt3YARSIe46TZ1z_4&amp;destination=Churros+-+Haunted+Mansion&amp;destination_place_id=ChIJKWK-_tbX3IAREgG8cYpzh80&amp;travelmode=best</t>
  </si>
  <si>
    <t>https://www.google.com/maps/dir/?api=1&amp;origin=️+Lucky+Frog+Photo+Booth+️+Photo+Booth+Rental+Orange+County&amp;origin_place_id=ChIJx22LbiEt3YARSIe46TZ1z_4&amp;destination=Churros+-+Haunted+Mansion&amp;destination_place_id=ChIJKWK-_tbX3IAREgG8cYpzh80&amp;travelmode=driving</t>
  </si>
  <si>
    <t>https://www.google.com/maps/dir/?api=1&amp;origin=️+Lucky+Frog+Photo+Booth+️+Photo+Booth+Rental+Orange+County&amp;origin_place_id=ChIJx22LbiEt3YARSIe46TZ1z_4&amp;destination=Churros+-+Haunted+Mansion&amp;destination_place_id=ChIJKWK-_tbX3IAREgG8cYpzh80&amp;travelmode=walking</t>
  </si>
  <si>
    <t>https://www.google.com/maps/dir/?api=1&amp;origin=️+Lucky+Frog+Photo+Booth+️+Photo+Booth+Rental+Orange+County&amp;origin_place_id=ChIJx22LbiEt3YARSIe46TZ1z_4&amp;destination=Churros+-+Haunted+Mansion&amp;destination_place_id=ChIJKWK-_tbX3IAREgG8cYpzh80&amp;travelmode=bicycling</t>
  </si>
  <si>
    <t>https://www.google.com/maps/dir/?api=1&amp;origin=️+Lucky+Frog+Photo+Booth+️+Photo+Booth+Rental+Orange+County&amp;origin_place_id=ChIJx22LbiEt3YARSIe46TZ1z_4&amp;destination=Churros+-+Haunted+Mansion&amp;destination_place_id=ChIJKWK-_tbX3IAREgG8cYpzh80&amp;travelmode=transit</t>
  </si>
  <si>
    <t>https://maps.google.com?saddr=33.8885848,-118.0703626&amp;daddr=33.8115423,-117.9215877</t>
  </si>
  <si>
    <t>https://www.google.com/maps/dir/33.8885848,-118.0703626/33.8115423,-117.9215877</t>
  </si>
  <si>
    <t>&lt;iframe src="https://www.google.com/maps/embed?pb=!1m26!1m12!1m3!1d6449.198386797689!2d-117.9215877!3d33.8115423!2m3!1f0!2f0!3f0!3m2!1i1024!2i708!4f10.1!4m11!3e0!4m3!2s️+Lucky+Frog+Photo+Booth+️+Photo+Booth+Rental+Orange+County!1d33.8885848!2d-118.0703626!4m5!5s0x80dd2d216e8b6dc7:0xfecf7536e9b88748!2sChurros+-+Haunted+Mansion!3m2!1d33.8115423!2d-117.9215877!5e0!3m2!1sen!2slt!4v1682029416597!5m2!1sen!2slt" width="800" height="800" style="border:0;" allowfullscreen="" loading="lazy" referrerpolicy="no-referrer-when-downgrade"&gt;&lt;/iframe&gt;</t>
  </si>
  <si>
    <t>Costco Wholesale</t>
  </si>
  <si>
    <t>https://www.google.com/maps/dir/?api=1&amp;origin=️+Lucky+Frog+Photo+Booth+️+Photo+Booth+Rental+Orange+County&amp;origin_place_id=ChIJx22LbiEt3YARSIe46TZ1z_4&amp;destination=Costco+Wholesale&amp;destination_place_id=ChIJtQTwqv_V3IARaK0QWyMEzyk&amp;travelmode=best</t>
  </si>
  <si>
    <t>https://www.google.com/maps/dir/?api=1&amp;origin=️+Lucky+Frog+Photo+Booth+️+Photo+Booth+Rental+Orange+County&amp;origin_place_id=ChIJx22LbiEt3YARSIe46TZ1z_4&amp;destination=Costco+Wholesale&amp;destination_place_id=ChIJtQTwqv_V3IARaK0QWyMEzyk&amp;travelmode=driving</t>
  </si>
  <si>
    <t>https://www.google.com/maps/dir/?api=1&amp;origin=️+Lucky+Frog+Photo+Booth+️+Photo+Booth+Rental+Orange+County&amp;origin_place_id=ChIJx22LbiEt3YARSIe46TZ1z_4&amp;destination=Costco+Wholesale&amp;destination_place_id=ChIJtQTwqv_V3IARaK0QWyMEzyk&amp;travelmode=walking</t>
  </si>
  <si>
    <t>https://www.google.com/maps/dir/?api=1&amp;origin=️+Lucky+Frog+Photo+Booth+️+Photo+Booth+Rental+Orange+County&amp;origin_place_id=ChIJx22LbiEt3YARSIe46TZ1z_4&amp;destination=Costco+Wholesale&amp;destination_place_id=ChIJtQTwqv_V3IARaK0QWyMEzyk&amp;travelmode=bicycling</t>
  </si>
  <si>
    <t>https://www.google.com/maps/dir/?api=1&amp;origin=️+Lucky+Frog+Photo+Booth+️+Photo+Booth+Rental+Orange+County&amp;origin_place_id=ChIJx22LbiEt3YARSIe46TZ1z_4&amp;destination=Costco+Wholesale&amp;destination_place_id=ChIJtQTwqv_V3IARaK0QWyMEzyk&amp;travelmode=transit</t>
  </si>
  <si>
    <t>https://maps.google.com?saddr=33.8885848,-118.0703626&amp;daddr=33.8624839,-117.9221267</t>
  </si>
  <si>
    <t>https://www.google.com/maps/dir/33.8885848,-118.0703626/33.8624839,-117.9221267</t>
  </si>
  <si>
    <t>&lt;iframe src="https://www.google.com/maps/embed?pb=!1m26!1m12!1m3!1d6449.198386797689!2d-117.9221267!3d33.8624839!2m3!1f0!2f0!3f0!3m2!1i1024!2i708!4f10.1!4m11!3e0!4m3!2s️+Lucky+Frog+Photo+Booth+️+Photo+Booth+Rental+Orange+County!1d33.8885848!2d-118.0703626!4m5!5s0x80dd2d216e8b6dc7:0xfecf7536e9b88748!2sCostco+Wholesale!3m2!1d33.8624839!2d-117.9221267!5e0!3m2!1sen!2slt!4v1682029416597!5m2!1sen!2slt" width="800" height="800" style="border:0;" allowfullscreen="" loading="lazy" referrerpolicy="no-referrer-when-downgrade"&gt;&lt;/iframe&gt;</t>
  </si>
  <si>
    <t>PIH Health Whittier Hospital</t>
  </si>
  <si>
    <t>https://www.google.com/maps/dir/?api=1&amp;origin=️+Lucky+Frog+Photo+Booth+️+Photo+Booth+Rental+Orange+County&amp;origin_place_id=ChIJx22LbiEt3YARSIe46TZ1z_4&amp;destination=PIH+Health+Whittier+Hospital&amp;destination_place_id=ChIJ5Qwt_7vTwoARecJ1KcfOOIQ&amp;travelmode=best</t>
  </si>
  <si>
    <t>https://www.google.com/maps/dir/?api=1&amp;origin=️+Lucky+Frog+Photo+Booth+️+Photo+Booth+Rental+Orange+County&amp;origin_place_id=ChIJx22LbiEt3YARSIe46TZ1z_4&amp;destination=PIH+Health+Whittier+Hospital&amp;destination_place_id=ChIJ5Qwt_7vTwoARecJ1KcfOOIQ&amp;travelmode=driving</t>
  </si>
  <si>
    <t>https://www.google.com/maps/dir/?api=1&amp;origin=️+Lucky+Frog+Photo+Booth+️+Photo+Booth+Rental+Orange+County&amp;origin_place_id=ChIJx22LbiEt3YARSIe46TZ1z_4&amp;destination=PIH+Health+Whittier+Hospital&amp;destination_place_id=ChIJ5Qwt_7vTwoARecJ1KcfOOIQ&amp;travelmode=walking</t>
  </si>
  <si>
    <t>https://www.google.com/maps/dir/?api=1&amp;origin=️+Lucky+Frog+Photo+Booth+️+Photo+Booth+Rental+Orange+County&amp;origin_place_id=ChIJx22LbiEt3YARSIe46TZ1z_4&amp;destination=PIH+Health+Whittier+Hospital&amp;destination_place_id=ChIJ5Qwt_7vTwoARecJ1KcfOOIQ&amp;travelmode=bicycling</t>
  </si>
  <si>
    <t>https://www.google.com/maps/dir/?api=1&amp;origin=️+Lucky+Frog+Photo+Booth+️+Photo+Booth+Rental+Orange+County&amp;origin_place_id=ChIJx22LbiEt3YARSIe46TZ1z_4&amp;destination=PIH+Health+Whittier+Hospital&amp;destination_place_id=ChIJ5Qwt_7vTwoARecJ1KcfOOIQ&amp;travelmode=transit</t>
  </si>
  <si>
    <t>https://maps.google.com?saddr=33.8885848,-118.0703626&amp;daddr=33.9690687,-118.0483086</t>
  </si>
  <si>
    <t>https://www.google.com/maps/dir/33.8885848,-118.0703626/33.9690687,-118.0483086</t>
  </si>
  <si>
    <t>&lt;iframe src="https://www.google.com/maps/embed?pb=!1m26!1m12!1m3!1d6449.198386797689!2d-118.0483086!3d33.9690687!2m3!1f0!2f0!3f0!3m2!1i1024!2i708!4f10.1!4m11!3e0!4m3!2s️+Lucky+Frog+Photo+Booth+️+Photo+Booth+Rental+Orange+County!1d33.8885848!2d-118.0703626!4m5!5s0x80dd2d216e8b6dc7:0xfecf7536e9b88748!2sPIH+Health+Whittier+Hospital!3m2!1d33.9690687!2d-118.0483086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</si>
  <si>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https://www.google.com/maps/dir/?api=1&amp;origin=️+Lucky+Frog+Photo+Booth+️+Photo+Booth+Rental+Orange+County&amp;origin_place_id=ChIJx22LbiEt3YARSIe46TZ1z_4&amp;destination=Best+Buy&amp;destination_place_id=ChIJRSCJwQYm3YARn93PpnwmnYw&amp;travelmode=best</t>
  </si>
  <si>
    <t>https://www.google.com/maps/dir/?api=1&amp;origin=️+Lucky+Frog+Photo+Booth+️+Photo+Booth+Rental+Orange+County&amp;origin_place_id=ChIJx22LbiEt3YARSIe46TZ1z_4&amp;destination=Best+Buy&amp;destination_place_id=ChIJRSCJwQYm3YARn93PpnwmnYw&amp;travelmode=driving</t>
  </si>
  <si>
    <t>https://www.google.com/maps/dir/?api=1&amp;origin=️+Lucky+Frog+Photo+Booth+️+Photo+Booth+Rental+Orange+County&amp;origin_place_id=ChIJx22LbiEt3YARSIe46TZ1z_4&amp;destination=Best+Buy&amp;destination_place_id=ChIJRSCJwQYm3YARn93PpnwmnYw&amp;travelmode=walking</t>
  </si>
  <si>
    <t>https://www.google.com/maps/dir/?api=1&amp;origin=️+Lucky+Frog+Photo+Booth+️+Photo+Booth+Rental+Orange+County&amp;origin_place_id=ChIJx22LbiEt3YARSIe46TZ1z_4&amp;destination=Best+Buy&amp;destination_place_id=ChIJRSCJwQYm3YARn93PpnwmnYw&amp;travelmode=bicycling</t>
  </si>
  <si>
    <t>https://www.google.com/maps/dir/?api=1&amp;origin=️+Lucky+Frog+Photo+Booth+️+Photo+Booth+Rental+Orange+County&amp;origin_place_id=ChIJx22LbiEt3YARSIe46TZ1z_4&amp;destination=Best+Buy&amp;destination_place_id=ChIJRSCJwQYm3YARn93PpnwmnYw&amp;travelmode=transit</t>
  </si>
  <si>
    <t>https://maps.google.com?saddr=33.8885848,-118.0703626&amp;daddr=33.75060550000001,-118.0144054</t>
  </si>
  <si>
    <t>https://www.google.com/maps/dir/33.8885848,-118.0703626/33.75060550000001,-118.0144054</t>
  </si>
  <si>
    <t>&lt;iframe src="https://www.google.com/maps/embed?pb=!1m26!1m12!1m3!1d6449.198386797689!2d-118.0144054!3d33.75060550000001!2m3!1f0!2f0!3f0!3m2!1i1024!2i708!4f10.1!4m11!3e0!4m3!2s️+Lucky+Frog+Photo+Booth+️+Photo+Booth+Rental+Orange+County!1d33.8885848!2d-118.0703626!4m5!5s0x80dd2d216e8b6dc7:0xfecf7536e9b88748!2sBest+Buy!3m2!1d33.75060550000001!2d-118.0144054!5e0!3m2!1sen!2slt!4v1682029416597!5m2!1sen!2slt" width="800" height="800" style="border:0;" allowfullscreen="" loading="lazy" referrerpolicy="no-referrer-when-downgrade"&gt;&lt;/iframe&gt;</t>
  </si>
  <si>
    <t>Cerritos College Bookstore</t>
  </si>
  <si>
    <t>https://www.google.com/maps/dir/?api=1&amp;origin=️+Lucky+Frog+Photo+Booth+️+Photo+Booth+Rental+Orange+County&amp;origin_place_id=ChIJx22LbiEt3YARSIe46TZ1z_4&amp;destination=Cerritos+College+Bookstore&amp;destination_place_id=ChIJ23EVb0Mt3YARnzaP2IgBq9A&amp;travelmode=best</t>
  </si>
  <si>
    <t>https://www.google.com/maps/dir/?api=1&amp;origin=️+Lucky+Frog+Photo+Booth+️+Photo+Booth+Rental+Orange+County&amp;origin_place_id=ChIJx22LbiEt3YARSIe46TZ1z_4&amp;destination=Cerritos+College+Bookstore&amp;destination_place_id=ChIJ23EVb0Mt3YARnzaP2IgBq9A&amp;travelmode=driving</t>
  </si>
  <si>
    <t>https://www.google.com/maps/dir/?api=1&amp;origin=️+Lucky+Frog+Photo+Booth+️+Photo+Booth+Rental+Orange+County&amp;origin_place_id=ChIJx22LbiEt3YARSIe46TZ1z_4&amp;destination=Cerritos+College+Bookstore&amp;destination_place_id=ChIJ23EVb0Mt3YARnzaP2IgBq9A&amp;travelmode=walking</t>
  </si>
  <si>
    <t>https://www.google.com/maps/dir/?api=1&amp;origin=️+Lucky+Frog+Photo+Booth+️+Photo+Booth+Rental+Orange+County&amp;origin_place_id=ChIJx22LbiEt3YARSIe46TZ1z_4&amp;destination=Cerritos+College+Bookstore&amp;destination_place_id=ChIJ23EVb0Mt3YARnzaP2IgBq9A&amp;travelmode=bicycling</t>
  </si>
  <si>
    <t>https://www.google.com/maps/dir/?api=1&amp;origin=️+Lucky+Frog+Photo+Booth+️+Photo+Booth+Rental+Orange+County&amp;origin_place_id=ChIJx22LbiEt3YARSIe46TZ1z_4&amp;destination=Cerritos+College+Bookstore&amp;destination_place_id=ChIJ23EVb0Mt3YARnzaP2IgBq9A&amp;travelmode=transit</t>
  </si>
  <si>
    <t>https://maps.google.com?saddr=33.8885848,-118.0703626&amp;daddr=33.8857027,-118.0990606</t>
  </si>
  <si>
    <t>https://www.google.com/maps/dir/33.8885848,-118.0703626/33.8857027,-118.0990606</t>
  </si>
  <si>
    <t>&lt;iframe src="https://www.google.com/maps/embed?pb=!1m26!1m12!1m3!1d6449.198386797689!2d-118.0990606!3d33.8857027!2m3!1f0!2f0!3f0!3m2!1i1024!2i708!4f10.1!4m11!3e0!4m3!2s️+Lucky+Frog+Photo+Booth+️+Photo+Booth+Rental+Orange+County!1d33.8885848!2d-118.0703626!4m5!5s0x80dd2d216e8b6dc7:0xfecf7536e9b88748!2sCerritos+College+Bookstore!3m2!1d33.8857027!2d-118.0990606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</si>
  <si>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https://www.google.com/maps/dir/?api=1&amp;origin=️+Lucky+Frog+Photo+Booth+️+Photo+Booth+Rental+Orange+County&amp;origin_place_id=ChIJx22LbiEt3YARSIe46TZ1z_4&amp;destination=Target&amp;destination_place_id=ChIJMWoy9esr3YARev8diNxBa8U&amp;travelmode=best</t>
  </si>
  <si>
    <t>https://www.google.com/maps/dir/?api=1&amp;origin=️+Lucky+Frog+Photo+Booth+️+Photo+Booth+Rental+Orange+County&amp;origin_place_id=ChIJx22LbiEt3YARSIe46TZ1z_4&amp;destination=Target&amp;destination_place_id=ChIJMWoy9esr3YARev8diNxBa8U&amp;travelmode=driving</t>
  </si>
  <si>
    <t>https://www.google.com/maps/dir/?api=1&amp;origin=️+Lucky+Frog+Photo+Booth+️+Photo+Booth+Rental+Orange+County&amp;origin_place_id=ChIJx22LbiEt3YARSIe46TZ1z_4&amp;destination=Target&amp;destination_place_id=ChIJMWoy9esr3YARev8diNxBa8U&amp;travelmode=walking</t>
  </si>
  <si>
    <t>https://www.google.com/maps/dir/?api=1&amp;origin=️+Lucky+Frog+Photo+Booth+️+Photo+Booth+Rental+Orange+County&amp;origin_place_id=ChIJx22LbiEt3YARSIe46TZ1z_4&amp;destination=Target&amp;destination_place_id=ChIJMWoy9esr3YARev8diNxBa8U&amp;travelmode=bicycling</t>
  </si>
  <si>
    <t>https://www.google.com/maps/dir/?api=1&amp;origin=️+Lucky+Frog+Photo+Booth+️+Photo+Booth+Rental+Orange+County&amp;origin_place_id=ChIJx22LbiEt3YARSIe46TZ1z_4&amp;destination=Target&amp;destination_place_id=ChIJMWoy9esr3YARev8diNxBa8U&amp;travelmode=transit</t>
  </si>
  <si>
    <t>https://maps.google.com?saddr=33.8885848,-118.0703626&amp;daddr=33.857376,-118.0014648</t>
  </si>
  <si>
    <t>https://www.google.com/maps/dir/33.8885848,-118.0703626/33.857376,-118.0014648</t>
  </si>
  <si>
    <t>&lt;iframe src="https://www.google.com/maps/embed?pb=!1m26!1m12!1m3!1d6449.198386797689!2d-118.0014648!3d33.857376!2m3!1f0!2f0!3f0!3m2!1i1024!2i708!4f10.1!4m11!3e0!4m3!2s️+Lucky+Frog+Photo+Booth+️+Photo+Booth+Rental+Orange+County!1d33.8885848!2d-118.0703626!4m5!5s0x80dd2d216e8b6dc7:0xfecf7536e9b88748!2sTarget!3m2!1d33.857376!2d-118.0014648!5e0!3m2!1sen!2slt!4v1682029416597!5m2!1sen!2slt" width="800" height="800" style="border:0;" allowfullscreen="" loading="lazy" referrerpolicy="no-referrer-when-downgrade"&gt;&lt;/iframe&gt;</t>
  </si>
  <si>
    <t>Foot Locker</t>
  </si>
  <si>
    <t>https://www.google.com/maps/dir/?api=1&amp;origin=️+Lucky+Frog+Photo+Booth+️+Photo+Booth+Rental+Orange+County&amp;origin_place_id=ChIJx22LbiEt3YARSIe46TZ1z_4&amp;destination=Foot+Locker&amp;destination_place_id=ChIJld31mvYy3YAR0E8Z0Kh0hp4&amp;travelmode=best</t>
  </si>
  <si>
    <t>https://www.google.com/maps/dir/?api=1&amp;origin=️+Lucky+Frog+Photo+Booth+️+Photo+Booth+Rental+Orange+County&amp;origin_place_id=ChIJx22LbiEt3YARSIe46TZ1z_4&amp;destination=Foot+Locker&amp;destination_place_id=ChIJld31mvYy3YAR0E8Z0Kh0hp4&amp;travelmode=driving</t>
  </si>
  <si>
    <t>https://www.google.com/maps/dir/?api=1&amp;origin=️+Lucky+Frog+Photo+Booth+️+Photo+Booth+Rental+Orange+County&amp;origin_place_id=ChIJx22LbiEt3YARSIe46TZ1z_4&amp;destination=Foot+Locker&amp;destination_place_id=ChIJld31mvYy3YAR0E8Z0Kh0hp4&amp;travelmode=walking</t>
  </si>
  <si>
    <t>https://www.google.com/maps/dir/?api=1&amp;origin=️+Lucky+Frog+Photo+Booth+️+Photo+Booth+Rental+Orange+County&amp;origin_place_id=ChIJx22LbiEt3YARSIe46TZ1z_4&amp;destination=Foot+Locker&amp;destination_place_id=ChIJld31mvYy3YAR0E8Z0Kh0hp4&amp;travelmode=bicycling</t>
  </si>
  <si>
    <t>https://www.google.com/maps/dir/?api=1&amp;origin=️+Lucky+Frog+Photo+Booth+️+Photo+Booth+Rental+Orange+County&amp;origin_place_id=ChIJx22LbiEt3YARSIe46TZ1z_4&amp;destination=Foot+Locker&amp;destination_place_id=ChIJld31mvYy3YAR0E8Z0Kh0hp4&amp;travelmode=transit</t>
  </si>
  <si>
    <t>https://maps.google.com?saddr=33.8885848,-118.0703626&amp;daddr=33.8511755,-118.1407921</t>
  </si>
  <si>
    <t>https://www.google.com/maps/dir/33.8885848,-118.0703626/33.8511755,-118.1407921</t>
  </si>
  <si>
    <t>&lt;iframe src="https://www.google.com/maps/embed?pb=!1m26!1m12!1m3!1d6449.198386797689!2d-118.1407921!3d33.8511755!2m3!1f0!2f0!3f0!3m2!1i1024!2i708!4f10.1!4m11!3e0!4m3!2s️+Lucky+Frog+Photo+Booth+️+Photo+Booth+Rental+Orange+County!1d33.8885848!2d-118.0703626!4m5!5s0x80dd2d216e8b6dc7:0xfecf7536e9b88748!2sFoot+Locker!3m2!1d33.8511755!2d-118.1407921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</si>
  <si>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https://www.google.com/maps/dir/?api=1&amp;origin=️+Lucky+Frog+Photo+Booth+️+Photo+Booth+Rental+Orange+County&amp;origin_place_id=ChIJx22LbiEt3YARSIe46TZ1z_4&amp;destination=Costco+Wholesale&amp;destination_place_id=ChIJPUqIQ5jSwoARgdmVFbGb4jU&amp;travelmode=best</t>
  </si>
  <si>
    <t>https://www.google.com/maps/dir/?api=1&amp;origin=️+Lucky+Frog+Photo+Booth+️+Photo+Booth+Rental+Orange+County&amp;origin_place_id=ChIJx22LbiEt3YARSIe46TZ1z_4&amp;destination=Costco+Wholesale&amp;destination_place_id=ChIJPUqIQ5jSwoARgdmVFbGb4jU&amp;travelmode=driving</t>
  </si>
  <si>
    <t>https://www.google.com/maps/dir/?api=1&amp;origin=️+Lucky+Frog+Photo+Booth+️+Photo+Booth+Rental+Orange+County&amp;origin_place_id=ChIJx22LbiEt3YARSIe46TZ1z_4&amp;destination=Costco+Wholesale&amp;destination_place_id=ChIJPUqIQ5jSwoARgdmVFbGb4jU&amp;travelmode=walking</t>
  </si>
  <si>
    <t>https://www.google.com/maps/dir/?api=1&amp;origin=️+Lucky+Frog+Photo+Booth+️+Photo+Booth+Rental+Orange+County&amp;origin_place_id=ChIJx22LbiEt3YARSIe46TZ1z_4&amp;destination=Costco+Wholesale&amp;destination_place_id=ChIJPUqIQ5jSwoARgdmVFbGb4jU&amp;travelmode=bicycling</t>
  </si>
  <si>
    <t>https://www.google.com/maps/dir/?api=1&amp;origin=️+Lucky+Frog+Photo+Booth+️+Photo+Booth+Rental+Orange+County&amp;origin_place_id=ChIJx22LbiEt3YARSIe46TZ1z_4&amp;destination=Costco+Wholesale&amp;destination_place_id=ChIJPUqIQ5jSwoARgdmVFbGb4jU&amp;travelmode=transit</t>
  </si>
  <si>
    <t>https://maps.google.com?saddr=33.8885848,-118.0703626&amp;daddr=33.9195263,-118.1026756</t>
  </si>
  <si>
    <t>https://www.google.com/maps/dir/33.8885848,-118.0703626/33.9195263,-118.1026756</t>
  </si>
  <si>
    <t>&lt;iframe src="https://www.google.com/maps/embed?pb=!1m26!1m12!1m3!1d6449.198386797689!2d-118.1026756!3d33.9195263!2m3!1f0!2f0!3f0!3m2!1i1024!2i708!4f10.1!4m11!3e0!4m3!2s️+Lucky+Frog+Photo+Booth+️+Photo+Booth+Rental+Orange+County!1d33.8885848!2d-118.0703626!4m5!5s0x80dd2d216e8b6dc7:0xfecf7536e9b88748!2sCostco+Wholesale!3m2!1d33.9195263!2d-118.1026756!5e0!3m2!1sen!2slt!4v1682029416597!5m2!1sen!2slt" width="800" height="800" style="border:0;" allowfullscreen="" loading="lazy" referrerpolicy="no-referrer-when-downgrade"&gt;&lt;/iframe&gt;</t>
  </si>
  <si>
    <t>House of Blues Anaheim</t>
  </si>
  <si>
    <t>https://www.google.com/maps/dir/?api=1&amp;origin=️+Lucky+Frog+Photo+Booth+️+Photo+Booth+Rental+Orange+County&amp;origin_place_id=ChIJx22LbiEt3YARSIe46TZ1z_4&amp;destination=House+of+Blues+Anaheim&amp;destination_place_id=ChIJc4y_idjX3IARMRg3qcsJwC8&amp;travelmode=best</t>
  </si>
  <si>
    <t>https://www.google.com/maps/dir/?api=1&amp;origin=️+Lucky+Frog+Photo+Booth+️+Photo+Booth+Rental+Orange+County&amp;origin_place_id=ChIJx22LbiEt3YARSIe46TZ1z_4&amp;destination=House+of+Blues+Anaheim&amp;destination_place_id=ChIJc4y_idjX3IARMRg3qcsJwC8&amp;travelmode=driving</t>
  </si>
  <si>
    <t>https://www.google.com/maps/dir/?api=1&amp;origin=️+Lucky+Frog+Photo+Booth+️+Photo+Booth+Rental+Orange+County&amp;origin_place_id=ChIJx22LbiEt3YARSIe46TZ1z_4&amp;destination=House+of+Blues+Anaheim&amp;destination_place_id=ChIJc4y_idjX3IARMRg3qcsJwC8&amp;travelmode=walking</t>
  </si>
  <si>
    <t>https://www.google.com/maps/dir/?api=1&amp;origin=️+Lucky+Frog+Photo+Booth+️+Photo+Booth+Rental+Orange+County&amp;origin_place_id=ChIJx22LbiEt3YARSIe46TZ1z_4&amp;destination=House+of+Blues+Anaheim&amp;destination_place_id=ChIJc4y_idjX3IARMRg3qcsJwC8&amp;travelmode=bicycling</t>
  </si>
  <si>
    <t>https://www.google.com/maps/dir/?api=1&amp;origin=️+Lucky+Frog+Photo+Booth+️+Photo+Booth+Rental+Orange+County&amp;origin_place_id=ChIJx22LbiEt3YARSIe46TZ1z_4&amp;destination=House+of+Blues+Anaheim&amp;destination_place_id=ChIJc4y_idjX3IARMRg3qcsJwC8&amp;travelmode=transit</t>
  </si>
  <si>
    <t>https://maps.google.com?saddr=33.8885848,-118.0703626&amp;daddr=33.80665229999999,-117.912121</t>
  </si>
  <si>
    <t>https://www.google.com/maps/dir/33.8885848,-118.0703626/33.80665229999999,-117.912121</t>
  </si>
  <si>
    <t>&lt;iframe src="https://www.google.com/maps/embed?pb=!1m26!1m12!1m3!1d6449.198386797689!2d-117.912121!3d33.80665229999999!2m3!1f0!2f0!3f0!3m2!1i1024!2i708!4f10.1!4m11!3e0!4m3!2s️+Lucky+Frog+Photo+Booth+️+Photo+Booth+Rental+Orange+County!1d33.8885848!2d-118.0703626!4m5!5s0x80dd2d216e8b6dc7:0xfecf7536e9b88748!2sHouse+of+Blues+Anaheim!3m2!1d33.80665229999999!2d-117.912121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</si>
  <si>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https://www.google.com/maps/dir/?api=1&amp;origin=️+Lucky+Frog+Photo+Booth+️+Photo+Booth+Rental+Orange+County&amp;origin_place_id=ChIJx22LbiEt3YARSIe46TZ1z_4&amp;destination=Best+Buy&amp;destination_place_id=ChIJUe9duk_LwoARiXFl0Rk0uL4&amp;travelmode=best</t>
  </si>
  <si>
    <t>https://www.google.com/maps/dir/?api=1&amp;origin=️+Lucky+Frog+Photo+Booth+️+Photo+Booth+Rental+Orange+County&amp;origin_place_id=ChIJx22LbiEt3YARSIe46TZ1z_4&amp;destination=Best+Buy&amp;destination_place_id=ChIJUe9duk_LwoARiXFl0Rk0uL4&amp;travelmode=driving</t>
  </si>
  <si>
    <t>https://www.google.com/maps/dir/?api=1&amp;origin=️+Lucky+Frog+Photo+Booth+️+Photo+Booth+Rental+Orange+County&amp;origin_place_id=ChIJx22LbiEt3YARSIe46TZ1z_4&amp;destination=Best+Buy&amp;destination_place_id=ChIJUe9duk_LwoARiXFl0Rk0uL4&amp;travelmode=walking</t>
  </si>
  <si>
    <t>https://www.google.com/maps/dir/?api=1&amp;origin=️+Lucky+Frog+Photo+Booth+️+Photo+Booth+Rental+Orange+County&amp;origin_place_id=ChIJx22LbiEt3YARSIe46TZ1z_4&amp;destination=Best+Buy&amp;destination_place_id=ChIJUe9duk_LwoARiXFl0Rk0uL4&amp;travelmode=bicycling</t>
  </si>
  <si>
    <t>https://www.google.com/maps/dir/?api=1&amp;origin=️+Lucky+Frog+Photo+Booth+️+Photo+Booth+Rental+Orange+County&amp;origin_place_id=ChIJx22LbiEt3YARSIe46TZ1z_4&amp;destination=Best+Buy&amp;destination_place_id=ChIJUe9duk_LwoARiXFl0Rk0uL4&amp;travelmode=transit</t>
  </si>
  <si>
    <t>https://maps.google.com?saddr=33.8885848,-118.0703626&amp;daddr=33.877029,-118.21989</t>
  </si>
  <si>
    <t>https://www.google.com/maps/dir/33.8885848,-118.0703626/33.877029,-118.21989</t>
  </si>
  <si>
    <t>&lt;iframe src="https://www.google.com/maps/embed?pb=!1m26!1m12!1m3!1d6449.198386797689!2d-118.21989!3d33.877029!2m3!1f0!2f0!3f0!3m2!1i1024!2i708!4f10.1!4m11!3e0!4m3!2s️+Lucky+Frog+Photo+Booth+️+Photo+Booth+Rental+Orange+County!1d33.8885848!2d-118.0703626!4m5!5s0x80dd2d216e8b6dc7:0xfecf7536e9b88748!2sBest+Buy!3m2!1d33.877029!2d-118.21989!5e0!3m2!1sen!2slt!4v1682029416597!5m2!1sen!2slt" width="800" height="800" style="border:0;" allowfullscreen="" loading="lazy" referrerpolicy="no-referrer-when-downgrade"&gt;&lt;/iframe&gt;</t>
  </si>
  <si>
    <t>Hollister Co.</t>
  </si>
  <si>
    <t>https://www.google.com/maps/dir/?api=1&amp;origin=️+Lucky+Frog+Photo+Booth+️+Photo+Booth+Rental+Orange+County&amp;origin_place_id=ChIJx22LbiEt3YARSIe46TZ1z_4&amp;destination=Hollister+Co.&amp;destination_place_id=ChIJ55lHRHQt3YARP_9mbPEuKJk&amp;travelmode=best</t>
  </si>
  <si>
    <t>https://www.google.com/maps/dir/?api=1&amp;origin=️+Lucky+Frog+Photo+Booth+️+Photo+Booth+Rental+Orange+County&amp;origin_place_id=ChIJx22LbiEt3YARSIe46TZ1z_4&amp;destination=Hollister+Co.&amp;destination_place_id=ChIJ55lHRHQt3YARP_9mbPEuKJk&amp;travelmode=driving</t>
  </si>
  <si>
    <t>https://www.google.com/maps/dir/?api=1&amp;origin=️+Lucky+Frog+Photo+Booth+️+Photo+Booth+Rental+Orange+County&amp;origin_place_id=ChIJx22LbiEt3YARSIe46TZ1z_4&amp;destination=Hollister+Co.&amp;destination_place_id=ChIJ55lHRHQt3YARP_9mbPEuKJk&amp;travelmode=walking</t>
  </si>
  <si>
    <t>https://www.google.com/maps/dir/?api=1&amp;origin=️+Lucky+Frog+Photo+Booth+️+Photo+Booth+Rental+Orange+County&amp;origin_place_id=ChIJx22LbiEt3YARSIe46TZ1z_4&amp;destination=Hollister+Co.&amp;destination_place_id=ChIJ55lHRHQt3YARP_9mbPEuKJk&amp;travelmode=bicycling</t>
  </si>
  <si>
    <t>https://www.google.com/maps/dir/?api=1&amp;origin=️+Lucky+Frog+Photo+Booth+️+Photo+Booth+Rental+Orange+County&amp;origin_place_id=ChIJx22LbiEt3YARSIe46TZ1z_4&amp;destination=Hollister+Co.&amp;destination_place_id=ChIJ55lHRHQt3YARP_9mbPEuKJk&amp;travelmode=transit</t>
  </si>
  <si>
    <t>https://maps.google.com?saddr=33.8885848,-118.0703626&amp;daddr=33.8623224,-118.0943856</t>
  </si>
  <si>
    <t>https://www.google.com/maps/dir/33.8885848,-118.0703626/33.8623224,-118.0943856</t>
  </si>
  <si>
    <t>&lt;iframe src="https://www.google.com/maps/embed?pb=!1m26!1m12!1m3!1d6449.198386797689!2d-118.0943856!3d33.8623224!2m3!1f0!2f0!3f0!3m2!1i1024!2i708!4f10.1!4m11!3e0!4m3!2s️+Lucky+Frog+Photo+Booth+️+Photo+Booth+Rental+Orange+County!1d33.8885848!2d-118.0703626!4m5!5s0x80dd2d216e8b6dc7:0xfecf7536e9b88748!2sHollister+Co.!3m2!1d33.8623224!2d-118.0943856!5e0!3m2!1sen!2slt!4v1682029416597!5m2!1sen!2slt" width="800" height="800" style="border:0;" allowfullscreen="" loading="lazy" referrerpolicy="no-referrer-when-downgrade"&gt;&lt;/iframe&gt;</t>
  </si>
  <si>
    <t>The Home Depot</t>
  </si>
  <si>
    <t>https://www.google.com/maps/dir/?api=1&amp;origin=️+Lucky+Frog+Photo+Booth+️+Photo+Booth+Rental+Orange+County&amp;origin_place_id=ChIJx22LbiEt3YARSIe46TZ1z_4&amp;destination=The+Home+Depot&amp;destination_place_id=ChIJt7GYzo8p3YARMheS7dNkYvI&amp;travelmode=best</t>
  </si>
  <si>
    <t>https://www.google.com/maps/dir/?api=1&amp;origin=️+Lucky+Frog+Photo+Booth+️+Photo+Booth+Rental+Orange+County&amp;origin_place_id=ChIJx22LbiEt3YARSIe46TZ1z_4&amp;destination=The+Home+Depot&amp;destination_place_id=ChIJt7GYzo8p3YARMheS7dNkYvI&amp;travelmode=driving</t>
  </si>
  <si>
    <t>https://www.google.com/maps/dir/?api=1&amp;origin=️+Lucky+Frog+Photo+Booth+️+Photo+Booth+Rental+Orange+County&amp;origin_place_id=ChIJx22LbiEt3YARSIe46TZ1z_4&amp;destination=The+Home+Depot&amp;destination_place_id=ChIJt7GYzo8p3YARMheS7dNkYvI&amp;travelmode=walking</t>
  </si>
  <si>
    <t>https://www.google.com/maps/dir/?api=1&amp;origin=️+Lucky+Frog+Photo+Booth+️+Photo+Booth+Rental+Orange+County&amp;origin_place_id=ChIJx22LbiEt3YARSIe46TZ1z_4&amp;destination=The+Home+Depot&amp;destination_place_id=ChIJt7GYzo8p3YARMheS7dNkYvI&amp;travelmode=bicycling</t>
  </si>
  <si>
    <t>https://www.google.com/maps/dir/?api=1&amp;origin=️+Lucky+Frog+Photo+Booth+️+Photo+Booth+Rental+Orange+County&amp;origin_place_id=ChIJx22LbiEt3YARSIe46TZ1z_4&amp;destination=The+Home+Depot&amp;destination_place_id=ChIJt7GYzo8p3YARMheS7dNkYvI&amp;travelmode=transit</t>
  </si>
  <si>
    <t>https://maps.google.com?saddr=33.8885848,-118.0703626&amp;daddr=33.8418961,-117.9574746</t>
  </si>
  <si>
    <t>https://www.google.com/maps/dir/33.8885848,-118.0703626/33.8418961,-117.9574746</t>
  </si>
  <si>
    <t>&lt;iframe src="https://www.google.com/maps/embed?pb=!1m26!1m12!1m3!1d6449.198386797689!2d-117.9574746!3d33.8418961!2m3!1f0!2f0!3f0!3m2!1i1024!2i708!4f10.1!4m11!3e0!4m3!2s️+Lucky+Frog+Photo+Booth+️+Photo+Booth+Rental+Orange+County!1d33.8885848!2d-118.0703626!4m5!5s0x80dd2d216e8b6dc7:0xfecf7536e9b88748!2sThe+Home+Depot!3m2!1d33.8418961!2d-117.9574746!5e0!3m2!1sen!2slt!4v1682029416597!5m2!1sen!2slt" width="800" height="800" style="border:0;" allowfullscreen="" loading="lazy" referrerpolicy="no-referrer-when-downgrade"&gt;&lt;/iframe&gt;</t>
  </si>
  <si>
    <t>IKEA</t>
  </si>
  <si>
    <t>https://www.google.com/maps/dir/?api=1&amp;origin=️+Lucky+Frog+Photo+Booth+️+Photo+Booth+Rental+Orange+County&amp;origin_place_id=ChIJx22LbiEt3YARSIe46TZ1z_4&amp;destination=IKEA&amp;destination_place_id=ChIJB1MrviM13YARBN4V9jdKFI0&amp;travelmode=best</t>
  </si>
  <si>
    <t>https://www.google.com/maps/dir/?api=1&amp;origin=️+Lucky+Frog+Photo+Booth+️+Photo+Booth+Rental+Orange+County&amp;origin_place_id=ChIJx22LbiEt3YARSIe46TZ1z_4&amp;destination=IKEA&amp;destination_place_id=ChIJB1MrviM13YARBN4V9jdKFI0&amp;travelmode=driving</t>
  </si>
  <si>
    <t>https://www.google.com/maps/dir/?api=1&amp;origin=️+Lucky+Frog+Photo+Booth+️+Photo+Booth+Rental+Orange+County&amp;origin_place_id=ChIJx22LbiEt3YARSIe46TZ1z_4&amp;destination=IKEA&amp;destination_place_id=ChIJB1MrviM13YARBN4V9jdKFI0&amp;travelmode=walking</t>
  </si>
  <si>
    <t>https://www.google.com/maps/dir/?api=1&amp;origin=️+Lucky+Frog+Photo+Booth+️+Photo+Booth+Rental+Orange+County&amp;origin_place_id=ChIJx22LbiEt3YARSIe46TZ1z_4&amp;destination=IKEA&amp;destination_place_id=ChIJB1MrviM13YARBN4V9jdKFI0&amp;travelmode=bicycling</t>
  </si>
  <si>
    <t>https://www.google.com/maps/dir/?api=1&amp;origin=️+Lucky+Frog+Photo+Booth+️+Photo+Booth+Rental+Orange+County&amp;origin_place_id=ChIJx22LbiEt3YARSIe46TZ1z_4&amp;destination=IKEA&amp;destination_place_id=ChIJB1MrviM13YARBN4V9jdKFI0&amp;travelmode=transit</t>
  </si>
  <si>
    <t>https://maps.google.com?saddr=33.8885848,-118.0703626&amp;daddr=33.84203009999999,-118.2598638</t>
  </si>
  <si>
    <t>https://www.google.com/maps/dir/33.8885848,-118.0703626/33.84203009999999,-118.2598638</t>
  </si>
  <si>
    <t>&lt;iframe src="https://www.google.com/maps/embed?pb=!1m26!1m12!1m3!1d6449.198386797689!2d-118.2598638!3d33.84203009999999!2m3!1f0!2f0!3f0!3m2!1i1024!2i708!4f10.1!4m11!3e0!4m3!2s️+Lucky+Frog+Photo+Booth+️+Photo+Booth+Rental+Orange+County!1d33.8885848!2d-118.0703626!4m5!5s0x80dd2d216e8b6dc7:0xfecf7536e9b88748!2sIKEA!3m2!1d33.84203009999999!2d-118.2598638!5e0!3m2!1sen!2slt!4v1682029416597!5m2!1sen!2slt" width="800" height="800" style="border:0;" allowfullscreen="" loading="lazy" referrerpolicy="no-referrer-when-downgrade"&gt;&lt;/iframe&gt;</t>
  </si>
  <si>
    <t>Macy's</t>
  </si>
  <si>
    <t>https://www.google.com/maps/dir/?api=1&amp;origin=️+Lucky+Frog+Photo+Booth+️+Photo+Booth+Rental+Orange+County&amp;origin_place_id=ChIJx22LbiEt3YARSIe46TZ1z_4&amp;destination=Macy's&amp;destination_place_id=ChIJmeyqN_Qy3YARQE8PRxYGSC8&amp;travelmode=best</t>
  </si>
  <si>
    <t>https://www.google.com/maps/dir/?api=1&amp;origin=️+Lucky+Frog+Photo+Booth+️+Photo+Booth+Rental+Orange+County&amp;origin_place_id=ChIJx22LbiEt3YARSIe46TZ1z_4&amp;destination=Macy's&amp;destination_place_id=ChIJmeyqN_Qy3YARQE8PRxYGSC8&amp;travelmode=driving</t>
  </si>
  <si>
    <t>https://www.google.com/maps/dir/?api=1&amp;origin=️+Lucky+Frog+Photo+Booth+️+Photo+Booth+Rental+Orange+County&amp;origin_place_id=ChIJx22LbiEt3YARSIe46TZ1z_4&amp;destination=Macy's&amp;destination_place_id=ChIJmeyqN_Qy3YARQE8PRxYGSC8&amp;travelmode=walking</t>
  </si>
  <si>
    <t>https://www.google.com/maps/dir/?api=1&amp;origin=️+Lucky+Frog+Photo+Booth+️+Photo+Booth+Rental+Orange+County&amp;origin_place_id=ChIJx22LbiEt3YARSIe46TZ1z_4&amp;destination=Macy's&amp;destination_place_id=ChIJmeyqN_Qy3YARQE8PRxYGSC8&amp;travelmode=bicycling</t>
  </si>
  <si>
    <t>https://www.google.com/maps/dir/?api=1&amp;origin=️+Lucky+Frog+Photo+Booth+️+Photo+Booth+Rental+Orange+County&amp;origin_place_id=ChIJx22LbiEt3YARSIe46TZ1z_4&amp;destination=Macy's&amp;destination_place_id=ChIJmeyqN_Qy3YARQE8PRxYGSC8&amp;travelmode=transit</t>
  </si>
  <si>
    <t>https://maps.google.com?saddr=33.8885848,-118.0703626&amp;daddr=33.850132,-118.1405785</t>
  </si>
  <si>
    <t>https://www.google.com/maps/dir/33.8885848,-118.0703626/33.850132,-118.1405785</t>
  </si>
  <si>
    <t>&lt;iframe src="https://www.google.com/maps/embed?pb=!1m26!1m12!1m3!1d6449.198386797689!2d-118.1405785!3d33.850132!2m3!1f0!2f0!3f0!3m2!1i1024!2i708!4f10.1!4m11!3e0!4m3!2s️+Lucky+Frog+Photo+Booth+️+Photo+Booth+Rental+Orange+County!1d33.8885848!2d-118.0703626!4m5!5s0x80dd2d216e8b6dc7:0xfecf7536e9b88748!2sMacy's!3m2!1d33.850132!2d-118.1405785!5e0!3m2!1sen!2slt!4v1682029416597!5m2!1sen!2slt" width="800" height="800" style="border:0;" allowfullscreen="" loading="lazy" referrerpolicy="no-referrer-when-downgrade"&gt;&lt;/iframe&gt;</t>
  </si>
  <si>
    <t>Rio Hondo Bookstore</t>
  </si>
  <si>
    <t>https://www.google.com/maps/dir/?api=1&amp;origin=️+Lucky+Frog+Photo+Booth+️+Photo+Booth+Rental+Orange+County&amp;origin_place_id=ChIJx22LbiEt3YARSIe46TZ1z_4&amp;destination=Rio+Hondo+Bookstore&amp;destination_place_id=ChIJLd9LwTjRwoAR6_VIVS5gyxU&amp;travelmode=best</t>
  </si>
  <si>
    <t>https://www.google.com/maps/dir/?api=1&amp;origin=️+Lucky+Frog+Photo+Booth+️+Photo+Booth+Rental+Orange+County&amp;origin_place_id=ChIJx22LbiEt3YARSIe46TZ1z_4&amp;destination=Rio+Hondo+Bookstore&amp;destination_place_id=ChIJLd9LwTjRwoAR6_VIVS5gyxU&amp;travelmode=driving</t>
  </si>
  <si>
    <t>https://www.google.com/maps/dir/?api=1&amp;origin=️+Lucky+Frog+Photo+Booth+️+Photo+Booth+Rental+Orange+County&amp;origin_place_id=ChIJx22LbiEt3YARSIe46TZ1z_4&amp;destination=Rio+Hondo+Bookstore&amp;destination_place_id=ChIJLd9LwTjRwoAR6_VIVS5gyxU&amp;travelmode=walking</t>
  </si>
  <si>
    <t>https://www.google.com/maps/dir/?api=1&amp;origin=️+Lucky+Frog+Photo+Booth+️+Photo+Booth+Rental+Orange+County&amp;origin_place_id=ChIJx22LbiEt3YARSIe46TZ1z_4&amp;destination=Rio+Hondo+Bookstore&amp;destination_place_id=ChIJLd9LwTjRwoAR6_VIVS5gyxU&amp;travelmode=bicycling</t>
  </si>
  <si>
    <t>https://www.google.com/maps/dir/?api=1&amp;origin=️+Lucky+Frog+Photo+Booth+️+Photo+Booth+Rental+Orange+County&amp;origin_place_id=ChIJx22LbiEt3YARSIe46TZ1z_4&amp;destination=Rio+Hondo+Bookstore&amp;destination_place_id=ChIJLd9LwTjRwoAR6_VIVS5gyxU&amp;travelmode=transit</t>
  </si>
  <si>
    <t>https://maps.google.com?saddr=33.8885848,-118.0703626&amp;daddr=34.0197585,-118.033475</t>
  </si>
  <si>
    <t>https://www.google.com/maps/dir/33.8885848,-118.0703626/34.0197585,-118.033475</t>
  </si>
  <si>
    <t>&lt;iframe src="https://www.google.com/maps/embed?pb=!1m26!1m12!1m3!1d6449.198386797689!2d-118.033475!3d34.0197585!2m3!1f0!2f0!3f0!3m2!1i1024!2i708!4f10.1!4m11!3e0!4m3!2s️+Lucky+Frog+Photo+Booth+️+Photo+Booth+Rental+Orange+County!1d33.8885848!2d-118.0703626!4m5!5s0x80dd2d216e8b6dc7:0xfecf7536e9b88748!2sRio+Hondo+Bookstore!3m2!1d34.0197585!2d-118.033475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</si>
  <si>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https://www.google.com/maps/dir/?api=1&amp;origin=️+Lucky+Frog+Photo+Booth+️+Photo+Booth+Rental+Orange+County&amp;origin_place_id=ChIJx22LbiEt3YARSIe46TZ1z_4&amp;destination=Macy's&amp;destination_place_id=ChIJ8565_XMt3YARx4UIKYn6qDc&amp;travelmode=best</t>
  </si>
  <si>
    <t>https://www.google.com/maps/dir/?api=1&amp;origin=️+Lucky+Frog+Photo+Booth+️+Photo+Booth+Rental+Orange+County&amp;origin_place_id=ChIJx22LbiEt3YARSIe46TZ1z_4&amp;destination=Macy's&amp;destination_place_id=ChIJ8565_XMt3YARx4UIKYn6qDc&amp;travelmode=driving</t>
  </si>
  <si>
    <t>https://www.google.com/maps/dir/?api=1&amp;origin=️+Lucky+Frog+Photo+Booth+️+Photo+Booth+Rental+Orange+County&amp;origin_place_id=ChIJx22LbiEt3YARSIe46TZ1z_4&amp;destination=Macy's&amp;destination_place_id=ChIJ8565_XMt3YARx4UIKYn6qDc&amp;travelmode=walking</t>
  </si>
  <si>
    <t>https://www.google.com/maps/dir/?api=1&amp;origin=️+Lucky+Frog+Photo+Booth+️+Photo+Booth+Rental+Orange+County&amp;origin_place_id=ChIJx22LbiEt3YARSIe46TZ1z_4&amp;destination=Macy's&amp;destination_place_id=ChIJ8565_XMt3YARx4UIKYn6qDc&amp;travelmode=bicycling</t>
  </si>
  <si>
    <t>https://www.google.com/maps/dir/?api=1&amp;origin=️+Lucky+Frog+Photo+Booth+️+Photo+Booth+Rental+Orange+County&amp;origin_place_id=ChIJx22LbiEt3YARSIe46TZ1z_4&amp;destination=Macy's&amp;destination_place_id=ChIJ8565_XMt3YARx4UIKYn6qDc&amp;travelmode=transit</t>
  </si>
  <si>
    <t>https://maps.google.com?saddr=33.8885848,-118.0703626&amp;daddr=33.859973,-118.093031</t>
  </si>
  <si>
    <t>https://www.google.com/maps/dir/33.8885848,-118.0703626/33.859973,-118.093031</t>
  </si>
  <si>
    <t>&lt;iframe src="https://www.google.com/maps/embed?pb=!1m26!1m12!1m3!1d6449.198386797689!2d-118.093031!3d33.859973!2m3!1f0!2f0!3f0!3m2!1i1024!2i708!4f10.1!4m11!3e0!4m3!2s️+Lucky+Frog+Photo+Booth+️+Photo+Booth+Rental+Orange+County!1d33.8885848!2d-118.0703626!4m5!5s0x80dd2d216e8b6dc7:0xfecf7536e9b88748!2sMacy's!3m2!1d33.859973!2d-118.093031!5e0!3m2!1sen!2slt!4v1682029416597!5m2!1sen!2slt" width="800" height="800" style="border:0;" allowfullscreen="" loading="lazy" referrerpolicy="no-referrer-when-downgrade"&gt;&lt;/iframe&gt;</t>
  </si>
  <si>
    <t>Savers</t>
  </si>
  <si>
    <t>https://www.google.com/maps/dir/?api=1&amp;origin=️+Lucky+Frog+Photo+Booth+️+Photo+Booth+Rental+Orange+County&amp;origin_place_id=ChIJx22LbiEt3YARSIe46TZ1z_4&amp;destination=Savers&amp;destination_place_id=ChIJTed4PzYr3YARPvMnghfObSY&amp;travelmode=best</t>
  </si>
  <si>
    <t>https://www.google.com/maps/dir/?api=1&amp;origin=️+Lucky+Frog+Photo+Booth+️+Photo+Booth+Rental+Orange+County&amp;origin_place_id=ChIJx22LbiEt3YARSIe46TZ1z_4&amp;destination=Savers&amp;destination_place_id=ChIJTed4PzYr3YARPvMnghfObSY&amp;travelmode=driving</t>
  </si>
  <si>
    <t>https://www.google.com/maps/dir/?api=1&amp;origin=️+Lucky+Frog+Photo+Booth+️+Photo+Booth+Rental+Orange+County&amp;origin_place_id=ChIJx22LbiEt3YARSIe46TZ1z_4&amp;destination=Savers&amp;destination_place_id=ChIJTed4PzYr3YARPvMnghfObSY&amp;travelmode=walking</t>
  </si>
  <si>
    <t>https://www.google.com/maps/dir/?api=1&amp;origin=️+Lucky+Frog+Photo+Booth+️+Photo+Booth+Rental+Orange+County&amp;origin_place_id=ChIJx22LbiEt3YARSIe46TZ1z_4&amp;destination=Savers&amp;destination_place_id=ChIJTed4PzYr3YARPvMnghfObSY&amp;travelmode=bicycling</t>
  </si>
  <si>
    <t>https://www.google.com/maps/dir/?api=1&amp;origin=️+Lucky+Frog+Photo+Booth+️+Photo+Booth+Rental+Orange+County&amp;origin_place_id=ChIJx22LbiEt3YARSIe46TZ1z_4&amp;destination=Savers&amp;destination_place_id=ChIJTed4PzYr3YARPvMnghfObSY&amp;travelmode=transit</t>
  </si>
  <si>
    <t>https://maps.google.com?saddr=33.8885848,-118.0703626&amp;daddr=33.9181747,-117.9936307</t>
  </si>
  <si>
    <t>https://www.google.com/maps/dir/33.8885848,-118.0703626/33.9181747,-117.9936307</t>
  </si>
  <si>
    <t>&lt;iframe src="https://www.google.com/maps/embed?pb=!1m26!1m12!1m3!1d6449.198386797689!2d-117.9936307!3d33.9181747!2m3!1f0!2f0!3f0!3m2!1i1024!2i708!4f10.1!4m11!3e0!4m3!2s️+Lucky+Frog+Photo+Booth+️+Photo+Booth+Rental+Orange+County!1d33.8885848!2d-118.0703626!4m5!5s0x80dd2d216e8b6dc7:0xfecf7536e9b88748!2sSavers!3m2!1d33.9181747!2d-117.9936307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</si>
  <si>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https://www.google.com/maps/dir/?api=1&amp;origin=️+Lucky+Frog+Photo+Booth+️+Photo+Booth+Rental+Orange+County&amp;origin_place_id=ChIJx22LbiEt3YARSIe46TZ1z_4&amp;destination=The+Home+Depot&amp;destination_place_id=ChIJZ0f6Z9Yz3YAR14Hmm8HVYDM&amp;travelmode=best</t>
  </si>
  <si>
    <t>https://www.google.com/maps/dir/?api=1&amp;origin=️+Lucky+Frog+Photo+Booth+️+Photo+Booth+Rental+Orange+County&amp;origin_place_id=ChIJx22LbiEt3YARSIe46TZ1z_4&amp;destination=The+Home+Depot&amp;destination_place_id=ChIJZ0f6Z9Yz3YAR14Hmm8HVYDM&amp;travelmode=driving</t>
  </si>
  <si>
    <t>https://www.google.com/maps/dir/?api=1&amp;origin=️+Lucky+Frog+Photo+Booth+️+Photo+Booth+Rental+Orange+County&amp;origin_place_id=ChIJx22LbiEt3YARSIe46TZ1z_4&amp;destination=The+Home+Depot&amp;destination_place_id=ChIJZ0f6Z9Yz3YAR14Hmm8HVYDM&amp;travelmode=walking</t>
  </si>
  <si>
    <t>https://www.google.com/maps/dir/?api=1&amp;origin=️+Lucky+Frog+Photo+Booth+️+Photo+Booth+Rental+Orange+County&amp;origin_place_id=ChIJx22LbiEt3YARSIe46TZ1z_4&amp;destination=The+Home+Depot&amp;destination_place_id=ChIJZ0f6Z9Yz3YAR14Hmm8HVYDM&amp;travelmode=bicycling</t>
  </si>
  <si>
    <t>https://www.google.com/maps/dir/?api=1&amp;origin=️+Lucky+Frog+Photo+Booth+️+Photo+Booth+Rental+Orange+County&amp;origin_place_id=ChIJx22LbiEt3YARSIe46TZ1z_4&amp;destination=The+Home+Depot&amp;destination_place_id=ChIJZ0f6Z9Yz3YAR14Hmm8HVYDM&amp;travelmode=transit</t>
  </si>
  <si>
    <t>https://maps.google.com?saddr=33.8885848,-118.0703626&amp;daddr=33.8017165,-118.1658432</t>
  </si>
  <si>
    <t>https://www.google.com/maps/dir/33.8885848,-118.0703626/33.8017165,-118.1658432</t>
  </si>
  <si>
    <t>&lt;iframe src="https://www.google.com/maps/embed?pb=!1m26!1m12!1m3!1d6449.198386797689!2d-118.1658432!3d33.8017165!2m3!1f0!2f0!3f0!3m2!1i1024!2i708!4f10.1!4m11!3e0!4m3!2s️+Lucky+Frog+Photo+Booth+️+Photo+Booth+Rental+Orange+County!1d33.8885848!2d-118.0703626!4m5!5s0x80dd2d216e8b6dc7:0xfecf7536e9b88748!2sThe+Home+Depot!3m2!1d33.8017165!2d-118.1658432!5e0!3m2!1sen!2slt!4v1682029416597!5m2!1sen!2slt" width="800" height="800" style="border:0;" allowfullscreen="" loading="lazy" referrerpolicy="no-referrer-when-downgrade"&gt;&lt;/iframe&gt;</t>
  </si>
  <si>
    <t>Lids</t>
  </si>
  <si>
    <t>https://www.google.com/maps/dir/?api=1&amp;origin=️+Lucky+Frog+Photo+Booth+️+Photo+Booth+Rental+Orange+County&amp;origin_place_id=ChIJx22LbiEt3YARSIe46TZ1z_4&amp;destination=Lids&amp;destination_place_id=ChIJT_27nVTOwoARjIf-yz3fqVg&amp;travelmode=best</t>
  </si>
  <si>
    <t>https://www.google.com/maps/dir/?api=1&amp;origin=️+Lucky+Frog+Photo+Booth+️+Photo+Booth+Rental+Orange+County&amp;origin_place_id=ChIJx22LbiEt3YARSIe46TZ1z_4&amp;destination=Lids&amp;destination_place_id=ChIJT_27nVTOwoARjIf-yz3fqVg&amp;travelmode=driving</t>
  </si>
  <si>
    <t>https://www.google.com/maps/dir/?api=1&amp;origin=️+Lucky+Frog+Photo+Booth+️+Photo+Booth+Rental+Orange+County&amp;origin_place_id=ChIJx22LbiEt3YARSIe46TZ1z_4&amp;destination=Lids&amp;destination_place_id=ChIJT_27nVTOwoARjIf-yz3fqVg&amp;travelmode=walking</t>
  </si>
  <si>
    <t>https://www.google.com/maps/dir/?api=1&amp;origin=️+Lucky+Frog+Photo+Booth+️+Photo+Booth+Rental+Orange+County&amp;origin_place_id=ChIJx22LbiEt3YARSIe46TZ1z_4&amp;destination=Lids&amp;destination_place_id=ChIJT_27nVTOwoARjIf-yz3fqVg&amp;travelmode=bicycling</t>
  </si>
  <si>
    <t>https://www.google.com/maps/dir/?api=1&amp;origin=️+Lucky+Frog+Photo+Booth+️+Photo+Booth+Rental+Orange+County&amp;origin_place_id=ChIJx22LbiEt3YARSIe46TZ1z_4&amp;destination=Lids&amp;destination_place_id=ChIJT_27nVTOwoARjIf-yz3fqVg&amp;travelmode=transit</t>
  </si>
  <si>
    <t>https://maps.google.com?saddr=33.8885848,-118.0703626&amp;daddr=34.0063385,-118.1529537</t>
  </si>
  <si>
    <t>https://www.google.com/maps/dir/33.8885848,-118.0703626/34.0063385,-118.1529537</t>
  </si>
  <si>
    <t>&lt;iframe src="https://www.google.com/maps/embed?pb=!1m26!1m12!1m3!1d6449.198386797689!2d-118.1529537!3d34.0063385!2m3!1f0!2f0!3f0!3m2!1i1024!2i708!4f10.1!4m11!3e0!4m3!2s️+Lucky+Frog+Photo+Booth+️+Photo+Booth+Rental+Orange+County!1d33.8885848!2d-118.0703626!4m5!5s0x80dd2d216e8b6dc7:0xfecf7536e9b88748!2sLids!3m2!1d34.0063385!2d-118.1529537!5e0!3m2!1sen!2slt!4v1682029416597!5m2!1sen!2slt" width="800" height="800" style="border:0;" allowfullscreen="" loading="lazy" referrerpolicy="no-referrer-when-downgrade"&gt;&lt;/iframe&gt;</t>
  </si>
  <si>
    <t>Cabe Toyota</t>
  </si>
  <si>
    <t>https://www.google.com/maps/dir/?api=1&amp;origin=️+Lucky+Frog+Photo+Booth+️+Photo+Booth+Rental+Orange+County&amp;origin_place_id=ChIJx22LbiEt3YARSIe46TZ1z_4&amp;destination=Cabe+Toyota&amp;destination_place_id=ChIJEZgNN6jMwoARJ1_7aTrTRKw&amp;travelmode=best</t>
  </si>
  <si>
    <t>https://www.google.com/maps/dir/?api=1&amp;origin=️+Lucky+Frog+Photo+Booth+️+Photo+Booth+Rental+Orange+County&amp;origin_place_id=ChIJx22LbiEt3YARSIe46TZ1z_4&amp;destination=Cabe+Toyota&amp;destination_place_id=ChIJEZgNN6jMwoARJ1_7aTrTRKw&amp;travelmode=driving</t>
  </si>
  <si>
    <t>https://www.google.com/maps/dir/?api=1&amp;origin=️+Lucky+Frog+Photo+Booth+️+Photo+Booth+Rental+Orange+County&amp;origin_place_id=ChIJx22LbiEt3YARSIe46TZ1z_4&amp;destination=Cabe+Toyota&amp;destination_place_id=ChIJEZgNN6jMwoARJ1_7aTrTRKw&amp;travelmode=walking</t>
  </si>
  <si>
    <t>https://www.google.com/maps/dir/?api=1&amp;origin=️+Lucky+Frog+Photo+Booth+️+Photo+Booth+Rental+Orange+County&amp;origin_place_id=ChIJx22LbiEt3YARSIe46TZ1z_4&amp;destination=Cabe+Toyota&amp;destination_place_id=ChIJEZgNN6jMwoARJ1_7aTrTRKw&amp;travelmode=bicycling</t>
  </si>
  <si>
    <t>https://www.google.com/maps/dir/?api=1&amp;origin=️+Lucky+Frog+Photo+Booth+️+Photo+Booth+Rental+Orange+County&amp;origin_place_id=ChIJx22LbiEt3YARSIe46TZ1z_4&amp;destination=Cabe+Toyota&amp;destination_place_id=ChIJEZgNN6jMwoARJ1_7aTrTRKw&amp;travelmode=transit</t>
  </si>
  <si>
    <t>https://maps.google.com?saddr=33.8885848,-118.0703626&amp;daddr=33.80858769999999,-118.1898648</t>
  </si>
  <si>
    <t>https://www.google.com/maps/dir/33.8885848,-118.0703626/33.80858769999999,-118.1898648</t>
  </si>
  <si>
    <t>&lt;iframe src="https://www.google.com/maps/embed?pb=!1m26!1m12!1m3!1d6449.198386797689!2d-118.1898648!3d33.80858769999999!2m3!1f0!2f0!3f0!3m2!1i1024!2i708!4f10.1!4m11!3e0!4m3!2s️+Lucky+Frog+Photo+Booth+️+Photo+Booth+Rental+Orange+County!1d33.8885848!2d-118.0703626!4m5!5s0x80dd2d216e8b6dc7:0xfecf7536e9b88748!2sCabe+Toyota!3m2!1d33.80858769999999!2d-118.1898648!5e0!3m2!1sen!2slt!4v1682029416597!5m2!1sen!2slt" width="800" height="800" style="border:0;" allowfullscreen="" loading="lazy" referrerpolicy="no-referrer-when-downgrade"&gt;&lt;/iframe&gt;</t>
  </si>
  <si>
    <t>Apple Brea Mall</t>
  </si>
  <si>
    <t>https://www.google.com/maps/dir/?api=1&amp;origin=️+Lucky+Frog+Photo+Booth+️+Photo+Booth+Rental+Orange+County&amp;origin_place_id=ChIJx22LbiEt3YARSIe46TZ1z_4&amp;destination=Apple+Brea+Mall&amp;destination_place_id=ChIJxf___-_U3IARAYBCGNp8oyo&amp;travelmode=best</t>
  </si>
  <si>
    <t>https://www.google.com/maps/dir/?api=1&amp;origin=️+Lucky+Frog+Photo+Booth+️+Photo+Booth+Rental+Orange+County&amp;origin_place_id=ChIJx22LbiEt3YARSIe46TZ1z_4&amp;destination=Apple+Brea+Mall&amp;destination_place_id=ChIJxf___-_U3IARAYBCGNp8oyo&amp;travelmode=driving</t>
  </si>
  <si>
    <t>https://www.google.com/maps/dir/?api=1&amp;origin=️+Lucky+Frog+Photo+Booth+️+Photo+Booth+Rental+Orange+County&amp;origin_place_id=ChIJx22LbiEt3YARSIe46TZ1z_4&amp;destination=Apple+Brea+Mall&amp;destination_place_id=ChIJxf___-_U3IARAYBCGNp8oyo&amp;travelmode=walking</t>
  </si>
  <si>
    <t>https://www.google.com/maps/dir/?api=1&amp;origin=️+Lucky+Frog+Photo+Booth+️+Photo+Booth+Rental+Orange+County&amp;origin_place_id=ChIJx22LbiEt3YARSIe46TZ1z_4&amp;destination=Apple+Brea+Mall&amp;destination_place_id=ChIJxf___-_U3IARAYBCGNp8oyo&amp;travelmode=bicycling</t>
  </si>
  <si>
    <t>https://www.google.com/maps/dir/?api=1&amp;origin=️+Lucky+Frog+Photo+Booth+️+Photo+Booth+Rental+Orange+County&amp;origin_place_id=ChIJx22LbiEt3YARSIe46TZ1z_4&amp;destination=Apple+Brea+Mall&amp;destination_place_id=ChIJxf___-_U3IARAYBCGNp8oyo&amp;travelmode=transit</t>
  </si>
  <si>
    <t>https://maps.google.com?saddr=33.8885848,-118.0703626&amp;daddr=33.9157374,-117.8866532</t>
  </si>
  <si>
    <t>https://www.google.com/maps/dir/33.8885848,-118.0703626/33.9157374,-117.8866532</t>
  </si>
  <si>
    <t>&lt;iframe src="https://www.google.com/maps/embed?pb=!1m26!1m12!1m3!1d6449.198386797689!2d-117.8866532!3d33.9157374!2m3!1f0!2f0!3f0!3m2!1i1024!2i708!4f10.1!4m11!3e0!4m3!2s️+Lucky+Frog+Photo+Booth+️+Photo+Booth+Rental+Orange+County!1d33.8885848!2d-118.0703626!4m5!5s0x80dd2d216e8b6dc7:0xfecf7536e9b88748!2sApple+Brea+Mall!3m2!1d33.9157374!2d-117.8866532!5e0!3m2!1sen!2slt!4v1682029416597!5m2!1sen!2slt" width="800" height="800" style="border:0;" allowfullscreen="" loading="lazy" referrerpolicy="no-referrer-when-downgrade"&gt;&lt;/iframe&gt;</t>
  </si>
  <si>
    <t>Walmart</t>
  </si>
  <si>
    <t>https://www.google.com/maps/dir/?api=1&amp;origin=️+Lucky+Frog+Photo+Booth+️+Photo+Booth+Rental+Orange+County&amp;origin_place_id=ChIJx22LbiEt3YARSIe46TZ1z_4&amp;destination=Walmart&amp;destination_place_id=ChIJWah1_9gr3YAR3BCHJs3MyAc&amp;travelmode=best</t>
  </si>
  <si>
    <t>https://www.google.com/maps/dir/?api=1&amp;origin=️+Lucky+Frog+Photo+Booth+️+Photo+Booth+Rental+Orange+County&amp;origin_place_id=ChIJx22LbiEt3YARSIe46TZ1z_4&amp;destination=Walmart&amp;destination_place_id=ChIJWah1_9gr3YAR3BCHJs3MyAc&amp;travelmode=driving</t>
  </si>
  <si>
    <t>https://www.google.com/maps/dir/?api=1&amp;origin=️+Lucky+Frog+Photo+Booth+️+Photo+Booth+Rental+Orange+County&amp;origin_place_id=ChIJx22LbiEt3YARSIe46TZ1z_4&amp;destination=Walmart&amp;destination_place_id=ChIJWah1_9gr3YAR3BCHJs3MyAc&amp;travelmode=walking</t>
  </si>
  <si>
    <t>https://www.google.com/maps/dir/?api=1&amp;origin=️+Lucky+Frog+Photo+Booth+️+Photo+Booth+Rental+Orange+County&amp;origin_place_id=ChIJx22LbiEt3YARSIe46TZ1z_4&amp;destination=Walmart&amp;destination_place_id=ChIJWah1_9gr3YAR3BCHJs3MyAc&amp;travelmode=bicycling</t>
  </si>
  <si>
    <t>https://www.google.com/maps/dir/?api=1&amp;origin=️+Lucky+Frog+Photo+Booth+️+Photo+Booth+Rental+Orange+County&amp;origin_place_id=ChIJx22LbiEt3YARSIe46TZ1z_4&amp;destination=Walmart&amp;destination_place_id=ChIJWah1_9gr3YAR3BCHJs3MyAc&amp;travelmode=transit</t>
  </si>
  <si>
    <t>https://maps.google.com?saddr=33.8885848,-118.0703626&amp;daddr=33.8451353,-117.9870888</t>
  </si>
  <si>
    <t>https://www.google.com/maps/dir/33.8885848,-118.0703626/33.8451353,-117.9870888</t>
  </si>
  <si>
    <t>&lt;iframe src="https://www.google.com/maps/embed?pb=!1m26!1m12!1m3!1d6449.198386797689!2d-117.9870888!3d33.8451353!2m3!1f0!2f0!3f0!3m2!1i1024!2i708!4f10.1!4m11!3e0!4m3!2s️+Lucky+Frog+Photo+Booth+️+Photo+Booth+Rental+Orange+County!1d33.8885848!2d-118.0703626!4m5!5s0x80dd2d216e8b6dc7:0xfecf7536e9b88748!2sWalmart!3m2!1d33.8451353!2d-117.9870888!5e0!3m2!1sen!2slt!4v1682029416597!5m2!1sen!2slt" width="800" height="800" style="border:0;" allowfullscreen="" loading="lazy" referrerpolicy="no-referrer-when-downgrade"&gt;&lt;/iframe&gt;</t>
  </si>
  <si>
    <t>Food4Less</t>
  </si>
  <si>
    <t>https://www.google.com/maps/dir/?api=1&amp;origin=️+Lucky+Frog+Photo+Booth+️+Photo+Booth+Rental+Orange+County&amp;origin_place_id=ChIJx22LbiEt3YARSIe46TZ1z_4&amp;destination=Food4Less&amp;destination_place_id=ChIJJbznwzoo3YARAcB9juzgtwk&amp;travelmode=best</t>
  </si>
  <si>
    <t>https://www.google.com/maps/dir/?api=1&amp;origin=️+Lucky+Frog+Photo+Booth+️+Photo+Booth+Rental+Orange+County&amp;origin_place_id=ChIJx22LbiEt3YARSIe46TZ1z_4&amp;destination=Food4Less&amp;destination_place_id=ChIJJbznwzoo3YARAcB9juzgtwk&amp;travelmode=driving</t>
  </si>
  <si>
    <t>https://www.google.com/maps/dir/?api=1&amp;origin=️+Lucky+Frog+Photo+Booth+️+Photo+Booth+Rental+Orange+County&amp;origin_place_id=ChIJx22LbiEt3YARSIe46TZ1z_4&amp;destination=Food4Less&amp;destination_place_id=ChIJJbznwzoo3YARAcB9juzgtwk&amp;travelmode=walking</t>
  </si>
  <si>
    <t>https://www.google.com/maps/dir/?api=1&amp;origin=️+Lucky+Frog+Photo+Booth+️+Photo+Booth+Rental+Orange+County&amp;origin_place_id=ChIJx22LbiEt3YARSIe46TZ1z_4&amp;destination=Food4Less&amp;destination_place_id=ChIJJbznwzoo3YARAcB9juzgtwk&amp;travelmode=bicycling</t>
  </si>
  <si>
    <t>https://www.google.com/maps/dir/?api=1&amp;origin=️+Lucky+Frog+Photo+Booth+️+Photo+Booth+Rental+Orange+County&amp;origin_place_id=ChIJx22LbiEt3YARSIe46TZ1z_4&amp;destination=Food4Less&amp;destination_place_id=ChIJJbznwzoo3YARAcB9juzgtwk&amp;travelmode=transit</t>
  </si>
  <si>
    <t>https://maps.google.com?saddr=33.8885848,-118.0703626&amp;daddr=33.8018936,-117.9377523</t>
  </si>
  <si>
    <t>https://www.google.com/maps/dir/33.8885848,-118.0703626/33.8018936,-117.9377523</t>
  </si>
  <si>
    <t>&lt;iframe src="https://www.google.com/maps/embed?pb=!1m26!1m12!1m3!1d6449.198386797689!2d-117.9377523!3d33.8018936!2m3!1f0!2f0!3f0!3m2!1i1024!2i708!4f10.1!4m11!3e0!4m3!2s️+Lucky+Frog+Photo+Booth+️+Photo+Booth+Rental+Orange+County!1d33.8885848!2d-118.0703626!4m5!5s0x80dd2d216e8b6dc7:0xfecf7536e9b88748!2sFood4Less!3m2!1d33.8018936!2d-117.9377523!5e0!3m2!1sen!2slt!4v1682029416597!5m2!1sen!2slt" width="800" height="800" style="border:0;" allowfullscreen="" loading="lazy" referrerpolicy="no-referrer-when-downgrade"&gt;&lt;/iframe&gt;</t>
  </si>
  <si>
    <t>Michael Kors Outlet</t>
  </si>
  <si>
    <t>https://www.google.com/maps/dir/?api=1&amp;origin=️+Lucky+Frog+Photo+Booth+️+Photo+Booth+Rental+Orange+County&amp;origin_place_id=ChIJx22LbiEt3YARSIe46TZ1z_4&amp;destination=Michael+Kors+Outlet&amp;destination_place_id=ChIJhZyY5FLOwoARgYYAOfagj9s&amp;travelmode=best</t>
  </si>
  <si>
    <t>https://www.google.com/maps/dir/?api=1&amp;origin=️+Lucky+Frog+Photo+Booth+️+Photo+Booth+Rental+Orange+County&amp;origin_place_id=ChIJx22LbiEt3YARSIe46TZ1z_4&amp;destination=Michael+Kors+Outlet&amp;destination_place_id=ChIJhZyY5FLOwoARgYYAOfagj9s&amp;travelmode=driving</t>
  </si>
  <si>
    <t>https://www.google.com/maps/dir/?api=1&amp;origin=️+Lucky+Frog+Photo+Booth+️+Photo+Booth+Rental+Orange+County&amp;origin_place_id=ChIJx22LbiEt3YARSIe46TZ1z_4&amp;destination=Michael+Kors+Outlet&amp;destination_place_id=ChIJhZyY5FLOwoARgYYAOfagj9s&amp;travelmode=walking</t>
  </si>
  <si>
    <t>https://www.google.com/maps/dir/?api=1&amp;origin=️+Lucky+Frog+Photo+Booth+️+Photo+Booth+Rental+Orange+County&amp;origin_place_id=ChIJx22LbiEt3YARSIe46TZ1z_4&amp;destination=Michael+Kors+Outlet&amp;destination_place_id=ChIJhZyY5FLOwoARgYYAOfagj9s&amp;travelmode=bicycling</t>
  </si>
  <si>
    <t>https://www.google.com/maps/dir/?api=1&amp;origin=️+Lucky+Frog+Photo+Booth+️+Photo+Booth+Rental+Orange+County&amp;origin_place_id=ChIJx22LbiEt3YARSIe46TZ1z_4&amp;destination=Michael+Kors+Outlet&amp;destination_place_id=ChIJhZyY5FLOwoARgYYAOfagj9s&amp;travelmode=transit</t>
  </si>
  <si>
    <t>https://maps.google.com?saddr=33.8885848,-118.0703626&amp;daddr=34.0071573,-118.1528333</t>
  </si>
  <si>
    <t>https://www.google.com/maps/dir/33.8885848,-118.0703626/34.0071573,-118.1528333</t>
  </si>
  <si>
    <t>&lt;iframe src="https://www.google.com/maps/embed?pb=!1m26!1m12!1m3!1d6449.198386797689!2d-118.1528333!3d34.0071573!2m3!1f0!2f0!3f0!3m2!1i1024!2i708!4f10.1!4m11!3e0!4m3!2s️+Lucky+Frog+Photo+Booth+️+Photo+Booth+Rental+Orange+County!1d33.8885848!2d-118.0703626!4m5!5s0x80dd2d216e8b6dc7:0xfecf7536e9b88748!2sMichael+Kors+Outlet!3m2!1d34.0071573!2d-118.1528333!5e0!3m2!1sen!2slt!4v1682029416597!5m2!1sen!2slt" width="800" height="800" style="border:0;" allowfullscreen="" loading="lazy" referrerpolicy="no-referrer-when-downgrade"&gt;&lt;/iframe&gt;</t>
  </si>
  <si>
    <t>Charlotte Russe</t>
  </si>
  <si>
    <t>https://www.google.com/maps/dir/?api=1&amp;origin=️+Lucky+Frog+Photo+Booth+️+Photo+Booth+Rental+Orange+County&amp;origin_place_id=ChIJx22LbiEt3YARSIe46TZ1z_4&amp;destination=Charlotte+Russe&amp;destination_place_id=ChIJ2RYsOoPNwoARCKCCgMI7uJ0&amp;travelmode=best</t>
  </si>
  <si>
    <t>https://www.google.com/maps/dir/?api=1&amp;origin=️+Lucky+Frog+Photo+Booth+️+Photo+Booth+Rental+Orange+County&amp;origin_place_id=ChIJx22LbiEt3YARSIe46TZ1z_4&amp;destination=Charlotte+Russe&amp;destination_place_id=ChIJ2RYsOoPNwoARCKCCgMI7uJ0&amp;travelmode=driving</t>
  </si>
  <si>
    <t>https://www.google.com/maps/dir/?api=1&amp;origin=️+Lucky+Frog+Photo+Booth+️+Photo+Booth+Rental+Orange+County&amp;origin_place_id=ChIJx22LbiEt3YARSIe46TZ1z_4&amp;destination=Charlotte+Russe&amp;destination_place_id=ChIJ2RYsOoPNwoARCKCCgMI7uJ0&amp;travelmode=walking</t>
  </si>
  <si>
    <t>https://www.google.com/maps/dir/?api=1&amp;origin=️+Lucky+Frog+Photo+Booth+️+Photo+Booth+Rental+Orange+County&amp;origin_place_id=ChIJx22LbiEt3YARSIe46TZ1z_4&amp;destination=Charlotte+Russe&amp;destination_place_id=ChIJ2RYsOoPNwoARCKCCgMI7uJ0&amp;travelmode=bicycling</t>
  </si>
  <si>
    <t>https://www.google.com/maps/dir/?api=1&amp;origin=️+Lucky+Frog+Photo+Booth+️+Photo+Booth+Rental+Orange+County&amp;origin_place_id=ChIJx22LbiEt3YARSIe46TZ1z_4&amp;destination=Charlotte+Russe&amp;destination_place_id=ChIJ2RYsOoPNwoARCKCCgMI7uJ0&amp;travelmode=transit</t>
  </si>
  <si>
    <t>https://maps.google.com?saddr=33.8885848,-118.0703626&amp;daddr=33.935768,-118.119984</t>
  </si>
  <si>
    <t>https://www.google.com/maps/dir/33.8885848,-118.0703626/33.935768,-118.119984</t>
  </si>
  <si>
    <t>&lt;iframe src="https://www.google.com/maps/embed?pb=!1m26!1m12!1m3!1d6449.198386797689!2d-118.119984!3d33.935768!2m3!1f0!2f0!3f0!3m2!1i1024!2i708!4f10.1!4m11!3e0!4m3!2s️+Lucky+Frog+Photo+Booth+️+Photo+Booth+Rental+Orange+County!1d33.8885848!2d-118.0703626!4m5!5s0x80dd2d216e8b6dc7:0xfecf7536e9b88748!2sCharlotte+Russe!3m2!1d33.935768!2d-118.119984!5e0!3m2!1sen!2slt!4v1682029416597!5m2!1sen!2slt" width="800" height="800" style="border:0;" allowfullscreen="" loading="lazy" referrerpolicy="no-referrer-when-downgrade"&gt;&lt;/iframe&gt;</t>
  </si>
  <si>
    <t>Hot Topic</t>
  </si>
  <si>
    <t>https://www.google.com/maps/dir/?api=1&amp;origin=️+Lucky+Frog+Photo+Booth+️+Photo+Booth+Rental+Orange+County&amp;origin_place_id=ChIJx22LbiEt3YARSIe46TZ1z_4&amp;destination=Hot+Topic&amp;destination_place_id=ChIJFaqNaYLNwoARKAXjjxpCkwI&amp;travelmode=best</t>
  </si>
  <si>
    <t>https://www.google.com/maps/dir/?api=1&amp;origin=️+Lucky+Frog+Photo+Booth+️+Photo+Booth+Rental+Orange+County&amp;origin_place_id=ChIJx22LbiEt3YARSIe46TZ1z_4&amp;destination=Hot+Topic&amp;destination_place_id=ChIJFaqNaYLNwoARKAXjjxpCkwI&amp;travelmode=driving</t>
  </si>
  <si>
    <t>https://www.google.com/maps/dir/?api=1&amp;origin=️+Lucky+Frog+Photo+Booth+️+Photo+Booth+Rental+Orange+County&amp;origin_place_id=ChIJx22LbiEt3YARSIe46TZ1z_4&amp;destination=Hot+Topic&amp;destination_place_id=ChIJFaqNaYLNwoARKAXjjxpCkwI&amp;travelmode=walking</t>
  </si>
  <si>
    <t>https://www.google.com/maps/dir/?api=1&amp;origin=️+Lucky+Frog+Photo+Booth+️+Photo+Booth+Rental+Orange+County&amp;origin_place_id=ChIJx22LbiEt3YARSIe46TZ1z_4&amp;destination=Hot+Topic&amp;destination_place_id=ChIJFaqNaYLNwoARKAXjjxpCkwI&amp;travelmode=bicycling</t>
  </si>
  <si>
    <t>https://www.google.com/maps/dir/?api=1&amp;origin=️+Lucky+Frog+Photo+Booth+️+Photo+Booth+Rental+Orange+County&amp;origin_place_id=ChIJx22LbiEt3YARSIe46TZ1z_4&amp;destination=Hot+Topic&amp;destination_place_id=ChIJFaqNaYLNwoARKAXjjxpCkwI&amp;travelmode=transit</t>
  </si>
  <si>
    <t>&lt;iframe src="https://www.google.com/maps/embed?pb=!1m26!1m12!1m3!1d6449.198386797689!2d-118.119984!3d33.935768!2m3!1f0!2f0!3f0!3m2!1i1024!2i708!4f10.1!4m11!3e0!4m3!2s️+Lucky+Frog+Photo+Booth+️+Photo+Booth+Rental+Orange+County!1d33.8885848!2d-118.0703626!4m5!5s0x80dd2d216e8b6dc7:0xfecf7536e9b88748!2sHot+Topic!3m2!1d33.935768!2d-118.119984!5e0!3m2!1sen!2slt!4v1682029416597!5m2!1sen!2slt" width="800" height="800" style="border:0;" allowfullscreen="" loading="lazy" referrerpolicy="no-referrer-when-downgrade"&gt;&lt;/iframe&gt;</t>
  </si>
  <si>
    <t>Tillys</t>
  </si>
  <si>
    <t>https://www.google.com/maps/dir/?api=1&amp;origin=️+Lucky+Frog+Photo+Booth+️+Photo+Booth+Rental+Orange+County&amp;origin_place_id=ChIJx22LbiEt3YARSIe46TZ1z_4&amp;destination=Tillys&amp;destination_place_id=ChIJhZyY5FLOwoAR-2SY_8e3k24&amp;travelmode=best</t>
  </si>
  <si>
    <t>https://www.google.com/maps/dir/?api=1&amp;origin=️+Lucky+Frog+Photo+Booth+️+Photo+Booth+Rental+Orange+County&amp;origin_place_id=ChIJx22LbiEt3YARSIe46TZ1z_4&amp;destination=Tillys&amp;destination_place_id=ChIJhZyY5FLOwoAR-2SY_8e3k24&amp;travelmode=driving</t>
  </si>
  <si>
    <t>https://www.google.com/maps/dir/?api=1&amp;origin=️+Lucky+Frog+Photo+Booth+️+Photo+Booth+Rental+Orange+County&amp;origin_place_id=ChIJx22LbiEt3YARSIe46TZ1z_4&amp;destination=Tillys&amp;destination_place_id=ChIJhZyY5FLOwoAR-2SY_8e3k24&amp;travelmode=walking</t>
  </si>
  <si>
    <t>https://www.google.com/maps/dir/?api=1&amp;origin=️+Lucky+Frog+Photo+Booth+️+Photo+Booth+Rental+Orange+County&amp;origin_place_id=ChIJx22LbiEt3YARSIe46TZ1z_4&amp;destination=Tillys&amp;destination_place_id=ChIJhZyY5FLOwoAR-2SY_8e3k24&amp;travelmode=bicycling</t>
  </si>
  <si>
    <t>https://www.google.com/maps/dir/?api=1&amp;origin=️+Lucky+Frog+Photo+Booth+️+Photo+Booth+Rental+Orange+County&amp;origin_place_id=ChIJx22LbiEt3YARSIe46TZ1z_4&amp;destination=Tillys&amp;destination_place_id=ChIJhZyY5FLOwoAR-2SY_8e3k24&amp;travelmode=transit</t>
  </si>
  <si>
    <t>https://maps.google.com?saddr=33.8885848,-118.0703626&amp;daddr=34.0074315,-118.1538888</t>
  </si>
  <si>
    <t>https://www.google.com/maps/dir/33.8885848,-118.0703626/34.0074315,-118.1538888</t>
  </si>
  <si>
    <t>&lt;iframe src="https://www.google.com/maps/embed?pb=!1m26!1m12!1m3!1d6449.198386797689!2d-118.1538888!3d34.0074315!2m3!1f0!2f0!3f0!3m2!1i1024!2i708!4f10.1!4m11!3e0!4m3!2s️+Lucky+Frog+Photo+Booth+️+Photo+Booth+Rental+Orange+County!1d33.8885848!2d-118.0703626!4m5!5s0x80dd2d216e8b6dc7:0xfecf7536e9b88748!2sTillys!3m2!1d34.0074315!2d-118.1538888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</si>
  <si>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https://www.google.com/maps/dir/?api=1&amp;origin=️+Lucky+Frog+Photo+Booth+️+Photo+Booth+Rental+Orange+County&amp;origin_place_id=ChIJx22LbiEt3YARSIe46TZ1z_4&amp;destination=Best+Buy&amp;destination_place_id=ChIJX_mzh2Qu3YARsS0--MJsu3A&amp;travelmode=best</t>
  </si>
  <si>
    <t>https://www.google.com/maps/dir/?api=1&amp;origin=️+Lucky+Frog+Photo+Booth+️+Photo+Booth+Rental+Orange+County&amp;origin_place_id=ChIJx22LbiEt3YARSIe46TZ1z_4&amp;destination=Best+Buy&amp;destination_place_id=ChIJX_mzh2Qu3YARsS0--MJsu3A&amp;travelmode=driving</t>
  </si>
  <si>
    <t>https://www.google.com/maps/dir/?api=1&amp;origin=️+Lucky+Frog+Photo+Booth+️+Photo+Booth+Rental+Orange+County&amp;origin_place_id=ChIJx22LbiEt3YARSIe46TZ1z_4&amp;destination=Best+Buy&amp;destination_place_id=ChIJX_mzh2Qu3YARsS0--MJsu3A&amp;travelmode=walking</t>
  </si>
  <si>
    <t>https://www.google.com/maps/dir/?api=1&amp;origin=️+Lucky+Frog+Photo+Booth+️+Photo+Booth+Rental+Orange+County&amp;origin_place_id=ChIJx22LbiEt3YARSIe46TZ1z_4&amp;destination=Best+Buy&amp;destination_place_id=ChIJX_mzh2Qu3YARsS0--MJsu3A&amp;travelmode=bicycling</t>
  </si>
  <si>
    <t>https://www.google.com/maps/dir/?api=1&amp;origin=️+Lucky+Frog+Photo+Booth+️+Photo+Booth+Rental+Orange+County&amp;origin_place_id=ChIJx22LbiEt3YARSIe46TZ1z_4&amp;destination=Best+Buy&amp;destination_place_id=ChIJX_mzh2Qu3YARsS0--MJsu3A&amp;travelmode=transit</t>
  </si>
  <si>
    <t>https://maps.google.com?saddr=33.8885848,-118.0703626&amp;daddr=33.869189,-118.056182</t>
  </si>
  <si>
    <t>https://www.google.com/maps/dir/33.8885848,-118.0703626/33.869189,-118.056182</t>
  </si>
  <si>
    <t>&lt;iframe src="https://www.google.com/maps/embed?pb=!1m26!1m12!1m3!1d6449.198386797689!2d-118.056182!3d33.869189!2m3!1f0!2f0!3f0!3m2!1i1024!2i708!4f10.1!4m11!3e0!4m3!2s️+Lucky+Frog+Photo+Booth+️+Photo+Booth+Rental+Orange+County!1d33.8885848!2d-118.0703626!4m5!5s0x80dd2d216e8b6dc7:0xfecf7536e9b88748!2sBest+Buy!3m2!1d33.869189!2d-118.056182!5e0!3m2!1sen!2slt!4v1682029416597!5m2!1sen!2slt" width="800" height="800" style="border:0;" allowfullscreen="" loading="lazy" referrerpolicy="no-referrer-when-downgrade"&gt;&lt;/iframe&gt;</t>
  </si>
  <si>
    <t>Daniel's Jewelers</t>
  </si>
  <si>
    <t>https://www.google.com/maps/dir/?api=1&amp;origin=️+Lucky+Frog+Photo+Booth+️+Photo+Booth+Rental+Orange+County&amp;origin_place_id=ChIJx22LbiEt3YARSIe46TZ1z_4&amp;destination=Daniel's+Jewelers&amp;destination_place_id=ChIJ55lHRHQt3YARbkddj5g9NV8&amp;travelmode=best</t>
  </si>
  <si>
    <t>https://www.google.com/maps/dir/?api=1&amp;origin=️+Lucky+Frog+Photo+Booth+️+Photo+Booth+Rental+Orange+County&amp;origin_place_id=ChIJx22LbiEt3YARSIe46TZ1z_4&amp;destination=Daniel's+Jewelers&amp;destination_place_id=ChIJ55lHRHQt3YARbkddj5g9NV8&amp;travelmode=driving</t>
  </si>
  <si>
    <t>https://www.google.com/maps/dir/?api=1&amp;origin=️+Lucky+Frog+Photo+Booth+️+Photo+Booth+Rental+Orange+County&amp;origin_place_id=ChIJx22LbiEt3YARSIe46TZ1z_4&amp;destination=Daniel's+Jewelers&amp;destination_place_id=ChIJ55lHRHQt3YARbkddj5g9NV8&amp;travelmode=walking</t>
  </si>
  <si>
    <t>https://www.google.com/maps/dir/?api=1&amp;origin=️+Lucky+Frog+Photo+Booth+️+Photo+Booth+Rental+Orange+County&amp;origin_place_id=ChIJx22LbiEt3YARSIe46TZ1z_4&amp;destination=Daniel's+Jewelers&amp;destination_place_id=ChIJ55lHRHQt3YARbkddj5g9NV8&amp;travelmode=bicycling</t>
  </si>
  <si>
    <t>https://www.google.com/maps/dir/?api=1&amp;origin=️+Lucky+Frog+Photo+Booth+️+Photo+Booth+Rental+Orange+County&amp;origin_place_id=ChIJx22LbiEt3YARSIe46TZ1z_4&amp;destination=Daniel's+Jewelers&amp;destination_place_id=ChIJ55lHRHQt3YARbkddj5g9NV8&amp;travelmode=transit</t>
  </si>
  <si>
    <t>https://maps.google.com?saddr=33.8885848,-118.0703626&amp;daddr=33.86220000000001,-118.09426</t>
  </si>
  <si>
    <t>https://www.google.com/maps/dir/33.8885848,-118.0703626/33.86220000000001,-118.09426</t>
  </si>
  <si>
    <t>&lt;iframe src="https://www.google.com/maps/embed?pb=!1m26!1m12!1m3!1d6449.198386797689!2d-118.09426!3d33.86220000000001!2m3!1f0!2f0!3f0!3m2!1i1024!2i708!4f10.1!4m11!3e0!4m3!2s️+Lucky+Frog+Photo+Booth+️+Photo+Booth+Rental+Orange+County!1d33.8885848!2d-118.0703626!4m5!5s0x80dd2d216e8b6dc7:0xfecf7536e9b88748!2sDaniel's+Jewelers!3m2!1d33.86220000000001!2d-118.09426!5e0!3m2!1sen!2slt!4v1682029416597!5m2!1sen!2slt" width="800" height="800" style="border:0;" allowfullscreen="" loading="lazy" referrerpolicy="no-referrer-when-downgrade"&gt;&lt;/iframe&gt;</t>
  </si>
  <si>
    <t>BMW McKenna Norwalk</t>
  </si>
  <si>
    <t>https://www.google.com/maps/dir/?api=1&amp;origin=️+Lucky+Frog+Photo+Booth+️+Photo+Booth+Rental+Orange+County&amp;origin_place_id=ChIJx22LbiEt3YARSIe46TZ1z_4&amp;destination=BMW+McKenna+Norwalk&amp;destination_place_id=ChIJeXLblJnSwoARmEsuHPzn7mU&amp;travelmode=best</t>
  </si>
  <si>
    <t>https://www.google.com/maps/dir/?api=1&amp;origin=️+Lucky+Frog+Photo+Booth+️+Photo+Booth+Rental+Orange+County&amp;origin_place_id=ChIJx22LbiEt3YARSIe46TZ1z_4&amp;destination=BMW+McKenna+Norwalk&amp;destination_place_id=ChIJeXLblJnSwoARmEsuHPzn7mU&amp;travelmode=driving</t>
  </si>
  <si>
    <t>https://www.google.com/maps/dir/?api=1&amp;origin=️+Lucky+Frog+Photo+Booth+️+Photo+Booth+Rental+Orange+County&amp;origin_place_id=ChIJx22LbiEt3YARSIe46TZ1z_4&amp;destination=BMW+McKenna+Norwalk&amp;destination_place_id=ChIJeXLblJnSwoARmEsuHPzn7mU&amp;travelmode=walking</t>
  </si>
  <si>
    <t>https://www.google.com/maps/dir/?api=1&amp;origin=️+Lucky+Frog+Photo+Booth+️+Photo+Booth+Rental+Orange+County&amp;origin_place_id=ChIJx22LbiEt3YARSIe46TZ1z_4&amp;destination=BMW+McKenna+Norwalk&amp;destination_place_id=ChIJeXLblJnSwoARmEsuHPzn7mU&amp;travelmode=bicycling</t>
  </si>
  <si>
    <t>https://www.google.com/maps/dir/?api=1&amp;origin=️+Lucky+Frog+Photo+Booth+️+Photo+Booth+Rental+Orange+County&amp;origin_place_id=ChIJx22LbiEt3YARSIe46TZ1z_4&amp;destination=BMW+McKenna+Norwalk&amp;destination_place_id=ChIJeXLblJnSwoARmEsuHPzn7mU&amp;travelmode=transit</t>
  </si>
  <si>
    <t>https://maps.google.com?saddr=33.8885848,-118.0703626&amp;daddr=33.9238417,-118.1014326</t>
  </si>
  <si>
    <t>https://www.google.com/maps/dir/33.8885848,-118.0703626/33.9238417,-118.1014326</t>
  </si>
  <si>
    <t>&lt;iframe src="https://www.google.com/maps/embed?pb=!1m26!1m12!1m3!1d6449.198386797689!2d-118.1014326!3d33.9238417!2m3!1f0!2f0!3f0!3m2!1i1024!2i708!4f10.1!4m11!3e0!4m3!2s️+Lucky+Frog+Photo+Booth+️+Photo+Booth+Rental+Orange+County!1d33.8885848!2d-118.0703626!4m5!5s0x80dd2d216e8b6dc7:0xfecf7536e9b88748!2sBMW+McKenna+Norwalk!3m2!1d33.9238417!2d-118.1014326!5e0!3m2!1sen!2slt!4v1682029416597!5m2!1sen!2slt" width="800" height="800" style="border:0;" allowfullscreen="" loading="lazy" referrerpolicy="no-referrer-when-downgrade"&gt;&lt;/iframe&gt;</t>
  </si>
  <si>
    <t>99 Ranch Market</t>
  </si>
  <si>
    <t>https://www.google.com/maps/dir/?api=1&amp;origin=️+Lucky+Frog+Photo+Booth+️+Photo+Booth+Rental+Orange+County&amp;origin_place_id=ChIJx22LbiEt3YARSIe46TZ1z_4&amp;destination=99+Ranch+Market&amp;destination_place_id=ChIJXZIXcg4t3YARroniGvjw2oQ&amp;travelmode=best</t>
  </si>
  <si>
    <t>https://www.google.com/maps/dir/?api=1&amp;origin=️+Lucky+Frog+Photo+Booth+️+Photo+Booth+Rental+Orange+County&amp;origin_place_id=ChIJx22LbiEt3YARSIe46TZ1z_4&amp;destination=99+Ranch+Market&amp;destination_place_id=ChIJXZIXcg4t3YARroniGvjw2oQ&amp;travelmode=driving</t>
  </si>
  <si>
    <t>https://www.google.com/maps/dir/?api=1&amp;origin=️+Lucky+Frog+Photo+Booth+️+Photo+Booth+Rental+Orange+County&amp;origin_place_id=ChIJx22LbiEt3YARSIe46TZ1z_4&amp;destination=99+Ranch+Market&amp;destination_place_id=ChIJXZIXcg4t3YARroniGvjw2oQ&amp;travelmode=walking</t>
  </si>
  <si>
    <t>https://www.google.com/maps/dir/?api=1&amp;origin=️+Lucky+Frog+Photo+Booth+️+Photo+Booth+Rental+Orange+County&amp;origin_place_id=ChIJx22LbiEt3YARSIe46TZ1z_4&amp;destination=99+Ranch+Market&amp;destination_place_id=ChIJXZIXcg4t3YARroniGvjw2oQ&amp;travelmode=bicycling</t>
  </si>
  <si>
    <t>https://www.google.com/maps/dir/?api=1&amp;origin=️+Lucky+Frog+Photo+Booth+️+Photo+Booth+Rental+Orange+County&amp;origin_place_id=ChIJx22LbiEt3YARSIe46TZ1z_4&amp;destination=99+Ranch+Market&amp;destination_place_id=ChIJXZIXcg4t3YARroniGvjw2oQ&amp;travelmode=transit</t>
  </si>
  <si>
    <t>https://maps.google.com?saddr=33.8885848,-118.0703626&amp;daddr=33.8697031,-118.0829019</t>
  </si>
  <si>
    <t>https://www.google.com/maps/dir/33.8885848,-118.0703626/33.8697031,-118.0829019</t>
  </si>
  <si>
    <t>&lt;iframe src="https://www.google.com/maps/embed?pb=!1m26!1m12!1m3!1d6449.198386797689!2d-118.0829019!3d33.8697031!2m3!1f0!2f0!3f0!3m2!1i1024!2i708!4f10.1!4m11!3e0!4m3!2s️+Lucky+Frog+Photo+Booth+️+Photo+Booth+Rental+Orange+County!1d33.8885848!2d-118.0703626!4m5!5s0x80dd2d216e8b6dc7:0xfecf7536e9b88748!2s99+Ranch+Market!3m2!1d33.8697031!2d-118.0829019!5e0!3m2!1sen!2slt!4v1682029416597!5m2!1sen!2slt" width="800" height="800" style="border:0;" allowfullscreen="" loading="lazy" referrerpolicy="no-referrer-when-downgrade"&gt;&lt;/iframe&gt;</t>
  </si>
  <si>
    <t>MAC Cosmetics</t>
  </si>
  <si>
    <t>https://www.google.com/maps/dir/?api=1&amp;origin=️+Lucky+Frog+Photo+Booth+️+Photo+Booth+Rental+Orange+County&amp;origin_place_id=ChIJx22LbiEt3YARSIe46TZ1z_4&amp;destination=MAC+Cosmetics&amp;destination_place_id=ChIJF7eQ4nMt3YARgoFTxsaWw2w&amp;travelmode=best</t>
  </si>
  <si>
    <t>https://www.google.com/maps/dir/?api=1&amp;origin=️+Lucky+Frog+Photo+Booth+️+Photo+Booth+Rental+Orange+County&amp;origin_place_id=ChIJx22LbiEt3YARSIe46TZ1z_4&amp;destination=MAC+Cosmetics&amp;destination_place_id=ChIJF7eQ4nMt3YARgoFTxsaWw2w&amp;travelmode=driving</t>
  </si>
  <si>
    <t>https://www.google.com/maps/dir/?api=1&amp;origin=️+Lucky+Frog+Photo+Booth+️+Photo+Booth+Rental+Orange+County&amp;origin_place_id=ChIJx22LbiEt3YARSIe46TZ1z_4&amp;destination=MAC+Cosmetics&amp;destination_place_id=ChIJF7eQ4nMt3YARgoFTxsaWw2w&amp;travelmode=walking</t>
  </si>
  <si>
    <t>https://www.google.com/maps/dir/?api=1&amp;origin=️+Lucky+Frog+Photo+Booth+️+Photo+Booth+Rental+Orange+County&amp;origin_place_id=ChIJx22LbiEt3YARSIe46TZ1z_4&amp;destination=MAC+Cosmetics&amp;destination_place_id=ChIJF7eQ4nMt3YARgoFTxsaWw2w&amp;travelmode=bicycling</t>
  </si>
  <si>
    <t>https://www.google.com/maps/dir/?api=1&amp;origin=️+Lucky+Frog+Photo+Booth+️+Photo+Booth+Rental+Orange+County&amp;origin_place_id=ChIJx22LbiEt3YARSIe46TZ1z_4&amp;destination=MAC+Cosmetics&amp;destination_place_id=ChIJF7eQ4nMt3YARgoFTxsaWw2w&amp;travelmode=transit</t>
  </si>
  <si>
    <t>https://maps.google.com?saddr=33.8885848,-118.0703626&amp;daddr=33.8624084,-118.0941687</t>
  </si>
  <si>
    <t>https://www.google.com/maps/dir/33.8885848,-118.0703626/33.8624084,-118.0941687</t>
  </si>
  <si>
    <t>&lt;iframe src="https://www.google.com/maps/embed?pb=!1m26!1m12!1m3!1d6449.198386797689!2d-118.0941687!3d33.8624084!2m3!1f0!2f0!3f0!3m2!1i1024!2i708!4f10.1!4m11!3e0!4m3!2s️+Lucky+Frog+Photo+Booth+️+Photo+Booth+Rental+Orange+County!1d33.8885848!2d-118.0703626!4m5!5s0x80dd2d216e8b6dc7:0xfecf7536e9b88748!2sMAC+Cosmetics!3m2!1d33.8624084!2d-118.0941687!5e0!3m2!1sen!2slt!4v1682029416597!5m2!1sen!2slt" width="800" height="800" style="border:0;" allowfullscreen="" loading="lazy" referrerpolicy="no-referrer-when-downgrade"&gt;&lt;/iframe&gt;</t>
  </si>
  <si>
    <t>Trader Joe's</t>
  </si>
  <si>
    <t>https://www.google.com/maps/dir/?api=1&amp;origin=️+Lucky+Frog+Photo+Booth+️+Photo+Booth+Rental+Orange+County&amp;origin_place_id=ChIJx22LbiEt3YARSIe46TZ1z_4&amp;destination=Trader+Joe's&amp;destination_place_id=ChIJXwqz7v4s3YARmP3VNE9pDd0&amp;travelmode=best</t>
  </si>
  <si>
    <t>https://www.google.com/maps/dir/?api=1&amp;origin=️+Lucky+Frog+Photo+Booth+️+Photo+Booth+Rental+Orange+County&amp;origin_place_id=ChIJx22LbiEt3YARSIe46TZ1z_4&amp;destination=Trader+Joe's&amp;destination_place_id=ChIJXwqz7v4s3YARmP3VNE9pDd0&amp;travelmode=driving</t>
  </si>
  <si>
    <t>https://www.google.com/maps/dir/?api=1&amp;origin=️+Lucky+Frog+Photo+Booth+️+Photo+Booth+Rental+Orange+County&amp;origin_place_id=ChIJx22LbiEt3YARSIe46TZ1z_4&amp;destination=Trader+Joe's&amp;destination_place_id=ChIJXwqz7v4s3YARmP3VNE9pDd0&amp;travelmode=walking</t>
  </si>
  <si>
    <t>https://www.google.com/maps/dir/?api=1&amp;origin=️+Lucky+Frog+Photo+Booth+️+Photo+Booth+Rental+Orange+County&amp;origin_place_id=ChIJx22LbiEt3YARSIe46TZ1z_4&amp;destination=Trader+Joe's&amp;destination_place_id=ChIJXwqz7v4s3YARmP3VNE9pDd0&amp;travelmode=bicycling</t>
  </si>
  <si>
    <t>https://www.google.com/maps/dir/?api=1&amp;origin=️+Lucky+Frog+Photo+Booth+️+Photo+Booth+Rental+Orange+County&amp;origin_place_id=ChIJx22LbiEt3YARSIe46TZ1z_4&amp;destination=Trader+Joe's&amp;destination_place_id=ChIJXwqz7v4s3YARmP3VNE9pDd0&amp;travelmode=transit</t>
  </si>
  <si>
    <t>https://maps.google.com?saddr=33.8885848,-118.0703626&amp;daddr=33.8689875,-118.0579629</t>
  </si>
  <si>
    <t>https://www.google.com/maps/dir/33.8885848,-118.0703626/33.8689875,-118.0579629</t>
  </si>
  <si>
    <t>&lt;iframe src="https://www.google.com/maps/embed?pb=!1m26!1m12!1m3!1d6449.198386797689!2d-118.0579629!3d33.8689875!2m3!1f0!2f0!3f0!3m2!1i1024!2i708!4f10.1!4m11!3e0!4m3!2s️+Lucky+Frog+Photo+Booth+️+Photo+Booth+Rental+Orange+County!1d33.8885848!2d-118.0703626!4m5!5s0x80dd2d216e8b6dc7:0xfecf7536e9b88748!2sTrader+Joe's!3m2!1d33.8689875!2d-118.0579629!5e0!3m2!1sen!2slt!4v1682029416597!5m2!1sen!2slt" width="800" height="800" style="border:0;" allowfullscreen="" loading="lazy" referrerpolicy="no-referrer-when-downgrade"&gt;&lt;/iframe&gt;</t>
  </si>
  <si>
    <t>Ulta Beauty</t>
  </si>
  <si>
    <t>https://www.google.com/maps/dir/?api=1&amp;origin=️+Lucky+Frog+Photo+Booth+️+Photo+Booth+Rental+Orange+County&amp;origin_place_id=ChIJx22LbiEt3YARSIe46TZ1z_4&amp;destination=Ulta+Beauty&amp;destination_place_id=ChIJXyI59f4s3YARZ8aqQIx-Ppw&amp;travelmode=best</t>
  </si>
  <si>
    <t>https://www.google.com/maps/dir/?api=1&amp;origin=️+Lucky+Frog+Photo+Booth+️+Photo+Booth+Rental+Orange+County&amp;origin_place_id=ChIJx22LbiEt3YARSIe46TZ1z_4&amp;destination=Ulta+Beauty&amp;destination_place_id=ChIJXyI59f4s3YARZ8aqQIx-Ppw&amp;travelmode=driving</t>
  </si>
  <si>
    <t>https://www.google.com/maps/dir/?api=1&amp;origin=️+Lucky+Frog+Photo+Booth+️+Photo+Booth+Rental+Orange+County&amp;origin_place_id=ChIJx22LbiEt3YARSIe46TZ1z_4&amp;destination=Ulta+Beauty&amp;destination_place_id=ChIJXyI59f4s3YARZ8aqQIx-Ppw&amp;travelmode=walking</t>
  </si>
  <si>
    <t>https://www.google.com/maps/dir/?api=1&amp;origin=️+Lucky+Frog+Photo+Booth+️+Photo+Booth+Rental+Orange+County&amp;origin_place_id=ChIJx22LbiEt3YARSIe46TZ1z_4&amp;destination=Ulta+Beauty&amp;destination_place_id=ChIJXyI59f4s3YARZ8aqQIx-Ppw&amp;travelmode=bicycling</t>
  </si>
  <si>
    <t>https://www.google.com/maps/dir/?api=1&amp;origin=️+Lucky+Frog+Photo+Booth+️+Photo+Booth+Rental+Orange+County&amp;origin_place_id=ChIJx22LbiEt3YARSIe46TZ1z_4&amp;destination=Ulta+Beauty&amp;destination_place_id=ChIJXyI59f4s3YARZ8aqQIx-Ppw&amp;travelmode=transit</t>
  </si>
  <si>
    <t>https://maps.google.com?saddr=33.8885848,-118.0703626&amp;daddr=33.870682,-118.0590823</t>
  </si>
  <si>
    <t>https://www.google.com/maps/dir/33.8885848,-118.0703626/33.870682,-118.0590823</t>
  </si>
  <si>
    <t>&lt;iframe src="https://www.google.com/maps/embed?pb=!1m26!1m12!1m3!1d6449.198386797689!2d-118.0590823!3d33.870682!2m3!1f0!2f0!3f0!3m2!1i1024!2i708!4f10.1!4m11!3e0!4m3!2s️+Lucky+Frog+Photo+Booth+️+Photo+Booth+Rental+Orange+County!1d33.8885848!2d-118.0703626!4m5!5s0x80dd2d216e8b6dc7:0xfecf7536e9b88748!2sUlta+Beauty!3m2!1d33.870682!2d-118.0590823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</si>
  <si>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https://www.google.com/maps/dir/?api=1&amp;origin=️+Lucky+Frog+Photo+Booth+️+Photo+Booth+Rental+Orange+County&amp;origin_place_id=ChIJx22LbiEt3YARSIe46TZ1z_4&amp;destination=Target&amp;destination_place_id=ChIJoaG7mpzSwoARap12xQlKmCk&amp;travelmode=best</t>
  </si>
  <si>
    <t>https://www.google.com/maps/dir/?api=1&amp;origin=️+Lucky+Frog+Photo+Booth+️+Photo+Booth+Rental+Orange+County&amp;origin_place_id=ChIJx22LbiEt3YARSIe46TZ1z_4&amp;destination=Target&amp;destination_place_id=ChIJoaG7mpzSwoARap12xQlKmCk&amp;travelmode=driving</t>
  </si>
  <si>
    <t>https://www.google.com/maps/dir/?api=1&amp;origin=️+Lucky+Frog+Photo+Booth+️+Photo+Booth+Rental+Orange+County&amp;origin_place_id=ChIJx22LbiEt3YARSIe46TZ1z_4&amp;destination=Target&amp;destination_place_id=ChIJoaG7mpzSwoARap12xQlKmCk&amp;travelmode=walking</t>
  </si>
  <si>
    <t>https://www.google.com/maps/dir/?api=1&amp;origin=️+Lucky+Frog+Photo+Booth+️+Photo+Booth+Rental+Orange+County&amp;origin_place_id=ChIJx22LbiEt3YARSIe46TZ1z_4&amp;destination=Target&amp;destination_place_id=ChIJoaG7mpzSwoARap12xQlKmCk&amp;travelmode=bicycling</t>
  </si>
  <si>
    <t>https://www.google.com/maps/dir/?api=1&amp;origin=️+Lucky+Frog+Photo+Booth+️+Photo+Booth+Rental+Orange+County&amp;origin_place_id=ChIJx22LbiEt3YARSIe46TZ1z_4&amp;destination=Target&amp;destination_place_id=ChIJoaG7mpzSwoARap12xQlKmCk&amp;travelmode=transit</t>
  </si>
  <si>
    <t>https://maps.google.com?saddr=33.8885848,-118.0703626&amp;daddr=33.9252273,-118.1070629</t>
  </si>
  <si>
    <t>https://www.google.com/maps/dir/33.8885848,-118.0703626/33.9252273,-118.1070629</t>
  </si>
  <si>
    <t>&lt;iframe src="https://www.google.com/maps/embed?pb=!1m26!1m12!1m3!1d6449.198386797689!2d-118.1070629!3d33.9252273!2m3!1f0!2f0!3f0!3m2!1i1024!2i708!4f10.1!4m11!3e0!4m3!2s️+Lucky+Frog+Photo+Booth+️+Photo+Booth+Rental+Orange+County!1d33.8885848!2d-118.0703626!4m5!5s0x80dd2d216e8b6dc7:0xfecf7536e9b88748!2sTarget!3m2!1d33.9252273!2d-118.1070629!5e0!3m2!1sen!2slt!4v1682029416597!5m2!1sen!2slt" width="800" height="800" style="border:0;" allowfullscreen="" loading="lazy" referrerpolicy="no-referrer-when-downgrade"&gt;&lt;/iframe&gt;</t>
  </si>
  <si>
    <t>Norm Reeves Honda Superstore Cerritos</t>
  </si>
  <si>
    <t>https://www.google.com/maps/dir/?api=1&amp;origin=️+Lucky+Frog+Photo+Booth+️+Photo+Booth+Rental+Orange+County&amp;origin_place_id=ChIJx22LbiEt3YARSIe46TZ1z_4&amp;destination=Norm+Reeves+Honda+Superstore+Cerritos&amp;destination_place_id=ChIJP6vMznAt3YARg8cg7U_gy7s&amp;travelmode=best</t>
  </si>
  <si>
    <t>https://www.google.com/maps/dir/?api=1&amp;origin=️+Lucky+Frog+Photo+Booth+️+Photo+Booth+Rental+Orange+County&amp;origin_place_id=ChIJx22LbiEt3YARSIe46TZ1z_4&amp;destination=Norm+Reeves+Honda+Superstore+Cerritos&amp;destination_place_id=ChIJP6vMznAt3YARg8cg7U_gy7s&amp;travelmode=driving</t>
  </si>
  <si>
    <t>https://www.google.com/maps/dir/?api=1&amp;origin=️+Lucky+Frog+Photo+Booth+️+Photo+Booth+Rental+Orange+County&amp;origin_place_id=ChIJx22LbiEt3YARSIe46TZ1z_4&amp;destination=Norm+Reeves+Honda+Superstore+Cerritos&amp;destination_place_id=ChIJP6vMznAt3YARg8cg7U_gy7s&amp;travelmode=walking</t>
  </si>
  <si>
    <t>https://www.google.com/maps/dir/?api=1&amp;origin=️+Lucky+Frog+Photo+Booth+️+Photo+Booth+Rental+Orange+County&amp;origin_place_id=ChIJx22LbiEt3YARSIe46TZ1z_4&amp;destination=Norm+Reeves+Honda+Superstore+Cerritos&amp;destination_place_id=ChIJP6vMznAt3YARg8cg7U_gy7s&amp;travelmode=bicycling</t>
  </si>
  <si>
    <t>https://www.google.com/maps/dir/?api=1&amp;origin=️+Lucky+Frog+Photo+Booth+️+Photo+Booth+Rental+Orange+County&amp;origin_place_id=ChIJx22LbiEt3YARSIe46TZ1z_4&amp;destination=Norm+Reeves+Honda+Superstore+Cerritos&amp;destination_place_id=ChIJP6vMznAt3YARg8cg7U_gy7s&amp;travelmode=transit</t>
  </si>
  <si>
    <t>https://maps.google.com?saddr=33.8885848,-118.0703626&amp;daddr=33.8632791,-118.0988158</t>
  </si>
  <si>
    <t>https://www.google.com/maps/dir/33.8885848,-118.0703626/33.8632791,-118.0988158</t>
  </si>
  <si>
    <t>&lt;iframe src="https://www.google.com/maps/embed?pb=!1m26!1m12!1m3!1d6449.198386797689!2d-118.0988158!3d33.8632791!2m3!1f0!2f0!3f0!3m2!1i1024!2i708!4f10.1!4m11!3e0!4m3!2s️+Lucky+Frog+Photo+Booth+️+Photo+Booth+Rental+Orange+County!1d33.8885848!2d-118.0703626!4m5!5s0x80dd2d216e8b6dc7:0xfecf7536e9b88748!2sNorm+Reeves+Honda+Superstore+Cerritos!3m2!1d33.8632791!2d-118.0988158!5e0!3m2!1sen!2slt!4v1682029416597!5m2!1sen!2slt" width="800" height="800" style="border:0;" allowfullscreen="" loading="lazy" referrerpolicy="no-referrer-when-downgrade"&gt;&lt;/iframe&gt;</t>
  </si>
  <si>
    <t>AT&amp;T Store</t>
  </si>
  <si>
    <t>https://www.google.com/maps/dir/?api=1&amp;origin=️+Lucky+Frog+Photo+Booth+️+Photo+Booth+Rental+Orange+County&amp;origin_place_id=ChIJx22LbiEt3YARSIe46TZ1z_4&amp;destination=AT&amp;T+Store&amp;destination_place_id=ChIJy6j2z_0s3YARHD9LRFr5EKo&amp;travelmode=best</t>
  </si>
  <si>
    <t>https://www.google.com/maps/dir/?api=1&amp;origin=️+Lucky+Frog+Photo+Booth+️+Photo+Booth+Rental+Orange+County&amp;origin_place_id=ChIJx22LbiEt3YARSIe46TZ1z_4&amp;destination=AT&amp;T+Store&amp;destination_place_id=ChIJy6j2z_0s3YARHD9LRFr5EKo&amp;travelmode=driving</t>
  </si>
  <si>
    <t>https://www.google.com/maps/dir/?api=1&amp;origin=️+Lucky+Frog+Photo+Booth+️+Photo+Booth+Rental+Orange+County&amp;origin_place_id=ChIJx22LbiEt3YARSIe46TZ1z_4&amp;destination=AT&amp;T+Store&amp;destination_place_id=ChIJy6j2z_0s3YARHD9LRFr5EKo&amp;travelmode=walking</t>
  </si>
  <si>
    <t>https://www.google.com/maps/dir/?api=1&amp;origin=️+Lucky+Frog+Photo+Booth+️+Photo+Booth+Rental+Orange+County&amp;origin_place_id=ChIJx22LbiEt3YARSIe46TZ1z_4&amp;destination=AT&amp;T+Store&amp;destination_place_id=ChIJy6j2z_0s3YARHD9LRFr5EKo&amp;travelmode=bicycling</t>
  </si>
  <si>
    <t>https://www.google.com/maps/dir/?api=1&amp;origin=️+Lucky+Frog+Photo+Booth+️+Photo+Booth+Rental+Orange+County&amp;origin_place_id=ChIJx22LbiEt3YARSIe46TZ1z_4&amp;destination=AT&amp;T+Store&amp;destination_place_id=ChIJy6j2z_0s3YARHD9LRFr5EKo&amp;travelmode=transit</t>
  </si>
  <si>
    <t>https://maps.google.com?saddr=33.8885848,-118.0703626&amp;daddr=33.8720949,-118.0631923</t>
  </si>
  <si>
    <t>https://www.google.com/maps/dir/33.8885848,-118.0703626/33.8720949,-118.0631923</t>
  </si>
  <si>
    <t>&lt;iframe src="https://www.google.com/maps/embed?pb=!1m26!1m12!1m3!1d6449.198386797689!2d-118.0631923!3d33.8720949!2m3!1f0!2f0!3f0!3m2!1i1024!2i708!4f10.1!4m11!3e0!4m3!2s️+Lucky+Frog+Photo+Booth+️+Photo+Booth+Rental+Orange+County!1d33.8885848!2d-118.0703626!4m5!5s0x80dd2d216e8b6dc7:0xfecf7536e9b88748!2sAT&amp;T+Store!3m2!1d33.8720949!2d-118.0631923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</si>
  <si>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https://www.google.com/maps/dir/?api=1&amp;origin=️+Lucky+Frog+Photo+Booth+️+Photo+Booth+Rental+Orange+County&amp;origin_place_id=ChIJx22LbiEt3YARSIe46TZ1z_4&amp;destination=Target&amp;destination_place_id=ChIJg2zFwRPTwoARD7NYO_qIA9Q&amp;travelmode=best</t>
  </si>
  <si>
    <t>https://www.google.com/maps/dir/?api=1&amp;origin=️+Lucky+Frog+Photo+Booth+️+Photo+Booth+Rental+Orange+County&amp;origin_place_id=ChIJx22LbiEt3YARSIe46TZ1z_4&amp;destination=Target&amp;destination_place_id=ChIJg2zFwRPTwoARD7NYO_qIA9Q&amp;travelmode=driving</t>
  </si>
  <si>
    <t>https://www.google.com/maps/dir/?api=1&amp;origin=️+Lucky+Frog+Photo+Booth+️+Photo+Booth+Rental+Orange+County&amp;origin_place_id=ChIJx22LbiEt3YARSIe46TZ1z_4&amp;destination=Target&amp;destination_place_id=ChIJg2zFwRPTwoARD7NYO_qIA9Q&amp;travelmode=walking</t>
  </si>
  <si>
    <t>https://www.google.com/maps/dir/?api=1&amp;origin=️+Lucky+Frog+Photo+Booth+️+Photo+Booth+Rental+Orange+County&amp;origin_place_id=ChIJx22LbiEt3YARSIe46TZ1z_4&amp;destination=Target&amp;destination_place_id=ChIJg2zFwRPTwoARD7NYO_qIA9Q&amp;travelmode=bicycling</t>
  </si>
  <si>
    <t>https://www.google.com/maps/dir/?api=1&amp;origin=️+Lucky+Frog+Photo+Booth+️+Photo+Booth+Rental+Orange+County&amp;origin_place_id=ChIJx22LbiEt3YARSIe46TZ1z_4&amp;destination=Target&amp;destination_place_id=ChIJg2zFwRPTwoARD7NYO_qIA9Q&amp;travelmode=transit</t>
  </si>
  <si>
    <t>https://maps.google.com?saddr=33.8885848,-118.0703626&amp;daddr=33.9378224,-118.0481685</t>
  </si>
  <si>
    <t>https://www.google.com/maps/dir/33.8885848,-118.0703626/33.9378224,-118.0481685</t>
  </si>
  <si>
    <t>&lt;iframe src="https://www.google.com/maps/embed?pb=!1m26!1m12!1m3!1d6449.198386797689!2d-118.0481685!3d33.9378224!2m3!1f0!2f0!3f0!3m2!1i1024!2i708!4f10.1!4m11!3e0!4m3!2s️+Lucky+Frog+Photo+Booth+️+Photo+Booth+Rental+Orange+County!1d33.8885848!2d-118.0703626!4m5!5s0x80dd2d216e8b6dc7:0xfecf7536e9b88748!2sTarget!3m2!1d33.9378224!2d-118.0481685!5e0!3m2!1sen!2slt!4v1682029416597!5m2!1sen!2slt" width="800" height="800" style="border:0;" allowfullscreen="" loading="lazy" referrerpolicy="no-referrer-when-downgrade"&gt;&lt;/iframe&gt;</t>
  </si>
  <si>
    <t>Walmart Connection Center</t>
  </si>
  <si>
    <t>https://www.google.com/maps/dir/?api=1&amp;origin=️+Lucky+Frog+Photo+Booth+️+Photo+Booth+Rental+Orange+County&amp;origin_place_id=ChIJx22LbiEt3YARSIe46TZ1z_4&amp;destination=Walmart+Connection+Center&amp;destination_place_id=ChIJ4YKP4xHTwoARvTp1AFe-O-o&amp;travelmode=best</t>
  </si>
  <si>
    <t>https://www.google.com/maps/dir/?api=1&amp;origin=️+Lucky+Frog+Photo+Booth+️+Photo+Booth+Rental+Orange+County&amp;origin_place_id=ChIJx22LbiEt3YARSIe46TZ1z_4&amp;destination=Walmart+Connection+Center&amp;destination_place_id=ChIJ4YKP4xHTwoARvTp1AFe-O-o&amp;travelmode=driving</t>
  </si>
  <si>
    <t>https://www.google.com/maps/dir/?api=1&amp;origin=️+Lucky+Frog+Photo+Booth+️+Photo+Booth+Rental+Orange+County&amp;origin_place_id=ChIJx22LbiEt3YARSIe46TZ1z_4&amp;destination=Walmart+Connection+Center&amp;destination_place_id=ChIJ4YKP4xHTwoARvTp1AFe-O-o&amp;travelmode=walking</t>
  </si>
  <si>
    <t>https://www.google.com/maps/dir/?api=1&amp;origin=️+Lucky+Frog+Photo+Booth+️+Photo+Booth+Rental+Orange+County&amp;origin_place_id=ChIJx22LbiEt3YARSIe46TZ1z_4&amp;destination=Walmart+Connection+Center&amp;destination_place_id=ChIJ4YKP4xHTwoARvTp1AFe-O-o&amp;travelmode=bicycling</t>
  </si>
  <si>
    <t>https://www.google.com/maps/dir/?api=1&amp;origin=️+Lucky+Frog+Photo+Booth+️+Photo+Booth+Rental+Orange+County&amp;origin_place_id=ChIJx22LbiEt3YARSIe46TZ1z_4&amp;destination=Walmart+Connection+Center&amp;destination_place_id=ChIJ4YKP4xHTwoARvTp1AFe-O-o&amp;travelmode=transit</t>
  </si>
  <si>
    <t>https://maps.google.com?saddr=33.8885848,-118.0703626&amp;daddr=33.9407117,-118.049712</t>
  </si>
  <si>
    <t>https://www.google.com/maps/dir/33.8885848,-118.0703626/33.9407117,-118.049712</t>
  </si>
  <si>
    <t>&lt;iframe src="https://www.google.com/maps/embed?pb=!1m26!1m12!1m3!1d6449.198386797689!2d-118.049712!3d33.9407117!2m3!1f0!2f0!3f0!3m2!1i1024!2i708!4f10.1!4m11!3e0!4m3!2s️+Lucky+Frog+Photo+Booth+️+Photo+Booth+Rental+Orange+County!1d33.8885848!2d-118.0703626!4m5!5s0x80dd2d216e8b6dc7:0xfecf7536e9b88748!2sWalmart+Connection+Center!3m2!1d33.9407117!2d-118.049712!5e0!3m2!1sen!2slt!4v1682029416597!5m2!1sen!2slt" width="800" height="800" style="border:0;" allowfullscreen="" loading="lazy" referrerpolicy="no-referrer-when-downgrade"&gt;&lt;/iframe&gt;</t>
  </si>
  <si>
    <t>L.A. Honda World</t>
  </si>
  <si>
    <t>https://www.google.com/maps/dir/?api=1&amp;origin=️+Lucky+Frog+Photo+Booth+️+Photo+Booth+Rental+Orange+County&amp;origin_place_id=ChIJx22LbiEt3YARSIe46TZ1z_4&amp;destination=L.A.+Honda+World&amp;destination_place_id=ChIJyU3oHInSwoARhaWs8eekqr0&amp;travelmode=best</t>
  </si>
  <si>
    <t>https://www.google.com/maps/dir/?api=1&amp;origin=️+Lucky+Frog+Photo+Booth+️+Photo+Booth+Rental+Orange+County&amp;origin_place_id=ChIJx22LbiEt3YARSIe46TZ1z_4&amp;destination=L.A.+Honda+World&amp;destination_place_id=ChIJyU3oHInSwoARhaWs8eekqr0&amp;travelmode=driving</t>
  </si>
  <si>
    <t>https://www.google.com/maps/dir/?api=1&amp;origin=️+Lucky+Frog+Photo+Booth+️+Photo+Booth+Rental+Orange+County&amp;origin_place_id=ChIJx22LbiEt3YARSIe46TZ1z_4&amp;destination=L.A.+Honda+World&amp;destination_place_id=ChIJyU3oHInSwoARhaWs8eekqr0&amp;travelmode=walking</t>
  </si>
  <si>
    <t>https://www.google.com/maps/dir/?api=1&amp;origin=️+Lucky+Frog+Photo+Booth+️+Photo+Booth+Rental+Orange+County&amp;origin_place_id=ChIJx22LbiEt3YARSIe46TZ1z_4&amp;destination=L.A.+Honda+World&amp;destination_place_id=ChIJyU3oHInSwoARhaWs8eekqr0&amp;travelmode=bicycling</t>
  </si>
  <si>
    <t>https://www.google.com/maps/dir/?api=1&amp;origin=️+Lucky+Frog+Photo+Booth+️+Photo+Booth+Rental+Orange+County&amp;origin_place_id=ChIJx22LbiEt3YARSIe46TZ1z_4&amp;destination=L.A.+Honda+World&amp;destination_place_id=ChIJyU3oHInSwoARhaWs8eekqr0&amp;travelmode=transit</t>
  </si>
  <si>
    <t>https://maps.google.com?saddr=33.8885848,-118.0703626&amp;daddr=33.9365958,-118.097189</t>
  </si>
  <si>
    <t>https://www.google.com/maps/dir/33.8885848,-118.0703626/33.9365958,-118.097189</t>
  </si>
  <si>
    <t>&lt;iframe src="https://www.google.com/maps/embed?pb=!1m26!1m12!1m3!1d6449.198386797689!2d-118.097189!3d33.9365958!2m3!1f0!2f0!3f0!3m2!1i1024!2i708!4f10.1!4m11!3e0!4m3!2s️+Lucky+Frog+Photo+Booth+️+Photo+Booth+Rental+Orange+County!1d33.8885848!2d-118.0703626!4m5!5s0x80dd2d216e8b6dc7:0xfecf7536e9b88748!2sL.A.+Honda+World!3m2!1d33.9365958!2d-118.097189!5e0!3m2!1sen!2slt!4v1682029416597!5m2!1sen!2slt" width="800" height="800" style="border:0;" allowfullscreen="" loading="lazy" referrerpolicy="no-referrer-when-downgrade"&gt;&lt;/iframe&gt;</t>
  </si>
  <si>
    <t>Ammo Bros</t>
  </si>
  <si>
    <t>https://www.google.com/maps/dir/?api=1&amp;origin=️+Lucky+Frog+Photo+Booth+️+Photo+Booth+Rental+Orange+County&amp;origin_place_id=ChIJx22LbiEt3YARSIe46TZ1z_4&amp;destination=Ammo+Bros&amp;destination_place_id=ChIJ32hhQFot3YARyGIs8z7G6Ps&amp;travelmode=best</t>
  </si>
  <si>
    <t>https://www.google.com/maps/dir/?api=1&amp;origin=️+Lucky+Frog+Photo+Booth+️+Photo+Booth+Rental+Orange+County&amp;origin_place_id=ChIJx22LbiEt3YARSIe46TZ1z_4&amp;destination=Ammo+Bros&amp;destination_place_id=ChIJ32hhQFot3YARyGIs8z7G6Ps&amp;travelmode=driving</t>
  </si>
  <si>
    <t>https://www.google.com/maps/dir/?api=1&amp;origin=️+Lucky+Frog+Photo+Booth+️+Photo+Booth+Rental+Orange+County&amp;origin_place_id=ChIJx22LbiEt3YARSIe46TZ1z_4&amp;destination=Ammo+Bros&amp;destination_place_id=ChIJ32hhQFot3YARyGIs8z7G6Ps&amp;travelmode=walking</t>
  </si>
  <si>
    <t>https://www.google.com/maps/dir/?api=1&amp;origin=️+Lucky+Frog+Photo+Booth+️+Photo+Booth+Rental+Orange+County&amp;origin_place_id=ChIJx22LbiEt3YARSIe46TZ1z_4&amp;destination=Ammo+Bros&amp;destination_place_id=ChIJ32hhQFot3YARyGIs8z7G6Ps&amp;travelmode=bicycling</t>
  </si>
  <si>
    <t>https://www.google.com/maps/dir/?api=1&amp;origin=️+Lucky+Frog+Photo+Booth+️+Photo+Booth+Rental+Orange+County&amp;origin_place_id=ChIJx22LbiEt3YARSIe46TZ1z_4&amp;destination=Ammo+Bros&amp;destination_place_id=ChIJ32hhQFot3YARyGIs8z7G6Ps&amp;travelmode=transit</t>
  </si>
  <si>
    <t>https://maps.google.com?saddr=33.8885848,-118.0703626&amp;daddr=33.885534,-118.105267</t>
  </si>
  <si>
    <t>https://www.google.com/maps/dir/33.8885848,-118.0703626/33.885534,-118.105267</t>
  </si>
  <si>
    <t>&lt;iframe src="https://www.google.com/maps/embed?pb=!1m26!1m12!1m3!1d6449.198386797689!2d-118.105267!3d33.885534!2m3!1f0!2f0!3f0!3m2!1i1024!2i708!4f10.1!4m11!3e0!4m3!2s️+Lucky+Frog+Photo+Booth+️+Photo+Booth+Rental+Orange+County!1d33.8885848!2d-118.0703626!4m5!5s0x80dd2d216e8b6dc7:0xfecf7536e9b88748!2sAmmo+Bros!3m2!1d33.885534!2d-118.105267!5e0!3m2!1sen!2slt!4v1682029416597!5m2!1sen!2slt" width="800" height="800" style="border:0;" allowfullscreen="" loading="lazy" referrerpolicy="no-referrer-when-downgrade"&gt;&lt;/iframe&gt;</t>
  </si>
  <si>
    <t>Walmart Supercenter</t>
  </si>
  <si>
    <t>https://www.google.com/maps/dir/?api=1&amp;origin=️+Lucky+Frog+Photo+Booth+️+Photo+Booth+Rental+Orange+County&amp;origin_place_id=ChIJx22LbiEt3YARSIe46TZ1z_4&amp;destination=Walmart+Supercenter&amp;destination_place_id=ChIJ4YKP4xHTwoARJwlORQrt8Vw&amp;travelmode=best</t>
  </si>
  <si>
    <t>https://www.google.com/maps/dir/?api=1&amp;origin=️+Lucky+Frog+Photo+Booth+️+Photo+Booth+Rental+Orange+County&amp;origin_place_id=ChIJx22LbiEt3YARSIe46TZ1z_4&amp;destination=Walmart+Supercenter&amp;destination_place_id=ChIJ4YKP4xHTwoARJwlORQrt8Vw&amp;travelmode=driving</t>
  </si>
  <si>
    <t>https://www.google.com/maps/dir/?api=1&amp;origin=️+Lucky+Frog+Photo+Booth+️+Photo+Booth+Rental+Orange+County&amp;origin_place_id=ChIJx22LbiEt3YARSIe46TZ1z_4&amp;destination=Walmart+Supercenter&amp;destination_place_id=ChIJ4YKP4xHTwoARJwlORQrt8Vw&amp;travelmode=walking</t>
  </si>
  <si>
    <t>https://www.google.com/maps/dir/?api=1&amp;origin=️+Lucky+Frog+Photo+Booth+️+Photo+Booth+Rental+Orange+County&amp;origin_place_id=ChIJx22LbiEt3YARSIe46TZ1z_4&amp;destination=Walmart+Supercenter&amp;destination_place_id=ChIJ4YKP4xHTwoARJwlORQrt8Vw&amp;travelmode=bicycling</t>
  </si>
  <si>
    <t>https://www.google.com/maps/dir/?api=1&amp;origin=️+Lucky+Frog+Photo+Booth+️+Photo+Booth+Rental+Orange+County&amp;origin_place_id=ChIJx22LbiEt3YARSIe46TZ1z_4&amp;destination=Walmart+Supercenter&amp;destination_place_id=ChIJ4YKP4xHTwoARJwlORQrt8Vw&amp;travelmode=transit</t>
  </si>
  <si>
    <t>https://maps.google.com?saddr=33.8885848,-118.0703626&amp;daddr=33.94027450000001,-118.0492829</t>
  </si>
  <si>
    <t>https://www.google.com/maps/dir/33.8885848,-118.0703626/33.94027450000001,-118.0492829</t>
  </si>
  <si>
    <t>&lt;iframe src="https://www.google.com/maps/embed?pb=!1m26!1m12!1m3!1d6449.198386797689!2d-118.0492829!3d33.94027450000001!2m3!1f0!2f0!3f0!3m2!1i1024!2i708!4f10.1!4m11!3e0!4m3!2s️+Lucky+Frog+Photo+Booth+️+Photo+Booth+Rental+Orange+County!1d33.8885848!2d-118.0703626!4m5!5s0x80dd2d216e8b6dc7:0xfecf7536e9b88748!2sWalmart+Supercenter!3m2!1d33.94027450000001!2d-118.0492829!5e0!3m2!1sen!2slt!4v1682029416597!5m2!1sen!2slt" width="800" height="800" style="border:0;" allowfullscreen="" loading="lazy" referrerpolicy="no-referrer-when-downgrade"&gt;&lt;/iframe&gt;</t>
  </si>
  <si>
    <t>Lexus of Cerritos</t>
  </si>
  <si>
    <t>https://www.google.com/maps/dir/?api=1&amp;origin=️+Lucky+Frog+Photo+Booth+️+Photo+Booth+Rental+Orange+County&amp;origin_place_id=ChIJx22LbiEt3YARSIe46TZ1z_4&amp;destination=Lexus+of+Cerritos&amp;destination_place_id=ChIJp1ZKBXct3YARRvZ_rdJgaIg&amp;travelmode=best</t>
  </si>
  <si>
    <t>https://www.google.com/maps/dir/?api=1&amp;origin=️+Lucky+Frog+Photo+Booth+️+Photo+Booth+Rental+Orange+County&amp;origin_place_id=ChIJx22LbiEt3YARSIe46TZ1z_4&amp;destination=Lexus+of+Cerritos&amp;destination_place_id=ChIJp1ZKBXct3YARRvZ_rdJgaIg&amp;travelmode=driving</t>
  </si>
  <si>
    <t>https://www.google.com/maps/dir/?api=1&amp;origin=️+Lucky+Frog+Photo+Booth+️+Photo+Booth+Rental+Orange+County&amp;origin_place_id=ChIJx22LbiEt3YARSIe46TZ1z_4&amp;destination=Lexus+of+Cerritos&amp;destination_place_id=ChIJp1ZKBXct3YARRvZ_rdJgaIg&amp;travelmode=walking</t>
  </si>
  <si>
    <t>https://www.google.com/maps/dir/?api=1&amp;origin=️+Lucky+Frog+Photo+Booth+️+Photo+Booth+Rental+Orange+County&amp;origin_place_id=ChIJx22LbiEt3YARSIe46TZ1z_4&amp;destination=Lexus+of+Cerritos&amp;destination_place_id=ChIJp1ZKBXct3YARRvZ_rdJgaIg&amp;travelmode=bicycling</t>
  </si>
  <si>
    <t>https://www.google.com/maps/dir/?api=1&amp;origin=️+Lucky+Frog+Photo+Booth+️+Photo+Booth+Rental+Orange+County&amp;origin_place_id=ChIJx22LbiEt3YARSIe46TZ1z_4&amp;destination=Lexus+of+Cerritos&amp;destination_place_id=ChIJp1ZKBXct3YARRvZ_rdJgaIg&amp;travelmode=transit</t>
  </si>
  <si>
    <t>https://maps.google.com?saddr=33.8885848,-118.0703626&amp;daddr=33.8608971,-118.0988464</t>
  </si>
  <si>
    <t>https://www.google.com/maps/dir/33.8885848,-118.0703626/33.8608971,-118.0988464</t>
  </si>
  <si>
    <t>&lt;iframe src="https://www.google.com/maps/embed?pb=!1m26!1m12!1m3!1d6449.198386797689!2d-118.0988464!3d33.8608971!2m3!1f0!2f0!3f0!3m2!1i1024!2i708!4f10.1!4m11!3e0!4m3!2s️+Lucky+Frog+Photo+Booth+️+Photo+Booth+Rental+Orange+County!1d33.8885848!2d-118.0703626!4m5!5s0x80dd2d216e8b6dc7:0xfecf7536e9b88748!2sLexus+of+Cerritos!3m2!1d33.8608971!2d-118.0988464!5e0!3m2!1sen!2slt!4v1682029416597!5m2!1sen!2slt" width="800" height="800" style="border:0;" allowfullscreen="" loading="lazy" referrerpolicy="no-referrer-when-downgrade"&gt;&lt;/iframe&gt;</t>
  </si>
  <si>
    <t>National Vision Center</t>
  </si>
  <si>
    <t>https://www.google.com/maps/dir/?api=1&amp;origin=️+Lucky+Frog+Photo+Booth+️+Photo+Booth+Rental+Orange+County&amp;origin_place_id=ChIJx22LbiEt3YARSIe46TZ1z_4&amp;destination=National+Vision+Center&amp;destination_place_id=ChIJu9n_J_ws3YARwihDkopt-qo&amp;travelmode=best</t>
  </si>
  <si>
    <t>https://www.google.com/maps/dir/?api=1&amp;origin=️+Lucky+Frog+Photo+Booth+️+Photo+Booth+Rental+Orange+County&amp;origin_place_id=ChIJx22LbiEt3YARSIe46TZ1z_4&amp;destination=National+Vision+Center&amp;destination_place_id=ChIJu9n_J_ws3YARwihDkopt-qo&amp;travelmode=driving</t>
  </si>
  <si>
    <t>https://www.google.com/maps/dir/?api=1&amp;origin=️+Lucky+Frog+Photo+Booth+️+Photo+Booth+Rental+Orange+County&amp;origin_place_id=ChIJx22LbiEt3YARSIe46TZ1z_4&amp;destination=National+Vision+Center&amp;destination_place_id=ChIJu9n_J_ws3YARwihDkopt-qo&amp;travelmode=walking</t>
  </si>
  <si>
    <t>https://www.google.com/maps/dir/?api=1&amp;origin=️+Lucky+Frog+Photo+Booth+️+Photo+Booth+Rental+Orange+County&amp;origin_place_id=ChIJx22LbiEt3YARSIe46TZ1z_4&amp;destination=National+Vision+Center&amp;destination_place_id=ChIJu9n_J_ws3YARwihDkopt-qo&amp;travelmode=bicycling</t>
  </si>
  <si>
    <t>https://www.google.com/maps/dir/?api=1&amp;origin=️+Lucky+Frog+Photo+Booth+️+Photo+Booth+Rental+Orange+County&amp;origin_place_id=ChIJx22LbiEt3YARSIe46TZ1z_4&amp;destination=National+Vision+Center&amp;destination_place_id=ChIJu9n_J_ws3YARwihDkopt-qo&amp;travelmode=transit</t>
  </si>
  <si>
    <t>https://maps.google.com?saddr=33.8885848,-118.0703626&amp;daddr=33.8721368,-118.0621381</t>
  </si>
  <si>
    <t>https://www.google.com/maps/dir/33.8885848,-118.0703626/33.8721368,-118.0621381</t>
  </si>
  <si>
    <t>&lt;iframe src="https://www.google.com/maps/embed?pb=!1m26!1m12!1m3!1d6449.198386797689!2d-118.0621381!3d33.8721368!2m3!1f0!2f0!3f0!3m2!1i1024!2i708!4f10.1!4m11!3e0!4m3!2s️+Lucky+Frog+Photo+Booth+️+Photo+Booth+Rental+Orange+County!1d33.8885848!2d-118.0703626!4m5!5s0x80dd2d216e8b6dc7:0xfecf7536e9b88748!2sNational+Vision+Center!3m2!1d33.8721368!2d-118.0621381!5e0!3m2!1sen!2slt!4v1682029416597!5m2!1sen!2slt" width="800" height="800" style="border:0;" allowfullscreen="" loading="lazy" referrerpolicy="no-referrer-when-downgrade"&gt;&lt;/iframe&gt;</t>
  </si>
  <si>
    <t>Yogurtland Cerritos</t>
  </si>
  <si>
    <t>https://www.google.com/maps/dir/?api=1&amp;origin=️+Lucky+Frog+Photo+Booth+️+Photo+Booth+Rental+Orange+County&amp;origin_place_id=ChIJx22LbiEt3YARSIe46TZ1z_4&amp;destination=Yogurtland+Cerritos&amp;destination_place_id=ChIJ1Z25_XMt3YARneq7rWNYCNc&amp;travelmode=best</t>
  </si>
  <si>
    <t>https://www.google.com/maps/dir/?api=1&amp;origin=️+Lucky+Frog+Photo+Booth+️+Photo+Booth+Rental+Orange+County&amp;origin_place_id=ChIJx22LbiEt3YARSIe46TZ1z_4&amp;destination=Yogurtland+Cerritos&amp;destination_place_id=ChIJ1Z25_XMt3YARneq7rWNYCNc&amp;travelmode=driving</t>
  </si>
  <si>
    <t>https://www.google.com/maps/dir/?api=1&amp;origin=️+Lucky+Frog+Photo+Booth+️+Photo+Booth+Rental+Orange+County&amp;origin_place_id=ChIJx22LbiEt3YARSIe46TZ1z_4&amp;destination=Yogurtland+Cerritos&amp;destination_place_id=ChIJ1Z25_XMt3YARneq7rWNYCNc&amp;travelmode=walking</t>
  </si>
  <si>
    <t>https://www.google.com/maps/dir/?api=1&amp;origin=️+Lucky+Frog+Photo+Booth+️+Photo+Booth+Rental+Orange+County&amp;origin_place_id=ChIJx22LbiEt3YARSIe46TZ1z_4&amp;destination=Yogurtland+Cerritos&amp;destination_place_id=ChIJ1Z25_XMt3YARneq7rWNYCNc&amp;travelmode=bicycling</t>
  </si>
  <si>
    <t>https://www.google.com/maps/dir/?api=1&amp;origin=️+Lucky+Frog+Photo+Booth+️+Photo+Booth+Rental+Orange+County&amp;origin_place_id=ChIJx22LbiEt3YARSIe46TZ1z_4&amp;destination=Yogurtland+Cerritos&amp;destination_place_id=ChIJ1Z25_XMt3YARneq7rWNYCNc&amp;travelmode=transit</t>
  </si>
  <si>
    <t>https://maps.google.com?saddr=33.8885848,-118.0703626&amp;daddr=33.8611429,-118.0931609</t>
  </si>
  <si>
    <t>https://www.google.com/maps/dir/33.8885848,-118.0703626/33.8611429,-118.0931609</t>
  </si>
  <si>
    <t>&lt;iframe src="https://www.google.com/maps/embed?pb=!1m26!1m12!1m3!1d6449.198386797689!2d-118.0931609!3d33.8611429!2m3!1f0!2f0!3f0!3m2!1i1024!2i708!4f10.1!4m11!3e0!4m3!2s️+Lucky+Frog+Photo+Booth+️+Photo+Booth+Rental+Orange+County!1d33.8885848!2d-118.0703626!4m5!5s0x80dd2d216e8b6dc7:0xfecf7536e9b88748!2sYogurtland+Cerritos!3m2!1d33.8611429!2d-118.0931609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</si>
  <si>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https://www.google.com/maps/dir/?api=1&amp;origin=️+Lucky+Frog+Photo+Booth+️+Photo+Booth+Rental+Orange+County&amp;origin_place_id=ChIJx22LbiEt3YARSIe46TZ1z_4&amp;destination=Walmart+Connection+Center&amp;destination_place_id=ChIJke6avzvNwoART9SJ0Ly6SVo&amp;travelmode=best</t>
  </si>
  <si>
    <t>https://www.google.com/maps/dir/?api=1&amp;origin=️+Lucky+Frog+Photo+Booth+️+Photo+Booth+Rental+Orange+County&amp;origin_place_id=ChIJx22LbiEt3YARSIe46TZ1z_4&amp;destination=Walmart+Connection+Center&amp;destination_place_id=ChIJke6avzvNwoART9SJ0Ly6SVo&amp;travelmode=driving</t>
  </si>
  <si>
    <t>https://www.google.com/maps/dir/?api=1&amp;origin=️+Lucky+Frog+Photo+Booth+️+Photo+Booth+Rental+Orange+County&amp;origin_place_id=ChIJx22LbiEt3YARSIe46TZ1z_4&amp;destination=Walmart+Connection+Center&amp;destination_place_id=ChIJke6avzvNwoART9SJ0Ly6SVo&amp;travelmode=walking</t>
  </si>
  <si>
    <t>https://www.google.com/maps/dir/?api=1&amp;origin=️+Lucky+Frog+Photo+Booth+️+Photo+Booth+Rental+Orange+County&amp;origin_place_id=ChIJx22LbiEt3YARSIe46TZ1z_4&amp;destination=Walmart+Connection+Center&amp;destination_place_id=ChIJke6avzvNwoART9SJ0Ly6SVo&amp;travelmode=bicycling</t>
  </si>
  <si>
    <t>https://www.google.com/maps/dir/?api=1&amp;origin=️+Lucky+Frog+Photo+Booth+️+Photo+Booth+Rental+Orange+County&amp;origin_place_id=ChIJx22LbiEt3YARSIe46TZ1z_4&amp;destination=Walmart+Connection+Center&amp;destination_place_id=ChIJke6avzvNwoART9SJ0Ly6SVo&amp;travelmode=transit</t>
  </si>
  <si>
    <t>https://maps.google.com?saddr=33.8885848,-118.0703626&amp;daddr=33.90218499999999,-118.1452453</t>
  </si>
  <si>
    <t>https://www.google.com/maps/dir/33.8885848,-118.0703626/33.90218499999999,-118.1452453</t>
  </si>
  <si>
    <t>&lt;iframe src="https://www.google.com/maps/embed?pb=!1m26!1m12!1m3!1d6449.198386797689!2d-118.1452453!3d33.90218499999999!2m3!1f0!2f0!3f0!3m2!1i1024!2i708!4f10.1!4m11!3e0!4m3!2s️+Lucky+Frog+Photo+Booth+️+Photo+Booth+Rental+Orange+County!1d33.8885848!2d-118.0703626!4m5!5s0x80dd2d216e8b6dc7:0xfecf7536e9b88748!2sWalmart+Connection+Center!3m2!1d33.90218499999999!2d-118.1452453!5e0!3m2!1sen!2slt!4v1682029416597!5m2!1sen!2slt" width="800" height="800" style="border:0;" allowfullscreen="" loading="lazy" referrerpolicy="no-referrer-when-downgrade"&gt;&lt;/iframe&gt;</t>
  </si>
  <si>
    <t>Penske Chevrolet Of Cerritos</t>
  </si>
  <si>
    <t>https://www.google.com/maps/dir/?api=1&amp;origin=️+Lucky+Frog+Photo+Booth+️+Photo+Booth+Rental+Orange+County&amp;origin_place_id=ChIJx22LbiEt3YARSIe46TZ1z_4&amp;destination=Penske+Chevrolet+Of+Cerritos&amp;destination_place_id=ChIJ98lPBXot3YARzqTgi2QRo7o&amp;travelmode=best</t>
  </si>
  <si>
    <t>https://www.google.com/maps/dir/?api=1&amp;origin=️+Lucky+Frog+Photo+Booth+️+Photo+Booth+Rental+Orange+County&amp;origin_place_id=ChIJx22LbiEt3YARSIe46TZ1z_4&amp;destination=Penske+Chevrolet+Of+Cerritos&amp;destination_place_id=ChIJ98lPBXot3YARzqTgi2QRo7o&amp;travelmode=driving</t>
  </si>
  <si>
    <t>https://www.google.com/maps/dir/?api=1&amp;origin=️+Lucky+Frog+Photo+Booth+️+Photo+Booth+Rental+Orange+County&amp;origin_place_id=ChIJx22LbiEt3YARSIe46TZ1z_4&amp;destination=Penske+Chevrolet+Of+Cerritos&amp;destination_place_id=ChIJ98lPBXot3YARzqTgi2QRo7o&amp;travelmode=walking</t>
  </si>
  <si>
    <t>https://www.google.com/maps/dir/?api=1&amp;origin=️+Lucky+Frog+Photo+Booth+️+Photo+Booth+Rental+Orange+County&amp;origin_place_id=ChIJx22LbiEt3YARSIe46TZ1z_4&amp;destination=Penske+Chevrolet+Of+Cerritos&amp;destination_place_id=ChIJ98lPBXot3YARzqTgi2QRo7o&amp;travelmode=bicycling</t>
  </si>
  <si>
    <t>https://www.google.com/maps/dir/?api=1&amp;origin=️+Lucky+Frog+Photo+Booth+️+Photo+Booth+Rental+Orange+County&amp;origin_place_id=ChIJx22LbiEt3YARSIe46TZ1z_4&amp;destination=Penske+Chevrolet+Of+Cerritos&amp;destination_place_id=ChIJ98lPBXot3YARzqTgi2QRo7o&amp;travelmode=transit</t>
  </si>
  <si>
    <t>https://maps.google.com?saddr=33.8885848,-118.0703626&amp;daddr=33.862629,-118.1010204</t>
  </si>
  <si>
    <t>https://www.google.com/maps/dir/33.8885848,-118.0703626/33.862629,-118.1010204</t>
  </si>
  <si>
    <t>&lt;iframe src="https://www.google.com/maps/embed?pb=!1m26!1m12!1m3!1d6449.198386797689!2d-118.1010204!3d33.862629!2m3!1f0!2f0!3f0!3m2!1i1024!2i708!4f10.1!4m11!3e0!4m3!2s️+Lucky+Frog+Photo+Booth+️+Photo+Booth+Rental+Orange+County!1d33.8885848!2d-118.0703626!4m5!5s0x80dd2d216e8b6dc7:0xfecf7536e9b88748!2sPenske+Chevrolet+Of+Cerritos!3m2!1d33.862629!2d-118.1010204!5e0!3m2!1sen!2slt!4v1682029416597!5m2!1sen!2slt" width="800" height="800" style="border:0;" allowfullscreen="" loading="lazy" referrerpolicy="no-referrer-when-downgrade"&gt;&lt;/iframe&gt;</t>
  </si>
  <si>
    <t>Cardtronics ATM</t>
  </si>
  <si>
    <t>https://www.google.com/maps/dir/?api=1&amp;origin=️+Lucky+Frog+Photo+Booth+️+Photo+Booth+Rental+Orange+County&amp;origin_place_id=ChIJx22LbiEt3YARSIe46TZ1z_4&amp;destination=Cardtronics+ATM&amp;destination_place_id=ChIJyQD7wJYs3YARpueikjJx2CU&amp;travelmode=best</t>
  </si>
  <si>
    <t>https://www.google.com/maps/dir/?api=1&amp;origin=️+Lucky+Frog+Photo+Booth+️+Photo+Booth+Rental+Orange+County&amp;origin_place_id=ChIJx22LbiEt3YARSIe46TZ1z_4&amp;destination=Cardtronics+ATM&amp;destination_place_id=ChIJyQD7wJYs3YARpueikjJx2CU&amp;travelmode=driving</t>
  </si>
  <si>
    <t>https://www.google.com/maps/dir/?api=1&amp;origin=️+Lucky+Frog+Photo+Booth+️+Photo+Booth+Rental+Orange+County&amp;origin_place_id=ChIJx22LbiEt3YARSIe46TZ1z_4&amp;destination=Cardtronics+ATM&amp;destination_place_id=ChIJyQD7wJYs3YARpueikjJx2CU&amp;travelmode=walking</t>
  </si>
  <si>
    <t>https://www.google.com/maps/dir/?api=1&amp;origin=️+Lucky+Frog+Photo+Booth+️+Photo+Booth+Rental+Orange+County&amp;origin_place_id=ChIJx22LbiEt3YARSIe46TZ1z_4&amp;destination=Cardtronics+ATM&amp;destination_place_id=ChIJyQD7wJYs3YARpueikjJx2CU&amp;travelmode=bicycling</t>
  </si>
  <si>
    <t>https://www.google.com/maps/dir/?api=1&amp;origin=️+Lucky+Frog+Photo+Booth+️+Photo+Booth+Rental+Orange+County&amp;origin_place_id=ChIJx22LbiEt3YARSIe46TZ1z_4&amp;destination=Cardtronics+ATM&amp;destination_place_id=ChIJyQD7wJYs3YARpueikjJx2CU&amp;travelmode=transit</t>
  </si>
  <si>
    <t>https://maps.google.com?saddr=33.8885848,-118.0703626&amp;daddr=33.8900909,-118.0347152</t>
  </si>
  <si>
    <t>https://www.google.com/maps/dir/33.8885848,-118.0703626/33.8900909,-118.0347152</t>
  </si>
  <si>
    <t>&lt;iframe src="https://www.google.com/maps/embed?pb=!1m26!1m12!1m3!1d6449.198386797689!2d-118.0347152!3d33.8900909!2m3!1f0!2f0!3f0!3m2!1i1024!2i708!4f10.1!4m11!3e0!4m3!2s️+Lucky+Frog+Photo+Booth+️+Photo+Booth+Rental+Orange+County!1d33.8885848!2d-118.0703626!4m5!5s0x80dd2d216e8b6dc7:0xfecf7536e9b88748!2sCardtronics+ATM!3m2!1d33.8900909!2d-118.0347152!5e0!3m2!1sen!2slt!4v1682029416597!5m2!1sen!2slt" width="800" height="800" style="border:0;" allowfullscreen="" loading="lazy" referrerpolicy="no-referrer-when-downgrade"&gt;&lt;/iframe&gt;</t>
  </si>
  <si>
    <t>Health Associates Federal CU</t>
  </si>
  <si>
    <t>https://www.google.com/maps/dir/?api=1&amp;origin=️+Lucky+Frog+Photo+Booth+️+Photo+Booth+Rental+Orange+County&amp;origin_place_id=ChIJx22LbiEt3YARSIe46TZ1z_4&amp;destination=Health+Associates+Federal+CU&amp;destination_place_id=ChIJ5WWR0ngq3YARMAsMwmigksM&amp;travelmode=best</t>
  </si>
  <si>
    <t>https://www.google.com/maps/dir/?api=1&amp;origin=️+Lucky+Frog+Photo+Booth+️+Photo+Booth+Rental+Orange+County&amp;origin_place_id=ChIJx22LbiEt3YARSIe46TZ1z_4&amp;destination=Health+Associates+Federal+CU&amp;destination_place_id=ChIJ5WWR0ngq3YARMAsMwmigksM&amp;travelmode=driving</t>
  </si>
  <si>
    <t>https://www.google.com/maps/dir/?api=1&amp;origin=️+Lucky+Frog+Photo+Booth+️+Photo+Booth+Rental+Orange+County&amp;origin_place_id=ChIJx22LbiEt3YARSIe46TZ1z_4&amp;destination=Health+Associates+Federal+CU&amp;destination_place_id=ChIJ5WWR0ngq3YARMAsMwmigksM&amp;travelmode=walking</t>
  </si>
  <si>
    <t>https://www.google.com/maps/dir/?api=1&amp;origin=️+Lucky+Frog+Photo+Booth+️+Photo+Booth+Rental+Orange+County&amp;origin_place_id=ChIJx22LbiEt3YARSIe46TZ1z_4&amp;destination=Health+Associates+Federal+CU&amp;destination_place_id=ChIJ5WWR0ngq3YARMAsMwmigksM&amp;travelmode=bicycling</t>
  </si>
  <si>
    <t>https://www.google.com/maps/dir/?api=1&amp;origin=️+Lucky+Frog+Photo+Booth+️+Photo+Booth+Rental+Orange+County&amp;origin_place_id=ChIJx22LbiEt3YARSIe46TZ1z_4&amp;destination=Health+Associates+Federal+CU&amp;destination_place_id=ChIJ5WWR0ngq3YARMAsMwmigksM&amp;travelmode=transit</t>
  </si>
  <si>
    <t>https://maps.google.com?saddr=33.8885848,-118.0703626&amp;daddr=33.8928594,-117.9280499</t>
  </si>
  <si>
    <t>https://www.google.com/maps/dir/33.8885848,-118.0703626/33.8928594,-117.9280499</t>
  </si>
  <si>
    <t>&lt;iframe src="https://www.google.com/maps/embed?pb=!1m26!1m12!1m3!1d6449.198386797689!2d-117.9280499!3d33.8928594!2m3!1f0!2f0!3f0!3m2!1i1024!2i708!4f10.1!4m11!3e0!4m3!2s️+Lucky+Frog+Photo+Booth+️+Photo+Booth+Rental+Orange+County!1d33.8885848!2d-118.0703626!4m5!5s0x80dd2d216e8b6dc7:0xfecf7536e9b88748!2sHealth+Associates+Federal+CU!3m2!1d33.8928594!2d-117.9280499!5e0!3m2!1sen!2slt!4v1682029416597!5m2!1sen!2slt" width="800" height="800" style="border:0;" allowfullscreen="" loading="lazy" referrerpolicy="no-referrer-when-downgrade"&gt;&lt;/iframe&gt;</t>
  </si>
  <si>
    <t>Cardtronics</t>
  </si>
  <si>
    <t>https://www.google.com/maps/dir/?api=1&amp;origin=️+Lucky+Frog+Photo+Booth+️+Photo+Booth+Rental+Orange+County&amp;origin_place_id=ChIJx22LbiEt3YARSIe46TZ1z_4&amp;destination=Cardtronics&amp;destination_place_id=ChIJyaUD-gUm3YARcE-L5Eb2BWs&amp;travelmode=best</t>
  </si>
  <si>
    <t>https://www.google.com/maps/dir/?api=1&amp;origin=️+Lucky+Frog+Photo+Booth+️+Photo+Booth+Rental+Orange+County&amp;origin_place_id=ChIJx22LbiEt3YARSIe46TZ1z_4&amp;destination=Cardtronics&amp;destination_place_id=ChIJyaUD-gUm3YARcE-L5Eb2BWs&amp;travelmode=driving</t>
  </si>
  <si>
    <t>https://www.google.com/maps/dir/?api=1&amp;origin=️+Lucky+Frog+Photo+Booth+️+Photo+Booth+Rental+Orange+County&amp;origin_place_id=ChIJx22LbiEt3YARSIe46TZ1z_4&amp;destination=Cardtronics&amp;destination_place_id=ChIJyaUD-gUm3YARcE-L5Eb2BWs&amp;travelmode=walking</t>
  </si>
  <si>
    <t>https://www.google.com/maps/dir/?api=1&amp;origin=️+Lucky+Frog+Photo+Booth+️+Photo+Booth+Rental+Orange+County&amp;origin_place_id=ChIJx22LbiEt3YARSIe46TZ1z_4&amp;destination=Cardtronics&amp;destination_place_id=ChIJyaUD-gUm3YARcE-L5Eb2BWs&amp;travelmode=bicycling</t>
  </si>
  <si>
    <t>https://www.google.com/maps/dir/?api=1&amp;origin=️+Lucky+Frog+Photo+Booth+️+Photo+Booth+Rental+Orange+County&amp;origin_place_id=ChIJx22LbiEt3YARSIe46TZ1z_4&amp;destination=Cardtronics&amp;destination_place_id=ChIJyaUD-gUm3YARcE-L5Eb2BWs&amp;travelmode=transit</t>
  </si>
  <si>
    <t>https://maps.google.com?saddr=33.8885848,-118.0703626&amp;daddr=33.7473714,-118.0130952</t>
  </si>
  <si>
    <t>https://www.google.com/maps/dir/33.8885848,-118.0703626/33.7473714,-118.0130952</t>
  </si>
  <si>
    <t>&lt;iframe src="https://www.google.com/maps/embed?pb=!1m26!1m12!1m3!1d6449.198386797689!2d-118.0130952!3d33.7473714!2m3!1f0!2f0!3f0!3m2!1i1024!2i708!4f10.1!4m11!3e0!4m3!2s️+Lucky+Frog+Photo+Booth+️+Photo+Booth+Rental+Orange+County!1d33.8885848!2d-118.0703626!4m5!5s0x80dd2d216e8b6dc7:0xfecf7536e9b88748!2sCardtronics!3m2!1d33.7473714!2d-118.0130952!5e0!3m2!1sen!2slt!4v1682029416597!5m2!1sen!2slt" width="800" height="800" style="border:0;" allowfullscreen="" loading="lazy" referrerpolicy="no-referrer-when-downgrade"&gt;&lt;/iframe&gt;</t>
  </si>
  <si>
    <t>Valley View Home Loans</t>
  </si>
  <si>
    <t>https://www.google.com/maps/dir/?api=1&amp;origin=️+Lucky+Frog+Photo+Booth+️+Photo+Booth+Rental+Orange+County&amp;origin_place_id=ChIJx22LbiEt3YARSIe46TZ1z_4&amp;destination=Valley+View+Home+Loans&amp;destination_place_id=ChIJ_0ZuH24s3YARDNbB0Sw-ons&amp;travelmode=best</t>
  </si>
  <si>
    <t>https://www.google.com/maps/dir/?api=1&amp;origin=️+Lucky+Frog+Photo+Booth+️+Photo+Booth+Rental+Orange+County&amp;origin_place_id=ChIJx22LbiEt3YARSIe46TZ1z_4&amp;destination=Valley+View+Home+Loans&amp;destination_place_id=ChIJ_0ZuH24s3YARDNbB0Sw-ons&amp;travelmode=driving</t>
  </si>
  <si>
    <t>https://www.google.com/maps/dir/?api=1&amp;origin=️+Lucky+Frog+Photo+Booth+️+Photo+Booth+Rental+Orange+County&amp;origin_place_id=ChIJx22LbiEt3YARSIe46TZ1z_4&amp;destination=Valley+View+Home+Loans&amp;destination_place_id=ChIJ_0ZuH24s3YARDNbB0Sw-ons&amp;travelmode=walking</t>
  </si>
  <si>
    <t>https://www.google.com/maps/dir/?api=1&amp;origin=️+Lucky+Frog+Photo+Booth+️+Photo+Booth+Rental+Orange+County&amp;origin_place_id=ChIJx22LbiEt3YARSIe46TZ1z_4&amp;destination=Valley+View+Home+Loans&amp;destination_place_id=ChIJ_0ZuH24s3YARDNbB0Sw-ons&amp;travelmode=bicycling</t>
  </si>
  <si>
    <t>https://www.google.com/maps/dir/?api=1&amp;origin=️+Lucky+Frog+Photo+Booth+️+Photo+Booth+Rental+Orange+County&amp;origin_place_id=ChIJx22LbiEt3YARSIe46TZ1z_4&amp;destination=Valley+View+Home+Loans&amp;destination_place_id=ChIJ_0ZuH24s3YARDNbB0Sw-ons&amp;travelmode=transit</t>
  </si>
  <si>
    <t>https://maps.google.com?saddr=33.8885848,-118.0703626&amp;daddr=33.7977462,-118.0031634</t>
  </si>
  <si>
    <t>https://www.google.com/maps/dir/33.8885848,-118.0703626/33.7977462,-118.0031634</t>
  </si>
  <si>
    <t>&lt;iframe src="https://www.google.com/maps/embed?pb=!1m26!1m12!1m3!1d6449.198386797689!2d-118.0031634!3d33.7977462!2m3!1f0!2f0!3f0!3m2!1i1024!2i708!4f10.1!4m11!3e0!4m3!2s️+Lucky+Frog+Photo+Booth+️+Photo+Booth+Rental+Orange+County!1d33.8885848!2d-118.0703626!4m5!5s0x80dd2d216e8b6dc7:0xfecf7536e9b88748!2sValley+View+Home+Loans!3m2!1d33.7977462!2d-118.0031634!5e0!3m2!1sen!2slt!4v1682029416597!5m2!1sen!2slt" width="800" height="800" style="border:0;" allowfullscreen="" loading="lazy" referrerpolicy="no-referrer-when-downgrade"&gt;&lt;/iframe&gt;</t>
  </si>
  <si>
    <t>Citibank</t>
  </si>
  <si>
    <t>https://www.google.com/maps/dir/?api=1&amp;origin=️+Lucky+Frog+Photo+Booth+️+Photo+Booth+Rental+Orange+County&amp;origin_place_id=ChIJx22LbiEt3YARSIe46TZ1z_4&amp;destination=Citibank&amp;destination_place_id=ChIJcbyB7HQz3YARgwytHUXYgVc&amp;travelmode=best</t>
  </si>
  <si>
    <t>https://www.google.com/maps/dir/?api=1&amp;origin=️+Lucky+Frog+Photo+Booth+️+Photo+Booth+Rental+Orange+County&amp;origin_place_id=ChIJx22LbiEt3YARSIe46TZ1z_4&amp;destination=Citibank&amp;destination_place_id=ChIJcbyB7HQz3YARgwytHUXYgVc&amp;travelmode=driving</t>
  </si>
  <si>
    <t>https://www.google.com/maps/dir/?api=1&amp;origin=️+Lucky+Frog+Photo+Booth+️+Photo+Booth+Rental+Orange+County&amp;origin_place_id=ChIJx22LbiEt3YARSIe46TZ1z_4&amp;destination=Citibank&amp;destination_place_id=ChIJcbyB7HQz3YARgwytHUXYgVc&amp;travelmode=walking</t>
  </si>
  <si>
    <t>https://www.google.com/maps/dir/?api=1&amp;origin=️+Lucky+Frog+Photo+Booth+️+Photo+Booth+Rental+Orange+County&amp;origin_place_id=ChIJx22LbiEt3YARSIe46TZ1z_4&amp;destination=Citibank&amp;destination_place_id=ChIJcbyB7HQz3YARgwytHUXYgVc&amp;travelmode=bicycling</t>
  </si>
  <si>
    <t>https://www.google.com/maps/dir/?api=1&amp;origin=️+Lucky+Frog+Photo+Booth+️+Photo+Booth+Rental+Orange+County&amp;origin_place_id=ChIJx22LbiEt3YARSIe46TZ1z_4&amp;destination=Citibank&amp;destination_place_id=ChIJcbyB7HQz3YARgwytHUXYgVc&amp;travelmode=transit</t>
  </si>
  <si>
    <t>https://maps.google.com?saddr=33.8885848,-118.0703626&amp;daddr=33.8400514,-118.1846017</t>
  </si>
  <si>
    <t>https://www.google.com/maps/dir/33.8885848,-118.0703626/33.8400514,-118.1846017</t>
  </si>
  <si>
    <t>&lt;iframe src="https://www.google.com/maps/embed?pb=!1m26!1m12!1m3!1d6449.198386797689!2d-118.1846017!3d33.8400514!2m3!1f0!2f0!3f0!3m2!1i1024!2i708!4f10.1!4m11!3e0!4m3!2s️+Lucky+Frog+Photo+Booth+️+Photo+Booth+Rental+Orange+County!1d33.8885848!2d-118.0703626!4m5!5s0x80dd2d216e8b6dc7:0xfecf7536e9b88748!2sCitibank!3m2!1d33.8400514!2d-118.1846017!5e0!3m2!1sen!2slt!4v1682029416597!5m2!1sen!2slt" width="800" height="800" style="border:0;" allowfullscreen="" loading="lazy" referrerpolicy="no-referrer-when-downgrade"&gt;&lt;/iframe&gt;</t>
  </si>
  <si>
    <t>Farmers &amp; Merchants Bank</t>
  </si>
  <si>
    <t>https://www.google.com/maps/dir/?api=1&amp;origin=️+Lucky+Frog+Photo+Booth+️+Photo+Booth+Rental+Orange+County&amp;origin_place_id=ChIJx22LbiEt3YARSIe46TZ1z_4&amp;destination=Farmers+&amp;+Merchants+Bank&amp;destination_place_id=ChIJITRXWegz3YARodIb2Rbe4KA&amp;travelmode=best</t>
  </si>
  <si>
    <t>https://www.google.com/maps/dir/?api=1&amp;origin=️+Lucky+Frog+Photo+Booth+️+Photo+Booth+Rental+Orange+County&amp;origin_place_id=ChIJx22LbiEt3YARSIe46TZ1z_4&amp;destination=Farmers+&amp;+Merchants+Bank&amp;destination_place_id=ChIJITRXWegz3YARodIb2Rbe4KA&amp;travelmode=driving</t>
  </si>
  <si>
    <t>https://www.google.com/maps/dir/?api=1&amp;origin=️+Lucky+Frog+Photo+Booth+️+Photo+Booth+Rental+Orange+County&amp;origin_place_id=ChIJx22LbiEt3YARSIe46TZ1z_4&amp;destination=Farmers+&amp;+Merchants+Bank&amp;destination_place_id=ChIJITRXWegz3YARodIb2Rbe4KA&amp;travelmode=walking</t>
  </si>
  <si>
    <t>https://www.google.com/maps/dir/?api=1&amp;origin=️+Lucky+Frog+Photo+Booth+️+Photo+Booth+Rental+Orange+County&amp;origin_place_id=ChIJx22LbiEt3YARSIe46TZ1z_4&amp;destination=Farmers+&amp;+Merchants+Bank&amp;destination_place_id=ChIJITRXWegz3YARodIb2Rbe4KA&amp;travelmode=bicycling</t>
  </si>
  <si>
    <t>https://www.google.com/maps/dir/?api=1&amp;origin=️+Lucky+Frog+Photo+Booth+️+Photo+Booth+Rental+Orange+County&amp;origin_place_id=ChIJx22LbiEt3YARSIe46TZ1z_4&amp;destination=Farmers+&amp;+Merchants+Bank&amp;destination_place_id=ChIJITRXWegz3YARodIb2Rbe4KA&amp;travelmode=transit</t>
  </si>
  <si>
    <t>https://maps.google.com?saddr=33.8885848,-118.0703626&amp;daddr=33.8081074,-118.1867435</t>
  </si>
  <si>
    <t>https://www.google.com/maps/dir/33.8885848,-118.0703626/33.8081074,-118.1867435</t>
  </si>
  <si>
    <t>&lt;iframe src="https://www.google.com/maps/embed?pb=!1m26!1m12!1m3!1d6449.198386797689!2d-118.1867435!3d33.8081074!2m3!1f0!2f0!3f0!3m2!1i1024!2i708!4f10.1!4m11!3e0!4m3!2s️+Lucky+Frog+Photo+Booth+️+Photo+Booth+Rental+Orange+County!1d33.8885848!2d-118.0703626!4m5!5s0x80dd2d216e8b6dc7:0xfecf7536e9b88748!2sFarmers+&amp;+Merchants+Bank!3m2!1d33.8081074!2d-118.1867435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</si>
  <si>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https://www.google.com/maps/dir/?api=1&amp;origin=️+Lucky+Frog+Photo+Booth+️+Photo+Booth+Rental+Orange+County&amp;origin_place_id=ChIJx22LbiEt3YARSIe46TZ1z_4&amp;destination=Cardtronics+ATM&amp;destination_place_id=ChIJfeVn9vMy3YAReJPxNMA-PB4&amp;travelmode=best</t>
  </si>
  <si>
    <t>https://www.google.com/maps/dir/?api=1&amp;origin=️+Lucky+Frog+Photo+Booth+️+Photo+Booth+Rental+Orange+County&amp;origin_place_id=ChIJx22LbiEt3YARSIe46TZ1z_4&amp;destination=Cardtronics+ATM&amp;destination_place_id=ChIJfeVn9vMy3YAReJPxNMA-PB4&amp;travelmode=driving</t>
  </si>
  <si>
    <t>https://www.google.com/maps/dir/?api=1&amp;origin=️+Lucky+Frog+Photo+Booth+️+Photo+Booth+Rental+Orange+County&amp;origin_place_id=ChIJx22LbiEt3YARSIe46TZ1z_4&amp;destination=Cardtronics+ATM&amp;destination_place_id=ChIJfeVn9vMy3YAReJPxNMA-PB4&amp;travelmode=walking</t>
  </si>
  <si>
    <t>https://www.google.com/maps/dir/?api=1&amp;origin=️+Lucky+Frog+Photo+Booth+️+Photo+Booth+Rental+Orange+County&amp;origin_place_id=ChIJx22LbiEt3YARSIe46TZ1z_4&amp;destination=Cardtronics+ATM&amp;destination_place_id=ChIJfeVn9vMy3YAReJPxNMA-PB4&amp;travelmode=bicycling</t>
  </si>
  <si>
    <t>https://www.google.com/maps/dir/?api=1&amp;origin=️+Lucky+Frog+Photo+Booth+️+Photo+Booth+Rental+Orange+County&amp;origin_place_id=ChIJx22LbiEt3YARSIe46TZ1z_4&amp;destination=Cardtronics+ATM&amp;destination_place_id=ChIJfeVn9vMy3YAReJPxNMA-PB4&amp;travelmode=transit</t>
  </si>
  <si>
    <t>https://maps.google.com?saddr=33.8885848,-118.0703626&amp;daddr=33.8504995,-118.1367541</t>
  </si>
  <si>
    <t>https://www.google.com/maps/dir/33.8885848,-118.0703626/33.8504995,-118.1367541</t>
  </si>
  <si>
    <t>&lt;iframe src="https://www.google.com/maps/embed?pb=!1m26!1m12!1m3!1d6449.198386797689!2d-118.1367541!3d33.8504995!2m3!1f0!2f0!3f0!3m2!1i1024!2i708!4f10.1!4m11!3e0!4m3!2s️+Lucky+Frog+Photo+Booth+️+Photo+Booth+Rental+Orange+County!1d33.8885848!2d-118.0703626!4m5!5s0x80dd2d216e8b6dc7:0xfecf7536e9b88748!2sCardtronics+ATM!3m2!1d33.8504995!2d-118.1367541!5e0!3m2!1sen!2slt!4v1682029416597!5m2!1sen!2slt" width="800" height="800" style="border:0;" allowfullscreen="" loading="lazy" referrerpolicy="no-referrer-when-downgrade"&gt;&lt;/iframe&gt;</t>
  </si>
  <si>
    <t>Wells Fargo ATM</t>
  </si>
  <si>
    <t>https://www.google.com/maps/dir/?api=1&amp;origin=️+Lucky+Frog+Photo+Booth+️+Photo+Booth+Rental+Orange+County&amp;origin_place_id=ChIJx22LbiEt3YARSIe46TZ1z_4&amp;destination=Wells+Fargo+ATM&amp;destination_place_id=ChIJNawQnyQ13YARkJLGLNcQK-s&amp;travelmode=best</t>
  </si>
  <si>
    <t>https://www.google.com/maps/dir/?api=1&amp;origin=️+Lucky+Frog+Photo+Booth+️+Photo+Booth+Rental+Orange+County&amp;origin_place_id=ChIJx22LbiEt3YARSIe46TZ1z_4&amp;destination=Wells+Fargo+ATM&amp;destination_place_id=ChIJNawQnyQ13YARkJLGLNcQK-s&amp;travelmode=driving</t>
  </si>
  <si>
    <t>https://www.google.com/maps/dir/?api=1&amp;origin=️+Lucky+Frog+Photo+Booth+️+Photo+Booth+Rental+Orange+County&amp;origin_place_id=ChIJx22LbiEt3YARSIe46TZ1z_4&amp;destination=Wells+Fargo+ATM&amp;destination_place_id=ChIJNawQnyQ13YARkJLGLNcQK-s&amp;travelmode=walking</t>
  </si>
  <si>
    <t>https://www.google.com/maps/dir/?api=1&amp;origin=️+Lucky+Frog+Photo+Booth+️+Photo+Booth+Rental+Orange+County&amp;origin_place_id=ChIJx22LbiEt3YARSIe46TZ1z_4&amp;destination=Wells+Fargo+ATM&amp;destination_place_id=ChIJNawQnyQ13YARkJLGLNcQK-s&amp;travelmode=bicycling</t>
  </si>
  <si>
    <t>https://www.google.com/maps/dir/?api=1&amp;origin=️+Lucky+Frog+Photo+Booth+️+Photo+Booth+Rental+Orange+County&amp;origin_place_id=ChIJx22LbiEt3YARSIe46TZ1z_4&amp;destination=Wells+Fargo+ATM&amp;destination_place_id=ChIJNawQnyQ13YARkJLGLNcQK-s&amp;travelmode=transit</t>
  </si>
  <si>
    <t>https://maps.google.com?saddr=33.8885848,-118.0703626&amp;daddr=33.8435407,-118.2612203</t>
  </si>
  <si>
    <t>https://www.google.com/maps/dir/33.8885848,-118.0703626/33.8435407,-118.2612203</t>
  </si>
  <si>
    <t>&lt;iframe src="https://www.google.com/maps/embed?pb=!1m26!1m12!1m3!1d6449.198386797689!2d-118.2612203!3d33.8435407!2m3!1f0!2f0!3f0!3m2!1i1024!2i708!4f10.1!4m11!3e0!4m3!2s️+Lucky+Frog+Photo+Booth+️+Photo+Booth+Rental+Orange+County!1d33.8885848!2d-118.0703626!4m5!5s0x80dd2d216e8b6dc7:0xfecf7536e9b88748!2sWells+Fargo+ATM!3m2!1d33.8435407!2d-118.2612203!5e0!3m2!1sen!2slt!4v1682029416597!5m2!1sen!2slt" width="800" height="800" style="border:0;" allowfullscreen="" loading="lazy" referrerpolicy="no-referrer-when-downgrade"&gt;&lt;/iframe&gt;</t>
  </si>
  <si>
    <t>Home and Office Tech</t>
  </si>
  <si>
    <t>https://www.google.com/maps/dir/?api=1&amp;origin=️+Lucky+Frog+Photo+Booth+️+Photo+Booth+Rental+Orange+County&amp;origin_place_id=ChIJx22LbiEt3YARSIe46TZ1z_4&amp;destination=Home+and+Office+Tech&amp;destination_place_id=ChIJBzZDBI3LwoARqfMzhjuSykI&amp;travelmode=best</t>
  </si>
  <si>
    <t>https://www.google.com/maps/dir/?api=1&amp;origin=️+Lucky+Frog+Photo+Booth+️+Photo+Booth+Rental+Orange+County&amp;origin_place_id=ChIJx22LbiEt3YARSIe46TZ1z_4&amp;destination=Home+and+Office+Tech&amp;destination_place_id=ChIJBzZDBI3LwoARqfMzhjuSykI&amp;travelmode=driving</t>
  </si>
  <si>
    <t>https://www.google.com/maps/dir/?api=1&amp;origin=️+Lucky+Frog+Photo+Booth+️+Photo+Booth+Rental+Orange+County&amp;origin_place_id=ChIJx22LbiEt3YARSIe46TZ1z_4&amp;destination=Home+and+Office+Tech&amp;destination_place_id=ChIJBzZDBI3LwoARqfMzhjuSykI&amp;travelmode=walking</t>
  </si>
  <si>
    <t>https://www.google.com/maps/dir/?api=1&amp;origin=️+Lucky+Frog+Photo+Booth+️+Photo+Booth+Rental+Orange+County&amp;origin_place_id=ChIJx22LbiEt3YARSIe46TZ1z_4&amp;destination=Home+and+Office+Tech&amp;destination_place_id=ChIJBzZDBI3LwoARqfMzhjuSykI&amp;travelmode=bicycling</t>
  </si>
  <si>
    <t>https://www.google.com/maps/dir/?api=1&amp;origin=️+Lucky+Frog+Photo+Booth+️+Photo+Booth+Rental+Orange+County&amp;origin_place_id=ChIJx22LbiEt3YARSIe46TZ1z_4&amp;destination=Home+and+Office+Tech&amp;destination_place_id=ChIJBzZDBI3LwoARqfMzhjuSykI&amp;travelmode=transit</t>
  </si>
  <si>
    <t>https://maps.google.com?saddr=33.8885848,-118.0703626&amp;daddr=33.92912609999999,-118.2149293</t>
  </si>
  <si>
    <t>https://www.google.com/maps/dir/33.8885848,-118.0703626/33.92912609999999,-118.2149293</t>
  </si>
  <si>
    <t>&lt;iframe src="https://www.google.com/maps/embed?pb=!1m26!1m12!1m3!1d6449.198386797689!2d-118.2149293!3d33.92912609999999!2m3!1f0!2f0!3f0!3m2!1i1024!2i708!4f10.1!4m11!3e0!4m3!2s️+Lucky+Frog+Photo+Booth+️+Photo+Booth+Rental+Orange+County!1d33.8885848!2d-118.0703626!4m5!5s0x80dd2d216e8b6dc7:0xfecf7536e9b88748!2sHome+and+Office+Tech!3m2!1d33.92912609999999!2d-118.2149293!5e0!3m2!1sen!2slt!4v1682029416597!5m2!1sen!2slt" width="800" height="800" style="border:0;" allowfullscreen="" loading="lazy" referrerpolicy="no-referrer-when-downgrade"&gt;&lt;/iframe&gt;</t>
  </si>
  <si>
    <t>Bank of America ATM</t>
  </si>
  <si>
    <t>https://www.google.com/maps/dir/?api=1&amp;origin=️+Lucky+Frog+Photo+Booth+️+Photo+Booth+Rental+Orange+County&amp;origin_place_id=ChIJx22LbiEt3YARSIe46TZ1z_4&amp;destination=Bank+of+America+ATM&amp;destination_place_id=ChIJfx5JPc7V3IARrSfrYj5ja08&amp;travelmode=best</t>
  </si>
  <si>
    <t>https://www.google.com/maps/dir/?api=1&amp;origin=️+Lucky+Frog+Photo+Booth+️+Photo+Booth+Rental+Orange+County&amp;origin_place_id=ChIJx22LbiEt3YARSIe46TZ1z_4&amp;destination=Bank+of+America+ATM&amp;destination_place_id=ChIJfx5JPc7V3IARrSfrYj5ja08&amp;travelmode=driving</t>
  </si>
  <si>
    <t>https://www.google.com/maps/dir/?api=1&amp;origin=️+Lucky+Frog+Photo+Booth+️+Photo+Booth+Rental+Orange+County&amp;origin_place_id=ChIJx22LbiEt3YARSIe46TZ1z_4&amp;destination=Bank+of+America+ATM&amp;destination_place_id=ChIJfx5JPc7V3IARrSfrYj5ja08&amp;travelmode=walking</t>
  </si>
  <si>
    <t>https://www.google.com/maps/dir/?api=1&amp;origin=️+Lucky+Frog+Photo+Booth+️+Photo+Booth+Rental+Orange+County&amp;origin_place_id=ChIJx22LbiEt3YARSIe46TZ1z_4&amp;destination=Bank+of+America+ATM&amp;destination_place_id=ChIJfx5JPc7V3IARrSfrYj5ja08&amp;travelmode=bicycling</t>
  </si>
  <si>
    <t>https://www.google.com/maps/dir/?api=1&amp;origin=️+Lucky+Frog+Photo+Booth+️+Photo+Booth+Rental+Orange+County&amp;origin_place_id=ChIJx22LbiEt3YARSIe46TZ1z_4&amp;destination=Bank+of+America+ATM&amp;destination_place_id=ChIJfx5JPc7V3IARrSfrYj5ja08&amp;travelmode=transit</t>
  </si>
  <si>
    <t>https://maps.google.com?saddr=33.8885848,-118.0703626&amp;daddr=33.8779009,-117.8900475</t>
  </si>
  <si>
    <t>https://www.google.com/maps/dir/33.8885848,-118.0703626/33.8779009,-117.8900475</t>
  </si>
  <si>
    <t>&lt;iframe src="https://www.google.com/maps/embed?pb=!1m26!1m12!1m3!1d6449.198386797689!2d-117.8900475!3d33.8779009!2m3!1f0!2f0!3f0!3m2!1i1024!2i708!4f10.1!4m11!3e0!4m3!2s️+Lucky+Frog+Photo+Booth+️+Photo+Booth+Rental+Orange+County!1d33.8885848!2d-118.0703626!4m5!5s0x80dd2d216e8b6dc7:0xfecf7536e9b88748!2sBank+of+America+ATM!3m2!1d33.8779009!2d-117.8900475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</si>
  <si>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https://www.google.com/maps/dir/?api=1&amp;origin=️+Lucky+Frog+Photo+Booth+️+Photo+Booth+Rental+Orange+County&amp;origin_place_id=ChIJx22LbiEt3YARSIe46TZ1z_4&amp;destination=Cardtronics+ATM&amp;destination_place_id=ChIJq7uPMcIp3YARfcdxSaqc43k&amp;travelmode=best</t>
  </si>
  <si>
    <t>https://www.google.com/maps/dir/?api=1&amp;origin=️+Lucky+Frog+Photo+Booth+️+Photo+Booth+Rental+Orange+County&amp;origin_place_id=ChIJx22LbiEt3YARSIe46TZ1z_4&amp;destination=Cardtronics+ATM&amp;destination_place_id=ChIJq7uPMcIp3YARfcdxSaqc43k&amp;travelmode=driving</t>
  </si>
  <si>
    <t>https://www.google.com/maps/dir/?api=1&amp;origin=️+Lucky+Frog+Photo+Booth+️+Photo+Booth+Rental+Orange+County&amp;origin_place_id=ChIJx22LbiEt3YARSIe46TZ1z_4&amp;destination=Cardtronics+ATM&amp;destination_place_id=ChIJq7uPMcIp3YARfcdxSaqc43k&amp;travelmode=walking</t>
  </si>
  <si>
    <t>https://www.google.com/maps/dir/?api=1&amp;origin=️+Lucky+Frog+Photo+Booth+️+Photo+Booth+Rental+Orange+County&amp;origin_place_id=ChIJx22LbiEt3YARSIe46TZ1z_4&amp;destination=Cardtronics+ATM&amp;destination_place_id=ChIJq7uPMcIp3YARfcdxSaqc43k&amp;travelmode=bicycling</t>
  </si>
  <si>
    <t>https://www.google.com/maps/dir/?api=1&amp;origin=️+Lucky+Frog+Photo+Booth+️+Photo+Booth+Rental+Orange+County&amp;origin_place_id=ChIJx22LbiEt3YARSIe46TZ1z_4&amp;destination=Cardtronics+ATM&amp;destination_place_id=ChIJq7uPMcIp3YARfcdxSaqc43k&amp;travelmode=transit</t>
  </si>
  <si>
    <t>https://maps.google.com?saddr=33.8885848,-118.0703626&amp;daddr=33.8313363,-117.9429334</t>
  </si>
  <si>
    <t>https://www.google.com/maps/dir/33.8885848,-118.0703626/33.8313363,-117.9429334</t>
  </si>
  <si>
    <t>&lt;iframe src="https://www.google.com/maps/embed?pb=!1m26!1m12!1m3!1d6449.198386797689!2d-117.9429334!3d33.8313363!2m3!1f0!2f0!3f0!3m2!1i1024!2i708!4f10.1!4m11!3e0!4m3!2s️+Lucky+Frog+Photo+Booth+️+Photo+Booth+Rental+Orange+County!1d33.8885848!2d-118.0703626!4m5!5s0x80dd2d216e8b6dc7:0xfecf7536e9b88748!2sCardtronics+ATM!3m2!1d33.8313363!2d-117.9429334!5e0!3m2!1sen!2slt!4v1682029416597!5m2!1sen!2slt" width="800" height="800" style="border:0;" allowfullscreen="" loading="lazy" referrerpolicy="no-referrer-when-downgrade"&gt;&lt;/iframe&gt;</t>
  </si>
  <si>
    <t>Wells Fargo Bank</t>
  </si>
  <si>
    <t>https://www.google.com/maps/dir/?api=1&amp;origin=️+Lucky+Frog+Photo+Booth+️+Photo+Booth+Rental+Orange+County&amp;origin_place_id=ChIJx22LbiEt3YARSIe46TZ1z_4&amp;destination=Wells+Fargo+Bank&amp;destination_place_id=ChIJ9xp-9jkx3YARUiiGfdpy7Ms&amp;travelmode=best</t>
  </si>
  <si>
    <t>https://www.google.com/maps/dir/?api=1&amp;origin=️+Lucky+Frog+Photo+Booth+️+Photo+Booth+Rental+Orange+County&amp;origin_place_id=ChIJx22LbiEt3YARSIe46TZ1z_4&amp;destination=Wells+Fargo+Bank&amp;destination_place_id=ChIJ9xp-9jkx3YARUiiGfdpy7Ms&amp;travelmode=driving</t>
  </si>
  <si>
    <t>https://www.google.com/maps/dir/?api=1&amp;origin=️+Lucky+Frog+Photo+Booth+️+Photo+Booth+Rental+Orange+County&amp;origin_place_id=ChIJx22LbiEt3YARSIe46TZ1z_4&amp;destination=Wells+Fargo+Bank&amp;destination_place_id=ChIJ9xp-9jkx3YARUiiGfdpy7Ms&amp;travelmode=walking</t>
  </si>
  <si>
    <t>https://www.google.com/maps/dir/?api=1&amp;origin=️+Lucky+Frog+Photo+Booth+️+Photo+Booth+Rental+Orange+County&amp;origin_place_id=ChIJx22LbiEt3YARSIe46TZ1z_4&amp;destination=Wells+Fargo+Bank&amp;destination_place_id=ChIJ9xp-9jkx3YARUiiGfdpy7Ms&amp;travelmode=bicycling</t>
  </si>
  <si>
    <t>https://www.google.com/maps/dir/?api=1&amp;origin=️+Lucky+Frog+Photo+Booth+️+Photo+Booth+Rental+Orange+County&amp;origin_place_id=ChIJx22LbiEt3YARSIe46TZ1z_4&amp;destination=Wells+Fargo+Bank&amp;destination_place_id=ChIJ9xp-9jkx3YARUiiGfdpy7Ms&amp;travelmode=transit</t>
  </si>
  <si>
    <t>https://maps.google.com?saddr=33.8885848,-118.0703626&amp;daddr=33.76737969999999,-118.1934755</t>
  </si>
  <si>
    <t>https://www.google.com/maps/dir/33.8885848,-118.0703626/33.76737969999999,-118.1934755</t>
  </si>
  <si>
    <t>&lt;iframe src="https://www.google.com/maps/embed?pb=!1m26!1m12!1m3!1d6449.198386797689!2d-118.1934755!3d33.76737969999999!2m3!1f0!2f0!3f0!3m2!1i1024!2i708!4f10.1!4m11!3e0!4m3!2s️+Lucky+Frog+Photo+Booth+️+Photo+Booth+Rental+Orange+County!1d33.8885848!2d-118.0703626!4m5!5s0x80dd2d216e8b6dc7:0xfecf7536e9b88748!2sWells+Fargo+Bank!3m2!1d33.76737969999999!2d-118.1934755!5e0!3m2!1sen!2slt!4v1682029416597!5m2!1sen!2slt" width="800" height="800" style="border:0;" allowfullscreen="" loading="lazy" referrerpolicy="no-referrer-when-downgrade"&gt;&lt;/iframe&gt;</t>
  </si>
  <si>
    <t>Citi</t>
  </si>
  <si>
    <t>https://www.google.com/maps/dir/?api=1&amp;origin=️+Lucky+Frog+Photo+Booth+️+Photo+Booth+Rental+Orange+County&amp;origin_place_id=ChIJx22LbiEt3YARSIe46TZ1z_4&amp;destination=Citi&amp;destination_place_id=ChIJn2kgx_nLwoARc5u80mOcchY&amp;travelmode=best</t>
  </si>
  <si>
    <t>https://www.google.com/maps/dir/?api=1&amp;origin=️+Lucky+Frog+Photo+Booth+️+Photo+Booth+Rental+Orange+County&amp;origin_place_id=ChIJx22LbiEt3YARSIe46TZ1z_4&amp;destination=Citi&amp;destination_place_id=ChIJn2kgx_nLwoARc5u80mOcchY&amp;travelmode=driving</t>
  </si>
  <si>
    <t>https://www.google.com/maps/dir/?api=1&amp;origin=️+Lucky+Frog+Photo+Booth+️+Photo+Booth+Rental+Orange+County&amp;origin_place_id=ChIJx22LbiEt3YARSIe46TZ1z_4&amp;destination=Citi&amp;destination_place_id=ChIJn2kgx_nLwoARc5u80mOcchY&amp;travelmode=walking</t>
  </si>
  <si>
    <t>https://www.google.com/maps/dir/?api=1&amp;origin=️+Lucky+Frog+Photo+Booth+️+Photo+Booth+Rental+Orange+County&amp;origin_place_id=ChIJx22LbiEt3YARSIe46TZ1z_4&amp;destination=Citi&amp;destination_place_id=ChIJn2kgx_nLwoARc5u80mOcchY&amp;travelmode=bicycling</t>
  </si>
  <si>
    <t>https://www.google.com/maps/dir/?api=1&amp;origin=️+Lucky+Frog+Photo+Booth+️+Photo+Booth+Rental+Orange+County&amp;origin_place_id=ChIJx22LbiEt3YARSIe46TZ1z_4&amp;destination=Citi&amp;destination_place_id=ChIJn2kgx_nLwoARc5u80mOcchY&amp;travelmode=transit</t>
  </si>
  <si>
    <t>https://maps.google.com?saddr=33.8885848,-118.0703626&amp;daddr=33.9444762,-118.2102051</t>
  </si>
  <si>
    <t>https://www.google.com/maps/dir/33.8885848,-118.0703626/33.9444762,-118.2102051</t>
  </si>
  <si>
    <t>&lt;iframe src="https://www.google.com/maps/embed?pb=!1m26!1m12!1m3!1d6449.198386797689!2d-118.2102051!3d33.9444762!2m3!1f0!2f0!3f0!3m2!1i1024!2i708!4f10.1!4m11!3e0!4m3!2s️+Lucky+Frog+Photo+Booth+️+Photo+Booth+Rental+Orange+County!1d33.8885848!2d-118.0703626!4m5!5s0x80dd2d216e8b6dc7:0xfecf7536e9b88748!2sCiti!3m2!1d33.9444762!2d-118.2102051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</si>
  <si>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https://www.google.com/maps/dir/?api=1&amp;origin=️+Lucky+Frog+Photo+Booth+️+Photo+Booth+Rental+Orange+County&amp;origin_place_id=ChIJx22LbiEt3YARSIe46TZ1z_4&amp;destination=Wells+Fargo+ATM&amp;destination_place_id=ChIJ9ShXo1POwoARRPUd-FcS4oU&amp;travelmode=best</t>
  </si>
  <si>
    <t>https://www.google.com/maps/dir/?api=1&amp;origin=️+Lucky+Frog+Photo+Booth+️+Photo+Booth+Rental+Orange+County&amp;origin_place_id=ChIJx22LbiEt3YARSIe46TZ1z_4&amp;destination=Wells+Fargo+ATM&amp;destination_place_id=ChIJ9ShXo1POwoARRPUd-FcS4oU&amp;travelmode=driving</t>
  </si>
  <si>
    <t>https://www.google.com/maps/dir/?api=1&amp;origin=️+Lucky+Frog+Photo+Booth+️+Photo+Booth+Rental+Orange+County&amp;origin_place_id=ChIJx22LbiEt3YARSIe46TZ1z_4&amp;destination=Wells+Fargo+ATM&amp;destination_place_id=ChIJ9ShXo1POwoARRPUd-FcS4oU&amp;travelmode=walking</t>
  </si>
  <si>
    <t>https://www.google.com/maps/dir/?api=1&amp;origin=️+Lucky+Frog+Photo+Booth+️+Photo+Booth+Rental+Orange+County&amp;origin_place_id=ChIJx22LbiEt3YARSIe46TZ1z_4&amp;destination=Wells+Fargo+ATM&amp;destination_place_id=ChIJ9ShXo1POwoARRPUd-FcS4oU&amp;travelmode=bicycling</t>
  </si>
  <si>
    <t>https://www.google.com/maps/dir/?api=1&amp;origin=️+Lucky+Frog+Photo+Booth+️+Photo+Booth+Rental+Orange+County&amp;origin_place_id=ChIJx22LbiEt3YARSIe46TZ1z_4&amp;destination=Wells+Fargo+ATM&amp;destination_place_id=ChIJ9ShXo1POwoARRPUd-FcS4oU&amp;travelmode=transit</t>
  </si>
  <si>
    <t>https://maps.google.com?saddr=33.8885848,-118.0703626&amp;daddr=34.0074216,-118.1532427</t>
  </si>
  <si>
    <t>https://www.google.com/maps/dir/33.8885848,-118.0703626/34.0074216,-118.1532427</t>
  </si>
  <si>
    <t>&lt;iframe src="https://www.google.com/maps/embed?pb=!1m26!1m12!1m3!1d6449.198386797689!2d-118.1532427!3d34.0074216!2m3!1f0!2f0!3f0!3m2!1i1024!2i708!4f10.1!4m11!3e0!4m3!2s️+Lucky+Frog+Photo+Booth+️+Photo+Booth+Rental+Orange+County!1d33.8885848!2d-118.0703626!4m5!5s0x80dd2d216e8b6dc7:0xfecf7536e9b88748!2sWells+Fargo+ATM!3m2!1d34.0074216!2d-118.1532427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</si>
  <si>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https://www.google.com/maps/dir/?api=1&amp;origin=️+Lucky+Frog+Photo+Booth+️+Photo+Booth+Rental+Orange+County&amp;origin_place_id=ChIJx22LbiEt3YARSIe46TZ1z_4&amp;destination=Citi&amp;destination_place_id=ChIJt0gMuWgo3YAR-pgrCia1bRo&amp;travelmode=best</t>
  </si>
  <si>
    <t>https://www.google.com/maps/dir/?api=1&amp;origin=️+Lucky+Frog+Photo+Booth+️+Photo+Booth+Rental+Orange+County&amp;origin_place_id=ChIJx22LbiEt3YARSIe46TZ1z_4&amp;destination=Citi&amp;destination_place_id=ChIJt0gMuWgo3YAR-pgrCia1bRo&amp;travelmode=driving</t>
  </si>
  <si>
    <t>https://www.google.com/maps/dir/?api=1&amp;origin=️+Lucky+Frog+Photo+Booth+️+Photo+Booth+Rental+Orange+County&amp;origin_place_id=ChIJx22LbiEt3YARSIe46TZ1z_4&amp;destination=Citi&amp;destination_place_id=ChIJt0gMuWgo3YAR-pgrCia1bRo&amp;travelmode=walking</t>
  </si>
  <si>
    <t>https://www.google.com/maps/dir/?api=1&amp;origin=️+Lucky+Frog+Photo+Booth+️+Photo+Booth+Rental+Orange+County&amp;origin_place_id=ChIJx22LbiEt3YARSIe46TZ1z_4&amp;destination=Citi&amp;destination_place_id=ChIJt0gMuWgo3YAR-pgrCia1bRo&amp;travelmode=bicycling</t>
  </si>
  <si>
    <t>https://www.google.com/maps/dir/?api=1&amp;origin=️+Lucky+Frog+Photo+Booth+️+Photo+Booth+Rental+Orange+County&amp;origin_place_id=ChIJx22LbiEt3YARSIe46TZ1z_4&amp;destination=Citi&amp;destination_place_id=ChIJt0gMuWgo3YAR-pgrCia1bRo&amp;travelmode=transit</t>
  </si>
  <si>
    <t>https://maps.google.com?saddr=33.8885848,-118.0703626&amp;daddr=33.7888766,-117.9639948</t>
  </si>
  <si>
    <t>https://www.google.com/maps/dir/33.8885848,-118.0703626/33.7888766,-117.9639948</t>
  </si>
  <si>
    <t>&lt;iframe src="https://www.google.com/maps/embed?pb=!1m26!1m12!1m3!1d6449.198386797689!2d-117.9639948!3d33.7888766!2m3!1f0!2f0!3f0!3m2!1i1024!2i708!4f10.1!4m11!3e0!4m3!2s️+Lucky+Frog+Photo+Booth+️+Photo+Booth+Rental+Orange+County!1d33.8885848!2d-118.0703626!4m5!5s0x80dd2d216e8b6dc7:0xfecf7536e9b88748!2sCiti!3m2!1d33.7888766!2d-117.9639948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</si>
  <si>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https://www.google.com/maps/dir/?api=1&amp;origin=️+Lucky+Frog+Photo+Booth+️+Photo+Booth+Rental+Orange+County&amp;origin_place_id=ChIJx22LbiEt3YARSIe46TZ1z_4&amp;destination=Cardtronics+ATM&amp;destination_place_id=ChIJe3JW1wko3YARKVxk64y40oA&amp;travelmode=best</t>
  </si>
  <si>
    <t>https://www.google.com/maps/dir/?api=1&amp;origin=️+Lucky+Frog+Photo+Booth+️+Photo+Booth+Rental+Orange+County&amp;origin_place_id=ChIJx22LbiEt3YARSIe46TZ1z_4&amp;destination=Cardtronics+ATM&amp;destination_place_id=ChIJe3JW1wko3YARKVxk64y40oA&amp;travelmode=driving</t>
  </si>
  <si>
    <t>https://www.google.com/maps/dir/?api=1&amp;origin=️+Lucky+Frog+Photo+Booth+️+Photo+Booth+Rental+Orange+County&amp;origin_place_id=ChIJx22LbiEt3YARSIe46TZ1z_4&amp;destination=Cardtronics+ATM&amp;destination_place_id=ChIJe3JW1wko3YARKVxk64y40oA&amp;travelmode=walking</t>
  </si>
  <si>
    <t>https://www.google.com/maps/dir/?api=1&amp;origin=️+Lucky+Frog+Photo+Booth+️+Photo+Booth+Rental+Orange+County&amp;origin_place_id=ChIJx22LbiEt3YARSIe46TZ1z_4&amp;destination=Cardtronics+ATM&amp;destination_place_id=ChIJe3JW1wko3YARKVxk64y40oA&amp;travelmode=bicycling</t>
  </si>
  <si>
    <t>https://www.google.com/maps/dir/?api=1&amp;origin=️+Lucky+Frog+Photo+Booth+️+Photo+Booth+Rental+Orange+County&amp;origin_place_id=ChIJx22LbiEt3YARSIe46TZ1z_4&amp;destination=Cardtronics+ATM&amp;destination_place_id=ChIJe3JW1wko3YARKVxk64y40oA&amp;travelmode=transit</t>
  </si>
  <si>
    <t>https://maps.google.com?saddr=33.8885848,-118.0703626&amp;daddr=33.77233760000001,-117.9419212</t>
  </si>
  <si>
    <t>https://www.google.com/maps/dir/33.8885848,-118.0703626/33.77233760000001,-117.9419212</t>
  </si>
  <si>
    <t>&lt;iframe src="https://www.google.com/maps/embed?pb=!1m26!1m12!1m3!1d6449.198386797689!2d-117.9419212!3d33.77233760000001!2m3!1f0!2f0!3f0!3m2!1i1024!2i708!4f10.1!4m11!3e0!4m3!2s️+Lucky+Frog+Photo+Booth+️+Photo+Booth+Rental+Orange+County!1d33.8885848!2d-118.0703626!4m5!5s0x80dd2d216e8b6dc7:0xfecf7536e9b88748!2sCardtronics+ATM!3m2!1d33.77233760000001!2d-117.9419212!5e0!3m2!1sen!2slt!4v1682029416597!5m2!1sen!2slt" width="800" height="800" style="border:0;" allowfullscreen="" loading="lazy" referrerpolicy="no-referrer-when-downgrade"&gt;&lt;/iframe&gt;</t>
  </si>
  <si>
    <t>ATM</t>
  </si>
  <si>
    <t>https://www.google.com/maps/dir/?api=1&amp;origin=️+Lucky+Frog+Photo+Booth+️+Photo+Booth+Rental+Orange+County&amp;origin_place_id=ChIJx22LbiEt3YARSIe46TZ1z_4&amp;destination=ATM&amp;destination_place_id=ChIJ4-CJJwzW3IARlpguzqdtuw8&amp;travelmode=best</t>
  </si>
  <si>
    <t>https://www.google.com/maps/dir/?api=1&amp;origin=️+Lucky+Frog+Photo+Booth+️+Photo+Booth+Rental+Orange+County&amp;origin_place_id=ChIJx22LbiEt3YARSIe46TZ1z_4&amp;destination=ATM&amp;destination_place_id=ChIJ4-CJJwzW3IARlpguzqdtuw8&amp;travelmode=driving</t>
  </si>
  <si>
    <t>https://www.google.com/maps/dir/?api=1&amp;origin=️+Lucky+Frog+Photo+Booth+️+Photo+Booth+Rental+Orange+County&amp;origin_place_id=ChIJx22LbiEt3YARSIe46TZ1z_4&amp;destination=ATM&amp;destination_place_id=ChIJ4-CJJwzW3IARlpguzqdtuw8&amp;travelmode=walking</t>
  </si>
  <si>
    <t>https://www.google.com/maps/dir/?api=1&amp;origin=️+Lucky+Frog+Photo+Booth+️+Photo+Booth+Rental+Orange+County&amp;origin_place_id=ChIJx22LbiEt3YARSIe46TZ1z_4&amp;destination=ATM&amp;destination_place_id=ChIJ4-CJJwzW3IARlpguzqdtuw8&amp;travelmode=bicycling</t>
  </si>
  <si>
    <t>https://www.google.com/maps/dir/?api=1&amp;origin=️+Lucky+Frog+Photo+Booth+️+Photo+Booth+Rental+Orange+County&amp;origin_place_id=ChIJx22LbiEt3YARSIe46TZ1z_4&amp;destination=ATM&amp;destination_place_id=ChIJ4-CJJwzW3IARlpguzqdtuw8&amp;travelmode=transit</t>
  </si>
  <si>
    <t>https://maps.google.com?saddr=33.8885848,-118.0703626&amp;daddr=33.85659100000001,-117.9072941</t>
  </si>
  <si>
    <t>https://www.google.com/maps/dir/33.8885848,-118.0703626/33.85659100000001,-117.9072941</t>
  </si>
  <si>
    <t>&lt;iframe src="https://www.google.com/maps/embed?pb=!1m26!1m12!1m3!1d6449.198386797689!2d-117.9072941!3d33.85659100000001!2m3!1f0!2f0!3f0!3m2!1i1024!2i708!4f10.1!4m11!3e0!4m3!2s️+Lucky+Frog+Photo+Booth+️+Photo+Booth+Rental+Orange+County!1d33.8885848!2d-118.0703626!4m5!5s0x80dd2d216e8b6dc7:0xfecf7536e9b88748!2sATM!3m2!1d33.85659100000001!2d-117.9072941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</si>
  <si>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https://www.google.com/maps/dir/?api=1&amp;origin=️+Lucky+Frog+Photo+Booth+️+Photo+Booth+Rental+Orange+County&amp;origin_place_id=ChIJx22LbiEt3YARSIe46TZ1z_4&amp;destination=Cardtronics+ATM&amp;destination_place_id=ChIJtQTwqv_V3IARS2M-ubPDKFA&amp;travelmode=best</t>
  </si>
  <si>
    <t>https://www.google.com/maps/dir/?api=1&amp;origin=️+Lucky+Frog+Photo+Booth+️+Photo+Booth+Rental+Orange+County&amp;origin_place_id=ChIJx22LbiEt3YARSIe46TZ1z_4&amp;destination=Cardtronics+ATM&amp;destination_place_id=ChIJtQTwqv_V3IARS2M-ubPDKFA&amp;travelmode=driving</t>
  </si>
  <si>
    <t>https://www.google.com/maps/dir/?api=1&amp;origin=️+Lucky+Frog+Photo+Booth+️+Photo+Booth+Rental+Orange+County&amp;origin_place_id=ChIJx22LbiEt3YARSIe46TZ1z_4&amp;destination=Cardtronics+ATM&amp;destination_place_id=ChIJtQTwqv_V3IARS2M-ubPDKFA&amp;travelmode=walking</t>
  </si>
  <si>
    <t>https://www.google.com/maps/dir/?api=1&amp;origin=️+Lucky+Frog+Photo+Booth+️+Photo+Booth+Rental+Orange+County&amp;origin_place_id=ChIJx22LbiEt3YARSIe46TZ1z_4&amp;destination=Cardtronics+ATM&amp;destination_place_id=ChIJtQTwqv_V3IARS2M-ubPDKFA&amp;travelmode=bicycling</t>
  </si>
  <si>
    <t>https://www.google.com/maps/dir/?api=1&amp;origin=️+Lucky+Frog+Photo+Booth+️+Photo+Booth+Rental+Orange+County&amp;origin_place_id=ChIJx22LbiEt3YARSIe46TZ1z_4&amp;destination=Cardtronics+ATM&amp;destination_place_id=ChIJtQTwqv_V3IARS2M-ubPDKFA&amp;travelmode=transit</t>
  </si>
  <si>
    <t>https://maps.google.com?saddr=33.8885848,-118.0703626&amp;daddr=33.862454,-117.922128</t>
  </si>
  <si>
    <t>https://www.google.com/maps/dir/33.8885848,-118.0703626/33.862454,-117.922128</t>
  </si>
  <si>
    <t>&lt;iframe src="https://www.google.com/maps/embed?pb=!1m26!1m12!1m3!1d6449.198386797689!2d-117.922128!3d33.862454!2m3!1f0!2f0!3f0!3m2!1i1024!2i708!4f10.1!4m11!3e0!4m3!2s️+Lucky+Frog+Photo+Booth+️+Photo+Booth+Rental+Orange+County!1d33.8885848!2d-118.0703626!4m5!5s0x80dd2d216e8b6dc7:0xfecf7536e9b88748!2sCardtronics+ATM!3m2!1d33.862454!2d-117.922128!5e0!3m2!1sen!2slt!4v1682029416597!5m2!1sen!2slt" width="800" height="800" style="border:0;" allowfullscreen="" loading="lazy" referrerpolicy="no-referrer-when-downgrade"&gt;&lt;/iframe&gt;</t>
  </si>
  <si>
    <t>East West Bank</t>
  </si>
  <si>
    <t>https://www.google.com/maps/dir/?api=1&amp;origin=️+Lucky+Frog+Photo+Booth+️+Photo+Booth+Rental+Orange+County&amp;origin_place_id=ChIJx22LbiEt3YARSIe46TZ1z_4&amp;destination=East+West+Bank&amp;destination_place_id=ChIJaeBCOuwp3YARq_6PK-MijUE&amp;travelmode=best</t>
  </si>
  <si>
    <t>https://www.google.com/maps/dir/?api=1&amp;origin=️+Lucky+Frog+Photo+Booth+️+Photo+Booth+Rental+Orange+County&amp;origin_place_id=ChIJx22LbiEt3YARSIe46TZ1z_4&amp;destination=East+West+Bank&amp;destination_place_id=ChIJaeBCOuwp3YARq_6PK-MijUE&amp;travelmode=driving</t>
  </si>
  <si>
    <t>https://www.google.com/maps/dir/?api=1&amp;origin=️+Lucky+Frog+Photo+Booth+️+Photo+Booth+Rental+Orange+County&amp;origin_place_id=ChIJx22LbiEt3YARSIe46TZ1z_4&amp;destination=East+West+Bank&amp;destination_place_id=ChIJaeBCOuwp3YARq_6PK-MijUE&amp;travelmode=walking</t>
  </si>
  <si>
    <t>https://www.google.com/maps/dir/?api=1&amp;origin=️+Lucky+Frog+Photo+Booth+️+Photo+Booth+Rental+Orange+County&amp;origin_place_id=ChIJx22LbiEt3YARSIe46TZ1z_4&amp;destination=East+West+Bank&amp;destination_place_id=ChIJaeBCOuwp3YARq_6PK-MijUE&amp;travelmode=bicycling</t>
  </si>
  <si>
    <t>https://www.google.com/maps/dir/?api=1&amp;origin=️+Lucky+Frog+Photo+Booth+️+Photo+Booth+Rental+Orange+County&amp;origin_place_id=ChIJx22LbiEt3YARSIe46TZ1z_4&amp;destination=East+West+Bank&amp;destination_place_id=ChIJaeBCOuwp3YARq_6PK-MijUE&amp;travelmode=transit</t>
  </si>
  <si>
    <t>https://maps.google.com?saddr=33.8885848,-118.0703626&amp;daddr=33.8411469,-117.9436323</t>
  </si>
  <si>
    <t>https://www.google.com/maps/dir/33.8885848,-118.0703626/33.8411469,-117.9436323</t>
  </si>
  <si>
    <t>&lt;iframe src="https://www.google.com/maps/embed?pb=!1m26!1m12!1m3!1d6449.198386797689!2d-117.9436323!3d33.8411469!2m3!1f0!2f0!3f0!3m2!1i1024!2i708!4f10.1!4m11!3e0!4m3!2s️+Lucky+Frog+Photo+Booth+️+Photo+Booth+Rental+Orange+County!1d33.8885848!2d-118.0703626!4m5!5s0x80dd2d216e8b6dc7:0xfecf7536e9b88748!2sEast+West+Bank!3m2!1d33.8411469!2d-117.9436323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</si>
  <si>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https://www.google.com/maps/dir/?api=1&amp;origin=️+Lucky+Frog+Photo+Booth+️+Photo+Booth+Rental+Orange+County&amp;origin_place_id=ChIJx22LbiEt3YARSIe46TZ1z_4&amp;destination=Cardtronics+ATM&amp;destination_place_id=ChIJPUqIQ5jSwoARZhev1xdR_7E&amp;travelmode=best</t>
  </si>
  <si>
    <t>https://www.google.com/maps/dir/?api=1&amp;origin=️+Lucky+Frog+Photo+Booth+️+Photo+Booth+Rental+Orange+County&amp;origin_place_id=ChIJx22LbiEt3YARSIe46TZ1z_4&amp;destination=Cardtronics+ATM&amp;destination_place_id=ChIJPUqIQ5jSwoARZhev1xdR_7E&amp;travelmode=driving</t>
  </si>
  <si>
    <t>https://www.google.com/maps/dir/?api=1&amp;origin=️+Lucky+Frog+Photo+Booth+️+Photo+Booth+Rental+Orange+County&amp;origin_place_id=ChIJx22LbiEt3YARSIe46TZ1z_4&amp;destination=Cardtronics+ATM&amp;destination_place_id=ChIJPUqIQ5jSwoARZhev1xdR_7E&amp;travelmode=walking</t>
  </si>
  <si>
    <t>https://www.google.com/maps/dir/?api=1&amp;origin=️+Lucky+Frog+Photo+Booth+️+Photo+Booth+Rental+Orange+County&amp;origin_place_id=ChIJx22LbiEt3YARSIe46TZ1z_4&amp;destination=Cardtronics+ATM&amp;destination_place_id=ChIJPUqIQ5jSwoARZhev1xdR_7E&amp;travelmode=bicycling</t>
  </si>
  <si>
    <t>https://www.google.com/maps/dir/?api=1&amp;origin=️+Lucky+Frog+Photo+Booth+️+Photo+Booth+Rental+Orange+County&amp;origin_place_id=ChIJx22LbiEt3YARSIe46TZ1z_4&amp;destination=Cardtronics+ATM&amp;destination_place_id=ChIJPUqIQ5jSwoARZhev1xdR_7E&amp;travelmode=transit</t>
  </si>
  <si>
    <t>https://maps.google.com?saddr=33.8885848,-118.0703626&amp;daddr=33.9198795,-118.1022092</t>
  </si>
  <si>
    <t>https://www.google.com/maps/dir/33.8885848,-118.0703626/33.9198795,-118.1022092</t>
  </si>
  <si>
    <t>&lt;iframe src="https://www.google.com/maps/embed?pb=!1m26!1m12!1m3!1d6449.198386797689!2d-118.1022092!3d33.9198795!2m3!1f0!2f0!3f0!3m2!1i1024!2i708!4f10.1!4m11!3e0!4m3!2s️+Lucky+Frog+Photo+Booth+️+Photo+Booth+Rental+Orange+County!1d33.8885848!2d-118.0703626!4m5!5s0x80dd2d216e8b6dc7:0xfecf7536e9b88748!2sCardtronics+ATM!3m2!1d33.9198795!2d-118.1022092!5e0!3m2!1sen!2slt!4v1682029416597!5m2!1sen!2slt" width="800" height="800" style="border:0;" allowfullscreen="" loading="lazy" referrerpolicy="no-referrer-when-downgrade"&gt;&lt;/iframe&gt;</t>
  </si>
  <si>
    <t>Comerica Bank - ATM</t>
  </si>
  <si>
    <t>https://www.google.com/maps/dir/?api=1&amp;origin=️+Lucky+Frog+Photo+Booth+️+Photo+Booth+Rental+Orange+County&amp;origin_place_id=ChIJx22LbiEt3YARSIe46TZ1z_4&amp;destination=Comerica+Bank+-+ATM&amp;destination_place_id=ChIJMQJPZDwx3YARQ5cZjcH3Ws8&amp;travelmode=best</t>
  </si>
  <si>
    <t>https://www.google.com/maps/dir/?api=1&amp;origin=️+Lucky+Frog+Photo+Booth+️+Photo+Booth+Rental+Orange+County&amp;origin_place_id=ChIJx22LbiEt3YARSIe46TZ1z_4&amp;destination=Comerica+Bank+-+ATM&amp;destination_place_id=ChIJMQJPZDwx3YARQ5cZjcH3Ws8&amp;travelmode=driving</t>
  </si>
  <si>
    <t>https://www.google.com/maps/dir/?api=1&amp;origin=️+Lucky+Frog+Photo+Booth+️+Photo+Booth+Rental+Orange+County&amp;origin_place_id=ChIJx22LbiEt3YARSIe46TZ1z_4&amp;destination=Comerica+Bank+-+ATM&amp;destination_place_id=ChIJMQJPZDwx3YARQ5cZjcH3Ws8&amp;travelmode=walking</t>
  </si>
  <si>
    <t>https://www.google.com/maps/dir/?api=1&amp;origin=️+Lucky+Frog+Photo+Booth+️+Photo+Booth+Rental+Orange+County&amp;origin_place_id=ChIJx22LbiEt3YARSIe46TZ1z_4&amp;destination=Comerica+Bank+-+ATM&amp;destination_place_id=ChIJMQJPZDwx3YARQ5cZjcH3Ws8&amp;travelmode=bicycling</t>
  </si>
  <si>
    <t>https://www.google.com/maps/dir/?api=1&amp;origin=️+Lucky+Frog+Photo+Booth+️+Photo+Booth+Rental+Orange+County&amp;origin_place_id=ChIJx22LbiEt3YARSIe46TZ1z_4&amp;destination=Comerica+Bank+-+ATM&amp;destination_place_id=ChIJMQJPZDwx3YARQ5cZjcH3Ws8&amp;travelmode=transit</t>
  </si>
  <si>
    <t>https://maps.google.com?saddr=33.8885848,-118.0703626&amp;daddr=33.7675647,-118.188584</t>
  </si>
  <si>
    <t>https://www.google.com/maps/dir/33.8885848,-118.0703626/33.7675647,-118.188584</t>
  </si>
  <si>
    <t>&lt;iframe src="https://www.google.com/maps/embed?pb=!1m26!1m12!1m3!1d6449.198386797689!2d-118.188584!3d33.7675647!2m3!1f0!2f0!3f0!3m2!1i1024!2i708!4f10.1!4m11!3e0!4m3!2s️+Lucky+Frog+Photo+Booth+️+Photo+Booth+Rental+Orange+County!1d33.8885848!2d-118.0703626!4m5!5s0x80dd2d216e8b6dc7:0xfecf7536e9b88748!2sComerica+Bank+-+ATM!3m2!1d33.7675647!2d-118.188584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</si>
  <si>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https://www.google.com/maps/dir/?api=1&amp;origin=️+Lucky+Frog+Photo+Booth+️+Photo+Booth+Rental+Orange+County&amp;origin_place_id=ChIJx22LbiEt3YARSIe46TZ1z_4&amp;destination=Wells+Fargo+Bank&amp;destination_place_id=ChIJl3SgJ2go3YARaKIDbzTgRO8&amp;travelmode=best</t>
  </si>
  <si>
    <t>https://www.google.com/maps/dir/?api=1&amp;origin=️+Lucky+Frog+Photo+Booth+️+Photo+Booth+Rental+Orange+County&amp;origin_place_id=ChIJx22LbiEt3YARSIe46TZ1z_4&amp;destination=Wells+Fargo+Bank&amp;destination_place_id=ChIJl3SgJ2go3YARaKIDbzTgRO8&amp;travelmode=driving</t>
  </si>
  <si>
    <t>https://www.google.com/maps/dir/?api=1&amp;origin=️+Lucky+Frog+Photo+Booth+️+Photo+Booth+Rental+Orange+County&amp;origin_place_id=ChIJx22LbiEt3YARSIe46TZ1z_4&amp;destination=Wells+Fargo+Bank&amp;destination_place_id=ChIJl3SgJ2go3YARaKIDbzTgRO8&amp;travelmode=walking</t>
  </si>
  <si>
    <t>https://www.google.com/maps/dir/?api=1&amp;origin=️+Lucky+Frog+Photo+Booth+️+Photo+Booth+Rental+Orange+County&amp;origin_place_id=ChIJx22LbiEt3YARSIe46TZ1z_4&amp;destination=Wells+Fargo+Bank&amp;destination_place_id=ChIJl3SgJ2go3YARaKIDbzTgRO8&amp;travelmode=bicycling</t>
  </si>
  <si>
    <t>https://www.google.com/maps/dir/?api=1&amp;origin=️+Lucky+Frog+Photo+Booth+️+Photo+Booth+Rental+Orange+County&amp;origin_place_id=ChIJx22LbiEt3YARSIe46TZ1z_4&amp;destination=Wells+Fargo+Bank&amp;destination_place_id=ChIJl3SgJ2go3YARaKIDbzTgRO8&amp;travelmode=transit</t>
  </si>
  <si>
    <t>https://maps.google.com?saddr=33.8885848,-118.0703626&amp;daddr=33.7901148,-117.9596539</t>
  </si>
  <si>
    <t>https://www.google.com/maps/dir/33.8885848,-118.0703626/33.7901148,-117.9596539</t>
  </si>
  <si>
    <t>&lt;iframe src="https://www.google.com/maps/embed?pb=!1m26!1m12!1m3!1d6449.198386797689!2d-117.9596539!3d33.7901148!2m3!1f0!2f0!3f0!3m2!1i1024!2i708!4f10.1!4m11!3e0!4m3!2s️+Lucky+Frog+Photo+Booth+️+Photo+Booth+Rental+Orange+County!1d33.8885848!2d-118.0703626!4m5!5s0x80dd2d216e8b6dc7:0xfecf7536e9b88748!2sWells+Fargo+Bank!3m2!1d33.7901148!2d-117.9596539!5e0!3m2!1sen!2slt!4v1682029416597!5m2!1sen!2slt" width="800" height="800" style="border:0;" allowfullscreen="" loading="lazy" referrerpolicy="no-referrer-when-downgrade"&gt;&lt;/iframe&gt;</t>
  </si>
  <si>
    <t>UNIFY Financial Credit Union</t>
  </si>
  <si>
    <t>https://www.google.com/maps/dir/?api=1&amp;origin=️+Lucky+Frog+Photo+Booth+️+Photo+Booth+Rental+Orange+County&amp;origin_place_id=ChIJx22LbiEt3YARSIe46TZ1z_4&amp;destination=UNIFY+Financial+Credit+Union&amp;destination_place_id=ChIJBUk8hNPRwoARCFNJeRh1sNo&amp;travelmode=best</t>
  </si>
  <si>
    <t>https://www.google.com/maps/dir/?api=1&amp;origin=️+Lucky+Frog+Photo+Booth+️+Photo+Booth+Rental+Orange+County&amp;origin_place_id=ChIJx22LbiEt3YARSIe46TZ1z_4&amp;destination=UNIFY+Financial+Credit+Union&amp;destination_place_id=ChIJBUk8hNPRwoARCFNJeRh1sNo&amp;travelmode=driving</t>
  </si>
  <si>
    <t>https://www.google.com/maps/dir/?api=1&amp;origin=️+Lucky+Frog+Photo+Booth+️+Photo+Booth+Rental+Orange+County&amp;origin_place_id=ChIJx22LbiEt3YARSIe46TZ1z_4&amp;destination=UNIFY+Financial+Credit+Union&amp;destination_place_id=ChIJBUk8hNPRwoARCFNJeRh1sNo&amp;travelmode=walking</t>
  </si>
  <si>
    <t>https://www.google.com/maps/dir/?api=1&amp;origin=️+Lucky+Frog+Photo+Booth+️+Photo+Booth+Rental+Orange+County&amp;origin_place_id=ChIJx22LbiEt3YARSIe46TZ1z_4&amp;destination=UNIFY+Financial+Credit+Union&amp;destination_place_id=ChIJBUk8hNPRwoARCFNJeRh1sNo&amp;travelmode=bicycling</t>
  </si>
  <si>
    <t>https://www.google.com/maps/dir/?api=1&amp;origin=️+Lucky+Frog+Photo+Booth+️+Photo+Booth+Rental+Orange+County&amp;origin_place_id=ChIJx22LbiEt3YARSIe46TZ1z_4&amp;destination=UNIFY+Financial+Credit+Union&amp;destination_place_id=ChIJBUk8hNPRwoARCFNJeRh1sNo&amp;travelmode=transit</t>
  </si>
  <si>
    <t>https://maps.google.com?saddr=33.8885848,-118.0703626&amp;daddr=34.01797,-118.1061241</t>
  </si>
  <si>
    <t>https://www.google.com/maps/dir/33.8885848,-118.0703626/34.01797,-118.1061241</t>
  </si>
  <si>
    <t>&lt;iframe src="https://www.google.com/maps/embed?pb=!1m26!1m12!1m3!1d6449.198386797689!2d-118.1061241!3d34.01797!2m3!1f0!2f0!3f0!3m2!1i1024!2i708!4f10.1!4m11!3e0!4m3!2s️+Lucky+Frog+Photo+Booth+️+Photo+Booth+Rental+Orange+County!1d33.8885848!2d-118.0703626!4m5!5s0x80dd2d216e8b6dc7:0xfecf7536e9b88748!2sUNIFY+Financial+Credit+Union!3m2!1d34.01797!2d-118.1061241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</si>
  <si>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https://www.google.com/maps/dir/?api=1&amp;origin=️+Lucky+Frog+Photo+Booth+️+Photo+Booth+Rental+Orange+County&amp;origin_place_id=ChIJx22LbiEt3YARSIe46TZ1z_4&amp;destination=ATM&amp;destination_place_id=ChIJgRophYkx3YARLYF8H8tKPxA&amp;travelmode=best</t>
  </si>
  <si>
    <t>https://www.google.com/maps/dir/?api=1&amp;origin=️+Lucky+Frog+Photo+Booth+️+Photo+Booth+Rental+Orange+County&amp;origin_place_id=ChIJx22LbiEt3YARSIe46TZ1z_4&amp;destination=ATM&amp;destination_place_id=ChIJgRophYkx3YARLYF8H8tKPxA&amp;travelmode=driving</t>
  </si>
  <si>
    <t>https://www.google.com/maps/dir/?api=1&amp;origin=️+Lucky+Frog+Photo+Booth+️+Photo+Booth+Rental+Orange+County&amp;origin_place_id=ChIJx22LbiEt3YARSIe46TZ1z_4&amp;destination=ATM&amp;destination_place_id=ChIJgRophYkx3YARLYF8H8tKPxA&amp;travelmode=walking</t>
  </si>
  <si>
    <t>https://www.google.com/maps/dir/?api=1&amp;origin=️+Lucky+Frog+Photo+Booth+️+Photo+Booth+Rental+Orange+County&amp;origin_place_id=ChIJx22LbiEt3YARSIe46TZ1z_4&amp;destination=ATM&amp;destination_place_id=ChIJgRophYkx3YARLYF8H8tKPxA&amp;travelmode=bicycling</t>
  </si>
  <si>
    <t>https://www.google.com/maps/dir/?api=1&amp;origin=️+Lucky+Frog+Photo+Booth+️+Photo+Booth+Rental+Orange+County&amp;origin_place_id=ChIJx22LbiEt3YARSIe46TZ1z_4&amp;destination=ATM&amp;destination_place_id=ChIJgRophYkx3YARLYF8H8tKPxA&amp;travelmode=transit</t>
  </si>
  <si>
    <t>https://maps.google.com?saddr=33.8885848,-118.0703626&amp;daddr=33.8040691,-118.1417885</t>
  </si>
  <si>
    <t>https://www.google.com/maps/dir/33.8885848,-118.0703626/33.8040691,-118.1417885</t>
  </si>
  <si>
    <t>&lt;iframe src="https://www.google.com/maps/embed?pb=!1m26!1m12!1m3!1d6449.198386797689!2d-118.1417885!3d33.8040691!2m3!1f0!2f0!3f0!3m2!1i1024!2i708!4f10.1!4m11!3e0!4m3!2s️+Lucky+Frog+Photo+Booth+️+Photo+Booth+Rental+Orange+County!1d33.8885848!2d-118.0703626!4m5!5s0x80dd2d216e8b6dc7:0xfecf7536e9b88748!2sATM!3m2!1d33.8040691!2d-118.1417885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</si>
  <si>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https://www.google.com/maps/dir/?api=1&amp;origin=️+Lucky+Frog+Photo+Booth+️+Photo+Booth+Rental+Orange+County&amp;origin_place_id=ChIJx22LbiEt3YARSIe46TZ1z_4&amp;destination=East+West+Bank&amp;destination_place_id=ChIJ7Y05wqYt3YAR5a0WbYumLjM&amp;travelmode=best</t>
  </si>
  <si>
    <t>https://www.google.com/maps/dir/?api=1&amp;origin=️+Lucky+Frog+Photo+Booth+️+Photo+Booth+Rental+Orange+County&amp;origin_place_id=ChIJx22LbiEt3YARSIe46TZ1z_4&amp;destination=East+West+Bank&amp;destination_place_id=ChIJ7Y05wqYt3YAR5a0WbYumLjM&amp;travelmode=driving</t>
  </si>
  <si>
    <t>https://www.google.com/maps/dir/?api=1&amp;origin=️+Lucky+Frog+Photo+Booth+️+Photo+Booth+Rental+Orange+County&amp;origin_place_id=ChIJx22LbiEt3YARSIe46TZ1z_4&amp;destination=East+West+Bank&amp;destination_place_id=ChIJ7Y05wqYt3YAR5a0WbYumLjM&amp;travelmode=walking</t>
  </si>
  <si>
    <t>https://www.google.com/maps/dir/?api=1&amp;origin=️+Lucky+Frog+Photo+Booth+️+Photo+Booth+Rental+Orange+County&amp;origin_place_id=ChIJx22LbiEt3YARSIe46TZ1z_4&amp;destination=East+West+Bank&amp;destination_place_id=ChIJ7Y05wqYt3YAR5a0WbYumLjM&amp;travelmode=bicycling</t>
  </si>
  <si>
    <t>https://www.google.com/maps/dir/?api=1&amp;origin=️+Lucky+Frog+Photo+Booth+️+Photo+Booth+Rental+Orange+County&amp;origin_place_id=ChIJx22LbiEt3YARSIe46TZ1z_4&amp;destination=East+West+Bank&amp;destination_place_id=ChIJ7Y05wqYt3YAR5a0WbYumLjM&amp;travelmode=transit</t>
  </si>
  <si>
    <t>https://maps.google.com?saddr=33.8885848,-118.0703626&amp;daddr=33.8580701,-118.0812743</t>
  </si>
  <si>
    <t>https://www.google.com/maps/dir/33.8885848,-118.0703626/33.8580701,-118.0812743</t>
  </si>
  <si>
    <t>&lt;iframe src="https://www.google.com/maps/embed?pb=!1m26!1m12!1m3!1d6449.198386797689!2d-118.0812743!3d33.8580701!2m3!1f0!2f0!3f0!3m2!1i1024!2i708!4f10.1!4m11!3e0!4m3!2s️+Lucky+Frog+Photo+Booth+️+Photo+Booth+Rental+Orange+County!1d33.8885848!2d-118.0703626!4m5!5s0x80dd2d216e8b6dc7:0xfecf7536e9b88748!2sEast+West+Bank!3m2!1d33.8580701!2d-118.0812743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</si>
  <si>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https://www.google.com/maps/dir/?api=1&amp;origin=️+Lucky+Frog+Photo+Booth+️+Photo+Booth+Rental+Orange+County&amp;origin_place_id=ChIJx22LbiEt3YARSIe46TZ1z_4&amp;destination=Cardtronics+ATM&amp;destination_place_id=ChIJQXvdf_HX3IART8ObyeNn8LE&amp;travelmode=best</t>
  </si>
  <si>
    <t>https://www.google.com/maps/dir/?api=1&amp;origin=️+Lucky+Frog+Photo+Booth+️+Photo+Booth+Rental+Orange+County&amp;origin_place_id=ChIJx22LbiEt3YARSIe46TZ1z_4&amp;destination=Cardtronics+ATM&amp;destination_place_id=ChIJQXvdf_HX3IART8ObyeNn8LE&amp;travelmode=driving</t>
  </si>
  <si>
    <t>https://www.google.com/maps/dir/?api=1&amp;origin=️+Lucky+Frog+Photo+Booth+️+Photo+Booth+Rental+Orange+County&amp;origin_place_id=ChIJx22LbiEt3YARSIe46TZ1z_4&amp;destination=Cardtronics+ATM&amp;destination_place_id=ChIJQXvdf_HX3IART8ObyeNn8LE&amp;travelmode=walking</t>
  </si>
  <si>
    <t>https://www.google.com/maps/dir/?api=1&amp;origin=️+Lucky+Frog+Photo+Booth+️+Photo+Booth+Rental+Orange+County&amp;origin_place_id=ChIJx22LbiEt3YARSIe46TZ1z_4&amp;destination=Cardtronics+ATM&amp;destination_place_id=ChIJQXvdf_HX3IART8ObyeNn8LE&amp;travelmode=bicycling</t>
  </si>
  <si>
    <t>https://www.google.com/maps/dir/?api=1&amp;origin=️+Lucky+Frog+Photo+Booth+️+Photo+Booth+Rental+Orange+County&amp;origin_place_id=ChIJx22LbiEt3YARSIe46TZ1z_4&amp;destination=Cardtronics+ATM&amp;destination_place_id=ChIJQXvdf_HX3IART8ObyeNn8LE&amp;travelmode=transit</t>
  </si>
  <si>
    <t>https://maps.google.com?saddr=33.8885848,-118.0703626&amp;daddr=33.7896337,-117.9070497</t>
  </si>
  <si>
    <t>https://www.google.com/maps/dir/33.8885848,-118.0703626/33.7896337,-117.9070497</t>
  </si>
  <si>
    <t>&lt;iframe src="https://www.google.com/maps/embed?pb=!1m26!1m12!1m3!1d6449.198386797689!2d-117.9070497!3d33.7896337!2m3!1f0!2f0!3f0!3m2!1i1024!2i708!4f10.1!4m11!3e0!4m3!2s️+Lucky+Frog+Photo+Booth+️+Photo+Booth+Rental+Orange+County!1d33.8885848!2d-118.0703626!4m5!5s0x80dd2d216e8b6dc7:0xfecf7536e9b88748!2sCardtronics+ATM!3m2!1d33.7896337!2d-117.9070497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</si>
  <si>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https://www.google.com/maps/dir/?api=1&amp;origin=️+Lucky+Frog+Photo+Booth+️+Photo+Booth+Rental+Orange+County&amp;origin_place_id=ChIJx22LbiEt3YARSIe46TZ1z_4&amp;destination=ATM&amp;destination_place_id=ChIJjVeVCkov3YARaxfRJ5aerj8&amp;travelmode=best</t>
  </si>
  <si>
    <t>https://www.google.com/maps/dir/?api=1&amp;origin=️+Lucky+Frog+Photo+Booth+️+Photo+Booth+Rental+Orange+County&amp;origin_place_id=ChIJx22LbiEt3YARSIe46TZ1z_4&amp;destination=ATM&amp;destination_place_id=ChIJjVeVCkov3YARaxfRJ5aerj8&amp;travelmode=driving</t>
  </si>
  <si>
    <t>https://www.google.com/maps/dir/?api=1&amp;origin=️+Lucky+Frog+Photo+Booth+️+Photo+Booth+Rental+Orange+County&amp;origin_place_id=ChIJx22LbiEt3YARSIe46TZ1z_4&amp;destination=ATM&amp;destination_place_id=ChIJjVeVCkov3YARaxfRJ5aerj8&amp;travelmode=walking</t>
  </si>
  <si>
    <t>https://www.google.com/maps/dir/?api=1&amp;origin=️+Lucky+Frog+Photo+Booth+️+Photo+Booth+Rental+Orange+County&amp;origin_place_id=ChIJx22LbiEt3YARSIe46TZ1z_4&amp;destination=ATM&amp;destination_place_id=ChIJjVeVCkov3YARaxfRJ5aerj8&amp;travelmode=bicycling</t>
  </si>
  <si>
    <t>https://www.google.com/maps/dir/?api=1&amp;origin=️+Lucky+Frog+Photo+Booth+️+Photo+Booth+Rental+Orange+County&amp;origin_place_id=ChIJx22LbiEt3YARSIe46TZ1z_4&amp;destination=ATM&amp;destination_place_id=ChIJjVeVCkov3YARaxfRJ5aerj8&amp;travelmode=transit</t>
  </si>
  <si>
    <t>https://maps.google.com?saddr=33.8885848,-118.0703626&amp;daddr=33.7732937,-118.0234576</t>
  </si>
  <si>
    <t>https://www.google.com/maps/dir/33.8885848,-118.0703626/33.7732937,-118.0234576</t>
  </si>
  <si>
    <t>&lt;iframe src="https://www.google.com/maps/embed?pb=!1m26!1m12!1m3!1d6449.198386797689!2d-118.0234576!3d33.7732937!2m3!1f0!2f0!3f0!3m2!1i1024!2i708!4f10.1!4m11!3e0!4m3!2s️+Lucky+Frog+Photo+Booth+️+Photo+Booth+Rental+Orange+County!1d33.8885848!2d-118.0703626!4m5!5s0x80dd2d216e8b6dc7:0xfecf7536e9b88748!2sATM!3m2!1d33.7732937!2d-118.0234576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</si>
  <si>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https://www.google.com/maps/dir/?api=1&amp;origin=️+Lucky+Frog+Photo+Booth+️+Photo+Booth+Rental+Orange+County&amp;origin_place_id=ChIJx22LbiEt3YARSIe46TZ1z_4&amp;destination=Wells+Fargo+ATM&amp;destination_place_id=ChIJHYKhem7LwoARdJ-amdSIeHs&amp;travelmode=best</t>
  </si>
  <si>
    <t>https://www.google.com/maps/dir/?api=1&amp;origin=️+Lucky+Frog+Photo+Booth+️+Photo+Booth+Rental+Orange+County&amp;origin_place_id=ChIJx22LbiEt3YARSIe46TZ1z_4&amp;destination=Wells+Fargo+ATM&amp;destination_place_id=ChIJHYKhem7LwoARdJ-amdSIeHs&amp;travelmode=driving</t>
  </si>
  <si>
    <t>https://www.google.com/maps/dir/?api=1&amp;origin=️+Lucky+Frog+Photo+Booth+️+Photo+Booth+Rental+Orange+County&amp;origin_place_id=ChIJx22LbiEt3YARSIe46TZ1z_4&amp;destination=Wells+Fargo+ATM&amp;destination_place_id=ChIJHYKhem7LwoARdJ-amdSIeHs&amp;travelmode=walking</t>
  </si>
  <si>
    <t>https://www.google.com/maps/dir/?api=1&amp;origin=️+Lucky+Frog+Photo+Booth+️+Photo+Booth+Rental+Orange+County&amp;origin_place_id=ChIJx22LbiEt3YARSIe46TZ1z_4&amp;destination=Wells+Fargo+ATM&amp;destination_place_id=ChIJHYKhem7LwoARdJ-amdSIeHs&amp;travelmode=bicycling</t>
  </si>
  <si>
    <t>https://www.google.com/maps/dir/?api=1&amp;origin=️+Lucky+Frog+Photo+Booth+️+Photo+Booth+Rental+Orange+County&amp;origin_place_id=ChIJx22LbiEt3YARSIe46TZ1z_4&amp;destination=Wells+Fargo+ATM&amp;destination_place_id=ChIJHYKhem7LwoARdJ-amdSIeHs&amp;travelmode=transit</t>
  </si>
  <si>
    <t>https://maps.google.com?saddr=33.8885848,-118.0703626&amp;daddr=33.8942604,-118.2244251</t>
  </si>
  <si>
    <t>https://www.google.com/maps/dir/33.8885848,-118.0703626/33.8942604,-118.2244251</t>
  </si>
  <si>
    <t>&lt;iframe src="https://www.google.com/maps/embed?pb=!1m26!1m12!1m3!1d6449.198386797689!2d-118.2244251!3d33.8942604!2m3!1f0!2f0!3f0!3m2!1i1024!2i708!4f10.1!4m11!3e0!4m3!2s️+Lucky+Frog+Photo+Booth+️+Photo+Booth+Rental+Orange+County!1d33.8885848!2d-118.0703626!4m5!5s0x80dd2d216e8b6dc7:0xfecf7536e9b88748!2sWells+Fargo+ATM!3m2!1d33.8942604!2d-118.2244251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</si>
  <si>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https://www.google.com/maps/dir/?api=1&amp;origin=️+Lucky+Frog+Photo+Booth+️+Photo+Booth+Rental+Orange+County&amp;origin_place_id=ChIJx22LbiEt3YARSIe46TZ1z_4&amp;destination=Wells+Fargo+ATM&amp;destination_place_id=ChIJHYKhem7LwoARueqPRD6wgkA&amp;travelmode=best</t>
  </si>
  <si>
    <t>https://www.google.com/maps/dir/?api=1&amp;origin=️+Lucky+Frog+Photo+Booth+️+Photo+Booth+Rental+Orange+County&amp;origin_place_id=ChIJx22LbiEt3YARSIe46TZ1z_4&amp;destination=Wells+Fargo+ATM&amp;destination_place_id=ChIJHYKhem7LwoARueqPRD6wgkA&amp;travelmode=driving</t>
  </si>
  <si>
    <t>https://www.google.com/maps/dir/?api=1&amp;origin=️+Lucky+Frog+Photo+Booth+️+Photo+Booth+Rental+Orange+County&amp;origin_place_id=ChIJx22LbiEt3YARSIe46TZ1z_4&amp;destination=Wells+Fargo+ATM&amp;destination_place_id=ChIJHYKhem7LwoARueqPRD6wgkA&amp;travelmode=walking</t>
  </si>
  <si>
    <t>https://www.google.com/maps/dir/?api=1&amp;origin=️+Lucky+Frog+Photo+Booth+️+Photo+Booth+Rental+Orange+County&amp;origin_place_id=ChIJx22LbiEt3YARSIe46TZ1z_4&amp;destination=Wells+Fargo+ATM&amp;destination_place_id=ChIJHYKhem7LwoARueqPRD6wgkA&amp;travelmode=bicycling</t>
  </si>
  <si>
    <t>https://www.google.com/maps/dir/?api=1&amp;origin=️+Lucky+Frog+Photo+Booth+️+Photo+Booth+Rental+Orange+County&amp;origin_place_id=ChIJx22LbiEt3YARSIe46TZ1z_4&amp;destination=Wells+Fargo+ATM&amp;destination_place_id=ChIJHYKhem7LwoARueqPRD6wgkA&amp;travelmode=transit</t>
  </si>
  <si>
    <t>https://maps.google.com?saddr=33.8885848,-118.0703626&amp;daddr=33.8965922,-118.2228803</t>
  </si>
  <si>
    <t>https://www.google.com/maps/dir/33.8885848,-118.0703626/33.8965922,-118.2228803</t>
  </si>
  <si>
    <t>&lt;iframe src="https://www.google.com/maps/embed?pb=!1m26!1m12!1m3!1d6449.198386797689!2d-118.2228803!3d33.8965922!2m3!1f0!2f0!3f0!3m2!1i1024!2i708!4f10.1!4m11!3e0!4m3!2s️+Lucky+Frog+Photo+Booth+️+Photo+Booth+Rental+Orange+County!1d33.8885848!2d-118.0703626!4m5!5s0x80dd2d216e8b6dc7:0xfecf7536e9b88748!2sWells+Fargo+ATM!3m2!1d33.8965922!2d-118.2228803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</si>
  <si>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https://www.google.com/maps/dir/?api=1&amp;origin=️+Lucky+Frog+Photo+Booth+️+Photo+Booth+Rental+Orange+County&amp;origin_place_id=ChIJx22LbiEt3YARSIe46TZ1z_4&amp;destination=Wells+Fargo+Bank&amp;destination_place_id=ChIJ9SZrZO8z3YARjYWc2YsOmNI&amp;travelmode=best</t>
  </si>
  <si>
    <t>https://www.google.com/maps/dir/?api=1&amp;origin=️+Lucky+Frog+Photo+Booth+️+Photo+Booth+Rental+Orange+County&amp;origin_place_id=ChIJx22LbiEt3YARSIe46TZ1z_4&amp;destination=Wells+Fargo+Bank&amp;destination_place_id=ChIJ9SZrZO8z3YARjYWc2YsOmNI&amp;travelmode=driving</t>
  </si>
  <si>
    <t>https://www.google.com/maps/dir/?api=1&amp;origin=️+Lucky+Frog+Photo+Booth+️+Photo+Booth+Rental+Orange+County&amp;origin_place_id=ChIJx22LbiEt3YARSIe46TZ1z_4&amp;destination=Wells+Fargo+Bank&amp;destination_place_id=ChIJ9SZrZO8z3YARjYWc2YsOmNI&amp;travelmode=walking</t>
  </si>
  <si>
    <t>https://www.google.com/maps/dir/?api=1&amp;origin=️+Lucky+Frog+Photo+Booth+️+Photo+Booth+Rental+Orange+County&amp;origin_place_id=ChIJx22LbiEt3YARSIe46TZ1z_4&amp;destination=Wells+Fargo+Bank&amp;destination_place_id=ChIJ9SZrZO8z3YARjYWc2YsOmNI&amp;travelmode=bicycling</t>
  </si>
  <si>
    <t>https://www.google.com/maps/dir/?api=1&amp;origin=️+Lucky+Frog+Photo+Booth+️+Photo+Booth+Rental+Orange+County&amp;origin_place_id=ChIJx22LbiEt3YARSIe46TZ1z_4&amp;destination=Wells+Fargo+Bank&amp;destination_place_id=ChIJ9SZrZO8z3YARjYWc2YsOmNI&amp;travelmode=transit</t>
  </si>
  <si>
    <t>https://maps.google.com?saddr=33.8885848,-118.0703626&amp;daddr=33.80471600000001,-118.1902313</t>
  </si>
  <si>
    <t>https://www.google.com/maps/dir/33.8885848,-118.0703626/33.80471600000001,-118.1902313</t>
  </si>
  <si>
    <t>&lt;iframe src="https://www.google.com/maps/embed?pb=!1m26!1m12!1m3!1d6449.198386797689!2d-118.1902313!3d33.80471600000001!2m3!1f0!2f0!3f0!3m2!1i1024!2i708!4f10.1!4m11!3e0!4m3!2s️+Lucky+Frog+Photo+Booth+️+Photo+Booth+Rental+Orange+County!1d33.8885848!2d-118.0703626!4m5!5s0x80dd2d216e8b6dc7:0xfecf7536e9b88748!2sWells+Fargo+Bank!3m2!1d33.80471600000001!2d-118.1902313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</si>
  <si>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https://www.google.com/maps/dir/?api=1&amp;origin=️+Lucky+Frog+Photo+Booth+️+Photo+Booth+Rental+Orange+County&amp;origin_place_id=ChIJx22LbiEt3YARSIe46TZ1z_4&amp;destination=Bank+of+America+ATM&amp;destination_place_id=ChIJzyYQQN0t3YARQPncIKSIN2E&amp;travelmode=best</t>
  </si>
  <si>
    <t>https://www.google.com/maps/dir/?api=1&amp;origin=️+Lucky+Frog+Photo+Booth+️+Photo+Booth+Rental+Orange+County&amp;origin_place_id=ChIJx22LbiEt3YARSIe46TZ1z_4&amp;destination=Bank+of+America+ATM&amp;destination_place_id=ChIJzyYQQN0t3YARQPncIKSIN2E&amp;travelmode=driving</t>
  </si>
  <si>
    <t>https://www.google.com/maps/dir/?api=1&amp;origin=️+Lucky+Frog+Photo+Booth+️+Photo+Booth+Rental+Orange+County&amp;origin_place_id=ChIJx22LbiEt3YARSIe46TZ1z_4&amp;destination=Bank+of+America+ATM&amp;destination_place_id=ChIJzyYQQN0t3YARQPncIKSIN2E&amp;travelmode=walking</t>
  </si>
  <si>
    <t>https://www.google.com/maps/dir/?api=1&amp;origin=️+Lucky+Frog+Photo+Booth+️+Photo+Booth+Rental+Orange+County&amp;origin_place_id=ChIJx22LbiEt3YARSIe46TZ1z_4&amp;destination=Bank+of+America+ATM&amp;destination_place_id=ChIJzyYQQN0t3YARQPncIKSIN2E&amp;travelmode=bicycling</t>
  </si>
  <si>
    <t>https://www.google.com/maps/dir/?api=1&amp;origin=️+Lucky+Frog+Photo+Booth+️+Photo+Booth+Rental+Orange+County&amp;origin_place_id=ChIJx22LbiEt3YARSIe46TZ1z_4&amp;destination=Bank+of+America+ATM&amp;destination_place_id=ChIJzyYQQN0t3YARQPncIKSIN2E&amp;travelmode=transit</t>
  </si>
  <si>
    <t>https://maps.google.com?saddr=33.8885848,-118.0703626&amp;daddr=33.8289678,-118.0851655</t>
  </si>
  <si>
    <t>https://www.google.com/maps/dir/33.8885848,-118.0703626/33.8289678,-118.0851655</t>
  </si>
  <si>
    <t>&lt;iframe src="https://www.google.com/maps/embed?pb=!1m26!1m12!1m3!1d6449.198386797689!2d-118.0851655!3d33.8289678!2m3!1f0!2f0!3f0!3m2!1i1024!2i708!4f10.1!4m11!3e0!4m3!2s️+Lucky+Frog+Photo+Booth+️+Photo+Booth+Rental+Orange+County!1d33.8885848!2d-118.0703626!4m5!5s0x80dd2d216e8b6dc7:0xfecf7536e9b88748!2sBank+of+America+ATM!3m2!1d33.8289678!2d-118.0851655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</si>
  <si>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https://www.google.com/maps/dir/?api=1&amp;origin=️+Lucky+Frog+Photo+Booth+️+Photo+Booth+Rental+Orange+County&amp;origin_place_id=ChIJx22LbiEt3YARSIe46TZ1z_4&amp;destination=ATM&amp;destination_place_id=ChIJR9mxgiYm3YAR4804UUx-VZ4&amp;travelmode=best</t>
  </si>
  <si>
    <t>https://www.google.com/maps/dir/?api=1&amp;origin=️+Lucky+Frog+Photo+Booth+️+Photo+Booth+Rental+Orange+County&amp;origin_place_id=ChIJx22LbiEt3YARSIe46TZ1z_4&amp;destination=ATM&amp;destination_place_id=ChIJR9mxgiYm3YAR4804UUx-VZ4&amp;travelmode=driving</t>
  </si>
  <si>
    <t>https://www.google.com/maps/dir/?api=1&amp;origin=️+Lucky+Frog+Photo+Booth+️+Photo+Booth+Rental+Orange+County&amp;origin_place_id=ChIJx22LbiEt3YARSIe46TZ1z_4&amp;destination=ATM&amp;destination_place_id=ChIJR9mxgiYm3YAR4804UUx-VZ4&amp;travelmode=walking</t>
  </si>
  <si>
    <t>https://www.google.com/maps/dir/?api=1&amp;origin=️+Lucky+Frog+Photo+Booth+️+Photo+Booth+Rental+Orange+County&amp;origin_place_id=ChIJx22LbiEt3YARSIe46TZ1z_4&amp;destination=ATM&amp;destination_place_id=ChIJR9mxgiYm3YAR4804UUx-VZ4&amp;travelmode=bicycling</t>
  </si>
  <si>
    <t>https://www.google.com/maps/dir/?api=1&amp;origin=️+Lucky+Frog+Photo+Booth+️+Photo+Booth+Rental+Orange+County&amp;origin_place_id=ChIJx22LbiEt3YARSIe46TZ1z_4&amp;destination=ATM&amp;destination_place_id=ChIJR9mxgiYm3YAR4804UUx-VZ4&amp;travelmode=transit</t>
  </si>
  <si>
    <t>https://maps.google.com?saddr=33.8885848,-118.0703626&amp;daddr=33.75674979999999,-117.9870918</t>
  </si>
  <si>
    <t>https://www.google.com/maps/dir/33.8885848,-118.0703626/33.75674979999999,-117.9870918</t>
  </si>
  <si>
    <t>&lt;iframe src="https://www.google.com/maps/embed?pb=!1m26!1m12!1m3!1d6449.198386797689!2d-117.9870918!3d33.75674979999999!2m3!1f0!2f0!3f0!3m2!1i1024!2i708!4f10.1!4m11!3e0!4m3!2s️+Lucky+Frog+Photo+Booth+️+Photo+Booth+Rental+Orange+County!1d33.8885848!2d-118.0703626!4m5!5s0x80dd2d216e8b6dc7:0xfecf7536e9b88748!2sATM!3m2!1d33.75674979999999!2d-117.9870918!5e0!3m2!1sen!2slt!4v1682029416597!5m2!1sen!2slt" width="800" height="800" style="border:0;" allowfullscreen="" loading="lazy" referrerpolicy="no-referrer-when-downgrade"&gt;&lt;/iframe&gt;</t>
  </si>
  <si>
    <t>Transone Merchant Services</t>
  </si>
  <si>
    <t>https://www.google.com/maps/dir/?api=1&amp;origin=️+Lucky+Frog+Photo+Booth+️+Photo+Booth+Rental+Orange+County&amp;origin_place_id=ChIJx22LbiEt3YARSIe46TZ1z_4&amp;destination=Transone+Merchant+Services&amp;destination_place_id=ChIJp-RiSusx3YARk2Nel2lu3fQ&amp;travelmode=best</t>
  </si>
  <si>
    <t>https://www.google.com/maps/dir/?api=1&amp;origin=️+Lucky+Frog+Photo+Booth+️+Photo+Booth+Rental+Orange+County&amp;origin_place_id=ChIJx22LbiEt3YARSIe46TZ1z_4&amp;destination=Transone+Merchant+Services&amp;destination_place_id=ChIJp-RiSusx3YARk2Nel2lu3fQ&amp;travelmode=driving</t>
  </si>
  <si>
    <t>https://www.google.com/maps/dir/?api=1&amp;origin=️+Lucky+Frog+Photo+Booth+️+Photo+Booth+Rental+Orange+County&amp;origin_place_id=ChIJx22LbiEt3YARSIe46TZ1z_4&amp;destination=Transone+Merchant+Services&amp;destination_place_id=ChIJp-RiSusx3YARk2Nel2lu3fQ&amp;travelmode=walking</t>
  </si>
  <si>
    <t>https://www.google.com/maps/dir/?api=1&amp;origin=️+Lucky+Frog+Photo+Booth+️+Photo+Booth+Rental+Orange+County&amp;origin_place_id=ChIJx22LbiEt3YARSIe46TZ1z_4&amp;destination=Transone+Merchant+Services&amp;destination_place_id=ChIJp-RiSusx3YARk2Nel2lu3fQ&amp;travelmode=bicycling</t>
  </si>
  <si>
    <t>https://www.google.com/maps/dir/?api=1&amp;origin=️+Lucky+Frog+Photo+Booth+️+Photo+Booth+Rental+Orange+County&amp;origin_place_id=ChIJx22LbiEt3YARSIe46TZ1z_4&amp;destination=Transone+Merchant+Services&amp;destination_place_id=ChIJp-RiSusx3YARk2Nel2lu3fQ&amp;travelmode=transit</t>
  </si>
  <si>
    <t>https://maps.google.com?saddr=33.8885848,-118.0703626&amp;daddr=33.7907939,-118.135941</t>
  </si>
  <si>
    <t>https://www.google.com/maps/dir/33.8885848,-118.0703626/33.7907939,-118.135941</t>
  </si>
  <si>
    <t>&lt;iframe src="https://www.google.com/maps/embed?pb=!1m26!1m12!1m3!1d6449.198386797689!2d-118.135941!3d33.7907939!2m3!1f0!2f0!3f0!3m2!1i1024!2i708!4f10.1!4m11!3e0!4m3!2s️+Lucky+Frog+Photo+Booth+️+Photo+Booth+Rental+Orange+County!1d33.8885848!2d-118.0703626!4m5!5s0x80dd2d216e8b6dc7:0xfecf7536e9b88748!2sTransone+Merchant+Services!3m2!1d33.7907939!2d-118.135941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</si>
  <si>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https://www.google.com/maps/dir/?api=1&amp;origin=️+Lucky+Frog+Photo+Booth+️+Photo+Booth+Rental+Orange+County&amp;origin_place_id=ChIJx22LbiEt3YARSIe46TZ1z_4&amp;destination=Wells+Fargo+Bank&amp;destination_place_id=ChIJl0JWQ0Ms3YARjhj-TWHZI_k&amp;travelmode=best</t>
  </si>
  <si>
    <t>https://www.google.com/maps/dir/?api=1&amp;origin=️+Lucky+Frog+Photo+Booth+️+Photo+Booth+Rental+Orange+County&amp;origin_place_id=ChIJx22LbiEt3YARSIe46TZ1z_4&amp;destination=Wells+Fargo+Bank&amp;destination_place_id=ChIJl0JWQ0Ms3YARjhj-TWHZI_k&amp;travelmode=driving</t>
  </si>
  <si>
    <t>https://www.google.com/maps/dir/?api=1&amp;origin=️+Lucky+Frog+Photo+Booth+️+Photo+Booth+Rental+Orange+County&amp;origin_place_id=ChIJx22LbiEt3YARSIe46TZ1z_4&amp;destination=Wells+Fargo+Bank&amp;destination_place_id=ChIJl0JWQ0Ms3YARjhj-TWHZI_k&amp;travelmode=walking</t>
  </si>
  <si>
    <t>https://www.google.com/maps/dir/?api=1&amp;origin=️+Lucky+Frog+Photo+Booth+️+Photo+Booth+Rental+Orange+County&amp;origin_place_id=ChIJx22LbiEt3YARSIe46TZ1z_4&amp;destination=Wells+Fargo+Bank&amp;destination_place_id=ChIJl0JWQ0Ms3YARjhj-TWHZI_k&amp;travelmode=bicycling</t>
  </si>
  <si>
    <t>https://www.google.com/maps/dir/?api=1&amp;origin=️+Lucky+Frog+Photo+Booth+️+Photo+Booth+Rental+Orange+County&amp;origin_place_id=ChIJx22LbiEt3YARSIe46TZ1z_4&amp;destination=Wells+Fargo+Bank&amp;destination_place_id=ChIJl0JWQ0Ms3YARjhj-TWHZI_k&amp;travelmode=transit</t>
  </si>
  <si>
    <t>https://maps.google.com?saddr=33.8885848,-118.0703626&amp;daddr=33.8591699,-118.0471964</t>
  </si>
  <si>
    <t>https://www.google.com/maps/dir/33.8885848,-118.0703626/33.8591699,-118.0471964</t>
  </si>
  <si>
    <t>&lt;iframe src="https://www.google.com/maps/embed?pb=!1m26!1m12!1m3!1d6449.198386797689!2d-118.0471964!3d33.8591699!2m3!1f0!2f0!3f0!3m2!1i1024!2i708!4f10.1!4m11!3e0!4m3!2s️+Lucky+Frog+Photo+Booth+️+Photo+Booth+Rental+Orange+County!1d33.8885848!2d-118.0703626!4m5!5s0x80dd2d216e8b6dc7:0xfecf7536e9b88748!2sWells+Fargo+Bank!3m2!1d33.8591699!2d-118.0471964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</si>
  <si>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https://www.google.com/maps/dir/?api=1&amp;origin=️+Lucky+Frog+Photo+Booth+️+Photo+Booth+Rental+Orange+County&amp;origin_place_id=ChIJx22LbiEt3YARSIe46TZ1z_4&amp;destination=Cardtronics&amp;destination_place_id=ChIJ90mu7ZQx3YARe3qvqSfRs3k&amp;travelmode=best</t>
  </si>
  <si>
    <t>https://www.google.com/maps/dir/?api=1&amp;origin=️+Lucky+Frog+Photo+Booth+️+Photo+Booth+Rental+Orange+County&amp;origin_place_id=ChIJx22LbiEt3YARSIe46TZ1z_4&amp;destination=Cardtronics&amp;destination_place_id=ChIJ90mu7ZQx3YARe3qvqSfRs3k&amp;travelmode=driving</t>
  </si>
  <si>
    <t>https://www.google.com/maps/dir/?api=1&amp;origin=️+Lucky+Frog+Photo+Booth+️+Photo+Booth+Rental+Orange+County&amp;origin_place_id=ChIJx22LbiEt3YARSIe46TZ1z_4&amp;destination=Cardtronics&amp;destination_place_id=ChIJ90mu7ZQx3YARe3qvqSfRs3k&amp;travelmode=walking</t>
  </si>
  <si>
    <t>https://www.google.com/maps/dir/?api=1&amp;origin=️+Lucky+Frog+Photo+Booth+️+Photo+Booth+Rental+Orange+County&amp;origin_place_id=ChIJx22LbiEt3YARSIe46TZ1z_4&amp;destination=Cardtronics&amp;destination_place_id=ChIJ90mu7ZQx3YARe3qvqSfRs3k&amp;travelmode=bicycling</t>
  </si>
  <si>
    <t>https://www.google.com/maps/dir/?api=1&amp;origin=️+Lucky+Frog+Photo+Booth+️+Photo+Booth+Rental+Orange+County&amp;origin_place_id=ChIJx22LbiEt3YARSIe46TZ1z_4&amp;destination=Cardtronics&amp;destination_place_id=ChIJ90mu7ZQx3YARe3qvqSfRs3k&amp;travelmode=transit</t>
  </si>
  <si>
    <t>https://maps.google.com?saddr=33.8885848,-118.0703626&amp;daddr=33.7904447,-118.1371314</t>
  </si>
  <si>
    <t>https://www.google.com/maps/dir/33.8885848,-118.0703626/33.7904447,-118.1371314</t>
  </si>
  <si>
    <t>&lt;iframe src="https://www.google.com/maps/embed?pb=!1m26!1m12!1m3!1d6449.198386797689!2d-118.1371314!3d33.7904447!2m3!1f0!2f0!3f0!3m2!1i1024!2i708!4f10.1!4m11!3e0!4m3!2s️+Lucky+Frog+Photo+Booth+️+Photo+Booth+Rental+Orange+County!1d33.8885848!2d-118.0703626!4m5!5s0x80dd2d216e8b6dc7:0xfecf7536e9b88748!2sCardtronics!3m2!1d33.7904447!2d-118.1371314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</si>
  <si>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https://www.google.com/maps/dir/?api=1&amp;origin=️+Lucky+Frog+Photo+Booth+️+Photo+Booth+Rental+Orange+County&amp;origin_place_id=ChIJx22LbiEt3YARSIe46TZ1z_4&amp;destination=Cardtronics+ATM&amp;destination_place_id=ChIJGwc436cx3YARMyQPcE5YMkI&amp;travelmode=best</t>
  </si>
  <si>
    <t>https://www.google.com/maps/dir/?api=1&amp;origin=️+Lucky+Frog+Photo+Booth+️+Photo+Booth+Rental+Orange+County&amp;origin_place_id=ChIJx22LbiEt3YARSIe46TZ1z_4&amp;destination=Cardtronics+ATM&amp;destination_place_id=ChIJGwc436cx3YARMyQPcE5YMkI&amp;travelmode=driving</t>
  </si>
  <si>
    <t>https://www.google.com/maps/dir/?api=1&amp;origin=️+Lucky+Frog+Photo+Booth+️+Photo+Booth+Rental+Orange+County&amp;origin_place_id=ChIJx22LbiEt3YARSIe46TZ1z_4&amp;destination=Cardtronics+ATM&amp;destination_place_id=ChIJGwc436cx3YARMyQPcE5YMkI&amp;travelmode=walking</t>
  </si>
  <si>
    <t>https://www.google.com/maps/dir/?api=1&amp;origin=️+Lucky+Frog+Photo+Booth+️+Photo+Booth+Rental+Orange+County&amp;origin_place_id=ChIJx22LbiEt3YARSIe46TZ1z_4&amp;destination=Cardtronics+ATM&amp;destination_place_id=ChIJGwc436cx3YARMyQPcE5YMkI&amp;travelmode=bicycling</t>
  </si>
  <si>
    <t>https://www.google.com/maps/dir/?api=1&amp;origin=️+Lucky+Frog+Photo+Booth+️+Photo+Booth+Rental+Orange+County&amp;origin_place_id=ChIJx22LbiEt3YARSIe46TZ1z_4&amp;destination=Cardtronics+ATM&amp;destination_place_id=ChIJGwc436cx3YARMyQPcE5YMkI&amp;travelmode=transit</t>
  </si>
  <si>
    <t>https://maps.google.com?saddr=33.8885848,-118.0703626&amp;daddr=33.7715503,-118.1577025</t>
  </si>
  <si>
    <t>https://www.google.com/maps/dir/33.8885848,-118.0703626/33.7715503,-118.1577025</t>
  </si>
  <si>
    <t>&lt;iframe src="https://www.google.com/maps/embed?pb=!1m26!1m12!1m3!1d6449.198386797689!2d-118.1577025!3d33.7715503!2m3!1f0!2f0!3f0!3m2!1i1024!2i708!4f10.1!4m11!3e0!4m3!2s️+Lucky+Frog+Photo+Booth+️+Photo+Booth+Rental+Orange+County!1d33.8885848!2d-118.0703626!4m5!5s0x80dd2d216e8b6dc7:0xfecf7536e9b88748!2sCardtronics+ATM!3m2!1d33.7715503!2d-118.1577025!5e0!3m2!1sen!2slt!4v1682029416597!5m2!1sen!2slt" width="800" height="800" style="border:0;" allowfullscreen="" loading="lazy" referrerpolicy="no-referrer-when-downgrade"&gt;&lt;/iframe&gt;</t>
  </si>
  <si>
    <t>Coinstar Kiosk - Bitcoin ATM</t>
  </si>
  <si>
    <t>https://www.google.com/maps/dir/?api=1&amp;origin=️+Lucky+Frog+Photo+Booth+️+Photo+Booth+Rental+Orange+County&amp;origin_place_id=ChIJx22LbiEt3YARSIe46TZ1z_4&amp;destination=Coinstar+Kiosk+-+Bitcoin+ATM&amp;destination_place_id=ChIJ84i_jh8p3YARfeQ3pkRZ-q0&amp;travelmode=best</t>
  </si>
  <si>
    <t>https://www.google.com/maps/dir/?api=1&amp;origin=️+Lucky+Frog+Photo+Booth+️+Photo+Booth+Rental+Orange+County&amp;origin_place_id=ChIJx22LbiEt3YARSIe46TZ1z_4&amp;destination=Coinstar+Kiosk+-+Bitcoin+ATM&amp;destination_place_id=ChIJ84i_jh8p3YARfeQ3pkRZ-q0&amp;travelmode=driving</t>
  </si>
  <si>
    <t>https://www.google.com/maps/dir/?api=1&amp;origin=️+Lucky+Frog+Photo+Booth+️+Photo+Booth+Rental+Orange+County&amp;origin_place_id=ChIJx22LbiEt3YARSIe46TZ1z_4&amp;destination=Coinstar+Kiosk+-+Bitcoin+ATM&amp;destination_place_id=ChIJ84i_jh8p3YARfeQ3pkRZ-q0&amp;travelmode=walking</t>
  </si>
  <si>
    <t>https://www.google.com/maps/dir/?api=1&amp;origin=️+Lucky+Frog+Photo+Booth+️+Photo+Booth+Rental+Orange+County&amp;origin_place_id=ChIJx22LbiEt3YARSIe46TZ1z_4&amp;destination=Coinstar+Kiosk+-+Bitcoin+ATM&amp;destination_place_id=ChIJ84i_jh8p3YARfeQ3pkRZ-q0&amp;travelmode=bicycling</t>
  </si>
  <si>
    <t>https://www.google.com/maps/dir/?api=1&amp;origin=️+Lucky+Frog+Photo+Booth+️+Photo+Booth+Rental+Orange+County&amp;origin_place_id=ChIJx22LbiEt3YARSIe46TZ1z_4&amp;destination=Coinstar+Kiosk+-+Bitcoin+ATM&amp;destination_place_id=ChIJ84i_jh8p3YARfeQ3pkRZ-q0&amp;travelmode=transit</t>
  </si>
  <si>
    <t>https://maps.google.com?saddr=33.8885848,-118.0703626&amp;daddr=33.8018,-117.9948</t>
  </si>
  <si>
    <t>https://www.google.com/maps/dir/33.8885848,-118.0703626/33.8018,-117.9948</t>
  </si>
  <si>
    <t>&lt;iframe src="https://www.google.com/maps/embed?pb=!1m26!1m12!1m3!1d6449.198386797689!2d-117.9948!3d33.8018!2m3!1f0!2f0!3f0!3m2!1i1024!2i708!4f10.1!4m11!3e0!4m3!2s️+Lucky+Frog+Photo+Booth+️+Photo+Booth+Rental+Orange+County!1d33.8885848!2d-118.0703626!4m5!5s0x80dd2d216e8b6dc7:0xfecf7536e9b88748!2sCoinstar+Kiosk+-+Bitcoin+ATM!3m2!1d33.8018!2d-117.9948!5e0!3m2!1sen!2slt!4v1682029416597!5m2!1sen!2slt" width="800" height="800" style="border:0;" allowfullscreen="" loading="lazy" referrerpolicy="no-referrer-when-downgrade"&gt;&lt;/iframe&gt;</t>
  </si>
  <si>
    <t>Chase Bank</t>
  </si>
  <si>
    <t>https://www.google.com/maps/dir/?api=1&amp;origin=️+Lucky+Frog+Photo+Booth+️+Photo+Booth+Rental+Orange+County&amp;origin_place_id=ChIJx22LbiEt3YARSIe46TZ1z_4&amp;destination=Chase+Bank&amp;destination_place_id=ChIJ70EStj3NwoAR02d2IcSD6Wk&amp;travelmode=best</t>
  </si>
  <si>
    <t>https://www.google.com/maps/dir/?api=1&amp;origin=️+Lucky+Frog+Photo+Booth+️+Photo+Booth+Rental+Orange+County&amp;origin_place_id=ChIJx22LbiEt3YARSIe46TZ1z_4&amp;destination=Chase+Bank&amp;destination_place_id=ChIJ70EStj3NwoAR02d2IcSD6Wk&amp;travelmode=driving</t>
  </si>
  <si>
    <t>https://www.google.com/maps/dir/?api=1&amp;origin=️+Lucky+Frog+Photo+Booth+️+Photo+Booth+Rental+Orange+County&amp;origin_place_id=ChIJx22LbiEt3YARSIe46TZ1z_4&amp;destination=Chase+Bank&amp;destination_place_id=ChIJ70EStj3NwoAR02d2IcSD6Wk&amp;travelmode=walking</t>
  </si>
  <si>
    <t>https://www.google.com/maps/dir/?api=1&amp;origin=️+Lucky+Frog+Photo+Booth+️+Photo+Booth+Rental+Orange+County&amp;origin_place_id=ChIJx22LbiEt3YARSIe46TZ1z_4&amp;destination=Chase+Bank&amp;destination_place_id=ChIJ70EStj3NwoAR02d2IcSD6Wk&amp;travelmode=bicycling</t>
  </si>
  <si>
    <t>https://www.google.com/maps/dir/?api=1&amp;origin=️+Lucky+Frog+Photo+Booth+️+Photo+Booth+Rental+Orange+County&amp;origin_place_id=ChIJx22LbiEt3YARSIe46TZ1z_4&amp;destination=Chase+Bank&amp;destination_place_id=ChIJ70EStj3NwoAR02d2IcSD6Wk&amp;travelmode=transit</t>
  </si>
  <si>
    <t>https://maps.google.com?saddr=33.8885848,-118.0703626&amp;daddr=33.904367,-118.143298</t>
  </si>
  <si>
    <t>https://www.google.com/maps/dir/33.8885848,-118.0703626/33.904367,-118.143298</t>
  </si>
  <si>
    <t>&lt;iframe src="https://www.google.com/maps/embed?pb=!1m26!1m12!1m3!1d6449.198386797689!2d-118.143298!3d33.904367!2m3!1f0!2f0!3f0!3m2!1i1024!2i708!4f10.1!4m11!3e0!4m3!2s️+Lucky+Frog+Photo+Booth+️+Photo+Booth+Rental+Orange+County!1d33.8885848!2d-118.0703626!4m5!5s0x80dd2d216e8b6dc7:0xfecf7536e9b88748!2sChase+Bank!3m2!1d33.904367!2d-118.143298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</si>
  <si>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https://www.google.com/maps/dir/?api=1&amp;origin=️+Lucky+Frog+Photo+Booth+️+Photo+Booth+Rental+Orange+County&amp;origin_place_id=ChIJx22LbiEt3YARSIe46TZ1z_4&amp;destination=Wells+Fargo+Bank&amp;destination_place_id=ChIJoZX5EXUt3YARMb19HWmGzSE&amp;travelmode=best</t>
  </si>
  <si>
    <t>https://www.google.com/maps/dir/?api=1&amp;origin=️+Lucky+Frog+Photo+Booth+️+Photo+Booth+Rental+Orange+County&amp;origin_place_id=ChIJx22LbiEt3YARSIe46TZ1z_4&amp;destination=Wells+Fargo+Bank&amp;destination_place_id=ChIJoZX5EXUt3YARMb19HWmGzSE&amp;travelmode=driving</t>
  </si>
  <si>
    <t>https://www.google.com/maps/dir/?api=1&amp;origin=️+Lucky+Frog+Photo+Booth+️+Photo+Booth+Rental+Orange+County&amp;origin_place_id=ChIJx22LbiEt3YARSIe46TZ1z_4&amp;destination=Wells+Fargo+Bank&amp;destination_place_id=ChIJoZX5EXUt3YARMb19HWmGzSE&amp;travelmode=walking</t>
  </si>
  <si>
    <t>https://www.google.com/maps/dir/?api=1&amp;origin=️+Lucky+Frog+Photo+Booth+️+Photo+Booth+Rental+Orange+County&amp;origin_place_id=ChIJx22LbiEt3YARSIe46TZ1z_4&amp;destination=Wells+Fargo+Bank&amp;destination_place_id=ChIJoZX5EXUt3YARMb19HWmGzSE&amp;travelmode=bicycling</t>
  </si>
  <si>
    <t>https://www.google.com/maps/dir/?api=1&amp;origin=️+Lucky+Frog+Photo+Booth+️+Photo+Booth+Rental+Orange+County&amp;origin_place_id=ChIJx22LbiEt3YARSIe46TZ1z_4&amp;destination=Wells+Fargo+Bank&amp;destination_place_id=ChIJoZX5EXUt3YARMb19HWmGzSE&amp;travelmode=transit</t>
  </si>
  <si>
    <t>https://maps.google.com?saddr=33.8885848,-118.0703626&amp;daddr=33.861106,-118.0904934</t>
  </si>
  <si>
    <t>https://www.google.com/maps/dir/33.8885848,-118.0703626/33.861106,-118.0904934</t>
  </si>
  <si>
    <t>&lt;iframe src="https://www.google.com/maps/embed?pb=!1m26!1m12!1m3!1d6449.198386797689!2d-118.0904934!3d33.861106!2m3!1f0!2f0!3f0!3m2!1i1024!2i708!4f10.1!4m11!3e0!4m3!2s️+Lucky+Frog+Photo+Booth+️+Photo+Booth+Rental+Orange+County!1d33.8885848!2d-118.0703626!4m5!5s0x80dd2d216e8b6dc7:0xfecf7536e9b88748!2sWells+Fargo+Bank!3m2!1d33.861106!2d-118.0904934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</si>
  <si>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https://www.google.com/maps/dir/?api=1&amp;origin=️+Lucky+Frog+Photo+Booth+️+Photo+Booth+Rental+Orange+County&amp;origin_place_id=ChIJx22LbiEt3YARSIe46TZ1z_4&amp;destination=Cardtronics&amp;destination_place_id=ChIJIXG-bToo3YARv9nc3KIUHvM&amp;travelmode=best</t>
  </si>
  <si>
    <t>https://www.google.com/maps/dir/?api=1&amp;origin=️+Lucky+Frog+Photo+Booth+️+Photo+Booth+Rental+Orange+County&amp;origin_place_id=ChIJx22LbiEt3YARSIe46TZ1z_4&amp;destination=Cardtronics&amp;destination_place_id=ChIJIXG-bToo3YARv9nc3KIUHvM&amp;travelmode=driving</t>
  </si>
  <si>
    <t>https://www.google.com/maps/dir/?api=1&amp;origin=️+Lucky+Frog+Photo+Booth+️+Photo+Booth+Rental+Orange+County&amp;origin_place_id=ChIJx22LbiEt3YARSIe46TZ1z_4&amp;destination=Cardtronics&amp;destination_place_id=ChIJIXG-bToo3YARv9nc3KIUHvM&amp;travelmode=walking</t>
  </si>
  <si>
    <t>https://www.google.com/maps/dir/?api=1&amp;origin=️+Lucky+Frog+Photo+Booth+️+Photo+Booth+Rental+Orange+County&amp;origin_place_id=ChIJx22LbiEt3YARSIe46TZ1z_4&amp;destination=Cardtronics&amp;destination_place_id=ChIJIXG-bToo3YARv9nc3KIUHvM&amp;travelmode=bicycling</t>
  </si>
  <si>
    <t>https://www.google.com/maps/dir/?api=1&amp;origin=️+Lucky+Frog+Photo+Booth+️+Photo+Booth+Rental+Orange+County&amp;origin_place_id=ChIJx22LbiEt3YARSIe46TZ1z_4&amp;destination=Cardtronics&amp;destination_place_id=ChIJIXG-bToo3YARv9nc3KIUHvM&amp;travelmode=transit</t>
  </si>
  <si>
    <t>https://maps.google.com?saddr=33.8885848,-118.0703626&amp;daddr=33.8026434,-117.9419229</t>
  </si>
  <si>
    <t>https://www.google.com/maps/dir/33.8885848,-118.0703626/33.8026434,-117.9419229</t>
  </si>
  <si>
    <t>&lt;iframe src="https://www.google.com/maps/embed?pb=!1m26!1m12!1m3!1d6449.198386797689!2d-117.9419229!3d33.8026434!2m3!1f0!2f0!3f0!3m2!1i1024!2i708!4f10.1!4m11!3e0!4m3!2s️+Lucky+Frog+Photo+Booth+️+Photo+Booth+Rental+Orange+County!1d33.8885848!2d-118.0703626!4m5!5s0x80dd2d216e8b6dc7:0xfecf7536e9b88748!2sCardtronics!3m2!1d33.8026434!2d-117.9419229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</si>
  <si>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https://www.google.com/maps/dir/?api=1&amp;origin=️+Lucky+Frog+Photo+Booth+️+Photo+Booth+Rental+Orange+County&amp;origin_place_id=ChIJx22LbiEt3YARSIe46TZ1z_4&amp;destination=Wells+Fargo+Bank&amp;destination_place_id=ChIJNdjF6fTOwoARssC5hrxs258&amp;travelmode=best</t>
  </si>
  <si>
    <t>https://www.google.com/maps/dir/?api=1&amp;origin=️+Lucky+Frog+Photo+Booth+️+Photo+Booth+Rental+Orange+County&amp;origin_place_id=ChIJx22LbiEt3YARSIe46TZ1z_4&amp;destination=Wells+Fargo+Bank&amp;destination_place_id=ChIJNdjF6fTOwoARssC5hrxs258&amp;travelmode=driving</t>
  </si>
  <si>
    <t>https://www.google.com/maps/dir/?api=1&amp;origin=️+Lucky+Frog+Photo+Booth+️+Photo+Booth+Rental+Orange+County&amp;origin_place_id=ChIJx22LbiEt3YARSIe46TZ1z_4&amp;destination=Wells+Fargo+Bank&amp;destination_place_id=ChIJNdjF6fTOwoARssC5hrxs258&amp;travelmode=walking</t>
  </si>
  <si>
    <t>https://www.google.com/maps/dir/?api=1&amp;origin=️+Lucky+Frog+Photo+Booth+️+Photo+Booth+Rental+Orange+County&amp;origin_place_id=ChIJx22LbiEt3YARSIe46TZ1z_4&amp;destination=Wells+Fargo+Bank&amp;destination_place_id=ChIJNdjF6fTOwoARssC5hrxs258&amp;travelmode=bicycling</t>
  </si>
  <si>
    <t>https://www.google.com/maps/dir/?api=1&amp;origin=️+Lucky+Frog+Photo+Booth+️+Photo+Booth+Rental+Orange+County&amp;origin_place_id=ChIJx22LbiEt3YARSIe46TZ1z_4&amp;destination=Wells+Fargo+Bank&amp;destination_place_id=ChIJNdjF6fTOwoARssC5hrxs258&amp;travelmode=transit</t>
  </si>
  <si>
    <t>https://maps.google.com?saddr=33.8885848,-118.0703626&amp;daddr=33.9864219,-118.1626303</t>
  </si>
  <si>
    <t>https://www.google.com/maps/dir/33.8885848,-118.0703626/33.9864219,-118.1626303</t>
  </si>
  <si>
    <t>&lt;iframe src="https://www.google.com/maps/embed?pb=!1m26!1m12!1m3!1d6449.198386797689!2d-118.1626303!3d33.9864219!2m3!1f0!2f0!3f0!3m2!1i1024!2i708!4f10.1!4m11!3e0!4m3!2s️+Lucky+Frog+Photo+Booth+️+Photo+Booth+Rental+Orange+County!1d33.8885848!2d-118.0703626!4m5!5s0x80dd2d216e8b6dc7:0xfecf7536e9b88748!2sWells+Fargo+Bank!3m2!1d33.9864219!2d-118.1626303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</si>
  <si>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https://www.google.com/maps/dir/?api=1&amp;origin=️+Lucky+Frog+Photo+Booth+️+Photo+Booth+Rental+Orange+County&amp;origin_place_id=ChIJx22LbiEt3YARSIe46TZ1z_4&amp;destination=ATM&amp;destination_place_id=ChIJF0PL3d_PwoARJBfNj_8Tivc&amp;travelmode=best</t>
  </si>
  <si>
    <t>https://www.google.com/maps/dir/?api=1&amp;origin=️+Lucky+Frog+Photo+Booth+️+Photo+Booth+Rental+Orange+County&amp;origin_place_id=ChIJx22LbiEt3YARSIe46TZ1z_4&amp;destination=ATM&amp;destination_place_id=ChIJF0PL3d_PwoARJBfNj_8Tivc&amp;travelmode=driving</t>
  </si>
  <si>
    <t>https://www.google.com/maps/dir/?api=1&amp;origin=️+Lucky+Frog+Photo+Booth+️+Photo+Booth+Rental+Orange+County&amp;origin_place_id=ChIJx22LbiEt3YARSIe46TZ1z_4&amp;destination=ATM&amp;destination_place_id=ChIJF0PL3d_PwoARJBfNj_8Tivc&amp;travelmode=walking</t>
  </si>
  <si>
    <t>https://www.google.com/maps/dir/?api=1&amp;origin=️+Lucky+Frog+Photo+Booth+️+Photo+Booth+Rental+Orange+County&amp;origin_place_id=ChIJx22LbiEt3YARSIe46TZ1z_4&amp;destination=ATM&amp;destination_place_id=ChIJF0PL3d_PwoARJBfNj_8Tivc&amp;travelmode=bicycling</t>
  </si>
  <si>
    <t>https://www.google.com/maps/dir/?api=1&amp;origin=️+Lucky+Frog+Photo+Booth+️+Photo+Booth+Rental+Orange+County&amp;origin_place_id=ChIJx22LbiEt3YARSIe46TZ1z_4&amp;destination=ATM&amp;destination_place_id=ChIJF0PL3d_PwoARJBfNj_8Tivc&amp;travelmode=transit</t>
  </si>
  <si>
    <t>https://maps.google.com?saddr=33.8885848,-118.0703626&amp;daddr=34.038645,-118.1142556</t>
  </si>
  <si>
    <t>https://www.google.com/maps/dir/33.8885848,-118.0703626/34.038645,-118.1142556</t>
  </si>
  <si>
    <t>&lt;iframe src="https://www.google.com/maps/embed?pb=!1m26!1m12!1m3!1d6449.198386797689!2d-118.1142556!3d34.038645!2m3!1f0!2f0!3f0!3m2!1i1024!2i708!4f10.1!4m11!3e0!4m3!2s️+Lucky+Frog+Photo+Booth+️+Photo+Booth+Rental+Orange+County!1d33.8885848!2d-118.0703626!4m5!5s0x80dd2d216e8b6dc7:0xfecf7536e9b88748!2sATM!3m2!1d34.038645!2d-118.1142556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</si>
  <si>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https://www.google.com/maps/dir/?api=1&amp;origin=️+Lucky+Frog+Photo+Booth+️+Photo+Booth+Rental+Orange+County&amp;origin_place_id=ChIJx22LbiEt3YARSIe46TZ1z_4&amp;destination=ATM&amp;destination_place_id=ChIJXZEY8inMwoAR7XbHFb668ek&amp;travelmode=best</t>
  </si>
  <si>
    <t>https://www.google.com/maps/dir/?api=1&amp;origin=️+Lucky+Frog+Photo+Booth+️+Photo+Booth+Rental+Orange+County&amp;origin_place_id=ChIJx22LbiEt3YARSIe46TZ1z_4&amp;destination=ATM&amp;destination_place_id=ChIJXZEY8inMwoAR7XbHFb668ek&amp;travelmode=driving</t>
  </si>
  <si>
    <t>https://www.google.com/maps/dir/?api=1&amp;origin=️+Lucky+Frog+Photo+Booth+️+Photo+Booth+Rental+Orange+County&amp;origin_place_id=ChIJx22LbiEt3YARSIe46TZ1z_4&amp;destination=ATM&amp;destination_place_id=ChIJXZEY8inMwoAR7XbHFb668ek&amp;travelmode=walking</t>
  </si>
  <si>
    <t>https://www.google.com/maps/dir/?api=1&amp;origin=️+Lucky+Frog+Photo+Booth+️+Photo+Booth+Rental+Orange+County&amp;origin_place_id=ChIJx22LbiEt3YARSIe46TZ1z_4&amp;destination=ATM&amp;destination_place_id=ChIJXZEY8inMwoAR7XbHFb668ek&amp;travelmode=bicycling</t>
  </si>
  <si>
    <t>https://www.google.com/maps/dir/?api=1&amp;origin=️+Lucky+Frog+Photo+Booth+️+Photo+Booth+Rental+Orange+County&amp;origin_place_id=ChIJx22LbiEt3YARSIe46TZ1z_4&amp;destination=ATM&amp;destination_place_id=ChIJXZEY8inMwoAR7XbHFb668ek&amp;travelmode=transit</t>
  </si>
  <si>
    <t>https://maps.google.com?saddr=33.8885848,-118.0703626&amp;daddr=33.9705777,-118.1658792</t>
  </si>
  <si>
    <t>https://www.google.com/maps/dir/33.8885848,-118.0703626/33.9705777,-118.1658792</t>
  </si>
  <si>
    <t>&lt;iframe src="https://www.google.com/maps/embed?pb=!1m26!1m12!1m3!1d6449.198386797689!2d-118.1658792!3d33.9705777!2m3!1f0!2f0!3f0!3m2!1i1024!2i708!4f10.1!4m11!3e0!4m3!2s️+Lucky+Frog+Photo+Booth+️+Photo+Booth+Rental+Orange+County!1d33.8885848!2d-118.0703626!4m5!5s0x80dd2d216e8b6dc7:0xfecf7536e9b88748!2sATM!3m2!1d33.9705777!2d-118.1658792!5e0!3m2!1sen!2slt!4v1682029416597!5m2!1sen!2slt" width="800" height="800" style="border:0;" allowfullscreen="" loading="lazy" referrerpolicy="no-referrer-when-downgrade"&gt;&lt;/iframe&gt;</t>
  </si>
  <si>
    <t>Doctor's Bank</t>
  </si>
  <si>
    <t>https://www.google.com/maps/dir/?api=1&amp;origin=️+Lucky+Frog+Photo+Booth+️+Photo+Booth+Rental+Orange+County&amp;origin_place_id=ChIJx22LbiEt3YARSIe46TZ1z_4&amp;destination=Doctor's+Bank&amp;destination_place_id=ChIJhQbZNDox3YARuv1XsDRY6g0&amp;travelmode=best</t>
  </si>
  <si>
    <t>https://www.google.com/maps/dir/?api=1&amp;origin=️+Lucky+Frog+Photo+Booth+️+Photo+Booth+Rental+Orange+County&amp;origin_place_id=ChIJx22LbiEt3YARSIe46TZ1z_4&amp;destination=Doctor's+Bank&amp;destination_place_id=ChIJhQbZNDox3YARuv1XsDRY6g0&amp;travelmode=driving</t>
  </si>
  <si>
    <t>https://www.google.com/maps/dir/?api=1&amp;origin=️+Lucky+Frog+Photo+Booth+️+Photo+Booth+Rental+Orange+County&amp;origin_place_id=ChIJx22LbiEt3YARSIe46TZ1z_4&amp;destination=Doctor's+Bank&amp;destination_place_id=ChIJhQbZNDox3YARuv1XsDRY6g0&amp;travelmode=walking</t>
  </si>
  <si>
    <t>https://www.google.com/maps/dir/?api=1&amp;origin=️+Lucky+Frog+Photo+Booth+️+Photo+Booth+Rental+Orange+County&amp;origin_place_id=ChIJx22LbiEt3YARSIe46TZ1z_4&amp;destination=Doctor's+Bank&amp;destination_place_id=ChIJhQbZNDox3YARuv1XsDRY6g0&amp;travelmode=bicycling</t>
  </si>
  <si>
    <t>https://www.google.com/maps/dir/?api=1&amp;origin=️+Lucky+Frog+Photo+Booth+️+Photo+Booth+Rental+Orange+County&amp;origin_place_id=ChIJx22LbiEt3YARSIe46TZ1z_4&amp;destination=Doctor's+Bank&amp;destination_place_id=ChIJhQbZNDox3YARuv1XsDRY6g0&amp;travelmode=transit</t>
  </si>
  <si>
    <t>https://maps.google.com?saddr=33.8885848,-118.0703626&amp;daddr=33.7662509,-118.191385</t>
  </si>
  <si>
    <t>https://www.google.com/maps/dir/33.8885848,-118.0703626/33.7662509,-118.191385</t>
  </si>
  <si>
    <t>&lt;iframe src="https://www.google.com/maps/embed?pb=!1m26!1m12!1m3!1d6449.198386797689!2d-118.191385!3d33.7662509!2m3!1f0!2f0!3f0!3m2!1i1024!2i708!4f10.1!4m11!3e0!4m3!2s️+Lucky+Frog+Photo+Booth+️+Photo+Booth+Rental+Orange+County!1d33.8885848!2d-118.0703626!4m5!5s0x80dd2d216e8b6dc7:0xfecf7536e9b88748!2sDoctor's+Bank!3m2!1d33.7662509!2d-118.191385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</si>
  <si>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https://www.google.com/maps/dir/?api=1&amp;origin=️+Lucky+Frog+Photo+Booth+️+Photo+Booth+Rental+Orange+County&amp;origin_place_id=ChIJx22LbiEt3YARSIe46TZ1z_4&amp;destination=Wells+Fargo+Bank&amp;destination_place_id=ChIJa0RWgXrWwoARoQxwjWHhkEk&amp;travelmode=best</t>
  </si>
  <si>
    <t>https://www.google.com/maps/dir/?api=1&amp;origin=️+Lucky+Frog+Photo+Booth+️+Photo+Booth+Rental+Orange+County&amp;origin_place_id=ChIJx22LbiEt3YARSIe46TZ1z_4&amp;destination=Wells+Fargo+Bank&amp;destination_place_id=ChIJa0RWgXrWwoARoQxwjWHhkEk&amp;travelmode=driving</t>
  </si>
  <si>
    <t>https://www.google.com/maps/dir/?api=1&amp;origin=️+Lucky+Frog+Photo+Booth+️+Photo+Booth+Rental+Orange+County&amp;origin_place_id=ChIJx22LbiEt3YARSIe46TZ1z_4&amp;destination=Wells+Fargo+Bank&amp;destination_place_id=ChIJa0RWgXrWwoARoQxwjWHhkEk&amp;travelmode=walking</t>
  </si>
  <si>
    <t>https://www.google.com/maps/dir/?api=1&amp;origin=️+Lucky+Frog+Photo+Booth+️+Photo+Booth+Rental+Orange+County&amp;origin_place_id=ChIJx22LbiEt3YARSIe46TZ1z_4&amp;destination=Wells+Fargo+Bank&amp;destination_place_id=ChIJa0RWgXrWwoARoQxwjWHhkEk&amp;travelmode=bicycling</t>
  </si>
  <si>
    <t>https://www.google.com/maps/dir/?api=1&amp;origin=️+Lucky+Frog+Photo+Booth+️+Photo+Booth+Rental+Orange+County&amp;origin_place_id=ChIJx22LbiEt3YARSIe46TZ1z_4&amp;destination=Wells+Fargo+Bank&amp;destination_place_id=ChIJa0RWgXrWwoARoQxwjWHhkEk&amp;travelmode=transit</t>
  </si>
  <si>
    <t>https://maps.google.com?saddr=33.8885848,-118.0703626&amp;daddr=34.0214365,-117.957909</t>
  </si>
  <si>
    <t>https://www.google.com/maps/dir/33.8885848,-118.0703626/34.0214365,-117.957909</t>
  </si>
  <si>
    <t>&lt;iframe src="https://www.google.com/maps/embed?pb=!1m26!1m12!1m3!1d6449.198386797689!2d-117.957909!3d34.0214365!2m3!1f0!2f0!3f0!3m2!1i1024!2i708!4f10.1!4m11!3e0!4m3!2s️+Lucky+Frog+Photo+Booth+️+Photo+Booth+Rental+Orange+County!1d33.8885848!2d-118.0703626!4m5!5s0x80dd2d216e8b6dc7:0xfecf7536e9b88748!2sWells+Fargo+Bank!3m2!1d34.0214365!2d-117.957909!5e0!3m2!1sen!2slt!4v1682029416597!5m2!1sen!2slt" width="800" height="800" style="border:0;" allowfullscreen="" loading="lazy" referrerpolicy="no-referrer-when-downgrade"&gt;&lt;/iframe&gt;</t>
  </si>
  <si>
    <t>Coinstar Kiosk | Bitcoin ATM</t>
  </si>
  <si>
    <t>https://www.google.com/maps/dir/?api=1&amp;origin=️+Lucky+Frog+Photo+Booth+️+Photo+Booth+Rental+Orange+County&amp;origin_place_id=ChIJx22LbiEt3YARSIe46TZ1z_4&amp;destination=Coinstar+Kiosk+|+Bitcoin+ATM&amp;destination_place_id=ChIJ0RDlz6go3YARqsJRMQ4Ck_M&amp;travelmode=best</t>
  </si>
  <si>
    <t>https://www.google.com/maps/dir/?api=1&amp;origin=️+Lucky+Frog+Photo+Booth+️+Photo+Booth+Rental+Orange+County&amp;origin_place_id=ChIJx22LbiEt3YARSIe46TZ1z_4&amp;destination=Coinstar+Kiosk+|+Bitcoin+ATM&amp;destination_place_id=ChIJ0RDlz6go3YARqsJRMQ4Ck_M&amp;travelmode=driving</t>
  </si>
  <si>
    <t>https://www.google.com/maps/dir/?api=1&amp;origin=️+Lucky+Frog+Photo+Booth+️+Photo+Booth+Rental+Orange+County&amp;origin_place_id=ChIJx22LbiEt3YARSIe46TZ1z_4&amp;destination=Coinstar+Kiosk+|+Bitcoin+ATM&amp;destination_place_id=ChIJ0RDlz6go3YARqsJRMQ4Ck_M&amp;travelmode=walking</t>
  </si>
  <si>
    <t>https://www.google.com/maps/dir/?api=1&amp;origin=️+Lucky+Frog+Photo+Booth+️+Photo+Booth+Rental+Orange+County&amp;origin_place_id=ChIJx22LbiEt3YARSIe46TZ1z_4&amp;destination=Coinstar+Kiosk+|+Bitcoin+ATM&amp;destination_place_id=ChIJ0RDlz6go3YARqsJRMQ4Ck_M&amp;travelmode=bicycling</t>
  </si>
  <si>
    <t>https://www.google.com/maps/dir/?api=1&amp;origin=️+Lucky+Frog+Photo+Booth+️+Photo+Booth+Rental+Orange+County&amp;origin_place_id=ChIJx22LbiEt3YARSIe46TZ1z_4&amp;destination=Coinstar+Kiosk+|+Bitcoin+ATM&amp;destination_place_id=ChIJ0RDlz6go3YARqsJRMQ4Ck_M&amp;travelmode=transit</t>
  </si>
  <si>
    <t>https://maps.google.com?saddr=33.8885848,-118.0703626&amp;daddr=33.76112519999999,-118.0092251</t>
  </si>
  <si>
    <t>https://www.google.com/maps/dir/33.8885848,-118.0703626/33.76112519999999,-118.0092251</t>
  </si>
  <si>
    <t>&lt;iframe src="https://www.google.com/maps/embed?pb=!1m26!1m12!1m3!1d6449.198386797689!2d-118.0092251!3d33.76112519999999!2m3!1f0!2f0!3f0!3m2!1i1024!2i708!4f10.1!4m11!3e0!4m3!2s️+Lucky+Frog+Photo+Booth+️+Photo+Booth+Rental+Orange+County!1d33.8885848!2d-118.0703626!4m5!5s0x80dd2d216e8b6dc7:0xfecf7536e9b88748!2sCoinstar+Kiosk+|+Bitcoin+ATM!3m2!1d33.76112519999999!2d-118.0092251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</si>
  <si>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https://www.google.com/maps/dir/?api=1&amp;origin=️+Lucky+Frog+Photo+Booth+️+Photo+Booth+Rental+Orange+County&amp;origin_place_id=ChIJx22LbiEt3YARSIe46TZ1z_4&amp;destination=Chase+Bank&amp;destination_place_id=ChIJj4D6W5nNwoAR2-4PNQ6w9xM&amp;travelmode=best</t>
  </si>
  <si>
    <t>https://www.google.com/maps/dir/?api=1&amp;origin=️+Lucky+Frog+Photo+Booth+️+Photo+Booth+Rental+Orange+County&amp;origin_place_id=ChIJx22LbiEt3YARSIe46TZ1z_4&amp;destination=Chase+Bank&amp;destination_place_id=ChIJj4D6W5nNwoAR2-4PNQ6w9xM&amp;travelmode=driving</t>
  </si>
  <si>
    <t>https://www.google.com/maps/dir/?api=1&amp;origin=️+Lucky+Frog+Photo+Booth+️+Photo+Booth+Rental+Orange+County&amp;origin_place_id=ChIJx22LbiEt3YARSIe46TZ1z_4&amp;destination=Chase+Bank&amp;destination_place_id=ChIJj4D6W5nNwoAR2-4PNQ6w9xM&amp;travelmode=walking</t>
  </si>
  <si>
    <t>https://www.google.com/maps/dir/?api=1&amp;origin=️+Lucky+Frog+Photo+Booth+️+Photo+Booth+Rental+Orange+County&amp;origin_place_id=ChIJx22LbiEt3YARSIe46TZ1z_4&amp;destination=Chase+Bank&amp;destination_place_id=ChIJj4D6W5nNwoAR2-4PNQ6w9xM&amp;travelmode=bicycling</t>
  </si>
  <si>
    <t>https://www.google.com/maps/dir/?api=1&amp;origin=️+Lucky+Frog+Photo+Booth+️+Photo+Booth+Rental+Orange+County&amp;origin_place_id=ChIJx22LbiEt3YARSIe46TZ1z_4&amp;destination=Chase+Bank&amp;destination_place_id=ChIJj4D6W5nNwoAR2-4PNQ6w9xM&amp;travelmode=transit</t>
  </si>
  <si>
    <t>https://maps.google.com?saddr=33.8885848,-118.0703626&amp;daddr=33.938133,-118.130132</t>
  </si>
  <si>
    <t>https://www.google.com/maps/dir/33.8885848,-118.0703626/33.938133,-118.130132</t>
  </si>
  <si>
    <t>&lt;iframe src="https://www.google.com/maps/embed?pb=!1m26!1m12!1m3!1d6449.198386797689!2d-118.130132!3d33.938133!2m3!1f0!2f0!3f0!3m2!1i1024!2i708!4f10.1!4m11!3e0!4m3!2s️+Lucky+Frog+Photo+Booth+️+Photo+Booth+Rental+Orange+County!1d33.8885848!2d-118.0703626!4m5!5s0x80dd2d216e8b6dc7:0xfecf7536e9b88748!2sChase+Bank!3m2!1d33.938133!2d-118.130132!5e0!3m2!1sen!2slt!4v1682029416597!5m2!1sen!2slt" width="800" height="800" style="border:0;" allowfullscreen="" loading="lazy" referrerpolicy="no-referrer-when-downgrade"&gt;&lt;/iframe&gt;</t>
  </si>
  <si>
    <t>Alliant Capital LLC</t>
  </si>
  <si>
    <t>https://www.google.com/maps/dir/?api=1&amp;origin=️+Lucky+Frog+Photo+Booth+️+Photo+Booth+Rental+Orange+County&amp;origin_place_id=ChIJx22LbiEt3YARSIe46TZ1z_4&amp;destination=Alliant+Capital+LLC&amp;destination_place_id=ChIJwzpD0p7X3IARk-XUhvK6xWs&amp;travelmode=best</t>
  </si>
  <si>
    <t>https://www.google.com/maps/dir/?api=1&amp;origin=️+Lucky+Frog+Photo+Booth+️+Photo+Booth+Rental+Orange+County&amp;origin_place_id=ChIJx22LbiEt3YARSIe46TZ1z_4&amp;destination=Alliant+Capital+LLC&amp;destination_place_id=ChIJwzpD0p7X3IARk-XUhvK6xWs&amp;travelmode=driving</t>
  </si>
  <si>
    <t>https://www.google.com/maps/dir/?api=1&amp;origin=️+Lucky+Frog+Photo+Booth+️+Photo+Booth+Rental+Orange+County&amp;origin_place_id=ChIJx22LbiEt3YARSIe46TZ1z_4&amp;destination=Alliant+Capital+LLC&amp;destination_place_id=ChIJwzpD0p7X3IARk-XUhvK6xWs&amp;travelmode=walking</t>
  </si>
  <si>
    <t>https://www.google.com/maps/dir/?api=1&amp;origin=️+Lucky+Frog+Photo+Booth+️+Photo+Booth+Rental+Orange+County&amp;origin_place_id=ChIJx22LbiEt3YARSIe46TZ1z_4&amp;destination=Alliant+Capital+LLC&amp;destination_place_id=ChIJwzpD0p7X3IARk-XUhvK6xWs&amp;travelmode=bicycling</t>
  </si>
  <si>
    <t>https://www.google.com/maps/dir/?api=1&amp;origin=️+Lucky+Frog+Photo+Booth+️+Photo+Booth+Rental+Orange+County&amp;origin_place_id=ChIJx22LbiEt3YARSIe46TZ1z_4&amp;destination=Alliant+Capital+LLC&amp;destination_place_id=ChIJwzpD0p7X3IARk-XUhvK6xWs&amp;travelmode=transit</t>
  </si>
  <si>
    <t>https://maps.google.com?saddr=33.8885848,-118.0703626&amp;daddr=33.8046292,-117.8838406</t>
  </si>
  <si>
    <t>https://www.google.com/maps/dir/33.8885848,-118.0703626/33.8046292,-117.8838406</t>
  </si>
  <si>
    <t>&lt;iframe src="https://www.google.com/maps/embed?pb=!1m26!1m12!1m3!1d6449.198386797689!2d-117.8838406!3d33.8046292!2m3!1f0!2f0!3f0!3m2!1i1024!2i708!4f10.1!4m11!3e0!4m3!2s️+Lucky+Frog+Photo+Booth+️+Photo+Booth+Rental+Orange+County!1d33.8885848!2d-118.0703626!4m5!5s0x80dd2d216e8b6dc7:0xfecf7536e9b88748!2sAlliant+Capital+LLC!3m2!1d33.8046292!2d-117.8838406!5e0!3m2!1sen!2slt!4v1682029416597!5m2!1sen!2slt" width="800" height="800" style="border:0;" allowfullscreen="" loading="lazy" referrerpolicy="no-referrer-when-downgrade"&gt;&lt;/iframe&gt;</t>
  </si>
  <si>
    <t>Wescom Credit Union</t>
  </si>
  <si>
    <t>https://www.google.com/maps/dir/?api=1&amp;origin=️+Lucky+Frog+Photo+Booth+️+Photo+Booth+Rental+Orange+County&amp;origin_place_id=ChIJx22LbiEt3YARSIe46TZ1z_4&amp;destination=Wescom+Credit+Union&amp;destination_place_id=ChIJFQMb09Yz3YARH0deK0TKtTI&amp;travelmode=best</t>
  </si>
  <si>
    <t>https://www.google.com/maps/dir/?api=1&amp;origin=️+Lucky+Frog+Photo+Booth+️+Photo+Booth+Rental+Orange+County&amp;origin_place_id=ChIJx22LbiEt3YARSIe46TZ1z_4&amp;destination=Wescom+Credit+Union&amp;destination_place_id=ChIJFQMb09Yz3YARH0deK0TKtTI&amp;travelmode=driving</t>
  </si>
  <si>
    <t>https://www.google.com/maps/dir/?api=1&amp;origin=️+Lucky+Frog+Photo+Booth+️+Photo+Booth+Rental+Orange+County&amp;origin_place_id=ChIJx22LbiEt3YARSIe46TZ1z_4&amp;destination=Wescom+Credit+Union&amp;destination_place_id=ChIJFQMb09Yz3YARH0deK0TKtTI&amp;travelmode=walking</t>
  </si>
  <si>
    <t>https://www.google.com/maps/dir/?api=1&amp;origin=️+Lucky+Frog+Photo+Booth+️+Photo+Booth+Rental+Orange+County&amp;origin_place_id=ChIJx22LbiEt3YARSIe46TZ1z_4&amp;destination=Wescom+Credit+Union&amp;destination_place_id=ChIJFQMb09Yz3YARH0deK0TKtTI&amp;travelmode=bicycling</t>
  </si>
  <si>
    <t>https://www.google.com/maps/dir/?api=1&amp;origin=️+Lucky+Frog+Photo+Booth+️+Photo+Booth+Rental+Orange+County&amp;origin_place_id=ChIJx22LbiEt3YARSIe46TZ1z_4&amp;destination=Wescom+Credit+Union&amp;destination_place_id=ChIJFQMb09Yz3YARH0deK0TKtTI&amp;travelmode=transit</t>
  </si>
  <si>
    <t>https://maps.google.com?saddr=33.8885848,-118.0703626&amp;daddr=33.804691,-118.167317</t>
  </si>
  <si>
    <t>https://www.google.com/maps/dir/33.8885848,-118.0703626/33.804691,-118.167317</t>
  </si>
  <si>
    <t>&lt;iframe src="https://www.google.com/maps/embed?pb=!1m26!1m12!1m3!1d6449.198386797689!2d-118.167317!3d33.804691!2m3!1f0!2f0!3f0!3m2!1i1024!2i708!4f10.1!4m11!3e0!4m3!2s️+Lucky+Frog+Photo+Booth+️+Photo+Booth+Rental+Orange+County!1d33.8885848!2d-118.0703626!4m5!5s0x80dd2d216e8b6dc7:0xfecf7536e9b88748!2sWescom+Credit+Union!3m2!1d33.804691!2d-118.167317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</si>
  <si>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https://www.google.com/maps/dir/?api=1&amp;origin=️+Lucky+Frog+Photo+Booth+️+Photo+Booth+Rental+Orange+County&amp;origin_place_id=ChIJx22LbiEt3YARSIe46TZ1z_4&amp;destination=Wells+Fargo+Bank&amp;destination_place_id=ChIJj0YvZ9fRwoARsQgP2MHOnz4&amp;travelmode=best</t>
  </si>
  <si>
    <t>https://www.google.com/maps/dir/?api=1&amp;origin=️+Lucky+Frog+Photo+Booth+️+Photo+Booth+Rental+Orange+County&amp;origin_place_id=ChIJx22LbiEt3YARSIe46TZ1z_4&amp;destination=Wells+Fargo+Bank&amp;destination_place_id=ChIJj0YvZ9fRwoARsQgP2MHOnz4&amp;travelmode=driving</t>
  </si>
  <si>
    <t>https://www.google.com/maps/dir/?api=1&amp;origin=️+Lucky+Frog+Photo+Booth+️+Photo+Booth+Rental+Orange+County&amp;origin_place_id=ChIJx22LbiEt3YARSIe46TZ1z_4&amp;destination=Wells+Fargo+Bank&amp;destination_place_id=ChIJj0YvZ9fRwoARsQgP2MHOnz4&amp;travelmode=walking</t>
  </si>
  <si>
    <t>https://www.google.com/maps/dir/?api=1&amp;origin=️+Lucky+Frog+Photo+Booth+️+Photo+Booth+Rental+Orange+County&amp;origin_place_id=ChIJx22LbiEt3YARSIe46TZ1z_4&amp;destination=Wells+Fargo+Bank&amp;destination_place_id=ChIJj0YvZ9fRwoARsQgP2MHOnz4&amp;travelmode=bicycling</t>
  </si>
  <si>
    <t>https://www.google.com/maps/dir/?api=1&amp;origin=️+Lucky+Frog+Photo+Booth+️+Photo+Booth+Rental+Orange+County&amp;origin_place_id=ChIJx22LbiEt3YARSIe46TZ1z_4&amp;destination=Wells+Fargo+Bank&amp;destination_place_id=ChIJj0YvZ9fRwoARsQgP2MHOnz4&amp;travelmode=transit</t>
  </si>
  <si>
    <t>https://maps.google.com?saddr=33.8885848,-118.0703626&amp;daddr=34.0097431,-118.1080672</t>
  </si>
  <si>
    <t>https://www.google.com/maps/dir/33.8885848,-118.0703626/34.0097431,-118.1080672</t>
  </si>
  <si>
    <t>&lt;iframe src="https://www.google.com/maps/embed?pb=!1m26!1m12!1m3!1d6449.198386797689!2d-118.1080672!3d34.0097431!2m3!1f0!2f0!3f0!3m2!1i1024!2i708!4f10.1!4m11!3e0!4m3!2s️+Lucky+Frog+Photo+Booth+️+Photo+Booth+Rental+Orange+County!1d33.8885848!2d-118.0703626!4m5!5s0x80dd2d216e8b6dc7:0xfecf7536e9b88748!2sWells+Fargo+Bank!3m2!1d34.0097431!2d-118.1080672!5e0!3m2!1sen!2slt!4v1682029416597!5m2!1sen!2slt" width="800" height="800" style="border:0;" allowfullscreen="" loading="lazy" referrerpolicy="no-referrer-when-downgrade"&gt;&lt;/iframe&gt;</t>
  </si>
  <si>
    <t>Partners Federal Credit Union</t>
  </si>
  <si>
    <t>https://www.google.com/maps/dir/?api=1&amp;origin=️+Lucky+Frog+Photo+Booth+️+Photo+Booth+Rental+Orange+County&amp;origin_place_id=ChIJx22LbiEt3YARSIe46TZ1z_4&amp;destination=Partners+Federal+Credit+Union&amp;destination_place_id=ChIJS4GTpwzW3IARBUDmHdsFit4&amp;travelmode=best</t>
  </si>
  <si>
    <t>https://www.google.com/maps/dir/?api=1&amp;origin=️+Lucky+Frog+Photo+Booth+️+Photo+Booth+Rental+Orange+County&amp;origin_place_id=ChIJx22LbiEt3YARSIe46TZ1z_4&amp;destination=Partners+Federal+Credit+Union&amp;destination_place_id=ChIJS4GTpwzW3IARBUDmHdsFit4&amp;travelmode=driving</t>
  </si>
  <si>
    <t>https://www.google.com/maps/dir/?api=1&amp;origin=️+Lucky+Frog+Photo+Booth+️+Photo+Booth+Rental+Orange+County&amp;origin_place_id=ChIJx22LbiEt3YARSIe46TZ1z_4&amp;destination=Partners+Federal+Credit+Union&amp;destination_place_id=ChIJS4GTpwzW3IARBUDmHdsFit4&amp;travelmode=walking</t>
  </si>
  <si>
    <t>https://www.google.com/maps/dir/?api=1&amp;origin=️+Lucky+Frog+Photo+Booth+️+Photo+Booth+Rental+Orange+County&amp;origin_place_id=ChIJx22LbiEt3YARSIe46TZ1z_4&amp;destination=Partners+Federal+Credit+Union&amp;destination_place_id=ChIJS4GTpwzW3IARBUDmHdsFit4&amp;travelmode=bicycling</t>
  </si>
  <si>
    <t>https://www.google.com/maps/dir/?api=1&amp;origin=️+Lucky+Frog+Photo+Booth+️+Photo+Booth+Rental+Orange+County&amp;origin_place_id=ChIJx22LbiEt3YARSIe46TZ1z_4&amp;destination=Partners+Federal+Credit+Union&amp;destination_place_id=ChIJS4GTpwzW3IARBUDmHdsFit4&amp;travelmode=transit</t>
  </si>
  <si>
    <t>https://maps.google.com?saddr=33.8885848,-118.0703626&amp;daddr=33.83542259999999,-117.9131588</t>
  </si>
  <si>
    <t>https://www.google.com/maps/dir/33.8885848,-118.0703626/33.83542259999999,-117.9131588</t>
  </si>
  <si>
    <t>&lt;iframe src="https://www.google.com/maps/embed?pb=!1m26!1m12!1m3!1d6449.198386797689!2d-117.9131588!3d33.83542259999999!2m3!1f0!2f0!3f0!3m2!1i1024!2i708!4f10.1!4m11!3e0!4m3!2s️+Lucky+Frog+Photo+Booth+️+Photo+Booth+Rental+Orange+County!1d33.8885848!2d-118.0703626!4m5!5s0x80dd2d216e8b6dc7:0xfecf7536e9b88748!2sPartners+Federal+Credit+Union!3m2!1d33.83542259999999!2d-117.9131588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</si>
  <si>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https://www.google.com/maps/dir/?api=1&amp;origin=️+Lucky+Frog+Photo+Booth+️+Photo+Booth+Rental+Orange+County&amp;origin_place_id=ChIJx22LbiEt3YARSIe46TZ1z_4&amp;destination=Wells+Fargo+Bank&amp;destination_place_id=ChIJuYGTDdkq3YARYOeMN_tRydI&amp;travelmode=best</t>
  </si>
  <si>
    <t>https://www.google.com/maps/dir/?api=1&amp;origin=️+Lucky+Frog+Photo+Booth+️+Photo+Booth+Rental+Orange+County&amp;origin_place_id=ChIJx22LbiEt3YARSIe46TZ1z_4&amp;destination=Wells+Fargo+Bank&amp;destination_place_id=ChIJuYGTDdkq3YARYOeMN_tRydI&amp;travelmode=driving</t>
  </si>
  <si>
    <t>https://www.google.com/maps/dir/?api=1&amp;origin=️+Lucky+Frog+Photo+Booth+️+Photo+Booth+Rental+Orange+County&amp;origin_place_id=ChIJx22LbiEt3YARSIe46TZ1z_4&amp;destination=Wells+Fargo+Bank&amp;destination_place_id=ChIJuYGTDdkq3YARYOeMN_tRydI&amp;travelmode=walking</t>
  </si>
  <si>
    <t>https://www.google.com/maps/dir/?api=1&amp;origin=️+Lucky+Frog+Photo+Booth+️+Photo+Booth+Rental+Orange+County&amp;origin_place_id=ChIJx22LbiEt3YARSIe46TZ1z_4&amp;destination=Wells+Fargo+Bank&amp;destination_place_id=ChIJuYGTDdkq3YARYOeMN_tRydI&amp;travelmode=bicycling</t>
  </si>
  <si>
    <t>https://www.google.com/maps/dir/?api=1&amp;origin=️+Lucky+Frog+Photo+Booth+️+Photo+Booth+Rental+Orange+County&amp;origin_place_id=ChIJx22LbiEt3YARSIe46TZ1z_4&amp;destination=Wells+Fargo+Bank&amp;destination_place_id=ChIJuYGTDdkq3YARYOeMN_tRydI&amp;travelmode=transit</t>
  </si>
  <si>
    <t>https://maps.google.com?saddr=33.8885848,-118.0703626&amp;daddr=33.9176268,-117.9674739</t>
  </si>
  <si>
    <t>https://www.google.com/maps/dir/33.8885848,-118.0703626/33.9176268,-117.9674739</t>
  </si>
  <si>
    <t>&lt;iframe src="https://www.google.com/maps/embed?pb=!1m26!1m12!1m3!1d6449.198386797689!2d-117.9674739!3d33.9176268!2m3!1f0!2f0!3f0!3m2!1i1024!2i708!4f10.1!4m11!3e0!4m3!2s️+Lucky+Frog+Photo+Booth+️+Photo+Booth+Rental+Orange+County!1d33.8885848!2d-118.0703626!4m5!5s0x80dd2d216e8b6dc7:0xfecf7536e9b88748!2sWells+Fargo+Bank!3m2!1d33.9176268!2d-117.9674739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</si>
  <si>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https://www.google.com/maps/dir/?api=1&amp;origin=️+Lucky+Frog+Photo+Booth+️+Photo+Booth+Rental+Orange+County&amp;origin_place_id=ChIJx22LbiEt3YARSIe46TZ1z_4&amp;destination=Coinstar+Kiosk+-+Bitcoin+ATM&amp;destination_place_id=ChIJD2fa48TTwoARk3fbSfaSCGU&amp;travelmode=best</t>
  </si>
  <si>
    <t>https://www.google.com/maps/dir/?api=1&amp;origin=️+Lucky+Frog+Photo+Booth+️+Photo+Booth+Rental+Orange+County&amp;origin_place_id=ChIJx22LbiEt3YARSIe46TZ1z_4&amp;destination=Coinstar+Kiosk+-+Bitcoin+ATM&amp;destination_place_id=ChIJD2fa48TTwoARk3fbSfaSCGU&amp;travelmode=driving</t>
  </si>
  <si>
    <t>https://www.google.com/maps/dir/?api=1&amp;origin=️+Lucky+Frog+Photo+Booth+️+Photo+Booth+Rental+Orange+County&amp;origin_place_id=ChIJx22LbiEt3YARSIe46TZ1z_4&amp;destination=Coinstar+Kiosk+-+Bitcoin+ATM&amp;destination_place_id=ChIJD2fa48TTwoARk3fbSfaSCGU&amp;travelmode=walking</t>
  </si>
  <si>
    <t>https://www.google.com/maps/dir/?api=1&amp;origin=️+Lucky+Frog+Photo+Booth+️+Photo+Booth+Rental+Orange+County&amp;origin_place_id=ChIJx22LbiEt3YARSIe46TZ1z_4&amp;destination=Coinstar+Kiosk+-+Bitcoin+ATM&amp;destination_place_id=ChIJD2fa48TTwoARk3fbSfaSCGU&amp;travelmode=bicycling</t>
  </si>
  <si>
    <t>https://www.google.com/maps/dir/?api=1&amp;origin=️+Lucky+Frog+Photo+Booth+️+Photo+Booth+Rental+Orange+County&amp;origin_place_id=ChIJx22LbiEt3YARSIe46TZ1z_4&amp;destination=Coinstar+Kiosk+-+Bitcoin+ATM&amp;destination_place_id=ChIJD2fa48TTwoARk3fbSfaSCGU&amp;travelmode=transit</t>
  </si>
  <si>
    <t>https://maps.google.com?saddr=33.8885848,-118.0703626&amp;daddr=33.9819264,-118.0498174</t>
  </si>
  <si>
    <t>https://www.google.com/maps/dir/33.8885848,-118.0703626/33.9819264,-118.0498174</t>
  </si>
  <si>
    <t>&lt;iframe src="https://www.google.com/maps/embed?pb=!1m26!1m12!1m3!1d6449.198386797689!2d-118.0498174!3d33.9819264!2m3!1f0!2f0!3f0!3m2!1i1024!2i708!4f10.1!4m11!3e0!4m3!2s️+Lucky+Frog+Photo+Booth+️+Photo+Booth+Rental+Orange+County!1d33.8885848!2d-118.0703626!4m5!5s0x80dd2d216e8b6dc7:0xfecf7536e9b88748!2sCoinstar+Kiosk+-+Bitcoin+ATM!3m2!1d33.9819264!2d-118.0498174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</si>
  <si>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https://www.google.com/maps/dir/?api=1&amp;origin=️+Lucky+Frog+Photo+Booth+️+Photo+Booth+Rental+Orange+County&amp;origin_place_id=ChIJx22LbiEt3YARSIe46TZ1z_4&amp;destination=ATM&amp;destination_place_id=ChIJtXel-Too3YARuotBJ_weXnE&amp;travelmode=best</t>
  </si>
  <si>
    <t>https://www.google.com/maps/dir/?api=1&amp;origin=️+Lucky+Frog+Photo+Booth+️+Photo+Booth+Rental+Orange+County&amp;origin_place_id=ChIJx22LbiEt3YARSIe46TZ1z_4&amp;destination=ATM&amp;destination_place_id=ChIJtXel-Too3YARuotBJ_weXnE&amp;travelmode=driving</t>
  </si>
  <si>
    <t>https://www.google.com/maps/dir/?api=1&amp;origin=️+Lucky+Frog+Photo+Booth+️+Photo+Booth+Rental+Orange+County&amp;origin_place_id=ChIJx22LbiEt3YARSIe46TZ1z_4&amp;destination=ATM&amp;destination_place_id=ChIJtXel-Too3YARuotBJ_weXnE&amp;travelmode=walking</t>
  </si>
  <si>
    <t>https://www.google.com/maps/dir/?api=1&amp;origin=️+Lucky+Frog+Photo+Booth+️+Photo+Booth+Rental+Orange+County&amp;origin_place_id=ChIJx22LbiEt3YARSIe46TZ1z_4&amp;destination=ATM&amp;destination_place_id=ChIJtXel-Too3YARuotBJ_weXnE&amp;travelmode=bicycling</t>
  </si>
  <si>
    <t>https://www.google.com/maps/dir/?api=1&amp;origin=️+Lucky+Frog+Photo+Booth+️+Photo+Booth+Rental+Orange+County&amp;origin_place_id=ChIJx22LbiEt3YARSIe46TZ1z_4&amp;destination=ATM&amp;destination_place_id=ChIJtXel-Too3YARuotBJ_weXnE&amp;travelmode=transit</t>
  </si>
  <si>
    <t>https://maps.google.com?saddr=33.8885848,-118.0703626&amp;daddr=33.801814,-117.9397284</t>
  </si>
  <si>
    <t>https://www.google.com/maps/dir/33.8885848,-118.0703626/33.801814,-117.9397284</t>
  </si>
  <si>
    <t>&lt;iframe src="https://www.google.com/maps/embed?pb=!1m26!1m12!1m3!1d6449.198386797689!2d-117.9397284!3d33.801814!2m3!1f0!2f0!3f0!3m2!1i1024!2i708!4f10.1!4m11!3e0!4m3!2s️+Lucky+Frog+Photo+Booth+️+Photo+Booth+Rental+Orange+County!1d33.8885848!2d-118.0703626!4m5!5s0x80dd2d216e8b6dc7:0xfecf7536e9b88748!2sATM!3m2!1d33.801814!2d-117.9397284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</si>
  <si>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https://www.google.com/maps/dir/?api=1&amp;origin=️+Lucky+Frog+Photo+Booth+️+Photo+Booth+Rental+Orange+County&amp;origin_place_id=ChIJx22LbiEt3YARSIe46TZ1z_4&amp;destination=Wells+Fargo+Bank&amp;destination_place_id=ChIJB9FLS-8x3YARBMxjzNWoiU0&amp;travelmode=best</t>
  </si>
  <si>
    <t>https://www.google.com/maps/dir/?api=1&amp;origin=️+Lucky+Frog+Photo+Booth+️+Photo+Booth+Rental+Orange+County&amp;origin_place_id=ChIJx22LbiEt3YARSIe46TZ1z_4&amp;destination=Wells+Fargo+Bank&amp;destination_place_id=ChIJB9FLS-8x3YARBMxjzNWoiU0&amp;travelmode=driving</t>
  </si>
  <si>
    <t>https://www.google.com/maps/dir/?api=1&amp;origin=️+Lucky+Frog+Photo+Booth+️+Photo+Booth+Rental+Orange+County&amp;origin_place_id=ChIJx22LbiEt3YARSIe46TZ1z_4&amp;destination=Wells+Fargo+Bank&amp;destination_place_id=ChIJB9FLS-8x3YARBMxjzNWoiU0&amp;travelmode=walking</t>
  </si>
  <si>
    <t>https://www.google.com/maps/dir/?api=1&amp;origin=️+Lucky+Frog+Photo+Booth+️+Photo+Booth+Rental+Orange+County&amp;origin_place_id=ChIJx22LbiEt3YARSIe46TZ1z_4&amp;destination=Wells+Fargo+Bank&amp;destination_place_id=ChIJB9FLS-8x3YARBMxjzNWoiU0&amp;travelmode=bicycling</t>
  </si>
  <si>
    <t>https://www.google.com/maps/dir/?api=1&amp;origin=️+Lucky+Frog+Photo+Booth+️+Photo+Booth+Rental+Orange+County&amp;origin_place_id=ChIJx22LbiEt3YARSIe46TZ1z_4&amp;destination=Wells+Fargo+Bank&amp;destination_place_id=ChIJB9FLS-8x3YARBMxjzNWoiU0&amp;travelmode=transit</t>
  </si>
  <si>
    <t>https://maps.google.com?saddr=33.8885848,-118.0703626&amp;daddr=33.7946404,-118.1246862</t>
  </si>
  <si>
    <t>https://www.google.com/maps/dir/33.8885848,-118.0703626/33.7946404,-118.1246862</t>
  </si>
  <si>
    <t>&lt;iframe src="https://www.google.com/maps/embed?pb=!1m26!1m12!1m3!1d6449.198386797689!2d-118.1246862!3d33.7946404!2m3!1f0!2f0!3f0!3m2!1i1024!2i708!4f10.1!4m11!3e0!4m3!2s️+Lucky+Frog+Photo+Booth+️+Photo+Booth+Rental+Orange+County!1d33.8885848!2d-118.0703626!4m5!5s0x80dd2d216e8b6dc7:0xfecf7536e9b88748!2sWells+Fargo+Bank!3m2!1d33.7946404!2d-118.1246862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</si>
  <si>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https://www.google.com/maps/dir/?api=1&amp;origin=️+Lucky+Frog+Photo+Booth+️+Photo+Booth+Rental+Orange+County&amp;origin_place_id=ChIJx22LbiEt3YARSIe46TZ1z_4&amp;destination=Citi&amp;destination_place_id=ChIJYZbRgyTW3IARgvHWT7VIMM8&amp;travelmode=best</t>
  </si>
  <si>
    <t>https://www.google.com/maps/dir/?api=1&amp;origin=️+Lucky+Frog+Photo+Booth+️+Photo+Booth+Rental+Orange+County&amp;origin_place_id=ChIJx22LbiEt3YARSIe46TZ1z_4&amp;destination=Citi&amp;destination_place_id=ChIJYZbRgyTW3IARgvHWT7VIMM8&amp;travelmode=driving</t>
  </si>
  <si>
    <t>https://www.google.com/maps/dir/?api=1&amp;origin=️+Lucky+Frog+Photo+Booth+️+Photo+Booth+Rental+Orange+County&amp;origin_place_id=ChIJx22LbiEt3YARSIe46TZ1z_4&amp;destination=Citi&amp;destination_place_id=ChIJYZbRgyTW3IARgvHWT7VIMM8&amp;travelmode=walking</t>
  </si>
  <si>
    <t>https://www.google.com/maps/dir/?api=1&amp;origin=️+Lucky+Frog+Photo+Booth+️+Photo+Booth+Rental+Orange+County&amp;origin_place_id=ChIJx22LbiEt3YARSIe46TZ1z_4&amp;destination=Citi&amp;destination_place_id=ChIJYZbRgyTW3IARgvHWT7VIMM8&amp;travelmode=bicycling</t>
  </si>
  <si>
    <t>https://www.google.com/maps/dir/?api=1&amp;origin=️+Lucky+Frog+Photo+Booth+️+Photo+Booth+Rental+Orange+County&amp;origin_place_id=ChIJx22LbiEt3YARSIe46TZ1z_4&amp;destination=Citi&amp;destination_place_id=ChIJYZbRgyTW3IARgvHWT7VIMM8&amp;travelmode=transit</t>
  </si>
  <si>
    <t>https://maps.google.com?saddr=33.8885848,-118.0703626&amp;daddr=33.8357839,-117.9157811</t>
  </si>
  <si>
    <t>https://www.google.com/maps/dir/33.8885848,-118.0703626/33.8357839,-117.9157811</t>
  </si>
  <si>
    <t>&lt;iframe src="https://www.google.com/maps/embed?pb=!1m26!1m12!1m3!1d6449.198386797689!2d-117.9157811!3d33.8357839!2m3!1f0!2f0!3f0!3m2!1i1024!2i708!4f10.1!4m11!3e0!4m3!2s️+Lucky+Frog+Photo+Booth+️+Photo+Booth+Rental+Orange+County!1d33.8885848!2d-118.0703626!4m5!5s0x80dd2d216e8b6dc7:0xfecf7536e9b88748!2sCiti!3m2!1d33.8357839!2d-117.9157811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</si>
  <si>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https://www.google.com/maps/dir/?api=1&amp;origin=️+Lucky+Frog+Photo+Booth+️+Photo+Booth+Rental+Orange+County&amp;origin_place_id=ChIJx22LbiEt3YARSIe46TZ1z_4&amp;destination=UNIFY+Financial+Credit+Union&amp;destination_place_id=ChIJAZ_jVkIm3YARUTSG-oJYqMU&amp;travelmode=best</t>
  </si>
  <si>
    <t>https://www.google.com/maps/dir/?api=1&amp;origin=️+Lucky+Frog+Photo+Booth+️+Photo+Booth+Rental+Orange+County&amp;origin_place_id=ChIJx22LbiEt3YARSIe46TZ1z_4&amp;destination=UNIFY+Financial+Credit+Union&amp;destination_place_id=ChIJAZ_jVkIm3YARUTSG-oJYqMU&amp;travelmode=driving</t>
  </si>
  <si>
    <t>https://www.google.com/maps/dir/?api=1&amp;origin=️+Lucky+Frog+Photo+Booth+️+Photo+Booth+Rental+Orange+County&amp;origin_place_id=ChIJx22LbiEt3YARSIe46TZ1z_4&amp;destination=UNIFY+Financial+Credit+Union&amp;destination_place_id=ChIJAZ_jVkIm3YARUTSG-oJYqMU&amp;travelmode=walking</t>
  </si>
  <si>
    <t>https://www.google.com/maps/dir/?api=1&amp;origin=️+Lucky+Frog+Photo+Booth+️+Photo+Booth+Rental+Orange+County&amp;origin_place_id=ChIJx22LbiEt3YARSIe46TZ1z_4&amp;destination=UNIFY+Financial+Credit+Union&amp;destination_place_id=ChIJAZ_jVkIm3YARUTSG-oJYqMU&amp;travelmode=bicycling</t>
  </si>
  <si>
    <t>https://www.google.com/maps/dir/?api=1&amp;origin=️+Lucky+Frog+Photo+Booth+️+Photo+Booth+Rental+Orange+County&amp;origin_place_id=ChIJx22LbiEt3YARSIe46TZ1z_4&amp;destination=UNIFY+Financial+Credit+Union&amp;destination_place_id=ChIJAZ_jVkIm3YARUTSG-oJYqMU&amp;travelmode=transit</t>
  </si>
  <si>
    <t>https://maps.google.com?saddr=33.8885848,-118.0703626&amp;daddr=33.716813,-118.0084614</t>
  </si>
  <si>
    <t>https://www.google.com/maps/dir/33.8885848,-118.0703626/33.716813,-118.0084614</t>
  </si>
  <si>
    <t>&lt;iframe src="https://www.google.com/maps/embed?pb=!1m26!1m12!1m3!1d6449.198386797689!2d-118.0084614!3d33.716813!2m3!1f0!2f0!3f0!3m2!1i1024!2i708!4f10.1!4m11!3e0!4m3!2s️+Lucky+Frog+Photo+Booth+️+Photo+Booth+Rental+Orange+County!1d33.8885848!2d-118.0703626!4m5!5s0x80dd2d216e8b6dc7:0xfecf7536e9b88748!2sUNIFY+Financial+Credit+Union!3m2!1d33.716813!2d-118.0084614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</si>
  <si>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https://www.google.com/maps/dir/?api=1&amp;origin=️+Lucky+Frog+Photo+Booth+️+Photo+Booth+Rental+Orange+County&amp;origin_place_id=ChIJx22LbiEt3YARSIe46TZ1z_4&amp;destination=Coinstar+Kiosk+-+Bitcoin+ATM&amp;destination_place_id=ChIJHYKhem7LwoARAduDfeP-Qbo&amp;travelmode=best</t>
  </si>
  <si>
    <t>https://www.google.com/maps/dir/?api=1&amp;origin=️+Lucky+Frog+Photo+Booth+️+Photo+Booth+Rental+Orange+County&amp;origin_place_id=ChIJx22LbiEt3YARSIe46TZ1z_4&amp;destination=Coinstar+Kiosk+-+Bitcoin+ATM&amp;destination_place_id=ChIJHYKhem7LwoARAduDfeP-Qbo&amp;travelmode=driving</t>
  </si>
  <si>
    <t>https://www.google.com/maps/dir/?api=1&amp;origin=️+Lucky+Frog+Photo+Booth+️+Photo+Booth+Rental+Orange+County&amp;origin_place_id=ChIJx22LbiEt3YARSIe46TZ1z_4&amp;destination=Coinstar+Kiosk+-+Bitcoin+ATM&amp;destination_place_id=ChIJHYKhem7LwoARAduDfeP-Qbo&amp;travelmode=walking</t>
  </si>
  <si>
    <t>https://www.google.com/maps/dir/?api=1&amp;origin=️+Lucky+Frog+Photo+Booth+️+Photo+Booth+Rental+Orange+County&amp;origin_place_id=ChIJx22LbiEt3YARSIe46TZ1z_4&amp;destination=Coinstar+Kiosk+-+Bitcoin+ATM&amp;destination_place_id=ChIJHYKhem7LwoARAduDfeP-Qbo&amp;travelmode=bicycling</t>
  </si>
  <si>
    <t>https://www.google.com/maps/dir/?api=1&amp;origin=️+Lucky+Frog+Photo+Booth+️+Photo+Booth+Rental+Orange+County&amp;origin_place_id=ChIJx22LbiEt3YARSIe46TZ1z_4&amp;destination=Coinstar+Kiosk+-+Bitcoin+ATM&amp;destination_place_id=ChIJHYKhem7LwoARAduDfeP-Qbo&amp;travelmode=transit</t>
  </si>
  <si>
    <t>https://maps.google.com?saddr=33.8885848,-118.0703626&amp;daddr=33.89659520000001,-118.2228787</t>
  </si>
  <si>
    <t>https://www.google.com/maps/dir/33.8885848,-118.0703626/33.89659520000001,-118.2228787</t>
  </si>
  <si>
    <t>&lt;iframe src="https://www.google.com/maps/embed?pb=!1m26!1m12!1m3!1d6449.198386797689!2d-118.2228787!3d33.89659520000001!2m3!1f0!2f0!3f0!3m2!1i1024!2i708!4f10.1!4m11!3e0!4m3!2s️+Lucky+Frog+Photo+Booth+️+Photo+Booth+Rental+Orange+County!1d33.8885848!2d-118.0703626!4m5!5s0x80dd2d216e8b6dc7:0xfecf7536e9b88748!2sCoinstar+Kiosk+-+Bitcoin+ATM!3m2!1d33.89659520000001!2d-118.2228787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</si>
  <si>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https://www.google.com/maps/dir/?api=1&amp;origin=️+Lucky+Frog+Photo+Booth+️+Photo+Booth+Rental+Orange+County&amp;origin_place_id=ChIJx22LbiEt3YARSIe46TZ1z_4&amp;destination=ATM&amp;destination_place_id=ChIJ_WAG8m7LwoARtxVHGyj1SZs&amp;travelmode=best</t>
  </si>
  <si>
    <t>https://www.google.com/maps/dir/?api=1&amp;origin=️+Lucky+Frog+Photo+Booth+️+Photo+Booth+Rental+Orange+County&amp;origin_place_id=ChIJx22LbiEt3YARSIe46TZ1z_4&amp;destination=ATM&amp;destination_place_id=ChIJ_WAG8m7LwoARtxVHGyj1SZs&amp;travelmode=driving</t>
  </si>
  <si>
    <t>https://www.google.com/maps/dir/?api=1&amp;origin=️+Lucky+Frog+Photo+Booth+️+Photo+Booth+Rental+Orange+County&amp;origin_place_id=ChIJx22LbiEt3YARSIe46TZ1z_4&amp;destination=ATM&amp;destination_place_id=ChIJ_WAG8m7LwoARtxVHGyj1SZs&amp;travelmode=walking</t>
  </si>
  <si>
    <t>https://www.google.com/maps/dir/?api=1&amp;origin=️+Lucky+Frog+Photo+Booth+️+Photo+Booth+Rental+Orange+County&amp;origin_place_id=ChIJx22LbiEt3YARSIe46TZ1z_4&amp;destination=ATM&amp;destination_place_id=ChIJ_WAG8m7LwoARtxVHGyj1SZs&amp;travelmode=bicycling</t>
  </si>
  <si>
    <t>https://www.google.com/maps/dir/?api=1&amp;origin=️+Lucky+Frog+Photo+Booth+️+Photo+Booth+Rental+Orange+County&amp;origin_place_id=ChIJx22LbiEt3YARSIe46TZ1z_4&amp;destination=ATM&amp;destination_place_id=ChIJ_WAG8m7LwoARtxVHGyj1SZs&amp;travelmode=transit</t>
  </si>
  <si>
    <t>https://maps.google.com?saddr=33.8885848,-118.0703626&amp;daddr=33.8947517,-118.2208515</t>
  </si>
  <si>
    <t>https://www.google.com/maps/dir/33.8885848,-118.0703626/33.8947517,-118.2208515</t>
  </si>
  <si>
    <t>&lt;iframe src="https://www.google.com/maps/embed?pb=!1m26!1m12!1m3!1d6449.198386797689!2d-118.2208515!3d33.8947517!2m3!1f0!2f0!3f0!3m2!1i1024!2i708!4f10.1!4m11!3e0!4m3!2s️+Lucky+Frog+Photo+Booth+️+Photo+Booth+Rental+Orange+County!1d33.8885848!2d-118.0703626!4m5!5s0x80dd2d216e8b6dc7:0xfecf7536e9b88748!2sATM!3m2!1d33.8947517!2d-118.2208515!5e0!3m2!1sen!2slt!4v1682029416597!5m2!1sen!2slt" width="800" height="800" style="border:0;" allowfullscreen="" loading="lazy" referrerpolicy="no-referrer-when-downgrade"&gt;&lt;/iframe&gt;</t>
  </si>
  <si>
    <t>https://www.google.com/maps/dir/?api=1&amp;origin=️+Lucky+Frog+Photo+Booth+️+Photo+Booth+Rental+Orange+County&amp;origin_place_id=ChIJx22LbiEt3YARSIe46TZ1z_4&amp;destination=Citi&amp;destination_place_id=ChIJfUTRMTvU3IAR-MAvmWBfgxg&amp;travelmode=best</t>
  </si>
  <si>
    <t>https://www.google.com/maps/dir/?api=1&amp;origin=️+Lucky+Frog+Photo+Booth+️+Photo+Booth+Rental+Orange+County&amp;origin_place_id=ChIJx22LbiEt3YARSIe46TZ1z_4&amp;destination=Citi&amp;destination_place_id=ChIJfUTRMTvU3IAR-MAvmWBfgxg&amp;travelmode=driving</t>
  </si>
  <si>
    <t>https://www.google.com/maps/dir/?api=1&amp;origin=️+Lucky+Frog+Photo+Booth+️+Photo+Booth+Rental+Orange+County&amp;origin_place_id=ChIJx22LbiEt3YARSIe46TZ1z_4&amp;destination=Citi&amp;destination_place_id=ChIJfUTRMTvU3IAR-MAvmWBfgxg&amp;travelmode=walking</t>
  </si>
  <si>
    <t>https://www.google.com/maps/dir/?api=1&amp;origin=️+Lucky+Frog+Photo+Booth+️+Photo+Booth+Rental+Orange+County&amp;origin_place_id=ChIJx22LbiEt3YARSIe46TZ1z_4&amp;destination=Citi&amp;destination_place_id=ChIJfUTRMTvU3IAR-MAvmWBfgxg&amp;travelmode=bicycling</t>
  </si>
  <si>
    <t>https://www.google.com/maps/dir/?api=1&amp;origin=️+Lucky+Frog+Photo+Booth+️+Photo+Booth+Rental+Orange+County&amp;origin_place_id=ChIJx22LbiEt3YARSIe46TZ1z_4&amp;destination=Citi&amp;destination_place_id=ChIJfUTRMTvU3IAR-MAvmWBfgxg&amp;travelmode=transit</t>
  </si>
  <si>
    <t>https://maps.google.com?saddr=33.8885848,-118.0703626&amp;daddr=33.88538150000001,-117.8625233</t>
  </si>
  <si>
    <t>https://www.google.com/maps/dir/33.8885848,-118.0703626/33.88538150000001,-117.8625233</t>
  </si>
  <si>
    <t>&lt;iframe src="https://www.google.com/maps/embed?pb=!1m26!1m12!1m3!1d6449.198386797689!2d-117.8625233!3d33.88538150000001!2m3!1f0!2f0!3f0!3m2!1i1024!2i708!4f10.1!4m11!3e0!4m3!2s️+Lucky+Frog+Photo+Booth+️+Photo+Booth+Rental+Orange+County!1d33.8885848!2d-118.0703626!4m5!5s0x80dd2d216e8b6dc7:0xfecf7536e9b88748!2sCiti!3m2!1d33.88538150000001!2d-117.8625233!5e0!3m2!1sen!2slt!4v1682029416597!5m2!1sen!2slt" width="800" height="800" style="border:0;" allowfullscreen="" loading="lazy" referrerpolicy="no-referrer-when-downgrade"&gt;&lt;/iframe&gt;</t>
  </si>
  <si>
    <t>https://www.google.com/maps/dir/?api=1&amp;origin=Sleeping+Beauty+Castle+Walkthrough&amp;origin_place_id=ChIJRR0WM9HX3IARK9Sc4AyhmpE&amp;destination=️+Lucky+Frog+Photo+Booth+️+Photo+Booth+Rental+Orange+County&amp;destination_place_id=ChIJx22LbiEt3YARSIe46TZ1z_4&amp;travelmode=best</t>
  </si>
  <si>
    <t>https://www.google.com/maps/dir/?api=1&amp;origin=Sleeping+Beauty+Castle+Walkthrough&amp;origin_place_id=ChIJRR0WM9HX3IARK9Sc4AyhmpE&amp;destination=️+Lucky+Frog+Photo+Booth+️+Photo+Booth+Rental+Orange+County&amp;destination_place_id=ChIJx22LbiEt3YARSIe46TZ1z_4&amp;travelmode=driving</t>
  </si>
  <si>
    <t>https://www.google.com/maps/dir/?api=1&amp;origin=Sleeping+Beauty+Castle+Walkthrough&amp;origin_place_id=ChIJRR0WM9HX3IARK9Sc4AyhmpE&amp;destination=️+Lucky+Frog+Photo+Booth+️+Photo+Booth+Rental+Orange+County&amp;destination_place_id=ChIJx22LbiEt3YARSIe46TZ1z_4&amp;travelmode=walking</t>
  </si>
  <si>
    <t>https://www.google.com/maps/dir/?api=1&amp;origin=Sleeping+Beauty+Castle+Walkthrough&amp;origin_place_id=ChIJRR0WM9HX3IARK9Sc4AyhmpE&amp;destination=️+Lucky+Frog+Photo+Booth+️+Photo+Booth+Rental+Orange+County&amp;destination_place_id=ChIJx22LbiEt3YARSIe46TZ1z_4&amp;travelmode=bicycling</t>
  </si>
  <si>
    <t>https://www.google.com/maps/dir/?api=1&amp;origin=Sleeping+Beauty+Castle+Walkthrough&amp;origin_place_id=ChIJRR0WM9HX3IARK9Sc4AyhmpE&amp;destination=️+Lucky+Frog+Photo+Booth+️+Photo+Booth+Rental+Orange+County&amp;destination_place_id=ChIJx22LbiEt3YARSIe46TZ1z_4&amp;travelmode=transit</t>
  </si>
  <si>
    <t>https://maps.google.com?saddr=33.8127953,-117.9189693&amp;daddr=33.8885848,-118.0703626</t>
  </si>
  <si>
    <t>https://www.google.com/maps/dir/33.8127953,-117.9189693/33.8885848,-118.0703626</t>
  </si>
  <si>
    <t>https://www.google.com/maps/dir/?api=1&amp;origin=Downtown+Disney+District&amp;origin_place_id=ChIJtQw0jtfX3IARiwjloLOkQs0&amp;destination=️+Lucky+Frog+Photo+Booth+️+Photo+Booth+Rental+Orange+County&amp;destination_place_id=ChIJx22LbiEt3YARSIe46TZ1z_4&amp;travelmode=best</t>
  </si>
  <si>
    <t>https://www.google.com/maps/dir/?api=1&amp;origin=Downtown+Disney+District&amp;origin_place_id=ChIJtQw0jtfX3IARiwjloLOkQs0&amp;destination=️+Lucky+Frog+Photo+Booth+️+Photo+Booth+Rental+Orange+County&amp;destination_place_id=ChIJx22LbiEt3YARSIe46TZ1z_4&amp;travelmode=driving</t>
  </si>
  <si>
    <t>https://www.google.com/maps/dir/?api=1&amp;origin=Downtown+Disney+District&amp;origin_place_id=ChIJtQw0jtfX3IARiwjloLOkQs0&amp;destination=️+Lucky+Frog+Photo+Booth+️+Photo+Booth+Rental+Orange+County&amp;destination_place_id=ChIJx22LbiEt3YARSIe46TZ1z_4&amp;travelmode=walking</t>
  </si>
  <si>
    <t>https://www.google.com/maps/dir/?api=1&amp;origin=Downtown+Disney+District&amp;origin_place_id=ChIJtQw0jtfX3IARiwjloLOkQs0&amp;destination=️+Lucky+Frog+Photo+Booth+️+Photo+Booth+Rental+Orange+County&amp;destination_place_id=ChIJx22LbiEt3YARSIe46TZ1z_4&amp;travelmode=bicycling</t>
  </si>
  <si>
    <t>https://www.google.com/maps/dir/?api=1&amp;origin=Downtown+Disney+District&amp;origin_place_id=ChIJtQw0jtfX3IARiwjloLOkQs0&amp;destination=️+Lucky+Frog+Photo+Booth+️+Photo+Booth+Rental+Orange+County&amp;destination_place_id=ChIJx22LbiEt3YARSIe46TZ1z_4&amp;travelmode=transit</t>
  </si>
  <si>
    <t>https://maps.google.com?saddr=33.8097925,-117.9237869&amp;daddr=33.8885848,-118.0703626</t>
  </si>
  <si>
    <t>https://www.google.com/maps/dir/33.8097925,-117.9237869/33.8885848,-118.0703626</t>
  </si>
  <si>
    <t>https://www.google.com/maps/dir/?api=1&amp;origin=Pixar+Pier&amp;origin_place_id=ChIJPQhS4djX3IARI9WzlAUOcV0&amp;destination=️+Lucky+Frog+Photo+Booth+️+Photo+Booth+Rental+Orange+County&amp;destination_place_id=ChIJx22LbiEt3YARSIe46TZ1z_4&amp;travelmode=best</t>
  </si>
  <si>
    <t>https://www.google.com/maps/dir/?api=1&amp;origin=Pixar+Pier&amp;origin_place_id=ChIJPQhS4djX3IARI9WzlAUOcV0&amp;destination=️+Lucky+Frog+Photo+Booth+️+Photo+Booth+Rental+Orange+County&amp;destination_place_id=ChIJx22LbiEt3YARSIe46TZ1z_4&amp;travelmode=driving</t>
  </si>
  <si>
    <t>https://www.google.com/maps/dir/?api=1&amp;origin=Pixar+Pier&amp;origin_place_id=ChIJPQhS4djX3IARI9WzlAUOcV0&amp;destination=️+Lucky+Frog+Photo+Booth+️+Photo+Booth+Rental+Orange+County&amp;destination_place_id=ChIJx22LbiEt3YARSIe46TZ1z_4&amp;travelmode=walking</t>
  </si>
  <si>
    <t>https://www.google.com/maps/dir/?api=1&amp;origin=Pixar+Pier&amp;origin_place_id=ChIJPQhS4djX3IARI9WzlAUOcV0&amp;destination=️+Lucky+Frog+Photo+Booth+️+Photo+Booth+Rental+Orange+County&amp;destination_place_id=ChIJx22LbiEt3YARSIe46TZ1z_4&amp;travelmode=bicycling</t>
  </si>
  <si>
    <t>https://www.google.com/maps/dir/?api=1&amp;origin=Pixar+Pier&amp;origin_place_id=ChIJPQhS4djX3IARI9WzlAUOcV0&amp;destination=️+Lucky+Frog+Photo+Booth+️+Photo+Booth+Rental+Orange+County&amp;destination_place_id=ChIJx22LbiEt3YARSIe46TZ1z_4&amp;travelmode=transit</t>
  </si>
  <si>
    <t>https://maps.google.com?saddr=33.8054175,-117.9208423&amp;daddr=33.8885848,-118.0703626</t>
  </si>
  <si>
    <t>https://www.google.com/maps/dir/33.8054175,-117.9208423/33.8885848,-118.0703626</t>
  </si>
  <si>
    <t>https://www.google.com/maps/dir/?api=1&amp;origin=Pirate's+Lair+on+Tom+Sawyer+Island&amp;origin_place_id=ChIJx29__NbX3IARe_a8KuLeoGE&amp;destination=️+Lucky+Frog+Photo+Booth+️+Photo+Booth+Rental+Orange+County&amp;destination_place_id=ChIJx22LbiEt3YARSIe46TZ1z_4&amp;travelmode=best</t>
  </si>
  <si>
    <t>https://www.google.com/maps/dir/?api=1&amp;origin=Pirate's+Lair+on+Tom+Sawyer+Island&amp;origin_place_id=ChIJx29__NbX3IARe_a8KuLeoGE&amp;destination=️+Lucky+Frog+Photo+Booth+️+Photo+Booth+Rental+Orange+County&amp;destination_place_id=ChIJx22LbiEt3YARSIe46TZ1z_4&amp;travelmode=driving</t>
  </si>
  <si>
    <t>https://www.google.com/maps/dir/?api=1&amp;origin=Pirate's+Lair+on+Tom+Sawyer+Island&amp;origin_place_id=ChIJx29__NbX3IARe_a8KuLeoGE&amp;destination=️+Lucky+Frog+Photo+Booth+️+Photo+Booth+Rental+Orange+County&amp;destination_place_id=ChIJx22LbiEt3YARSIe46TZ1z_4&amp;travelmode=walking</t>
  </si>
  <si>
    <t>https://www.google.com/maps/dir/?api=1&amp;origin=Pirate's+Lair+on+Tom+Sawyer+Island&amp;origin_place_id=ChIJx29__NbX3IARe_a8KuLeoGE&amp;destination=️+Lucky+Frog+Photo+Booth+️+Photo+Booth+Rental+Orange+County&amp;destination_place_id=ChIJx22LbiEt3YARSIe46TZ1z_4&amp;travelmode=bicycling</t>
  </si>
  <si>
    <t>https://www.google.com/maps/dir/?api=1&amp;origin=Pirate's+Lair+on+Tom+Sawyer+Island&amp;origin_place_id=ChIJx29__NbX3IARe_a8KuLeoGE&amp;destination=️+Lucky+Frog+Photo+Booth+️+Photo+Booth+Rental+Orange+County&amp;destination_place_id=ChIJx22LbiEt3YARSIe46TZ1z_4&amp;travelmode=transit</t>
  </si>
  <si>
    <t>https://maps.google.com?saddr=33.8121436,-117.9210796&amp;daddr=33.8885848,-118.0703626</t>
  </si>
  <si>
    <t>https://www.google.com/maps/dir/33.8121436,-117.9210796/33.8885848,-118.0703626</t>
  </si>
  <si>
    <t>https://www.google.com/maps/dir/?api=1&amp;origin=Los+Angeles+State+Historic+Park&amp;origin_place_id=ChIJgfk0NV7GwoAR4ja9LMYRY0s&amp;destination=️+Lucky+Frog+Photo+Booth+️+Photo+Booth+Rental+Orange+County&amp;destination_place_id=ChIJx22LbiEt3YARSIe46TZ1z_4&amp;travelmode=best</t>
  </si>
  <si>
    <t>https://www.google.com/maps/dir/?api=1&amp;origin=Los+Angeles+State+Historic+Park&amp;origin_place_id=ChIJgfk0NV7GwoAR4ja9LMYRY0s&amp;destination=️+Lucky+Frog+Photo+Booth+️+Photo+Booth+Rental+Orange+County&amp;destination_place_id=ChIJx22LbiEt3YARSIe46TZ1z_4&amp;travelmode=driving</t>
  </si>
  <si>
    <t>https://www.google.com/maps/dir/?api=1&amp;origin=Los+Angeles+State+Historic+Park&amp;origin_place_id=ChIJgfk0NV7GwoAR4ja9LMYRY0s&amp;destination=️+Lucky+Frog+Photo+Booth+️+Photo+Booth+Rental+Orange+County&amp;destination_place_id=ChIJx22LbiEt3YARSIe46TZ1z_4&amp;travelmode=walking</t>
  </si>
  <si>
    <t>https://www.google.com/maps/dir/?api=1&amp;origin=Los+Angeles+State+Historic+Park&amp;origin_place_id=ChIJgfk0NV7GwoAR4ja9LMYRY0s&amp;destination=️+Lucky+Frog+Photo+Booth+️+Photo+Booth+Rental+Orange+County&amp;destination_place_id=ChIJx22LbiEt3YARSIe46TZ1z_4&amp;travelmode=bicycling</t>
  </si>
  <si>
    <t>https://www.google.com/maps/dir/?api=1&amp;origin=Los+Angeles+State+Historic+Park&amp;origin_place_id=ChIJgfk0NV7GwoAR4ja9LMYRY0s&amp;destination=️+Lucky+Frog+Photo+Booth+️+Photo+Booth+Rental+Orange+County&amp;destination_place_id=ChIJx22LbiEt3YARSIe46TZ1z_4&amp;travelmode=transit</t>
  </si>
  <si>
    <t>https://maps.google.com?saddr=34.0682286,-118.2318135&amp;daddr=33.8885848,-118.0703626</t>
  </si>
  <si>
    <t>https://www.google.com/maps/dir/34.0682286,-118.2318135/33.8885848,-118.0703626</t>
  </si>
  <si>
    <t>https://www.google.com/maps/dir/?api=1&amp;origin=Pio+Pico+State+Historic+Park&amp;origin_place_id=ChIJtXAI94PRwoARREiqZiCcHHM&amp;destination=️+Lucky+Frog+Photo+Booth+️+Photo+Booth+Rental+Orange+County&amp;destination_place_id=ChIJx22LbiEt3YARSIe46TZ1z_4&amp;travelmode=best</t>
  </si>
  <si>
    <t>https://www.google.com/maps/dir/?api=1&amp;origin=Pio+Pico+State+Historic+Park&amp;origin_place_id=ChIJtXAI94PRwoARREiqZiCcHHM&amp;destination=️+Lucky+Frog+Photo+Booth+️+Photo+Booth+Rental+Orange+County&amp;destination_place_id=ChIJx22LbiEt3YARSIe46TZ1z_4&amp;travelmode=driving</t>
  </si>
  <si>
    <t>https://www.google.com/maps/dir/?api=1&amp;origin=Pio+Pico+State+Historic+Park&amp;origin_place_id=ChIJtXAI94PRwoARREiqZiCcHHM&amp;destination=️+Lucky+Frog+Photo+Booth+️+Photo+Booth+Rental+Orange+County&amp;destination_place_id=ChIJx22LbiEt3YARSIe46TZ1z_4&amp;travelmode=walking</t>
  </si>
  <si>
    <t>https://www.google.com/maps/dir/?api=1&amp;origin=Pio+Pico+State+Historic+Park&amp;origin_place_id=ChIJtXAI94PRwoARREiqZiCcHHM&amp;destination=️+Lucky+Frog+Photo+Booth+️+Photo+Booth+Rental+Orange+County&amp;destination_place_id=ChIJx22LbiEt3YARSIe46TZ1z_4&amp;travelmode=bicycling</t>
  </si>
  <si>
    <t>https://www.google.com/maps/dir/?api=1&amp;origin=Pio+Pico+State+Historic+Park&amp;origin_place_id=ChIJtXAI94PRwoARREiqZiCcHHM&amp;destination=️+Lucky+Frog+Photo+Booth+️+Photo+Booth+Rental+Orange+County&amp;destination_place_id=ChIJx22LbiEt3YARSIe46TZ1z_4&amp;travelmode=transit</t>
  </si>
  <si>
    <t>https://maps.google.com?saddr=33.9936111,-118.0711111&amp;daddr=33.8885848,-118.0703626</t>
  </si>
  <si>
    <t>https://www.google.com/maps/dir/33.9936111,-118.0711111/33.8885848,-118.0703626</t>
  </si>
  <si>
    <t>https://www.google.com/maps/dir/?api=1&amp;origin=Bradbury+Building&amp;origin_place_id=ChIJBYuC8kvGwoAROxBTjwqfWpU&amp;destination=️+Lucky+Frog+Photo+Booth+️+Photo+Booth+Rental+Orange+County&amp;destination_place_id=ChIJx22LbiEt3YARSIe46TZ1z_4&amp;travelmode=best</t>
  </si>
  <si>
    <t>https://www.google.com/maps/dir/?api=1&amp;origin=Bradbury+Building&amp;origin_place_id=ChIJBYuC8kvGwoAROxBTjwqfWpU&amp;destination=️+Lucky+Frog+Photo+Booth+️+Photo+Booth+Rental+Orange+County&amp;destination_place_id=ChIJx22LbiEt3YARSIe46TZ1z_4&amp;travelmode=driving</t>
  </si>
  <si>
    <t>https://www.google.com/maps/dir/?api=1&amp;origin=Bradbury+Building&amp;origin_place_id=ChIJBYuC8kvGwoAROxBTjwqfWpU&amp;destination=️+Lucky+Frog+Photo+Booth+️+Photo+Booth+Rental+Orange+County&amp;destination_place_id=ChIJx22LbiEt3YARSIe46TZ1z_4&amp;travelmode=walking</t>
  </si>
  <si>
    <t>https://www.google.com/maps/dir/?api=1&amp;origin=Bradbury+Building&amp;origin_place_id=ChIJBYuC8kvGwoAROxBTjwqfWpU&amp;destination=️+Lucky+Frog+Photo+Booth+️+Photo+Booth+Rental+Orange+County&amp;destination_place_id=ChIJx22LbiEt3YARSIe46TZ1z_4&amp;travelmode=bicycling</t>
  </si>
  <si>
    <t>https://www.google.com/maps/dir/?api=1&amp;origin=Bradbury+Building&amp;origin_place_id=ChIJBYuC8kvGwoAROxBTjwqfWpU&amp;destination=️+Lucky+Frog+Photo+Booth+️+Photo+Booth+Rental+Orange+County&amp;destination_place_id=ChIJx22LbiEt3YARSIe46TZ1z_4&amp;travelmode=transit</t>
  </si>
  <si>
    <t>https://maps.google.com?saddr=34.050604,-118.2478573&amp;daddr=33.8885848,-118.0703626</t>
  </si>
  <si>
    <t>https://www.google.com/maps/dir/34.050604,-118.2478573/33.8885848,-118.0703626</t>
  </si>
  <si>
    <t>https://www.google.com/maps/dir/?api=1&amp;origin=Cerritos+Heritage+Park&amp;origin_place_id=ChIJp5g5Q1Qs3YARzV3quVseiJA&amp;destination=️+Lucky+Frog+Photo+Booth+️+Photo+Booth+Rental+Orange+County&amp;destination_place_id=ChIJx22LbiEt3YARSIe46TZ1z_4&amp;travelmode=best</t>
  </si>
  <si>
    <t>https://www.google.com/maps/dir/?api=1&amp;origin=Cerritos+Heritage+Park&amp;origin_place_id=ChIJp5g5Q1Qs3YARzV3quVseiJA&amp;destination=️+Lucky+Frog+Photo+Booth+️+Photo+Booth+Rental+Orange+County&amp;destination_place_id=ChIJx22LbiEt3YARSIe46TZ1z_4&amp;travelmode=driving</t>
  </si>
  <si>
    <t>https://www.google.com/maps/dir/?api=1&amp;origin=Cerritos+Heritage+Park&amp;origin_place_id=ChIJp5g5Q1Qs3YARzV3quVseiJA&amp;destination=️+Lucky+Frog+Photo+Booth+️+Photo+Booth+Rental+Orange+County&amp;destination_place_id=ChIJx22LbiEt3YARSIe46TZ1z_4&amp;travelmode=walking</t>
  </si>
  <si>
    <t>https://www.google.com/maps/dir/?api=1&amp;origin=Cerritos+Heritage+Park&amp;origin_place_id=ChIJp5g5Q1Qs3YARzV3quVseiJA&amp;destination=️+Lucky+Frog+Photo+Booth+️+Photo+Booth+Rental+Orange+County&amp;destination_place_id=ChIJx22LbiEt3YARSIe46TZ1z_4&amp;travelmode=bicycling</t>
  </si>
  <si>
    <t>https://www.google.com/maps/dir/?api=1&amp;origin=Cerritos+Heritage+Park&amp;origin_place_id=ChIJp5g5Q1Qs3YARzV3quVseiJA&amp;destination=️+Lucky+Frog+Photo+Booth+️+Photo+Booth+Rental+Orange+County&amp;destination_place_id=ChIJx22LbiEt3YARSIe46TZ1z_4&amp;travelmode=transit</t>
  </si>
  <si>
    <t>https://maps.google.com?saddr=33.8633838,-118.0618202&amp;daddr=33.8885848,-118.0703626</t>
  </si>
  <si>
    <t>https://www.google.com/maps/dir/33.8633838,-118.0618202/33.8885848,-118.0703626</t>
  </si>
  <si>
    <t>https://www.google.com/maps/dir/?api=1&amp;origin=Earl+Burns+Miller+Japanese+Garden&amp;origin_place_id=ChIJN3Olj9sx3YARENSit3gqJeY&amp;destination=️+Lucky+Frog+Photo+Booth+️+Photo+Booth+Rental+Orange+County&amp;destination_place_id=ChIJx22LbiEt3YARSIe46TZ1z_4&amp;travelmode=best</t>
  </si>
  <si>
    <t>https://www.google.com/maps/dir/?api=1&amp;origin=Earl+Burns+Miller+Japanese+Garden&amp;origin_place_id=ChIJN3Olj9sx3YARENSit3gqJeY&amp;destination=️+Lucky+Frog+Photo+Booth+️+Photo+Booth+Rental+Orange+County&amp;destination_place_id=ChIJx22LbiEt3YARSIe46TZ1z_4&amp;travelmode=driving</t>
  </si>
  <si>
    <t>https://www.google.com/maps/dir/?api=1&amp;origin=Earl+Burns+Miller+Japanese+Garden&amp;origin_place_id=ChIJN3Olj9sx3YARENSit3gqJeY&amp;destination=️+Lucky+Frog+Photo+Booth+️+Photo+Booth+Rental+Orange+County&amp;destination_place_id=ChIJx22LbiEt3YARSIe46TZ1z_4&amp;travelmode=walking</t>
  </si>
  <si>
    <t>https://www.google.com/maps/dir/?api=1&amp;origin=Earl+Burns+Miller+Japanese+Garden&amp;origin_place_id=ChIJN3Olj9sx3YARENSit3gqJeY&amp;destination=️+Lucky+Frog+Photo+Booth+️+Photo+Booth+Rental+Orange+County&amp;destination_place_id=ChIJx22LbiEt3YARSIe46TZ1z_4&amp;travelmode=bicycling</t>
  </si>
  <si>
    <t>https://www.google.com/maps/dir/?api=1&amp;origin=Earl+Burns+Miller+Japanese+Garden&amp;origin_place_id=ChIJN3Olj9sx3YARENSit3gqJeY&amp;destination=️+Lucky+Frog+Photo+Booth+️+Photo+Booth+Rental+Orange+County&amp;destination_place_id=ChIJx22LbiEt3YARSIe46TZ1z_4&amp;travelmode=transit</t>
  </si>
  <si>
    <t>https://maps.google.com?saddr=33.7852766,-118.119816&amp;daddr=33.8885848,-118.0703626</t>
  </si>
  <si>
    <t>https://www.google.com/maps/dir/33.7852766,-118.119816/33.8885848,-118.0703626</t>
  </si>
  <si>
    <t>https://www.google.com/maps/dir/?api=1&amp;origin=Seabridge+Park&amp;origin_place_id=ChIJTc95NnEl3YAR-fouPyOVnqY&amp;destination=️+Lucky+Frog+Photo+Booth+️+Photo+Booth+Rental+Orange+County&amp;destination_place_id=ChIJx22LbiEt3YARSIe46TZ1z_4&amp;travelmode=best</t>
  </si>
  <si>
    <t>https://www.google.com/maps/dir/?api=1&amp;origin=Seabridge+Park&amp;origin_place_id=ChIJTc95NnEl3YAR-fouPyOVnqY&amp;destination=️+Lucky+Frog+Photo+Booth+️+Photo+Booth+Rental+Orange+County&amp;destination_place_id=ChIJx22LbiEt3YARSIe46TZ1z_4&amp;travelmode=driving</t>
  </si>
  <si>
    <t>https://www.google.com/maps/dir/?api=1&amp;origin=Seabridge+Park&amp;origin_place_id=ChIJTc95NnEl3YAR-fouPyOVnqY&amp;destination=️+Lucky+Frog+Photo+Booth+️+Photo+Booth+Rental+Orange+County&amp;destination_place_id=ChIJx22LbiEt3YARSIe46TZ1z_4&amp;travelmode=walking</t>
  </si>
  <si>
    <t>https://www.google.com/maps/dir/?api=1&amp;origin=Seabridge+Park&amp;origin_place_id=ChIJTc95NnEl3YAR-fouPyOVnqY&amp;destination=️+Lucky+Frog+Photo+Booth+️+Photo+Booth+Rental+Orange+County&amp;destination_place_id=ChIJx22LbiEt3YARSIe46TZ1z_4&amp;travelmode=bicycling</t>
  </si>
  <si>
    <t>https://www.google.com/maps/dir/?api=1&amp;origin=Seabridge+Park&amp;origin_place_id=ChIJTc95NnEl3YAR-fouPyOVnqY&amp;destination=️+Lucky+Frog+Photo+Booth+️+Photo+Booth+Rental+Orange+County&amp;destination_place_id=ChIJx22LbiEt3YARSIe46TZ1z_4&amp;travelmode=transit</t>
  </si>
  <si>
    <t>https://maps.google.com?saddr=33.726893,-118.0718469&amp;daddr=33.8885848,-118.0703626</t>
  </si>
  <si>
    <t>https://www.google.com/maps/dir/33.726893,-118.0718469/33.8885848,-118.0703626</t>
  </si>
  <si>
    <t>https://www.google.com/maps/dir/?api=1&amp;origin=LA+Waterfront&amp;origin_place_id=ChIJC8ClADc23YARGv3mnzwNeu0&amp;destination=️+Lucky+Frog+Photo+Booth+️+Photo+Booth+Rental+Orange+County&amp;destination_place_id=ChIJx22LbiEt3YARSIe46TZ1z_4&amp;travelmode=best</t>
  </si>
  <si>
    <t>https://www.google.com/maps/dir/?api=1&amp;origin=LA+Waterfront&amp;origin_place_id=ChIJC8ClADc23YARGv3mnzwNeu0&amp;destination=️+Lucky+Frog+Photo+Booth+️+Photo+Booth+Rental+Orange+County&amp;destination_place_id=ChIJx22LbiEt3YARSIe46TZ1z_4&amp;travelmode=driving</t>
  </si>
  <si>
    <t>https://www.google.com/maps/dir/?api=1&amp;origin=LA+Waterfront&amp;origin_place_id=ChIJC8ClADc23YARGv3mnzwNeu0&amp;destination=️+Lucky+Frog+Photo+Booth+️+Photo+Booth+Rental+Orange+County&amp;destination_place_id=ChIJx22LbiEt3YARSIe46TZ1z_4&amp;travelmode=walking</t>
  </si>
  <si>
    <t>https://www.google.com/maps/dir/?api=1&amp;origin=LA+Waterfront&amp;origin_place_id=ChIJC8ClADc23YARGv3mnzwNeu0&amp;destination=️+Lucky+Frog+Photo+Booth+️+Photo+Booth+Rental+Orange+County&amp;destination_place_id=ChIJx22LbiEt3YARSIe46TZ1z_4&amp;travelmode=bicycling</t>
  </si>
  <si>
    <t>https://www.google.com/maps/dir/?api=1&amp;origin=LA+Waterfront&amp;origin_place_id=ChIJC8ClADc23YARGv3mnzwNeu0&amp;destination=️+Lucky+Frog+Photo+Booth+️+Photo+Booth+Rental+Orange+County&amp;destination_place_id=ChIJx22LbiEt3YARSIe46TZ1z_4&amp;travelmode=transit</t>
  </si>
  <si>
    <t>https://maps.google.com?saddr=33.738759,-118.279002&amp;daddr=33.8885848,-118.0703626</t>
  </si>
  <si>
    <t>https://www.google.com/maps/dir/33.738759,-118.279002/33.8885848,-118.0703626</t>
  </si>
  <si>
    <t>https://www.google.com/maps/dir/?api=1&amp;origin=Knott's+Berry+Farm&amp;origin_place_id=ChIJo3h_9V8p3YARVTAekE45jq4&amp;destination=️+Lucky+Frog+Photo+Booth+️+Photo+Booth+Rental+Orange+County&amp;destination_place_id=ChIJx22LbiEt3YARSIe46TZ1z_4&amp;travelmode=best</t>
  </si>
  <si>
    <t>https://www.google.com/maps/dir/?api=1&amp;origin=Knott's+Berry+Farm&amp;origin_place_id=ChIJo3h_9V8p3YARVTAekE45jq4&amp;destination=️+Lucky+Frog+Photo+Booth+️+Photo+Booth+Rental+Orange+County&amp;destination_place_id=ChIJx22LbiEt3YARSIe46TZ1z_4&amp;travelmode=driving</t>
  </si>
  <si>
    <t>https://www.google.com/maps/dir/?api=1&amp;origin=Knott's+Berry+Farm&amp;origin_place_id=ChIJo3h_9V8p3YARVTAekE45jq4&amp;destination=️+Lucky+Frog+Photo+Booth+️+Photo+Booth+Rental+Orange+County&amp;destination_place_id=ChIJx22LbiEt3YARSIe46TZ1z_4&amp;travelmode=walking</t>
  </si>
  <si>
    <t>https://www.google.com/maps/dir/?api=1&amp;origin=Knott's+Berry+Farm&amp;origin_place_id=ChIJo3h_9V8p3YARVTAekE45jq4&amp;destination=️+Lucky+Frog+Photo+Booth+️+Photo+Booth+Rental+Orange+County&amp;destination_place_id=ChIJx22LbiEt3YARSIe46TZ1z_4&amp;travelmode=bicycling</t>
  </si>
  <si>
    <t>https://www.google.com/maps/dir/?api=1&amp;origin=Knott's+Berry+Farm&amp;origin_place_id=ChIJo3h_9V8p3YARVTAekE45jq4&amp;destination=️+Lucky+Frog+Photo+Booth+️+Photo+Booth+Rental+Orange+County&amp;destination_place_id=ChIJx22LbiEt3YARSIe46TZ1z_4&amp;travelmode=transit</t>
  </si>
  <si>
    <t>https://maps.google.com?saddr=33.8443038,-118.0002265&amp;daddr=33.8885848,-118.0703626</t>
  </si>
  <si>
    <t>https://www.google.com/maps/dir/33.8443038,-118.0002265/33.8885848,-118.0703626</t>
  </si>
  <si>
    <t>https://www.google.com/maps/dir/?api=1&amp;origin=Storybook+Land+Canal+Boats&amp;origin_place_id=ChIJ9TWHTdHX3IARsElE7ASk9NU&amp;destination=️+Lucky+Frog+Photo+Booth+️+Photo+Booth+Rental+Orange+County&amp;destination_place_id=ChIJx22LbiEt3YARSIe46TZ1z_4&amp;travelmode=best</t>
  </si>
  <si>
    <t>https://www.google.com/maps/dir/?api=1&amp;origin=Storybook+Land+Canal+Boats&amp;origin_place_id=ChIJ9TWHTdHX3IARsElE7ASk9NU&amp;destination=️+Lucky+Frog+Photo+Booth+️+Photo+Booth+Rental+Orange+County&amp;destination_place_id=ChIJx22LbiEt3YARSIe46TZ1z_4&amp;travelmode=driving</t>
  </si>
  <si>
    <t>https://www.google.com/maps/dir/?api=1&amp;origin=Storybook+Land+Canal+Boats&amp;origin_place_id=ChIJ9TWHTdHX3IARsElE7ASk9NU&amp;destination=️+Lucky+Frog+Photo+Booth+️+Photo+Booth+Rental+Orange+County&amp;destination_place_id=ChIJx22LbiEt3YARSIe46TZ1z_4&amp;travelmode=walking</t>
  </si>
  <si>
    <t>https://www.google.com/maps/dir/?api=1&amp;origin=Storybook+Land+Canal+Boats&amp;origin_place_id=ChIJ9TWHTdHX3IARsElE7ASk9NU&amp;destination=️+Lucky+Frog+Photo+Booth+️+Photo+Booth+Rental+Orange+County&amp;destination_place_id=ChIJx22LbiEt3YARSIe46TZ1z_4&amp;travelmode=bicycling</t>
  </si>
  <si>
    <t>https://www.google.com/maps/dir/?api=1&amp;origin=Storybook+Land+Canal+Boats&amp;origin_place_id=ChIJ9TWHTdHX3IARsElE7ASk9NU&amp;destination=️+Lucky+Frog+Photo+Booth+️+Photo+Booth+Rental+Orange+County&amp;destination_place_id=ChIJx22LbiEt3YARSIe46TZ1z_4&amp;travelmode=transit</t>
  </si>
  <si>
    <t>https://maps.google.com?saddr=33.8136285,-117.9182653&amp;daddr=33.8885848,-118.0703626</t>
  </si>
  <si>
    <t>https://www.google.com/maps/dir/33.8136285,-117.9182653/33.8885848,-118.0703626</t>
  </si>
  <si>
    <t>https://www.google.com/maps/dir/?api=1&amp;origin=Public+Art+"Triforium"&amp;origin_place_id=ChIJtzDYWE_GwoARYhpYTYiTBTE&amp;destination=️+Lucky+Frog+Photo+Booth+️+Photo+Booth+Rental+Orange+County&amp;destination_place_id=ChIJx22LbiEt3YARSIe46TZ1z_4&amp;travelmode=best</t>
  </si>
  <si>
    <t>https://www.google.com/maps/dir/?api=1&amp;origin=Public+Art+"Triforium"&amp;origin_place_id=ChIJtzDYWE_GwoARYhpYTYiTBTE&amp;destination=️+Lucky+Frog+Photo+Booth+️+Photo+Booth+Rental+Orange+County&amp;destination_place_id=ChIJx22LbiEt3YARSIe46TZ1z_4&amp;travelmode=driving</t>
  </si>
  <si>
    <t>https://www.google.com/maps/dir/?api=1&amp;origin=Public+Art+"Triforium"&amp;origin_place_id=ChIJtzDYWE_GwoARYhpYTYiTBTE&amp;destination=️+Lucky+Frog+Photo+Booth+️+Photo+Booth+Rental+Orange+County&amp;destination_place_id=ChIJx22LbiEt3YARSIe46TZ1z_4&amp;travelmode=walking</t>
  </si>
  <si>
    <t>https://www.google.com/maps/dir/?api=1&amp;origin=Public+Art+"Triforium"&amp;origin_place_id=ChIJtzDYWE_GwoARYhpYTYiTBTE&amp;destination=️+Lucky+Frog+Photo+Booth+️+Photo+Booth+Rental+Orange+County&amp;destination_place_id=ChIJx22LbiEt3YARSIe46TZ1z_4&amp;travelmode=bicycling</t>
  </si>
  <si>
    <t>https://www.google.com/maps/dir/?api=1&amp;origin=Public+Art+"Triforium"&amp;origin_place_id=ChIJtzDYWE_GwoARYhpYTYiTBTE&amp;destination=️+Lucky+Frog+Photo+Booth+️+Photo+Booth+Rental+Orange+County&amp;destination_place_id=ChIJx22LbiEt3YARSIe46TZ1z_4&amp;travelmode=transit</t>
  </si>
  <si>
    <t>https://maps.google.com?saddr=34.0541522,-118.2411819&amp;daddr=33.8885848,-118.0703626</t>
  </si>
  <si>
    <t>https://www.google.com/maps/dir/34.0541522,-118.2411819/33.8885848,-118.0703626</t>
  </si>
  <si>
    <t>https://www.google.com/maps/dir/?api=1&amp;origin=Cabrillo+Marine+Aquarium&amp;origin_place_id=ChIJOxUO5sI33YARcEAaUsmzICQ&amp;destination=️+Lucky+Frog+Photo+Booth+️+Photo+Booth+Rental+Orange+County&amp;destination_place_id=ChIJx22LbiEt3YARSIe46TZ1z_4&amp;travelmode=best</t>
  </si>
  <si>
    <t>https://www.google.com/maps/dir/?api=1&amp;origin=Cabrillo+Marine+Aquarium&amp;origin_place_id=ChIJOxUO5sI33YARcEAaUsmzICQ&amp;destination=️+Lucky+Frog+Photo+Booth+️+Photo+Booth+Rental+Orange+County&amp;destination_place_id=ChIJx22LbiEt3YARSIe46TZ1z_4&amp;travelmode=driving</t>
  </si>
  <si>
    <t>https://www.google.com/maps/dir/?api=1&amp;origin=Cabrillo+Marine+Aquarium&amp;origin_place_id=ChIJOxUO5sI33YARcEAaUsmzICQ&amp;destination=️+Lucky+Frog+Photo+Booth+️+Photo+Booth+Rental+Orange+County&amp;destination_place_id=ChIJx22LbiEt3YARSIe46TZ1z_4&amp;travelmode=walking</t>
  </si>
  <si>
    <t>https://www.google.com/maps/dir/?api=1&amp;origin=Cabrillo+Marine+Aquarium&amp;origin_place_id=ChIJOxUO5sI33YARcEAaUsmzICQ&amp;destination=️+Lucky+Frog+Photo+Booth+️+Photo+Booth+Rental+Orange+County&amp;destination_place_id=ChIJx22LbiEt3YARSIe46TZ1z_4&amp;travelmode=bicycling</t>
  </si>
  <si>
    <t>https://www.google.com/maps/dir/?api=1&amp;origin=Cabrillo+Marine+Aquarium&amp;origin_place_id=ChIJOxUO5sI33YARcEAaUsmzICQ&amp;destination=️+Lucky+Frog+Photo+Booth+️+Photo+Booth+Rental+Orange+County&amp;destination_place_id=ChIJx22LbiEt3YARSIe46TZ1z_4&amp;travelmode=transit</t>
  </si>
  <si>
    <t>https://maps.google.com?saddr=33.7109884,-118.2852845&amp;daddr=33.8885848,-118.0703626</t>
  </si>
  <si>
    <t>https://www.google.com/maps/dir/33.7109884,-118.2852845/33.8885848,-118.0703626</t>
  </si>
  <si>
    <t>https://www.google.com/maps/dir/?api=1&amp;origin=Hilltop+Park&amp;origin_place_id=ChIJ6yi6-n0x3YARHC5OVOOdvQo&amp;destination=️+Lucky+Frog+Photo+Booth+️+Photo+Booth+Rental+Orange+County&amp;destination_place_id=ChIJx22LbiEt3YARSIe46TZ1z_4&amp;travelmode=best</t>
  </si>
  <si>
    <t>https://www.google.com/maps/dir/?api=1&amp;origin=Hilltop+Park&amp;origin_place_id=ChIJ6yi6-n0x3YARHC5OVOOdvQo&amp;destination=️+Lucky+Frog+Photo+Booth+️+Photo+Booth+Rental+Orange+County&amp;destination_place_id=ChIJx22LbiEt3YARSIe46TZ1z_4&amp;travelmode=driving</t>
  </si>
  <si>
    <t>https://www.google.com/maps/dir/?api=1&amp;origin=Hilltop+Park&amp;origin_place_id=ChIJ6yi6-n0x3YARHC5OVOOdvQo&amp;destination=️+Lucky+Frog+Photo+Booth+️+Photo+Booth+Rental+Orange+County&amp;destination_place_id=ChIJx22LbiEt3YARSIe46TZ1z_4&amp;travelmode=walking</t>
  </si>
  <si>
    <t>https://www.google.com/maps/dir/?api=1&amp;origin=Hilltop+Park&amp;origin_place_id=ChIJ6yi6-n0x3YARHC5OVOOdvQo&amp;destination=️+Lucky+Frog+Photo+Booth+️+Photo+Booth+Rental+Orange+County&amp;destination_place_id=ChIJx22LbiEt3YARSIe46TZ1z_4&amp;travelmode=bicycling</t>
  </si>
  <si>
    <t>https://www.google.com/maps/dir/?api=1&amp;origin=Hilltop+Park&amp;origin_place_id=ChIJ6yi6-n0x3YARHC5OVOOdvQo&amp;destination=️+Lucky+Frog+Photo+Booth+️+Photo+Booth+Rental+Orange+County&amp;destination_place_id=ChIJx22LbiEt3YARSIe46TZ1z_4&amp;travelmode=transit</t>
  </si>
  <si>
    <t>https://maps.google.com?saddr=33.7993545,-118.1651217&amp;daddr=33.8885848,-118.0703626</t>
  </si>
  <si>
    <t>https://www.google.com/maps/dir/33.7993545,-118.1651217/33.8885848,-118.0703626</t>
  </si>
  <si>
    <t>https://www.google.com/maps/dir/?api=1&amp;origin=Mile+Square+Regional+Park&amp;origin_place_id=ChIJNWhHcwsn3YAR66eV_VxLTEY&amp;destination=️+Lucky+Frog+Photo+Booth+️+Photo+Booth+Rental+Orange+County&amp;destination_place_id=ChIJx22LbiEt3YARSIe46TZ1z_4&amp;travelmode=best</t>
  </si>
  <si>
    <t>https://www.google.com/maps/dir/?api=1&amp;origin=Mile+Square+Regional+Park&amp;origin_place_id=ChIJNWhHcwsn3YAR66eV_VxLTEY&amp;destination=️+Lucky+Frog+Photo+Booth+️+Photo+Booth+Rental+Orange+County&amp;destination_place_id=ChIJx22LbiEt3YARSIe46TZ1z_4&amp;travelmode=driving</t>
  </si>
  <si>
    <t>https://www.google.com/maps/dir/?api=1&amp;origin=Mile+Square+Regional+Park&amp;origin_place_id=ChIJNWhHcwsn3YAR66eV_VxLTEY&amp;destination=️+Lucky+Frog+Photo+Booth+️+Photo+Booth+Rental+Orange+County&amp;destination_place_id=ChIJx22LbiEt3YARSIe46TZ1z_4&amp;travelmode=walking</t>
  </si>
  <si>
    <t>https://www.google.com/maps/dir/?api=1&amp;origin=Mile+Square+Regional+Park&amp;origin_place_id=ChIJNWhHcwsn3YAR66eV_VxLTEY&amp;destination=️+Lucky+Frog+Photo+Booth+️+Photo+Booth+Rental+Orange+County&amp;destination_place_id=ChIJx22LbiEt3YARSIe46TZ1z_4&amp;travelmode=bicycling</t>
  </si>
  <si>
    <t>https://www.google.com/maps/dir/?api=1&amp;origin=Mile+Square+Regional+Park&amp;origin_place_id=ChIJNWhHcwsn3YAR66eV_VxLTEY&amp;destination=️+Lucky+Frog+Photo+Booth+️+Photo+Booth+Rental+Orange+County&amp;destination_place_id=ChIJx22LbiEt3YARSIe46TZ1z_4&amp;travelmode=transit</t>
  </si>
  <si>
    <t>https://maps.google.com?saddr=33.7190281,-117.9382728&amp;daddr=33.8885848,-118.0703626</t>
  </si>
  <si>
    <t>https://www.google.com/maps/dir/33.7190281,-117.9382728/33.8885848,-118.0703626</t>
  </si>
  <si>
    <t>https://www.google.com/maps/dir/?api=1&amp;origin=Vista+Hermosa+Natural+Park,+Mountains+Recreation+&amp;+Conservation+Authority&amp;origin_place_id=ChIJeRhEtqvHwoARn4vexuEKGnQ&amp;destination=️+Lucky+Frog+Photo+Booth+️+Photo+Booth+Rental+Orange+County&amp;destination_place_id=ChIJx22LbiEt3YARSIe46TZ1z_4&amp;travelmode=best</t>
  </si>
  <si>
    <t>https://www.google.com/maps/dir/?api=1&amp;origin=Vista+Hermosa+Natural+Park,+Mountains+Recreation+&amp;+Conservation+Authority&amp;origin_place_id=ChIJeRhEtqvHwoARn4vexuEKGnQ&amp;destination=️+Lucky+Frog+Photo+Booth+️+Photo+Booth+Rental+Orange+County&amp;destination_place_id=ChIJx22LbiEt3YARSIe46TZ1z_4&amp;travelmode=driving</t>
  </si>
  <si>
    <t>https://www.google.com/maps/dir/?api=1&amp;origin=Vista+Hermosa+Natural+Park,+Mountains+Recreation+&amp;+Conservation+Authority&amp;origin_place_id=ChIJeRhEtqvHwoARn4vexuEKGnQ&amp;destination=️+Lucky+Frog+Photo+Booth+️+Photo+Booth+Rental+Orange+County&amp;destination_place_id=ChIJx22LbiEt3YARSIe46TZ1z_4&amp;travelmode=walking</t>
  </si>
  <si>
    <t>https://www.google.com/maps/dir/?api=1&amp;origin=Vista+Hermosa+Natural+Park,+Mountains+Recreation+&amp;+Conservation+Authority&amp;origin_place_id=ChIJeRhEtqvHwoARn4vexuEKGnQ&amp;destination=️+Lucky+Frog+Photo+Booth+️+Photo+Booth+Rental+Orange+County&amp;destination_place_id=ChIJx22LbiEt3YARSIe46TZ1z_4&amp;travelmode=bicycling</t>
  </si>
  <si>
    <t>https://www.google.com/maps/dir/?api=1&amp;origin=Vista+Hermosa+Natural+Park,+Mountains+Recreation+&amp;+Conservation+Authority&amp;origin_place_id=ChIJeRhEtqvHwoARn4vexuEKGnQ&amp;destination=️+Lucky+Frog+Photo+Booth+️+Photo+Booth+Rental+Orange+County&amp;destination_place_id=ChIJx22LbiEt3YARSIe46TZ1z_4&amp;travelmode=transit</t>
  </si>
  <si>
    <t>https://maps.google.com?saddr=34.0618732,-118.2568859&amp;daddr=33.8885848,-118.0703626</t>
  </si>
  <si>
    <t>https://www.google.com/maps/dir/34.0618732,-118.2568859/33.8885848,-118.0703626</t>
  </si>
  <si>
    <t>https://www.google.com/maps/dir/?api=1&amp;origin=Battleship+USS+Iowa+Museum&amp;origin_place_id=ChIJdZbSPDg23YAR6yR-akC2g4E&amp;destination=️+Lucky+Frog+Photo+Booth+️+Photo+Booth+Rental+Orange+County&amp;destination_place_id=ChIJx22LbiEt3YARSIe46TZ1z_4&amp;travelmode=best</t>
  </si>
  <si>
    <t>https://www.google.com/maps/dir/?api=1&amp;origin=Battleship+USS+Iowa+Museum&amp;origin_place_id=ChIJdZbSPDg23YAR6yR-akC2g4E&amp;destination=️+Lucky+Frog+Photo+Booth+️+Photo+Booth+Rental+Orange+County&amp;destination_place_id=ChIJx22LbiEt3YARSIe46TZ1z_4&amp;travelmode=driving</t>
  </si>
  <si>
    <t>https://www.google.com/maps/dir/?api=1&amp;origin=Battleship+USS+Iowa+Museum&amp;origin_place_id=ChIJdZbSPDg23YAR6yR-akC2g4E&amp;destination=️+Lucky+Frog+Photo+Booth+️+Photo+Booth+Rental+Orange+County&amp;destination_place_id=ChIJx22LbiEt3YARSIe46TZ1z_4&amp;travelmode=walking</t>
  </si>
  <si>
    <t>https://www.google.com/maps/dir/?api=1&amp;origin=Battleship+USS+Iowa+Museum&amp;origin_place_id=ChIJdZbSPDg23YAR6yR-akC2g4E&amp;destination=️+Lucky+Frog+Photo+Booth+️+Photo+Booth+Rental+Orange+County&amp;destination_place_id=ChIJx22LbiEt3YARSIe46TZ1z_4&amp;travelmode=bicycling</t>
  </si>
  <si>
    <t>https://www.google.com/maps/dir/?api=1&amp;origin=Battleship+USS+Iowa+Museum&amp;origin_place_id=ChIJdZbSPDg23YAR6yR-akC2g4E&amp;destination=️+Lucky+Frog+Photo+Booth+️+Photo+Booth+Rental+Orange+County&amp;destination_place_id=ChIJx22LbiEt3YARSIe46TZ1z_4&amp;travelmode=transit</t>
  </si>
  <si>
    <t>https://maps.google.com?saddr=33.7422615,-118.2772823&amp;daddr=33.8885848,-118.0703626</t>
  </si>
  <si>
    <t>https://www.google.com/maps/dir/33.7422615,-118.2772823/33.8885848,-118.0703626</t>
  </si>
  <si>
    <t>https://www.google.com/maps/dir/?api=1&amp;origin=Shoreline+Village&amp;origin_place_id=ChIJXci-9SQx3YARELY9vukCvLk&amp;destination=️+Lucky+Frog+Photo+Booth+️+Photo+Booth+Rental+Orange+County&amp;destination_place_id=ChIJx22LbiEt3YARSIe46TZ1z_4&amp;travelmode=best</t>
  </si>
  <si>
    <t>https://www.google.com/maps/dir/?api=1&amp;origin=Shoreline+Village&amp;origin_place_id=ChIJXci-9SQx3YARELY9vukCvLk&amp;destination=️+Lucky+Frog+Photo+Booth+️+Photo+Booth+Rental+Orange+County&amp;destination_place_id=ChIJx22LbiEt3YARSIe46TZ1z_4&amp;travelmode=driving</t>
  </si>
  <si>
    <t>https://www.google.com/maps/dir/?api=1&amp;origin=Shoreline+Village&amp;origin_place_id=ChIJXci-9SQx3YARELY9vukCvLk&amp;destination=️+Lucky+Frog+Photo+Booth+️+Photo+Booth+Rental+Orange+County&amp;destination_place_id=ChIJx22LbiEt3YARSIe46TZ1z_4&amp;travelmode=walking</t>
  </si>
  <si>
    <t>https://www.google.com/maps/dir/?api=1&amp;origin=Shoreline+Village&amp;origin_place_id=ChIJXci-9SQx3YARELY9vukCvLk&amp;destination=️+Lucky+Frog+Photo+Booth+️+Photo+Booth+Rental+Orange+County&amp;destination_place_id=ChIJx22LbiEt3YARSIe46TZ1z_4&amp;travelmode=bicycling</t>
  </si>
  <si>
    <t>https://www.google.com/maps/dir/?api=1&amp;origin=Shoreline+Village&amp;origin_place_id=ChIJXci-9SQx3YARELY9vukCvLk&amp;destination=️+Lucky+Frog+Photo+Booth+️+Photo+Booth+Rental+Orange+County&amp;destination_place_id=ChIJx22LbiEt3YARSIe46TZ1z_4&amp;travelmode=transit</t>
  </si>
  <si>
    <t>https://maps.google.com?saddr=33.7606184,-118.1903112&amp;daddr=33.8885848,-118.0703626</t>
  </si>
  <si>
    <t>https://www.google.com/maps/dir/33.7606184,-118.1903112/33.8885848,-118.0703626</t>
  </si>
  <si>
    <t>https://www.google.com/maps/dir/?api=1&amp;origin=Little+India&amp;origin_place_id=ChIJy1uQXest3YARL2veACsSueQ&amp;destination=️+Lucky+Frog+Photo+Booth+️+Photo+Booth+Rental+Orange+County&amp;destination_place_id=ChIJx22LbiEt3YARSIe46TZ1z_4&amp;travelmode=best</t>
  </si>
  <si>
    <t>https://www.google.com/maps/dir/?api=1&amp;origin=Little+India&amp;origin_place_id=ChIJy1uQXest3YARL2veACsSueQ&amp;destination=️+Lucky+Frog+Photo+Booth+️+Photo+Booth+Rental+Orange+County&amp;destination_place_id=ChIJx22LbiEt3YARSIe46TZ1z_4&amp;travelmode=driving</t>
  </si>
  <si>
    <t>https://www.google.com/maps/dir/?api=1&amp;origin=Little+India&amp;origin_place_id=ChIJy1uQXest3YARL2veACsSueQ&amp;destination=️+Lucky+Frog+Photo+Booth+️+Photo+Booth+Rental+Orange+County&amp;destination_place_id=ChIJx22LbiEt3YARSIe46TZ1z_4&amp;travelmode=walking</t>
  </si>
  <si>
    <t>https://www.google.com/maps/dir/?api=1&amp;origin=Little+India&amp;origin_place_id=ChIJy1uQXest3YARL2veACsSueQ&amp;destination=️+Lucky+Frog+Photo+Booth+️+Photo+Booth+Rental+Orange+County&amp;destination_place_id=ChIJx22LbiEt3YARSIe46TZ1z_4&amp;travelmode=bicycling</t>
  </si>
  <si>
    <t>https://www.google.com/maps/dir/?api=1&amp;origin=Little+India&amp;origin_place_id=ChIJy1uQXest3YARL2veACsSueQ&amp;destination=️+Lucky+Frog+Photo+Booth+️+Photo+Booth+Rental+Orange+County&amp;destination_place_id=ChIJx22LbiEt3YARSIe46TZ1z_4&amp;travelmode=transit</t>
  </si>
  <si>
    <t>https://maps.google.com?saddr=33.8663341,-118.082187&amp;daddr=33.8885848,-118.0703626</t>
  </si>
  <si>
    <t>https://www.google.com/maps/dir/33.8663341,-118.082187/33.8885848,-118.0703626</t>
  </si>
  <si>
    <t>https://www.google.com/maps/dir/?api=1&amp;origin=Armenian+Genocide+Martyrs+Memorial+Monument&amp;origin_place_id=ChIJOcbju8bPwoARWAoJIqp3Xf0&amp;destination=️+Lucky+Frog+Photo+Booth+️+Photo+Booth+Rental+Orange+County&amp;destination_place_id=ChIJx22LbiEt3YARSIe46TZ1z_4&amp;travelmode=best</t>
  </si>
  <si>
    <t>https://www.google.com/maps/dir/?api=1&amp;origin=Armenian+Genocide+Martyrs+Memorial+Monument&amp;origin_place_id=ChIJOcbju8bPwoARWAoJIqp3Xf0&amp;destination=️+Lucky+Frog+Photo+Booth+️+Photo+Booth+Rental+Orange+County&amp;destination_place_id=ChIJx22LbiEt3YARSIe46TZ1z_4&amp;travelmode=driving</t>
  </si>
  <si>
    <t>https://www.google.com/maps/dir/?api=1&amp;origin=Armenian+Genocide+Martyrs+Memorial+Monument&amp;origin_place_id=ChIJOcbju8bPwoARWAoJIqp3Xf0&amp;destination=️+Lucky+Frog+Photo+Booth+️+Photo+Booth+Rental+Orange+County&amp;destination_place_id=ChIJx22LbiEt3YARSIe46TZ1z_4&amp;travelmode=walking</t>
  </si>
  <si>
    <t>https://www.google.com/maps/dir/?api=1&amp;origin=Armenian+Genocide+Martyrs+Memorial+Monument&amp;origin_place_id=ChIJOcbju8bPwoARWAoJIqp3Xf0&amp;destination=️+Lucky+Frog+Photo+Booth+️+Photo+Booth+Rental+Orange+County&amp;destination_place_id=ChIJx22LbiEt3YARSIe46TZ1z_4&amp;travelmode=bicycling</t>
  </si>
  <si>
    <t>https://www.google.com/maps/dir/?api=1&amp;origin=Armenian+Genocide+Martyrs+Memorial+Monument&amp;origin_place_id=ChIJOcbju8bPwoARWAoJIqp3Xf0&amp;destination=️+Lucky+Frog+Photo+Booth+️+Photo+Booth+Rental+Orange+County&amp;destination_place_id=ChIJx22LbiEt3YARSIe46TZ1z_4&amp;travelmode=transit</t>
  </si>
  <si>
    <t>https://maps.google.com?saddr=34.0284284,-118.1310051&amp;daddr=33.8885848,-118.0703626</t>
  </si>
  <si>
    <t>https://www.google.com/maps/dir/34.0284284,-118.1310051/33.8885848,-118.0703626</t>
  </si>
  <si>
    <t>https://www.google.com/maps/dir/?api=1&amp;origin=Disneyland+Esplanade&amp;origin_place_id=ChIJKx3EAdrX3IARl1SHBK4rtfg&amp;destination=️+Lucky+Frog+Photo+Booth+️+Photo+Booth+Rental+Orange+County&amp;destination_place_id=ChIJx22LbiEt3YARSIe46TZ1z_4&amp;travelmode=best</t>
  </si>
  <si>
    <t>https://www.google.com/maps/dir/?api=1&amp;origin=Disneyland+Esplanade&amp;origin_place_id=ChIJKx3EAdrX3IARl1SHBK4rtfg&amp;destination=️+Lucky+Frog+Photo+Booth+️+Photo+Booth+Rental+Orange+County&amp;destination_place_id=ChIJx22LbiEt3YARSIe46TZ1z_4&amp;travelmode=driving</t>
  </si>
  <si>
    <t>https://www.google.com/maps/dir/?api=1&amp;origin=Disneyland+Esplanade&amp;origin_place_id=ChIJKx3EAdrX3IARl1SHBK4rtfg&amp;destination=️+Lucky+Frog+Photo+Booth+️+Photo+Booth+Rental+Orange+County&amp;destination_place_id=ChIJx22LbiEt3YARSIe46TZ1z_4&amp;travelmode=walking</t>
  </si>
  <si>
    <t>https://www.google.com/maps/dir/?api=1&amp;origin=Disneyland+Esplanade&amp;origin_place_id=ChIJKx3EAdrX3IARl1SHBK4rtfg&amp;destination=️+Lucky+Frog+Photo+Booth+️+Photo+Booth+Rental+Orange+County&amp;destination_place_id=ChIJx22LbiEt3YARSIe46TZ1z_4&amp;travelmode=bicycling</t>
  </si>
  <si>
    <t>https://www.google.com/maps/dir/?api=1&amp;origin=Disneyland+Esplanade&amp;origin_place_id=ChIJKx3EAdrX3IARl1SHBK4rtfg&amp;destination=️+Lucky+Frog+Photo+Booth+️+Photo+Booth+Rental+Orange+County&amp;destination_place_id=ChIJx22LbiEt3YARSIe46TZ1z_4&amp;travelmode=transit</t>
  </si>
  <si>
    <t>https://maps.google.com?saddr=33.8090944,-117.9189738&amp;daddr=33.8885848,-118.0703626</t>
  </si>
  <si>
    <t>https://www.google.com/maps/dir/33.8090944,-117.9189738/33.8885848,-118.0703626</t>
  </si>
  <si>
    <t>https://www.google.com/maps/dir/?api=1&amp;origin=Colorado+Lagoon&amp;origin_place_id=ChIJ6TxAIcox3YAR4n_5OLF0PgE&amp;destination=️+Lucky+Frog+Photo+Booth+️+Photo+Booth+Rental+Orange+County&amp;destination_place_id=ChIJx22LbiEt3YARSIe46TZ1z_4&amp;travelmode=best</t>
  </si>
  <si>
    <t>https://www.google.com/maps/dir/?api=1&amp;origin=Colorado+Lagoon&amp;origin_place_id=ChIJ6TxAIcox3YAR4n_5OLF0PgE&amp;destination=️+Lucky+Frog+Photo+Booth+️+Photo+Booth+Rental+Orange+County&amp;destination_place_id=ChIJx22LbiEt3YARSIe46TZ1z_4&amp;travelmode=driving</t>
  </si>
  <si>
    <t>https://www.google.com/maps/dir/?api=1&amp;origin=Colorado+Lagoon&amp;origin_place_id=ChIJ6TxAIcox3YAR4n_5OLF0PgE&amp;destination=️+Lucky+Frog+Photo+Booth+️+Photo+Booth+Rental+Orange+County&amp;destination_place_id=ChIJx22LbiEt3YARSIe46TZ1z_4&amp;travelmode=walking</t>
  </si>
  <si>
    <t>https://www.google.com/maps/dir/?api=1&amp;origin=Colorado+Lagoon&amp;origin_place_id=ChIJ6TxAIcox3YAR4n_5OLF0PgE&amp;destination=️+Lucky+Frog+Photo+Booth+️+Photo+Booth+Rental+Orange+County&amp;destination_place_id=ChIJx22LbiEt3YARSIe46TZ1z_4&amp;travelmode=bicycling</t>
  </si>
  <si>
    <t>https://www.google.com/maps/dir/?api=1&amp;origin=Colorado+Lagoon&amp;origin_place_id=ChIJ6TxAIcox3YAR4n_5OLF0PgE&amp;destination=️+Lucky+Frog+Photo+Booth+️+Photo+Booth+Rental+Orange+County&amp;destination_place_id=ChIJx22LbiEt3YARSIe46TZ1z_4&amp;travelmode=transit</t>
  </si>
  <si>
    <t>https://maps.google.com?saddr=33.7719038,-118.1340534&amp;daddr=33.8885848,-118.0703626</t>
  </si>
  <si>
    <t>https://www.google.com/maps/dir/33.7719038,-118.1340534/33.8885848,-118.0703626</t>
  </si>
  <si>
    <t>https://www.google.com/maps/dir/?api=1&amp;origin=Downtown+Los+Angeles+Art+Walk&amp;origin_place_id=ChIJ-UBfNUrGwoARisZY3LbCfkM&amp;destination=️+Lucky+Frog+Photo+Booth+️+Photo+Booth+Rental+Orange+County&amp;destination_place_id=ChIJx22LbiEt3YARSIe46TZ1z_4&amp;travelmode=best</t>
  </si>
  <si>
    <t>https://www.google.com/maps/dir/?api=1&amp;origin=Downtown+Los+Angeles+Art+Walk&amp;origin_place_id=ChIJ-UBfNUrGwoARisZY3LbCfkM&amp;destination=️+Lucky+Frog+Photo+Booth+️+Photo+Booth+Rental+Orange+County&amp;destination_place_id=ChIJx22LbiEt3YARSIe46TZ1z_4&amp;travelmode=driving</t>
  </si>
  <si>
    <t>https://www.google.com/maps/dir/?api=1&amp;origin=Downtown+Los+Angeles+Art+Walk&amp;origin_place_id=ChIJ-UBfNUrGwoARisZY3LbCfkM&amp;destination=️+Lucky+Frog+Photo+Booth+️+Photo+Booth+Rental+Orange+County&amp;destination_place_id=ChIJx22LbiEt3YARSIe46TZ1z_4&amp;travelmode=walking</t>
  </si>
  <si>
    <t>https://www.google.com/maps/dir/?api=1&amp;origin=Downtown+Los+Angeles+Art+Walk&amp;origin_place_id=ChIJ-UBfNUrGwoARisZY3LbCfkM&amp;destination=️+Lucky+Frog+Photo+Booth+️+Photo+Booth+Rental+Orange+County&amp;destination_place_id=ChIJx22LbiEt3YARSIe46TZ1z_4&amp;travelmode=bicycling</t>
  </si>
  <si>
    <t>https://www.google.com/maps/dir/?api=1&amp;origin=Downtown+Los+Angeles+Art+Walk&amp;origin_place_id=ChIJ-UBfNUrGwoARisZY3LbCfkM&amp;destination=️+Lucky+Frog+Photo+Booth+️+Photo+Booth+Rental+Orange+County&amp;destination_place_id=ChIJx22LbiEt3YARSIe46TZ1z_4&amp;travelmode=transit</t>
  </si>
  <si>
    <t>https://maps.google.com?saddr=34.0476503,-118.2478642&amp;daddr=33.8885848,-118.0703626</t>
  </si>
  <si>
    <t>https://www.google.com/maps/dir/34.0476503,-118.2478642/33.8885848,-118.0703626</t>
  </si>
  <si>
    <t>https://www.google.com/maps/dir/?api=1&amp;origin=Los+Cerritos+Wetlands&amp;origin_place_id=ChIJV7S22-Yv3YARDxQQatLNdB0&amp;destination=️+Lucky+Frog+Photo+Booth+️+Photo+Booth+Rental+Orange+County&amp;destination_place_id=ChIJx22LbiEt3YARSIe46TZ1z_4&amp;travelmode=best</t>
  </si>
  <si>
    <t>https://www.google.com/maps/dir/?api=1&amp;origin=Los+Cerritos+Wetlands&amp;origin_place_id=ChIJV7S22-Yv3YARDxQQatLNdB0&amp;destination=️+Lucky+Frog+Photo+Booth+️+Photo+Booth+Rental+Orange+County&amp;destination_place_id=ChIJx22LbiEt3YARSIe46TZ1z_4&amp;travelmode=driving</t>
  </si>
  <si>
    <t>https://www.google.com/maps/dir/?api=1&amp;origin=Los+Cerritos+Wetlands&amp;origin_place_id=ChIJV7S22-Yv3YARDxQQatLNdB0&amp;destination=️+Lucky+Frog+Photo+Booth+️+Photo+Booth+Rental+Orange+County&amp;destination_place_id=ChIJx22LbiEt3YARSIe46TZ1z_4&amp;travelmode=walking</t>
  </si>
  <si>
    <t>https://www.google.com/maps/dir/?api=1&amp;origin=Los+Cerritos+Wetlands&amp;origin_place_id=ChIJV7S22-Yv3YARDxQQatLNdB0&amp;destination=️+Lucky+Frog+Photo+Booth+️+Photo+Booth+Rental+Orange+County&amp;destination_place_id=ChIJx22LbiEt3YARSIe46TZ1z_4&amp;travelmode=bicycling</t>
  </si>
  <si>
    <t>https://www.google.com/maps/dir/?api=1&amp;origin=Los+Cerritos+Wetlands&amp;origin_place_id=ChIJV7S22-Yv3YARDxQQatLNdB0&amp;destination=️+Lucky+Frog+Photo+Booth+️+Photo+Booth+Rental+Orange+County&amp;destination_place_id=ChIJx22LbiEt3YARSIe46TZ1z_4&amp;travelmode=transit</t>
  </si>
  <si>
    <t>https://maps.google.com?saddr=33.7499816,-118.1054627&amp;daddr=33.8885848,-118.0703626</t>
  </si>
  <si>
    <t>https://www.google.com/maps/dir/33.7499816,-118.1054627/33.8885848,-118.0703626</t>
  </si>
  <si>
    <t>https://www.google.com/maps/dir/?api=1&amp;origin=Michael+Jackson+Beat+it+(Music+Video)+-+Special+Cafe&amp;origin_place_id=ChIJJZdHqC7HwoARFvHuZb8s6_A&amp;destination=️+Lucky+Frog+Photo+Booth+️+Photo+Booth+Rental+Orange+County&amp;destination_place_id=ChIJx22LbiEt3YARSIe46TZ1z_4&amp;travelmode=best</t>
  </si>
  <si>
    <t>https://www.google.com/maps/dir/?api=1&amp;origin=Michael+Jackson+Beat+it+(Music+Video)+-+Special+Cafe&amp;origin_place_id=ChIJJZdHqC7HwoARFvHuZb8s6_A&amp;destination=️+Lucky+Frog+Photo+Booth+️+Photo+Booth+Rental+Orange+County&amp;destination_place_id=ChIJx22LbiEt3YARSIe46TZ1z_4&amp;travelmode=driving</t>
  </si>
  <si>
    <t>https://www.google.com/maps/dir/?api=1&amp;origin=Michael+Jackson+Beat+it+(Music+Video)+-+Special+Cafe&amp;origin_place_id=ChIJJZdHqC7HwoARFvHuZb8s6_A&amp;destination=️+Lucky+Frog+Photo+Booth+️+Photo+Booth+Rental+Orange+County&amp;destination_place_id=ChIJx22LbiEt3YARSIe46TZ1z_4&amp;travelmode=walking</t>
  </si>
  <si>
    <t>https://www.google.com/maps/dir/?api=1&amp;origin=Michael+Jackson+Beat+it+(Music+Video)+-+Special+Cafe&amp;origin_place_id=ChIJJZdHqC7HwoARFvHuZb8s6_A&amp;destination=️+Lucky+Frog+Photo+Booth+️+Photo+Booth+Rental+Orange+County&amp;destination_place_id=ChIJx22LbiEt3YARSIe46TZ1z_4&amp;travelmode=bicycling</t>
  </si>
  <si>
    <t>https://www.google.com/maps/dir/?api=1&amp;origin=Michael+Jackson+Beat+it+(Music+Video)+-+Special+Cafe&amp;origin_place_id=ChIJJZdHqC7HwoARFvHuZb8s6_A&amp;destination=️+Lucky+Frog+Photo+Booth+️+Photo+Booth+Rental+Orange+County&amp;destination_place_id=ChIJx22LbiEt3YARSIe46TZ1z_4&amp;travelmode=transit</t>
  </si>
  <si>
    <t>https://maps.google.com?saddr=34.0442591,-118.244646&amp;daddr=33.8885848,-118.0703626</t>
  </si>
  <si>
    <t>https://www.google.com/maps/dir/34.0442591,-118.244646/33.8885848,-118.0703626</t>
  </si>
  <si>
    <t>https://www.google.com/maps/dir/?api=1&amp;origin=Thien+Hau+Temple&amp;origin_place_id=ChIJX6k8plDGwoAReNYljvUL49E&amp;destination=️+Lucky+Frog+Photo+Booth+️+Photo+Booth+Rental+Orange+County&amp;destination_place_id=ChIJx22LbiEt3YARSIe46TZ1z_4&amp;travelmode=best</t>
  </si>
  <si>
    <t>https://www.google.com/maps/dir/?api=1&amp;origin=Thien+Hau+Temple&amp;origin_place_id=ChIJX6k8plDGwoAReNYljvUL49E&amp;destination=️+Lucky+Frog+Photo+Booth+️+Photo+Booth+Rental+Orange+County&amp;destination_place_id=ChIJx22LbiEt3YARSIe46TZ1z_4&amp;travelmode=driving</t>
  </si>
  <si>
    <t>https://www.google.com/maps/dir/?api=1&amp;origin=Thien+Hau+Temple&amp;origin_place_id=ChIJX6k8plDGwoAReNYljvUL49E&amp;destination=️+Lucky+Frog+Photo+Booth+️+Photo+Booth+Rental+Orange+County&amp;destination_place_id=ChIJx22LbiEt3YARSIe46TZ1z_4&amp;travelmode=walking</t>
  </si>
  <si>
    <t>https://www.google.com/maps/dir/?api=1&amp;origin=Thien+Hau+Temple&amp;origin_place_id=ChIJX6k8plDGwoAReNYljvUL49E&amp;destination=️+Lucky+Frog+Photo+Booth+️+Photo+Booth+Rental+Orange+County&amp;destination_place_id=ChIJx22LbiEt3YARSIe46TZ1z_4&amp;travelmode=bicycling</t>
  </si>
  <si>
    <t>https://www.google.com/maps/dir/?api=1&amp;origin=Thien+Hau+Temple&amp;origin_place_id=ChIJX6k8plDGwoAReNYljvUL49E&amp;destination=️+Lucky+Frog+Photo+Booth+️+Photo+Booth+Rental+Orange+County&amp;destination_place_id=ChIJx22LbiEt3YARSIe46TZ1z_4&amp;travelmode=transit</t>
  </si>
  <si>
    <t>https://maps.google.com?saddr=34.062676,-118.2408801&amp;daddr=33.8885848,-118.0703626</t>
  </si>
  <si>
    <t>https://www.google.com/maps/dir/34.062676,-118.2408801/33.8885848,-118.0703626</t>
  </si>
  <si>
    <t>https://www.google.com/maps/dir/?api=1&amp;origin=Heritage+Museum+of+Orange+County&amp;origin_place_id=ChIJ4y1OupfY3IARM-WCXfaxuUI&amp;destination=️+Lucky+Frog+Photo+Booth+️+Photo+Booth+Rental+Orange+County&amp;destination_place_id=ChIJx22LbiEt3YARSIe46TZ1z_4&amp;travelmode=best</t>
  </si>
  <si>
    <t>https://www.google.com/maps/dir/?api=1&amp;origin=Heritage+Museum+of+Orange+County&amp;origin_place_id=ChIJ4y1OupfY3IARM-WCXfaxuUI&amp;destination=️+Lucky+Frog+Photo+Booth+️+Photo+Booth+Rental+Orange+County&amp;destination_place_id=ChIJx22LbiEt3YARSIe46TZ1z_4&amp;travelmode=driving</t>
  </si>
  <si>
    <t>https://www.google.com/maps/dir/?api=1&amp;origin=Heritage+Museum+of+Orange+County&amp;origin_place_id=ChIJ4y1OupfY3IARM-WCXfaxuUI&amp;destination=️+Lucky+Frog+Photo+Booth+️+Photo+Booth+Rental+Orange+County&amp;destination_place_id=ChIJx22LbiEt3YARSIe46TZ1z_4&amp;travelmode=walking</t>
  </si>
  <si>
    <t>https://www.google.com/maps/dir/?api=1&amp;origin=Heritage+Museum+of+Orange+County&amp;origin_place_id=ChIJ4y1OupfY3IARM-WCXfaxuUI&amp;destination=️+Lucky+Frog+Photo+Booth+️+Photo+Booth+Rental+Orange+County&amp;destination_place_id=ChIJx22LbiEt3YARSIe46TZ1z_4&amp;travelmode=bicycling</t>
  </si>
  <si>
    <t>https://www.google.com/maps/dir/?api=1&amp;origin=Heritage+Museum+of+Orange+County&amp;origin_place_id=ChIJ4y1OupfY3IARM-WCXfaxuUI&amp;destination=️+Lucky+Frog+Photo+Booth+️+Photo+Booth+Rental+Orange+County&amp;destination_place_id=ChIJx22LbiEt3YARSIe46TZ1z_4&amp;travelmode=transit</t>
  </si>
  <si>
    <t>https://maps.google.com?saddr=33.7207429,-117.9106923&amp;daddr=33.8885848,-118.0703626</t>
  </si>
  <si>
    <t>https://www.google.com/maps/dir/33.7207429,-117.9106923/33.8885848,-118.0703626</t>
  </si>
  <si>
    <t>https://www.google.com/maps/dir/?api=1&amp;origin=Junipero+Beach&amp;origin_place_id=ChIJOYxgaEEx3YARhVdp_JVsDO8&amp;destination=️+Lucky+Frog+Photo+Booth+️+Photo+Booth+Rental+Orange+County&amp;destination_place_id=ChIJx22LbiEt3YARSIe46TZ1z_4&amp;travelmode=best</t>
  </si>
  <si>
    <t>https://www.google.com/maps/dir/?api=1&amp;origin=Junipero+Beach&amp;origin_place_id=ChIJOYxgaEEx3YARhVdp_JVsDO8&amp;destination=️+Lucky+Frog+Photo+Booth+️+Photo+Booth+Rental+Orange+County&amp;destination_place_id=ChIJx22LbiEt3YARSIe46TZ1z_4&amp;travelmode=driving</t>
  </si>
  <si>
    <t>https://www.google.com/maps/dir/?api=1&amp;origin=Junipero+Beach&amp;origin_place_id=ChIJOYxgaEEx3YARhVdp_JVsDO8&amp;destination=️+Lucky+Frog+Photo+Booth+️+Photo+Booth+Rental+Orange+County&amp;destination_place_id=ChIJx22LbiEt3YARSIe46TZ1z_4&amp;travelmode=walking</t>
  </si>
  <si>
    <t>https://www.google.com/maps/dir/?api=1&amp;origin=Junipero+Beach&amp;origin_place_id=ChIJOYxgaEEx3YARhVdp_JVsDO8&amp;destination=️+Lucky+Frog+Photo+Booth+️+Photo+Booth+Rental+Orange+County&amp;destination_place_id=ChIJx22LbiEt3YARSIe46TZ1z_4&amp;travelmode=bicycling</t>
  </si>
  <si>
    <t>https://www.google.com/maps/dir/?api=1&amp;origin=Junipero+Beach&amp;origin_place_id=ChIJOYxgaEEx3YARhVdp_JVsDO8&amp;destination=️+Lucky+Frog+Photo+Booth+️+Photo+Booth+Rental+Orange+County&amp;destination_place_id=ChIJx22LbiEt3YARSIe46TZ1z_4&amp;travelmode=transit</t>
  </si>
  <si>
    <t>https://maps.google.com?saddr=33.7622021,-118.1647825&amp;daddr=33.8885848,-118.0703626</t>
  </si>
  <si>
    <t>https://www.google.com/maps/dir/33.7622021,-118.1647825/33.8885848,-118.0703626</t>
  </si>
  <si>
    <t>https://www.google.com/maps/dir/?api=1&amp;origin=Dominguez+Rancho+Adobe+Museum&amp;origin_place_id=ChIJN8CgmbI03YARdsm2xT2OS7Q&amp;destination=️+Lucky+Frog+Photo+Booth+️+Photo+Booth+Rental+Orange+County&amp;destination_place_id=ChIJx22LbiEt3YARSIe46TZ1z_4&amp;travelmode=best</t>
  </si>
  <si>
    <t>https://www.google.com/maps/dir/?api=1&amp;origin=Dominguez+Rancho+Adobe+Museum&amp;origin_place_id=ChIJN8CgmbI03YARdsm2xT2OS7Q&amp;destination=️+Lucky+Frog+Photo+Booth+️+Photo+Booth+Rental+Orange+County&amp;destination_place_id=ChIJx22LbiEt3YARSIe46TZ1z_4&amp;travelmode=driving</t>
  </si>
  <si>
    <t>https://www.google.com/maps/dir/?api=1&amp;origin=Dominguez+Rancho+Adobe+Museum&amp;origin_place_id=ChIJN8CgmbI03YARdsm2xT2OS7Q&amp;destination=️+Lucky+Frog+Photo+Booth+️+Photo+Booth+Rental+Orange+County&amp;destination_place_id=ChIJx22LbiEt3YARSIe46TZ1z_4&amp;travelmode=walking</t>
  </si>
  <si>
    <t>https://www.google.com/maps/dir/?api=1&amp;origin=Dominguez+Rancho+Adobe+Museum&amp;origin_place_id=ChIJN8CgmbI03YARdsm2xT2OS7Q&amp;destination=️+Lucky+Frog+Photo+Booth+️+Photo+Booth+Rental+Orange+County&amp;destination_place_id=ChIJx22LbiEt3YARSIe46TZ1z_4&amp;travelmode=bicycling</t>
  </si>
  <si>
    <t>https://www.google.com/maps/dir/?api=1&amp;origin=Dominguez+Rancho+Adobe+Museum&amp;origin_place_id=ChIJN8CgmbI03YARdsm2xT2OS7Q&amp;destination=️+Lucky+Frog+Photo+Booth+️+Photo+Booth+Rental+Orange+County&amp;destination_place_id=ChIJx22LbiEt3YARSIe46TZ1z_4&amp;travelmode=transit</t>
  </si>
  <si>
    <t>https://maps.google.com?saddr=33.8670619,-118.2174783&amp;daddr=33.8885848,-118.0703626</t>
  </si>
  <si>
    <t>https://www.google.com/maps/dir/33.8670619,-118.2174783/33.8885848,-118.0703626</t>
  </si>
  <si>
    <t>https://www.google.com/maps/dir/?api=1&amp;origin=Exposition+Park+Rose+Garden&amp;origin_place_id=ChIJY4yAluLHwoAR7y--92aDHbQ&amp;destination=️+Lucky+Frog+Photo+Booth+️+Photo+Booth+Rental+Orange+County&amp;destination_place_id=ChIJx22LbiEt3YARSIe46TZ1z_4&amp;travelmode=best</t>
  </si>
  <si>
    <t>https://www.google.com/maps/dir/?api=1&amp;origin=Exposition+Park+Rose+Garden&amp;origin_place_id=ChIJY4yAluLHwoAR7y--92aDHbQ&amp;destination=️+Lucky+Frog+Photo+Booth+️+Photo+Booth+Rental+Orange+County&amp;destination_place_id=ChIJx22LbiEt3YARSIe46TZ1z_4&amp;travelmode=driving</t>
  </si>
  <si>
    <t>https://www.google.com/maps/dir/?api=1&amp;origin=Exposition+Park+Rose+Garden&amp;origin_place_id=ChIJY4yAluLHwoAR7y--92aDHbQ&amp;destination=️+Lucky+Frog+Photo+Booth+️+Photo+Booth+Rental+Orange+County&amp;destination_place_id=ChIJx22LbiEt3YARSIe46TZ1z_4&amp;travelmode=walking</t>
  </si>
  <si>
    <t>https://www.google.com/maps/dir/?api=1&amp;origin=Exposition+Park+Rose+Garden&amp;origin_place_id=ChIJY4yAluLHwoAR7y--92aDHbQ&amp;destination=️+Lucky+Frog+Photo+Booth+️+Photo+Booth+Rental+Orange+County&amp;destination_place_id=ChIJx22LbiEt3YARSIe46TZ1z_4&amp;travelmode=bicycling</t>
  </si>
  <si>
    <t>https://www.google.com/maps/dir/?api=1&amp;origin=Exposition+Park+Rose+Garden&amp;origin_place_id=ChIJY4yAluLHwoAR7y--92aDHbQ&amp;destination=️+Lucky+Frog+Photo+Booth+️+Photo+Booth+Rental+Orange+County&amp;destination_place_id=ChIJx22LbiEt3YARSIe46TZ1z_4&amp;travelmode=transit</t>
  </si>
  <si>
    <t>https://maps.google.com?saddr=34.0173508,-118.2859244&amp;daddr=33.8885848,-118.0703626</t>
  </si>
  <si>
    <t>https://www.google.com/maps/dir/34.0173508,-118.2859244/33.8885848,-118.0703626</t>
  </si>
  <si>
    <t>https://www.google.com/maps/dir/?api=1&amp;origin=James+Irvine+Japanese+Garden+at+JACCC&amp;origin_place_id=ChIJjTze4jfGwoAR0o0CaOZMGiw&amp;destination=️+Lucky+Frog+Photo+Booth+️+Photo+Booth+Rental+Orange+County&amp;destination_place_id=ChIJx22LbiEt3YARSIe46TZ1z_4&amp;travelmode=best</t>
  </si>
  <si>
    <t>https://www.google.com/maps/dir/?api=1&amp;origin=James+Irvine+Japanese+Garden+at+JACCC&amp;origin_place_id=ChIJjTze4jfGwoAR0o0CaOZMGiw&amp;destination=️+Lucky+Frog+Photo+Booth+️+Photo+Booth+Rental+Orange+County&amp;destination_place_id=ChIJx22LbiEt3YARSIe46TZ1z_4&amp;travelmode=driving</t>
  </si>
  <si>
    <t>https://www.google.com/maps/dir/?api=1&amp;origin=James+Irvine+Japanese+Garden+at+JACCC&amp;origin_place_id=ChIJjTze4jfGwoAR0o0CaOZMGiw&amp;destination=️+Lucky+Frog+Photo+Booth+️+Photo+Booth+Rental+Orange+County&amp;destination_place_id=ChIJx22LbiEt3YARSIe46TZ1z_4&amp;travelmode=walking</t>
  </si>
  <si>
    <t>https://www.google.com/maps/dir/?api=1&amp;origin=James+Irvine+Japanese+Garden+at+JACCC&amp;origin_place_id=ChIJjTze4jfGwoAR0o0CaOZMGiw&amp;destination=️+Lucky+Frog+Photo+Booth+️+Photo+Booth+Rental+Orange+County&amp;destination_place_id=ChIJx22LbiEt3YARSIe46TZ1z_4&amp;travelmode=bicycling</t>
  </si>
  <si>
    <t>https://www.google.com/maps/dir/?api=1&amp;origin=James+Irvine+Japanese+Garden+at+JACCC&amp;origin_place_id=ChIJjTze4jfGwoAR0o0CaOZMGiw&amp;destination=️+Lucky+Frog+Photo+Booth+️+Photo+Booth+Rental+Orange+County&amp;destination_place_id=ChIJx22LbiEt3YARSIe46TZ1z_4&amp;travelmode=transit</t>
  </si>
  <si>
    <t>https://maps.google.com?saddr=34.0476706,-118.2416205&amp;daddr=33.8885848,-118.0703626</t>
  </si>
  <si>
    <t>https://www.google.com/maps/dir/34.0476706,-118.2416205/33.8885848,-118.0703626</t>
  </si>
  <si>
    <t>https://www.google.com/maps/dir/?api=1&amp;origin=Harry+Bridges+Memorial+Park&amp;origin_place_id=ChIJe62dfSgx3YARXSf-LBdAQ8M&amp;destination=️+Lucky+Frog+Photo+Booth+️+Photo+Booth+Rental+Orange+County&amp;destination_place_id=ChIJx22LbiEt3YARSIe46TZ1z_4&amp;travelmode=best</t>
  </si>
  <si>
    <t>https://www.google.com/maps/dir/?api=1&amp;origin=Harry+Bridges+Memorial+Park&amp;origin_place_id=ChIJe62dfSgx3YARXSf-LBdAQ8M&amp;destination=️+Lucky+Frog+Photo+Booth+️+Photo+Booth+Rental+Orange+County&amp;destination_place_id=ChIJx22LbiEt3YARSIe46TZ1z_4&amp;travelmode=driving</t>
  </si>
  <si>
    <t>https://www.google.com/maps/dir/?api=1&amp;origin=Harry+Bridges+Memorial+Park&amp;origin_place_id=ChIJe62dfSgx3YARXSf-LBdAQ8M&amp;destination=️+Lucky+Frog+Photo+Booth+️+Photo+Booth+Rental+Orange+County&amp;destination_place_id=ChIJx22LbiEt3YARSIe46TZ1z_4&amp;travelmode=walking</t>
  </si>
  <si>
    <t>https://www.google.com/maps/dir/?api=1&amp;origin=Harry+Bridges+Memorial+Park&amp;origin_place_id=ChIJe62dfSgx3YARXSf-LBdAQ8M&amp;destination=️+Lucky+Frog+Photo+Booth+️+Photo+Booth+Rental+Orange+County&amp;destination_place_id=ChIJx22LbiEt3YARSIe46TZ1z_4&amp;travelmode=bicycling</t>
  </si>
  <si>
    <t>https://www.google.com/maps/dir/?api=1&amp;origin=Harry+Bridges+Memorial+Park&amp;origin_place_id=ChIJe62dfSgx3YARXSf-LBdAQ8M&amp;destination=️+Lucky+Frog+Photo+Booth+️+Photo+Booth+Rental+Orange+County&amp;destination_place_id=ChIJx22LbiEt3YARSIe46TZ1z_4&amp;travelmode=transit</t>
  </si>
  <si>
    <t>https://maps.google.com?saddr=33.7541941,-118.194791&amp;daddr=33.8885848,-118.0703626</t>
  </si>
  <si>
    <t>https://www.google.com/maps/dir/33.7541941,-118.194791/33.8885848,-118.0703626</t>
  </si>
  <si>
    <t>https://www.google.com/maps/dir/?api=1&amp;origin=Los+Angeles+Maritime+Museum&amp;origin_place_id=ChIJEUqY6yU23YAR75bCE4CxnTw&amp;destination=️+Lucky+Frog+Photo+Booth+️+Photo+Booth+Rental+Orange+County&amp;destination_place_id=ChIJx22LbiEt3YARSIe46TZ1z_4&amp;travelmode=best</t>
  </si>
  <si>
    <t>https://www.google.com/maps/dir/?api=1&amp;origin=Los+Angeles+Maritime+Museum&amp;origin_place_id=ChIJEUqY6yU23YAR75bCE4CxnTw&amp;destination=️+Lucky+Frog+Photo+Booth+️+Photo+Booth+Rental+Orange+County&amp;destination_place_id=ChIJx22LbiEt3YARSIe46TZ1z_4&amp;travelmode=driving</t>
  </si>
  <si>
    <t>https://www.google.com/maps/dir/?api=1&amp;origin=Los+Angeles+Maritime+Museum&amp;origin_place_id=ChIJEUqY6yU23YAR75bCE4CxnTw&amp;destination=️+Lucky+Frog+Photo+Booth+️+Photo+Booth+Rental+Orange+County&amp;destination_place_id=ChIJx22LbiEt3YARSIe46TZ1z_4&amp;travelmode=walking</t>
  </si>
  <si>
    <t>https://www.google.com/maps/dir/?api=1&amp;origin=Los+Angeles+Maritime+Museum&amp;origin_place_id=ChIJEUqY6yU23YAR75bCE4CxnTw&amp;destination=️+Lucky+Frog+Photo+Booth+️+Photo+Booth+Rental+Orange+County&amp;destination_place_id=ChIJx22LbiEt3YARSIe46TZ1z_4&amp;travelmode=bicycling</t>
  </si>
  <si>
    <t>https://www.google.com/maps/dir/?api=1&amp;origin=Los+Angeles+Maritime+Museum&amp;origin_place_id=ChIJEUqY6yU23YAR75bCE4CxnTw&amp;destination=️+Lucky+Frog+Photo+Booth+️+Photo+Booth+Rental+Orange+County&amp;destination_place_id=ChIJx22LbiEt3YARSIe46TZ1z_4&amp;travelmode=transit</t>
  </si>
  <si>
    <t>https://maps.google.com?saddr=33.7385629,-118.2787874&amp;daddr=33.8885848,-118.0703626</t>
  </si>
  <si>
    <t>https://www.google.com/maps/dir/33.7385629,-118.2787874/33.8885848,-118.0703626</t>
  </si>
  <si>
    <t>https://www.google.com/maps/dir/?api=1&amp;origin=The+Emerald+Trail&amp;origin_place_id=ChIJHwysKITHwoARgu4jgPugq2c&amp;destination=️+Lucky+Frog+Photo+Booth+️+Photo+Booth+Rental+Orange+County&amp;destination_place_id=ChIJx22LbiEt3YARSIe46TZ1z_4&amp;travelmode=best</t>
  </si>
  <si>
    <t>https://www.google.com/maps/dir/?api=1&amp;origin=The+Emerald+Trail&amp;origin_place_id=ChIJHwysKITHwoARgu4jgPugq2c&amp;destination=️+Lucky+Frog+Photo+Booth+️+Photo+Booth+Rental+Orange+County&amp;destination_place_id=ChIJx22LbiEt3YARSIe46TZ1z_4&amp;travelmode=driving</t>
  </si>
  <si>
    <t>https://www.google.com/maps/dir/?api=1&amp;origin=The+Emerald+Trail&amp;origin_place_id=ChIJHwysKITHwoARgu4jgPugq2c&amp;destination=️+Lucky+Frog+Photo+Booth+️+Photo+Booth+Rental+Orange+County&amp;destination_place_id=ChIJx22LbiEt3YARSIe46TZ1z_4&amp;travelmode=walking</t>
  </si>
  <si>
    <t>https://www.google.com/maps/dir/?api=1&amp;origin=The+Emerald+Trail&amp;origin_place_id=ChIJHwysKITHwoARgu4jgPugq2c&amp;destination=️+Lucky+Frog+Photo+Booth+️+Photo+Booth+Rental+Orange+County&amp;destination_place_id=ChIJx22LbiEt3YARSIe46TZ1z_4&amp;travelmode=bicycling</t>
  </si>
  <si>
    <t>https://www.google.com/maps/dir/?api=1&amp;origin=The+Emerald+Trail&amp;origin_place_id=ChIJHwysKITHwoARgu4jgPugq2c&amp;destination=️+Lucky+Frog+Photo+Booth+️+Photo+Booth+Rental+Orange+County&amp;destination_place_id=ChIJx22LbiEt3YARSIe46TZ1z_4&amp;travelmode=transit</t>
  </si>
  <si>
    <t>https://maps.google.com?saddr=34.0328896,-118.2633975&amp;daddr=33.8885848,-118.0703626</t>
  </si>
  <si>
    <t>https://www.google.com/maps/dir/34.0328896,-118.2633975/33.8885848,-118.0703626</t>
  </si>
  <si>
    <t>https://www.google.com/maps/dir/?api=1&amp;origin=Pacific+Island+Ethnic+Art+Museum&amp;origin_place_id=ChIJ2XyMOhUx3YARvBiNfi6inNQ&amp;destination=️+Lucky+Frog+Photo+Booth+️+Photo+Booth+Rental+Orange+County&amp;destination_place_id=ChIJx22LbiEt3YARSIe46TZ1z_4&amp;travelmode=best</t>
  </si>
  <si>
    <t>https://www.google.com/maps/dir/?api=1&amp;origin=Pacific+Island+Ethnic+Art+Museum&amp;origin_place_id=ChIJ2XyMOhUx3YARvBiNfi6inNQ&amp;destination=️+Lucky+Frog+Photo+Booth+️+Photo+Booth+Rental+Orange+County&amp;destination_place_id=ChIJx22LbiEt3YARSIe46TZ1z_4&amp;travelmode=driving</t>
  </si>
  <si>
    <t>https://www.google.com/maps/dir/?api=1&amp;origin=Pacific+Island+Ethnic+Art+Museum&amp;origin_place_id=ChIJ2XyMOhUx3YARvBiNfi6inNQ&amp;destination=️+Lucky+Frog+Photo+Booth+️+Photo+Booth+Rental+Orange+County&amp;destination_place_id=ChIJx22LbiEt3YARSIe46TZ1z_4&amp;travelmode=walking</t>
  </si>
  <si>
    <t>https://www.google.com/maps/dir/?api=1&amp;origin=Pacific+Island+Ethnic+Art+Museum&amp;origin_place_id=ChIJ2XyMOhUx3YARvBiNfi6inNQ&amp;destination=️+Lucky+Frog+Photo+Booth+️+Photo+Booth+Rental+Orange+County&amp;destination_place_id=ChIJx22LbiEt3YARSIe46TZ1z_4&amp;travelmode=bicycling</t>
  </si>
  <si>
    <t>https://www.google.com/maps/dir/?api=1&amp;origin=Pacific+Island+Ethnic+Art+Museum&amp;origin_place_id=ChIJ2XyMOhUx3YARvBiNfi6inNQ&amp;destination=️+Lucky+Frog+Photo+Booth+️+Photo+Booth+Rental+Orange+County&amp;destination_place_id=ChIJx22LbiEt3YARSIe46TZ1z_4&amp;travelmode=transit</t>
  </si>
  <si>
    <t>https://maps.google.com?saddr=33.7751861,-118.1804241&amp;daddr=33.8885848,-118.0703626</t>
  </si>
  <si>
    <t>https://www.google.com/maps/dir/33.7751861,-118.1804241/33.8885848,-118.0703626</t>
  </si>
  <si>
    <t>https://www.google.com/maps/dir/?api=1&amp;origin=Muzeo+Museum+and+Cultural+Center&amp;origin_place_id=ChIJXU3PKyXW3IARhRwrRyqLhpM&amp;destination=️+Lucky+Frog+Photo+Booth+️+Photo+Booth+Rental+Orange+County&amp;destination_place_id=ChIJx22LbiEt3YARSIe46TZ1z_4&amp;travelmode=best</t>
  </si>
  <si>
    <t>https://www.google.com/maps/dir/?api=1&amp;origin=Muzeo+Museum+and+Cultural+Center&amp;origin_place_id=ChIJXU3PKyXW3IARhRwrRyqLhpM&amp;destination=️+Lucky+Frog+Photo+Booth+️+Photo+Booth+Rental+Orange+County&amp;destination_place_id=ChIJx22LbiEt3YARSIe46TZ1z_4&amp;travelmode=driving</t>
  </si>
  <si>
    <t>https://www.google.com/maps/dir/?api=1&amp;origin=Muzeo+Museum+and+Cultural+Center&amp;origin_place_id=ChIJXU3PKyXW3IARhRwrRyqLhpM&amp;destination=️+Lucky+Frog+Photo+Booth+️+Photo+Booth+Rental+Orange+County&amp;destination_place_id=ChIJx22LbiEt3YARSIe46TZ1z_4&amp;travelmode=walking</t>
  </si>
  <si>
    <t>https://www.google.com/maps/dir/?api=1&amp;origin=Muzeo+Museum+and+Cultural+Center&amp;origin_place_id=ChIJXU3PKyXW3IARhRwrRyqLhpM&amp;destination=️+Lucky+Frog+Photo+Booth+️+Photo+Booth+Rental+Orange+County&amp;destination_place_id=ChIJx22LbiEt3YARSIe46TZ1z_4&amp;travelmode=bicycling</t>
  </si>
  <si>
    <t>https://www.google.com/maps/dir/?api=1&amp;origin=Muzeo+Museum+and+Cultural+Center&amp;origin_place_id=ChIJXU3PKyXW3IARhRwrRyqLhpM&amp;destination=️+Lucky+Frog+Photo+Booth+️+Photo+Booth+Rental+Orange+County&amp;destination_place_id=ChIJx22LbiEt3YARSIe46TZ1z_4&amp;travelmode=transit</t>
  </si>
  <si>
    <t>https://maps.google.com?saddr=33.83348050000001,-117.914103&amp;daddr=33.8885848,-118.0703626</t>
  </si>
  <si>
    <t>https://www.google.com/maps/dir/33.83348050000001,-117.914103/33.8885848,-118.0703626</t>
  </si>
  <si>
    <t>https://www.google.com/maps/dir/?api=1&amp;origin=Navy+Memorial&amp;origin_place_id=ChIJc-EBKqsx3YARf7jrj6LWuNU&amp;destination=️+Lucky+Frog+Photo+Booth+️+Photo+Booth+Rental+Orange+County&amp;destination_place_id=ChIJx22LbiEt3YARSIe46TZ1z_4&amp;travelmode=best</t>
  </si>
  <si>
    <t>https://www.google.com/maps/dir/?api=1&amp;origin=Navy+Memorial&amp;origin_place_id=ChIJc-EBKqsx3YARf7jrj6LWuNU&amp;destination=️+Lucky+Frog+Photo+Booth+️+Photo+Booth+Rental+Orange+County&amp;destination_place_id=ChIJx22LbiEt3YARSIe46TZ1z_4&amp;travelmode=driving</t>
  </si>
  <si>
    <t>https://www.google.com/maps/dir/?api=1&amp;origin=Navy+Memorial&amp;origin_place_id=ChIJc-EBKqsx3YARf7jrj6LWuNU&amp;destination=️+Lucky+Frog+Photo+Booth+️+Photo+Booth+Rental+Orange+County&amp;destination_place_id=ChIJx22LbiEt3YARSIe46TZ1z_4&amp;travelmode=walking</t>
  </si>
  <si>
    <t>https://www.google.com/maps/dir/?api=1&amp;origin=Navy+Memorial&amp;origin_place_id=ChIJc-EBKqsx3YARf7jrj6LWuNU&amp;destination=️+Lucky+Frog+Photo+Booth+️+Photo+Booth+Rental+Orange+County&amp;destination_place_id=ChIJx22LbiEt3YARSIe46TZ1z_4&amp;travelmode=bicycling</t>
  </si>
  <si>
    <t>https://www.google.com/maps/dir/?api=1&amp;origin=Navy+Memorial&amp;origin_place_id=ChIJc-EBKqsx3YARf7jrj6LWuNU&amp;destination=️+Lucky+Frog+Photo+Booth+️+Photo+Booth+Rental+Orange+County&amp;destination_place_id=ChIJx22LbiEt3YARSIe46TZ1z_4&amp;travelmode=transit</t>
  </si>
  <si>
    <t>https://maps.google.com?saddr=33.7615487,-118.1561351&amp;daddr=33.8885848,-118.0703626</t>
  </si>
  <si>
    <t>https://www.google.com/maps/dir/33.7615487,-118.1561351/33.8885848,-118.0703626</t>
  </si>
  <si>
    <t>https://www.google.com/maps/dir/?api=1&amp;origin=Minnie's+House&amp;origin_place_id=ChIJOeeS9dPX3IARnoCxvQs1n94&amp;destination=️+Lucky+Frog+Photo+Booth+️+Photo+Booth+Rental+Orange+County&amp;destination_place_id=ChIJx22LbiEt3YARSIe46TZ1z_4&amp;travelmode=best</t>
  </si>
  <si>
    <t>https://www.google.com/maps/dir/?api=1&amp;origin=Minnie's+House&amp;origin_place_id=ChIJOeeS9dPX3IARnoCxvQs1n94&amp;destination=️+Lucky+Frog+Photo+Booth+️+Photo+Booth+Rental+Orange+County&amp;destination_place_id=ChIJx22LbiEt3YARSIe46TZ1z_4&amp;travelmode=driving</t>
  </si>
  <si>
    <t>https://www.google.com/maps/dir/?api=1&amp;origin=Minnie's+House&amp;origin_place_id=ChIJOeeS9dPX3IARnoCxvQs1n94&amp;destination=️+Lucky+Frog+Photo+Booth+️+Photo+Booth+Rental+Orange+County&amp;destination_place_id=ChIJx22LbiEt3YARSIe46TZ1z_4&amp;travelmode=walking</t>
  </si>
  <si>
    <t>https://www.google.com/maps/dir/?api=1&amp;origin=Minnie's+House&amp;origin_place_id=ChIJOeeS9dPX3IARnoCxvQs1n94&amp;destination=️+Lucky+Frog+Photo+Booth+️+Photo+Booth+Rental+Orange+County&amp;destination_place_id=ChIJx22LbiEt3YARSIe46TZ1z_4&amp;travelmode=bicycling</t>
  </si>
  <si>
    <t>https://www.google.com/maps/dir/?api=1&amp;origin=Minnie's+House&amp;origin_place_id=ChIJOeeS9dPX3IARnoCxvQs1n94&amp;destination=️+Lucky+Frog+Photo+Booth+️+Photo+Booth+Rental+Orange+County&amp;destination_place_id=ChIJx22LbiEt3YARSIe46TZ1z_4&amp;travelmode=transit</t>
  </si>
  <si>
    <t>https://maps.google.com?saddr=33.8155898,-117.919034&amp;daddr=33.8885848,-118.0703626</t>
  </si>
  <si>
    <t>https://www.google.com/maps/dir/33.8155898,-117.919034/33.8885848,-118.0703626</t>
  </si>
  <si>
    <t>https://www.google.com/maps/dir/?api=1&amp;origin=Avila+Adobe&amp;origin_place_id=ChIJ-1Vb4UTGwoARANaWGbqWTUA&amp;destination=️+Lucky+Frog+Photo+Booth+️+Photo+Booth+Rental+Orange+County&amp;destination_place_id=ChIJx22LbiEt3YARSIe46TZ1z_4&amp;travelmode=best</t>
  </si>
  <si>
    <t>https://www.google.com/maps/dir/?api=1&amp;origin=Avila+Adobe&amp;origin_place_id=ChIJ-1Vb4UTGwoARANaWGbqWTUA&amp;destination=️+Lucky+Frog+Photo+Booth+️+Photo+Booth+Rental+Orange+County&amp;destination_place_id=ChIJx22LbiEt3YARSIe46TZ1z_4&amp;travelmode=driving</t>
  </si>
  <si>
    <t>https://www.google.com/maps/dir/?api=1&amp;origin=Avila+Adobe&amp;origin_place_id=ChIJ-1Vb4UTGwoARANaWGbqWTUA&amp;destination=️+Lucky+Frog+Photo+Booth+️+Photo+Booth+Rental+Orange+County&amp;destination_place_id=ChIJx22LbiEt3YARSIe46TZ1z_4&amp;travelmode=walking</t>
  </si>
  <si>
    <t>https://www.google.com/maps/dir/?api=1&amp;origin=Avila+Adobe&amp;origin_place_id=ChIJ-1Vb4UTGwoARANaWGbqWTUA&amp;destination=️+Lucky+Frog+Photo+Booth+️+Photo+Booth+Rental+Orange+County&amp;destination_place_id=ChIJx22LbiEt3YARSIe46TZ1z_4&amp;travelmode=bicycling</t>
  </si>
  <si>
    <t>https://www.google.com/maps/dir/?api=1&amp;origin=Avila+Adobe&amp;origin_place_id=ChIJ-1Vb4UTGwoARANaWGbqWTUA&amp;destination=️+Lucky+Frog+Photo+Booth+️+Photo+Booth+Rental+Orange+County&amp;destination_place_id=ChIJx22LbiEt3YARSIe46TZ1z_4&amp;travelmode=transit</t>
  </si>
  <si>
    <t>https://maps.google.com?saddr=34.0572431,-118.2379814&amp;daddr=33.8885848,-118.0703626</t>
  </si>
  <si>
    <t>https://www.google.com/maps/dir/34.0572431,-118.2379814/33.8885848,-118.0703626</t>
  </si>
  <si>
    <t>https://www.google.com/maps/dir/?api=1&amp;origin=Kelly+House&amp;origin_place_id=ChIJMwcSyiIx3YAR9oicE-Ht5mU&amp;destination=️+Lucky+Frog+Photo+Booth+️+Photo+Booth+Rental+Orange+County&amp;destination_place_id=ChIJx22LbiEt3YARSIe46TZ1z_4&amp;travelmode=best</t>
  </si>
  <si>
    <t>https://www.google.com/maps/dir/?api=1&amp;origin=Kelly+House&amp;origin_place_id=ChIJMwcSyiIx3YAR9oicE-Ht5mU&amp;destination=️+Lucky+Frog+Photo+Booth+️+Photo+Booth+Rental+Orange+County&amp;destination_place_id=ChIJx22LbiEt3YARSIe46TZ1z_4&amp;travelmode=driving</t>
  </si>
  <si>
    <t>https://www.google.com/maps/dir/?api=1&amp;origin=Kelly+House&amp;origin_place_id=ChIJMwcSyiIx3YAR9oicE-Ht5mU&amp;destination=️+Lucky+Frog+Photo+Booth+️+Photo+Booth+Rental+Orange+County&amp;destination_place_id=ChIJx22LbiEt3YARSIe46TZ1z_4&amp;travelmode=walking</t>
  </si>
  <si>
    <t>https://www.google.com/maps/dir/?api=1&amp;origin=Kelly+House&amp;origin_place_id=ChIJMwcSyiIx3YAR9oicE-Ht5mU&amp;destination=️+Lucky+Frog+Photo+Booth+️+Photo+Booth+Rental+Orange+County&amp;destination_place_id=ChIJx22LbiEt3YARSIe46TZ1z_4&amp;travelmode=bicycling</t>
  </si>
  <si>
    <t>https://www.google.com/maps/dir/?api=1&amp;origin=Kelly+House&amp;origin_place_id=ChIJMwcSyiIx3YAR9oicE-Ht5mU&amp;destination=️+Lucky+Frog+Photo+Booth+️+Photo+Booth+Rental+Orange+County&amp;destination_place_id=ChIJx22LbiEt3YARSIe46TZ1z_4&amp;travelmode=transit</t>
  </si>
  <si>
    <t>https://maps.google.com?saddr=33.7694616,-118.1834921&amp;daddr=33.8885848,-118.0703626</t>
  </si>
  <si>
    <t>https://www.google.com/maps/dir/33.7694616,-118.1834921/33.8885848,-118.0703626</t>
  </si>
  <si>
    <t>https://www.google.com/maps/dir/?api=1&amp;origin=The+Banning+Museum&amp;origin_place_id=ChIJ9bhKKcw13YARpn9Dk1oypdY&amp;destination=️+Lucky+Frog+Photo+Booth+️+Photo+Booth+Rental+Orange+County&amp;destination_place_id=ChIJx22LbiEt3YARSIe46TZ1z_4&amp;travelmode=best</t>
  </si>
  <si>
    <t>https://www.google.com/maps/dir/?api=1&amp;origin=The+Banning+Museum&amp;origin_place_id=ChIJ9bhKKcw13YARpn9Dk1oypdY&amp;destination=️+Lucky+Frog+Photo+Booth+️+Photo+Booth+Rental+Orange+County&amp;destination_place_id=ChIJx22LbiEt3YARSIe46TZ1z_4&amp;travelmode=driving</t>
  </si>
  <si>
    <t>https://www.google.com/maps/dir/?api=1&amp;origin=The+Banning+Museum&amp;origin_place_id=ChIJ9bhKKcw13YARpn9Dk1oypdY&amp;destination=️+Lucky+Frog+Photo+Booth+️+Photo+Booth+Rental+Orange+County&amp;destination_place_id=ChIJx22LbiEt3YARSIe46TZ1z_4&amp;travelmode=walking</t>
  </si>
  <si>
    <t>https://www.google.com/maps/dir/?api=1&amp;origin=The+Banning+Museum&amp;origin_place_id=ChIJ9bhKKcw13YARpn9Dk1oypdY&amp;destination=️+Lucky+Frog+Photo+Booth+️+Photo+Booth+Rental+Orange+County&amp;destination_place_id=ChIJx22LbiEt3YARSIe46TZ1z_4&amp;travelmode=bicycling</t>
  </si>
  <si>
    <t>https://www.google.com/maps/dir/?api=1&amp;origin=The+Banning+Museum&amp;origin_place_id=ChIJ9bhKKcw13YARpn9Dk1oypdY&amp;destination=️+Lucky+Frog+Photo+Booth+️+Photo+Booth+Rental+Orange+County&amp;destination_place_id=ChIJx22LbiEt3YARSIe46TZ1z_4&amp;travelmode=transit</t>
  </si>
  <si>
    <t>https://maps.google.com?saddr=33.79023129999999,-118.2584452&amp;daddr=33.8885848,-118.0703626</t>
  </si>
  <si>
    <t>https://www.google.com/maps/dir/33.79023129999999,-118.2584452/33.8885848,-118.0703626</t>
  </si>
  <si>
    <t>https://www.google.com/maps/dir/?api=1&amp;origin=Japanese+Village+Plaza&amp;origin_place_id=ChIJe635DEjGwoARq-J1W5-JeHQ&amp;destination=️+Lucky+Frog+Photo+Booth+️+Photo+Booth+Rental+Orange+County&amp;destination_place_id=ChIJx22LbiEt3YARSIe46TZ1z_4&amp;travelmode=best</t>
  </si>
  <si>
    <t>https://www.google.com/maps/dir/?api=1&amp;origin=Japanese+Village+Plaza&amp;origin_place_id=ChIJe635DEjGwoARq-J1W5-JeHQ&amp;destination=️+Lucky+Frog+Photo+Booth+️+Photo+Booth+Rental+Orange+County&amp;destination_place_id=ChIJx22LbiEt3YARSIe46TZ1z_4&amp;travelmode=driving</t>
  </si>
  <si>
    <t>https://www.google.com/maps/dir/?api=1&amp;origin=Japanese+Village+Plaza&amp;origin_place_id=ChIJe635DEjGwoARq-J1W5-JeHQ&amp;destination=️+Lucky+Frog+Photo+Booth+️+Photo+Booth+Rental+Orange+County&amp;destination_place_id=ChIJx22LbiEt3YARSIe46TZ1z_4&amp;travelmode=walking</t>
  </si>
  <si>
    <t>https://www.google.com/maps/dir/?api=1&amp;origin=Japanese+Village+Plaza&amp;origin_place_id=ChIJe635DEjGwoARq-J1W5-JeHQ&amp;destination=️+Lucky+Frog+Photo+Booth+️+Photo+Booth+Rental+Orange+County&amp;destination_place_id=ChIJx22LbiEt3YARSIe46TZ1z_4&amp;travelmode=bicycling</t>
  </si>
  <si>
    <t>https://www.google.com/maps/dir/?api=1&amp;origin=Japanese+Village+Plaza&amp;origin_place_id=ChIJe635DEjGwoARq-J1W5-JeHQ&amp;destination=️+Lucky+Frog+Photo+Booth+️+Photo+Booth+Rental+Orange+County&amp;destination_place_id=ChIJx22LbiEt3YARSIe46TZ1z_4&amp;travelmode=transit</t>
  </si>
  <si>
    <t>https://maps.google.com?saddr=34.0488922,-118.240424&amp;daddr=33.8885848,-118.0703626</t>
  </si>
  <si>
    <t>https://www.google.com/maps/dir/34.0488922,-118.240424/33.8885848,-118.0703626</t>
  </si>
  <si>
    <t>https://www.google.com/maps/dir/?api=1&amp;origin=America+Tropical+Interpretive+Center&amp;origin_place_id=ChIJscTnAUXGwoARbOL70ZGMb3Q&amp;destination=️+Lucky+Frog+Photo+Booth+️+Photo+Booth+Rental+Orange+County&amp;destination_place_id=ChIJx22LbiEt3YARSIe46TZ1z_4&amp;travelmode=best</t>
  </si>
  <si>
    <t>https://www.google.com/maps/dir/?api=1&amp;origin=America+Tropical+Interpretive+Center&amp;origin_place_id=ChIJscTnAUXGwoARbOL70ZGMb3Q&amp;destination=️+Lucky+Frog+Photo+Booth+️+Photo+Booth+Rental+Orange+County&amp;destination_place_id=ChIJx22LbiEt3YARSIe46TZ1z_4&amp;travelmode=driving</t>
  </si>
  <si>
    <t>https://www.google.com/maps/dir/?api=1&amp;origin=America+Tropical+Interpretive+Center&amp;origin_place_id=ChIJscTnAUXGwoARbOL70ZGMb3Q&amp;destination=️+Lucky+Frog+Photo+Booth+️+Photo+Booth+Rental+Orange+County&amp;destination_place_id=ChIJx22LbiEt3YARSIe46TZ1z_4&amp;travelmode=walking</t>
  </si>
  <si>
    <t>https://www.google.com/maps/dir/?api=1&amp;origin=America+Tropical+Interpretive+Center&amp;origin_place_id=ChIJscTnAUXGwoARbOL70ZGMb3Q&amp;destination=️+Lucky+Frog+Photo+Booth+️+Photo+Booth+Rental+Orange+County&amp;destination_place_id=ChIJx22LbiEt3YARSIe46TZ1z_4&amp;travelmode=bicycling</t>
  </si>
  <si>
    <t>https://www.google.com/maps/dir/?api=1&amp;origin=America+Tropical+Interpretive+Center&amp;origin_place_id=ChIJscTnAUXGwoARbOL70ZGMb3Q&amp;destination=️+Lucky+Frog+Photo+Booth+️+Photo+Booth+Rental+Orange+County&amp;destination_place_id=ChIJx22LbiEt3YARSIe46TZ1z_4&amp;travelmode=transit</t>
  </si>
  <si>
    <t>https://maps.google.com?saddr=34.05765,-118.2381585&amp;daddr=33.8885848,-118.0703626</t>
  </si>
  <si>
    <t>https://www.google.com/maps/dir/34.05765,-118.2381585/33.8885848,-118.0703626</t>
  </si>
  <si>
    <t>https://www.google.com/maps/dir/?api=1&amp;origin=Bosque+Del+Rio+Hondo&amp;origin_place_id=ChIJAS6b_FPQwoARQtVGSSK-XKg&amp;destination=️+Lucky+Frog+Photo+Booth+️+Photo+Booth+Rental+Orange+County&amp;destination_place_id=ChIJx22LbiEt3YARSIe46TZ1z_4&amp;travelmode=best</t>
  </si>
  <si>
    <t>https://www.google.com/maps/dir/?api=1&amp;origin=Bosque+Del+Rio+Hondo&amp;origin_place_id=ChIJAS6b_FPQwoARQtVGSSK-XKg&amp;destination=️+Lucky+Frog+Photo+Booth+️+Photo+Booth+Rental+Orange+County&amp;destination_place_id=ChIJx22LbiEt3YARSIe46TZ1z_4&amp;travelmode=driving</t>
  </si>
  <si>
    <t>https://www.google.com/maps/dir/?api=1&amp;origin=Bosque+Del+Rio+Hondo&amp;origin_place_id=ChIJAS6b_FPQwoARQtVGSSK-XKg&amp;destination=️+Lucky+Frog+Photo+Booth+️+Photo+Booth+Rental+Orange+County&amp;destination_place_id=ChIJx22LbiEt3YARSIe46TZ1z_4&amp;travelmode=walking</t>
  </si>
  <si>
    <t>https://www.google.com/maps/dir/?api=1&amp;origin=Bosque+Del+Rio+Hondo&amp;origin_place_id=ChIJAS6b_FPQwoARQtVGSSK-XKg&amp;destination=️+Lucky+Frog+Photo+Booth+️+Photo+Booth+Rental+Orange+County&amp;destination_place_id=ChIJx22LbiEt3YARSIe46TZ1z_4&amp;travelmode=bicycling</t>
  </si>
  <si>
    <t>https://www.google.com/maps/dir/?api=1&amp;origin=Bosque+Del+Rio+Hondo&amp;origin_place_id=ChIJAS6b_FPQwoARQtVGSSK-XKg&amp;destination=️+Lucky+Frog+Photo+Booth+️+Photo+Booth+Rental+Orange+County&amp;destination_place_id=ChIJx22LbiEt3YARSIe46TZ1z_4&amp;travelmode=transit</t>
  </si>
  <si>
    <t>https://maps.google.com?saddr=34.029229,-118.0683865&amp;daddr=33.8885848,-118.0703626</t>
  </si>
  <si>
    <t>https://www.google.com/maps/dir/34.029229,-118.0683865/33.8885848,-118.0703626</t>
  </si>
  <si>
    <t>https://www.google.com/maps/dir/?api=1&amp;origin=Tommy+Trojan&amp;origin_place_id=ChIJIfdecuPHwoARKagsKQF16io&amp;destination=️+Lucky+Frog+Photo+Booth+️+Photo+Booth+Rental+Orange+County&amp;destination_place_id=ChIJx22LbiEt3YARSIe46TZ1z_4&amp;travelmode=best</t>
  </si>
  <si>
    <t>https://www.google.com/maps/dir/?api=1&amp;origin=Tommy+Trojan&amp;origin_place_id=ChIJIfdecuPHwoARKagsKQF16io&amp;destination=️+Lucky+Frog+Photo+Booth+️+Photo+Booth+Rental+Orange+County&amp;destination_place_id=ChIJx22LbiEt3YARSIe46TZ1z_4&amp;travelmode=driving</t>
  </si>
  <si>
    <t>https://www.google.com/maps/dir/?api=1&amp;origin=Tommy+Trojan&amp;origin_place_id=ChIJIfdecuPHwoARKagsKQF16io&amp;destination=️+Lucky+Frog+Photo+Booth+️+Photo+Booth+Rental+Orange+County&amp;destination_place_id=ChIJx22LbiEt3YARSIe46TZ1z_4&amp;travelmode=walking</t>
  </si>
  <si>
    <t>https://www.google.com/maps/dir/?api=1&amp;origin=Tommy+Trojan&amp;origin_place_id=ChIJIfdecuPHwoARKagsKQF16io&amp;destination=️+Lucky+Frog+Photo+Booth+️+Photo+Booth+Rental+Orange+County&amp;destination_place_id=ChIJx22LbiEt3YARSIe46TZ1z_4&amp;travelmode=bicycling</t>
  </si>
  <si>
    <t>https://www.google.com/maps/dir/?api=1&amp;origin=Tommy+Trojan&amp;origin_place_id=ChIJIfdecuPHwoARKagsKQF16io&amp;destination=️+Lucky+Frog+Photo+Booth+️+Photo+Booth+Rental+Orange+County&amp;destination_place_id=ChIJx22LbiEt3YARSIe46TZ1z_4&amp;travelmode=transit</t>
  </si>
  <si>
    <t>https://maps.google.com?saddr=34.0205619,-118.2854468&amp;daddr=33.8885848,-118.0703626</t>
  </si>
  <si>
    <t>https://www.google.com/maps/dir/34.0205619,-118.2854468/33.8885848,-118.0703626</t>
  </si>
  <si>
    <t>https://www.google.com/maps/dir/?api=1&amp;origin=ShoreLine+Aquatic+Park&amp;origin_place_id=ChIJEWc44S8x3YARWpCWKFHCoGY&amp;destination=️+Lucky+Frog+Photo+Booth+️+Photo+Booth+Rental+Orange+County&amp;destination_place_id=ChIJx22LbiEt3YARSIe46TZ1z_4&amp;travelmode=best</t>
  </si>
  <si>
    <t>https://www.google.com/maps/dir/?api=1&amp;origin=ShoreLine+Aquatic+Park&amp;origin_place_id=ChIJEWc44S8x3YARWpCWKFHCoGY&amp;destination=️+Lucky+Frog+Photo+Booth+️+Photo+Booth+Rental+Orange+County&amp;destination_place_id=ChIJx22LbiEt3YARSIe46TZ1z_4&amp;travelmode=driving</t>
  </si>
  <si>
    <t>https://www.google.com/maps/dir/?api=1&amp;origin=ShoreLine+Aquatic+Park&amp;origin_place_id=ChIJEWc44S8x3YARWpCWKFHCoGY&amp;destination=️+Lucky+Frog+Photo+Booth+️+Photo+Booth+Rental+Orange+County&amp;destination_place_id=ChIJx22LbiEt3YARSIe46TZ1z_4&amp;travelmode=walking</t>
  </si>
  <si>
    <t>https://www.google.com/maps/dir/?api=1&amp;origin=ShoreLine+Aquatic+Park&amp;origin_place_id=ChIJEWc44S8x3YARWpCWKFHCoGY&amp;destination=️+Lucky+Frog+Photo+Booth+️+Photo+Booth+Rental+Orange+County&amp;destination_place_id=ChIJx22LbiEt3YARSIe46TZ1z_4&amp;travelmode=bicycling</t>
  </si>
  <si>
    <t>https://www.google.com/maps/dir/?api=1&amp;origin=ShoreLine+Aquatic+Park&amp;origin_place_id=ChIJEWc44S8x3YARWpCWKFHCoGY&amp;destination=️+Lucky+Frog+Photo+Booth+️+Photo+Booth+Rental+Orange+County&amp;destination_place_id=ChIJx22LbiEt3YARSIe46TZ1z_4&amp;travelmode=transit</t>
  </si>
  <si>
    <t>https://maps.google.com?saddr=33.7601417,-118.1951111&amp;daddr=33.8885848,-118.0703626</t>
  </si>
  <si>
    <t>https://www.google.com/maps/dir/33.7601417,-118.1951111/33.8885848,-118.0703626</t>
  </si>
  <si>
    <t>https://www.google.com/maps/dir/?api=1&amp;origin=Whittier+Narrows+Natural+Area&amp;origin_place_id=ChIJpZlYXwPRwoARVeYLJ2hjI1U&amp;destination=️+Lucky+Frog+Photo+Booth+️+Photo+Booth+Rental+Orange+County&amp;destination_place_id=ChIJx22LbiEt3YARSIe46TZ1z_4&amp;travelmode=best</t>
  </si>
  <si>
    <t>https://www.google.com/maps/dir/?api=1&amp;origin=Whittier+Narrows+Natural+Area&amp;origin_place_id=ChIJpZlYXwPRwoARVeYLJ2hjI1U&amp;destination=️+Lucky+Frog+Photo+Booth+️+Photo+Booth+Rental+Orange+County&amp;destination_place_id=ChIJx22LbiEt3YARSIe46TZ1z_4&amp;travelmode=driving</t>
  </si>
  <si>
    <t>https://www.google.com/maps/dir/?api=1&amp;origin=Whittier+Narrows+Natural+Area&amp;origin_place_id=ChIJpZlYXwPRwoARVeYLJ2hjI1U&amp;destination=️+Lucky+Frog+Photo+Booth+️+Photo+Booth+Rental+Orange+County&amp;destination_place_id=ChIJx22LbiEt3YARSIe46TZ1z_4&amp;travelmode=walking</t>
  </si>
  <si>
    <t>https://www.google.com/maps/dir/?api=1&amp;origin=Whittier+Narrows+Natural+Area&amp;origin_place_id=ChIJpZlYXwPRwoARVeYLJ2hjI1U&amp;destination=️+Lucky+Frog+Photo+Booth+️+Photo+Booth+Rental+Orange+County&amp;destination_place_id=ChIJx22LbiEt3YARSIe46TZ1z_4&amp;travelmode=bicycling</t>
  </si>
  <si>
    <t>https://www.google.com/maps/dir/?api=1&amp;origin=Whittier+Narrows+Natural+Area&amp;origin_place_id=ChIJpZlYXwPRwoARVeYLJ2hjI1U&amp;destination=️+Lucky+Frog+Photo+Booth+️+Photo+Booth+Rental+Orange+County&amp;destination_place_id=ChIJx22LbiEt3YARSIe46TZ1z_4&amp;travelmode=transit</t>
  </si>
  <si>
    <t>https://maps.google.com?saddr=34.0288629,-118.0552003&amp;daddr=33.8885848,-118.0703626</t>
  </si>
  <si>
    <t>https://www.google.com/maps/dir/34.0288629,-118.0552003/33.8885848,-118.0703626</t>
  </si>
  <si>
    <t>https://www.google.com/maps/dir/?api=1&amp;origin=Seal+Beach+National+Wildlife+Refuge&amp;origin_place_id=ChIJ9UqQKZMv3YARTcZ7Lh0mT1s&amp;destination=️+Lucky+Frog+Photo+Booth+️+Photo+Booth+Rental+Orange+County&amp;destination_place_id=ChIJx22LbiEt3YARSIe46TZ1z_4&amp;travelmode=best</t>
  </si>
  <si>
    <t>https://www.google.com/maps/dir/?api=1&amp;origin=Seal+Beach+National+Wildlife+Refuge&amp;origin_place_id=ChIJ9UqQKZMv3YARTcZ7Lh0mT1s&amp;destination=️+Lucky+Frog+Photo+Booth+️+Photo+Booth+Rental+Orange+County&amp;destination_place_id=ChIJx22LbiEt3YARSIe46TZ1z_4&amp;travelmode=driving</t>
  </si>
  <si>
    <t>https://www.google.com/maps/dir/?api=1&amp;origin=Seal+Beach+National+Wildlife+Refuge&amp;origin_place_id=ChIJ9UqQKZMv3YARTcZ7Lh0mT1s&amp;destination=️+Lucky+Frog+Photo+Booth+️+Photo+Booth+Rental+Orange+County&amp;destination_place_id=ChIJx22LbiEt3YARSIe46TZ1z_4&amp;travelmode=walking</t>
  </si>
  <si>
    <t>https://www.google.com/maps/dir/?api=1&amp;origin=Seal+Beach+National+Wildlife+Refuge&amp;origin_place_id=ChIJ9UqQKZMv3YARTcZ7Lh0mT1s&amp;destination=️+Lucky+Frog+Photo+Booth+️+Photo+Booth+Rental+Orange+County&amp;destination_place_id=ChIJx22LbiEt3YARSIe46TZ1z_4&amp;travelmode=bicycling</t>
  </si>
  <si>
    <t>https://www.google.com/maps/dir/?api=1&amp;origin=Seal+Beach+National+Wildlife+Refuge&amp;origin_place_id=ChIJ9UqQKZMv3YARTcZ7Lh0mT1s&amp;destination=️+Lucky+Frog+Photo+Booth+️+Photo+Booth+Rental+Orange+County&amp;destination_place_id=ChIJx22LbiEt3YARSIe46TZ1z_4&amp;travelmode=transit</t>
  </si>
  <si>
    <t>https://maps.google.com?saddr=33.7497605,-118.0884234&amp;daddr=33.8885848,-118.0703626</t>
  </si>
  <si>
    <t>https://www.google.com/maps/dir/33.7497605,-118.0884234/33.8885848,-118.0703626</t>
  </si>
  <si>
    <t>https://www.google.com/maps/dir/?api=1&amp;origin=Sunset+View+Park&amp;origin_place_id=ChIJfT70Z34x3YARf2o2zs-Dong&amp;destination=️+Lucky+Frog+Photo+Booth+️+Photo+Booth+Rental+Orange+County&amp;destination_place_id=ChIJx22LbiEt3YARSIe46TZ1z_4&amp;travelmode=best</t>
  </si>
  <si>
    <t>https://www.google.com/maps/dir/?api=1&amp;origin=Sunset+View+Park&amp;origin_place_id=ChIJfT70Z34x3YARf2o2zs-Dong&amp;destination=️+Lucky+Frog+Photo+Booth+️+Photo+Booth+Rental+Orange+County&amp;destination_place_id=ChIJx22LbiEt3YARSIe46TZ1z_4&amp;travelmode=driving</t>
  </si>
  <si>
    <t>https://www.google.com/maps/dir/?api=1&amp;origin=Sunset+View+Park&amp;origin_place_id=ChIJfT70Z34x3YARf2o2zs-Dong&amp;destination=️+Lucky+Frog+Photo+Booth+️+Photo+Booth+Rental+Orange+County&amp;destination_place_id=ChIJx22LbiEt3YARSIe46TZ1z_4&amp;travelmode=walking</t>
  </si>
  <si>
    <t>https://www.google.com/maps/dir/?api=1&amp;origin=Sunset+View+Park&amp;origin_place_id=ChIJfT70Z34x3YARf2o2zs-Dong&amp;destination=️+Lucky+Frog+Photo+Booth+️+Photo+Booth+Rental+Orange+County&amp;destination_place_id=ChIJx22LbiEt3YARSIe46TZ1z_4&amp;travelmode=bicycling</t>
  </si>
  <si>
    <t>https://www.google.com/maps/dir/?api=1&amp;origin=Sunset+View+Park&amp;origin_place_id=ChIJfT70Z34x3YARf2o2zs-Dong&amp;destination=️+Lucky+Frog+Photo+Booth+️+Photo+Booth+Rental+Orange+County&amp;destination_place_id=ChIJx22LbiEt3YARSIe46TZ1z_4&amp;travelmode=transit</t>
  </si>
  <si>
    <t>https://maps.google.com?saddr=33.7987141,-118.1636573&amp;daddr=33.8885848,-118.0703626</t>
  </si>
  <si>
    <t>https://www.google.com/maps/dir/33.7987141,-118.1636573/33.8885848,-118.0703626</t>
  </si>
  <si>
    <t>https://www.google.com/maps/dir/?api=1&amp;origin=The+Disneyland+Story+presenting+Great+Moments+with+Mr.+Lincoln&amp;origin_place_id=ChIJg_8WsdDX3IARe9H6iI-roWY&amp;destination=️+Lucky+Frog+Photo+Booth+️+Photo+Booth+Rental+Orange+County&amp;destination_place_id=ChIJx22LbiEt3YARSIe46TZ1z_4&amp;travelmode=best</t>
  </si>
  <si>
    <t>https://www.google.com/maps/dir/?api=1&amp;origin=The+Disneyland+Story+presenting+Great+Moments+with+Mr.+Lincoln&amp;origin_place_id=ChIJg_8WsdDX3IARe9H6iI-roWY&amp;destination=️+Lucky+Frog+Photo+Booth+️+Photo+Booth+Rental+Orange+County&amp;destination_place_id=ChIJx22LbiEt3YARSIe46TZ1z_4&amp;travelmode=driving</t>
  </si>
  <si>
    <t>https://www.google.com/maps/dir/?api=1&amp;origin=The+Disneyland+Story+presenting+Great+Moments+with+Mr.+Lincoln&amp;origin_place_id=ChIJg_8WsdDX3IARe9H6iI-roWY&amp;destination=️+Lucky+Frog+Photo+Booth+️+Photo+Booth+Rental+Orange+County&amp;destination_place_id=ChIJx22LbiEt3YARSIe46TZ1z_4&amp;travelmode=walking</t>
  </si>
  <si>
    <t>https://www.google.com/maps/dir/?api=1&amp;origin=The+Disneyland+Story+presenting+Great+Moments+with+Mr.+Lincoln&amp;origin_place_id=ChIJg_8WsdDX3IARe9H6iI-roWY&amp;destination=️+Lucky+Frog+Photo+Booth+️+Photo+Booth+Rental+Orange+County&amp;destination_place_id=ChIJx22LbiEt3YARSIe46TZ1z_4&amp;travelmode=bicycling</t>
  </si>
  <si>
    <t>https://www.google.com/maps/dir/?api=1&amp;origin=The+Disneyland+Story+presenting+Great+Moments+with+Mr.+Lincoln&amp;origin_place_id=ChIJg_8WsdDX3IARe9H6iI-roWY&amp;destination=️+Lucky+Frog+Photo+Booth+️+Photo+Booth+Rental+Orange+County&amp;destination_place_id=ChIJx22LbiEt3YARSIe46TZ1z_4&amp;travelmode=transit</t>
  </si>
  <si>
    <t>https://maps.google.com?saddr=33.8102333,-117.9184917&amp;daddr=33.8885848,-118.0703626</t>
  </si>
  <si>
    <t>https://www.google.com/maps/dir/33.8102333,-117.9184917/33.8885848,-118.0703626</t>
  </si>
  <si>
    <t>https://www.google.com/maps/dir/?api=1&amp;origin=Hilbert+Museum+of+California+Art&amp;origin_place_id=ChIJAyVZcN7Z3IARobA3OnHN3xA&amp;destination=️+Lucky+Frog+Photo+Booth+️+Photo+Booth+Rental+Orange+County&amp;destination_place_id=ChIJx22LbiEt3YARSIe46TZ1z_4&amp;travelmode=best</t>
  </si>
  <si>
    <t>https://www.google.com/maps/dir/?api=1&amp;origin=Hilbert+Museum+of+California+Art&amp;origin_place_id=ChIJAyVZcN7Z3IARobA3OnHN3xA&amp;destination=️+Lucky+Frog+Photo+Booth+️+Photo+Booth+Rental+Orange+County&amp;destination_place_id=ChIJx22LbiEt3YARSIe46TZ1z_4&amp;travelmode=driving</t>
  </si>
  <si>
    <t>https://www.google.com/maps/dir/?api=1&amp;origin=Hilbert+Museum+of+California+Art&amp;origin_place_id=ChIJAyVZcN7Z3IARobA3OnHN3xA&amp;destination=️+Lucky+Frog+Photo+Booth+️+Photo+Booth+Rental+Orange+County&amp;destination_place_id=ChIJx22LbiEt3YARSIe46TZ1z_4&amp;travelmode=walking</t>
  </si>
  <si>
    <t>https://www.google.com/maps/dir/?api=1&amp;origin=Hilbert+Museum+of+California+Art&amp;origin_place_id=ChIJAyVZcN7Z3IARobA3OnHN3xA&amp;destination=️+Lucky+Frog+Photo+Booth+️+Photo+Booth+Rental+Orange+County&amp;destination_place_id=ChIJx22LbiEt3YARSIe46TZ1z_4&amp;travelmode=bicycling</t>
  </si>
  <si>
    <t>https://www.google.com/maps/dir/?api=1&amp;origin=Hilbert+Museum+of+California+Art&amp;origin_place_id=ChIJAyVZcN7Z3IARobA3OnHN3xA&amp;destination=️+Lucky+Frog+Photo+Booth+️+Photo+Booth+Rental+Orange+County&amp;destination_place_id=ChIJx22LbiEt3YARSIe46TZ1z_4&amp;travelmode=transit</t>
  </si>
  <si>
    <t>https://maps.google.com?saddr=33.7889918,-117.8565962&amp;daddr=33.8885848,-118.0703626</t>
  </si>
  <si>
    <t>https://www.google.com/maps/dir/33.7889918,-117.8565962/33.8885848,-118.0703626</t>
  </si>
  <si>
    <t>https://www.google.com/maps/dir/?api=1&amp;origin=Hsi+Lai+Temple&amp;origin_place_id=ChIJkUb-yavVwoARU2Pmszd9mfo&amp;destination=️+Lucky+Frog+Photo+Booth+️+Photo+Booth+Rental+Orange+County&amp;destination_place_id=ChIJx22LbiEt3YARSIe46TZ1z_4&amp;travelmode=best</t>
  </si>
  <si>
    <t>https://www.google.com/maps/dir/?api=1&amp;origin=Hsi+Lai+Temple&amp;origin_place_id=ChIJkUb-yavVwoARU2Pmszd9mfo&amp;destination=️+Lucky+Frog+Photo+Booth+️+Photo+Booth+Rental+Orange+County&amp;destination_place_id=ChIJx22LbiEt3YARSIe46TZ1z_4&amp;travelmode=driving</t>
  </si>
  <si>
    <t>https://www.google.com/maps/dir/?api=1&amp;origin=Hsi+Lai+Temple&amp;origin_place_id=ChIJkUb-yavVwoARU2Pmszd9mfo&amp;destination=️+Lucky+Frog+Photo+Booth+️+Photo+Booth+Rental+Orange+County&amp;destination_place_id=ChIJx22LbiEt3YARSIe46TZ1z_4&amp;travelmode=walking</t>
  </si>
  <si>
    <t>https://www.google.com/maps/dir/?api=1&amp;origin=Hsi+Lai+Temple&amp;origin_place_id=ChIJkUb-yavVwoARU2Pmszd9mfo&amp;destination=️+Lucky+Frog+Photo+Booth+️+Photo+Booth+Rental+Orange+County&amp;destination_place_id=ChIJx22LbiEt3YARSIe46TZ1z_4&amp;travelmode=bicycling</t>
  </si>
  <si>
    <t>https://www.google.com/maps/dir/?api=1&amp;origin=Hsi+Lai+Temple&amp;origin_place_id=ChIJkUb-yavVwoARU2Pmszd9mfo&amp;destination=️+Lucky+Frog+Photo+Booth+️+Photo+Booth+Rental+Orange+County&amp;destination_place_id=ChIJx22LbiEt3YARSIe46TZ1z_4&amp;travelmode=transit</t>
  </si>
  <si>
    <t>https://maps.google.com?saddr=33.9756882,-117.9677071&amp;daddr=33.8885848,-118.0703626</t>
  </si>
  <si>
    <t>https://www.google.com/maps/dir/33.9756882,-117.9677071/33.8885848,-118.0703626</t>
  </si>
  <si>
    <t>https://www.google.com/maps/dir/?api=1&amp;origin=Laguna+Lake+Park&amp;origin_place_id=ChIJl2iDIY8q3YARjJuiD2cLzX4&amp;destination=️+Lucky+Frog+Photo+Booth+️+Photo+Booth+Rental+Orange+County&amp;destination_place_id=ChIJx22LbiEt3YARSIe46TZ1z_4&amp;travelmode=best</t>
  </si>
  <si>
    <t>https://www.google.com/maps/dir/?api=1&amp;origin=Laguna+Lake+Park&amp;origin_place_id=ChIJl2iDIY8q3YARjJuiD2cLzX4&amp;destination=️+Lucky+Frog+Photo+Booth+️+Photo+Booth+Rental+Orange+County&amp;destination_place_id=ChIJx22LbiEt3YARSIe46TZ1z_4&amp;travelmode=driving</t>
  </si>
  <si>
    <t>https://www.google.com/maps/dir/?api=1&amp;origin=Laguna+Lake+Park&amp;origin_place_id=ChIJl2iDIY8q3YARjJuiD2cLzX4&amp;destination=️+Lucky+Frog+Photo+Booth+️+Photo+Booth+Rental+Orange+County&amp;destination_place_id=ChIJx22LbiEt3YARSIe46TZ1z_4&amp;travelmode=walking</t>
  </si>
  <si>
    <t>https://www.google.com/maps/dir/?api=1&amp;origin=Laguna+Lake+Park&amp;origin_place_id=ChIJl2iDIY8q3YARjJuiD2cLzX4&amp;destination=️+Lucky+Frog+Photo+Booth+️+Photo+Booth+Rental+Orange+County&amp;destination_place_id=ChIJx22LbiEt3YARSIe46TZ1z_4&amp;travelmode=bicycling</t>
  </si>
  <si>
    <t>https://www.google.com/maps/dir/?api=1&amp;origin=Laguna+Lake+Park&amp;origin_place_id=ChIJl2iDIY8q3YARjJuiD2cLzX4&amp;destination=️+Lucky+Frog+Photo+Booth+️+Photo+Booth+Rental+Orange+County&amp;destination_place_id=ChIJx22LbiEt3YARSIe46TZ1z_4&amp;travelmode=transit</t>
  </si>
  <si>
    <t>https://maps.google.com?saddr=33.9036277,-117.9397933&amp;daddr=33.8885848,-118.0703626</t>
  </si>
  <si>
    <t>https://www.google.com/maps/dir/33.9036277,-117.9397933/33.8885848,-118.0703626</t>
  </si>
  <si>
    <t>https://www.google.com/maps/dir/?api=1&amp;origin=Tri-City+Park&amp;origin_place_id=ChIJl0TKIkXU3IARwjHULDgcB1c&amp;destination=️+Lucky+Frog+Photo+Booth+️+Photo+Booth+Rental+Orange+County&amp;destination_place_id=ChIJx22LbiEt3YARSIe46TZ1z_4&amp;travelmode=best</t>
  </si>
  <si>
    <t>https://www.google.com/maps/dir/?api=1&amp;origin=Tri-City+Park&amp;origin_place_id=ChIJl0TKIkXU3IARwjHULDgcB1c&amp;destination=️+Lucky+Frog+Photo+Booth+️+Photo+Booth+Rental+Orange+County&amp;destination_place_id=ChIJx22LbiEt3YARSIe46TZ1z_4&amp;travelmode=driving</t>
  </si>
  <si>
    <t>https://www.google.com/maps/dir/?api=1&amp;origin=Tri-City+Park&amp;origin_place_id=ChIJl0TKIkXU3IARwjHULDgcB1c&amp;destination=️+Lucky+Frog+Photo+Booth+️+Photo+Booth+Rental+Orange+County&amp;destination_place_id=ChIJx22LbiEt3YARSIe46TZ1z_4&amp;travelmode=walking</t>
  </si>
  <si>
    <t>https://www.google.com/maps/dir/?api=1&amp;origin=Tri-City+Park&amp;origin_place_id=ChIJl0TKIkXU3IARwjHULDgcB1c&amp;destination=️+Lucky+Frog+Photo+Booth+️+Photo+Booth+Rental+Orange+County&amp;destination_place_id=ChIJx22LbiEt3YARSIe46TZ1z_4&amp;travelmode=bicycling</t>
  </si>
  <si>
    <t>https://www.google.com/maps/dir/?api=1&amp;origin=Tri-City+Park&amp;origin_place_id=ChIJl0TKIkXU3IARwjHULDgcB1c&amp;destination=️+Lucky+Frog+Photo+Booth+️+Photo+Booth+Rental+Orange+County&amp;destination_place_id=ChIJx22LbiEt3YARSIe46TZ1z_4&amp;travelmode=transit</t>
  </si>
  <si>
    <t>https://maps.google.com?saddr=33.903739,-117.8651883&amp;daddr=33.8885848,-118.0703626</t>
  </si>
  <si>
    <t>https://www.google.com/maps/dir/33.903739,-117.8651883/33.8885848,-118.0703626</t>
  </si>
  <si>
    <t>https://www.google.com/maps/dir/?api=1&amp;origin=Ancient+Sanctum&amp;origin_place_id=ChIJ3TA10-4p3YARKp8up_QaCKM&amp;destination=️+Lucky+Frog+Photo+Booth+️+Photo+Booth+Rental+Orange+County&amp;destination_place_id=ChIJx22LbiEt3YARSIe46TZ1z_4&amp;travelmode=best</t>
  </si>
  <si>
    <t>https://www.google.com/maps/dir/?api=1&amp;origin=Ancient+Sanctum&amp;origin_place_id=ChIJ3TA10-4p3YARKp8up_QaCKM&amp;destination=️+Lucky+Frog+Photo+Booth+️+Photo+Booth+Rental+Orange+County&amp;destination_place_id=ChIJx22LbiEt3YARSIe46TZ1z_4&amp;travelmode=driving</t>
  </si>
  <si>
    <t>https://www.google.com/maps/dir/?api=1&amp;origin=Ancient+Sanctum&amp;origin_place_id=ChIJ3TA10-4p3YARKp8up_QaCKM&amp;destination=️+Lucky+Frog+Photo+Booth+️+Photo+Booth+Rental+Orange+County&amp;destination_place_id=ChIJx22LbiEt3YARSIe46TZ1z_4&amp;travelmode=walking</t>
  </si>
  <si>
    <t>https://www.google.com/maps/dir/?api=1&amp;origin=Ancient+Sanctum&amp;origin_place_id=ChIJ3TA10-4p3YARKp8up_QaCKM&amp;destination=️+Lucky+Frog+Photo+Booth+️+Photo+Booth+Rental+Orange+County&amp;destination_place_id=ChIJx22LbiEt3YARSIe46TZ1z_4&amp;travelmode=bicycling</t>
  </si>
  <si>
    <t>https://www.google.com/maps/dir/?api=1&amp;origin=Ancient+Sanctum&amp;origin_place_id=ChIJ3TA10-4p3YARKp8up_QaCKM&amp;destination=️+Lucky+Frog+Photo+Booth+️+Photo+Booth+Rental+Orange+County&amp;destination_place_id=ChIJx22LbiEt3YARSIe46TZ1z_4&amp;travelmode=transit</t>
  </si>
  <si>
    <t>https://maps.google.com?saddr=33.8061842,-117.9181258&amp;daddr=33.8885848,-118.0703626</t>
  </si>
  <si>
    <t>https://www.google.com/maps/dir/33.8061842,-117.9181258/33.8885848,-118.0703626</t>
  </si>
  <si>
    <t>https://www.google.com/maps/dir/?api=1&amp;origin=Snow+White's+Enchanted+Wish&amp;origin_place_id=ChIJC4tPjBHX3IARhEqioRHqpCw&amp;destination=️+Lucky+Frog+Photo+Booth+️+Photo+Booth+Rental+Orange+County&amp;destination_place_id=ChIJx22LbiEt3YARSIe46TZ1z_4&amp;travelmode=best</t>
  </si>
  <si>
    <t>https://www.google.com/maps/dir/?api=1&amp;origin=Snow+White's+Enchanted+Wish&amp;origin_place_id=ChIJC4tPjBHX3IARhEqioRHqpCw&amp;destination=️+Lucky+Frog+Photo+Booth+️+Photo+Booth+Rental+Orange+County&amp;destination_place_id=ChIJx22LbiEt3YARSIe46TZ1z_4&amp;travelmode=driving</t>
  </si>
  <si>
    <t>https://www.google.com/maps/dir/?api=1&amp;origin=Snow+White's+Enchanted+Wish&amp;origin_place_id=ChIJC4tPjBHX3IARhEqioRHqpCw&amp;destination=️+Lucky+Frog+Photo+Booth+️+Photo+Booth+Rental+Orange+County&amp;destination_place_id=ChIJx22LbiEt3YARSIe46TZ1z_4&amp;travelmode=walking</t>
  </si>
  <si>
    <t>https://www.google.com/maps/dir/?api=1&amp;origin=Snow+White's+Enchanted+Wish&amp;origin_place_id=ChIJC4tPjBHX3IARhEqioRHqpCw&amp;destination=️+Lucky+Frog+Photo+Booth+️+Photo+Booth+Rental+Orange+County&amp;destination_place_id=ChIJx22LbiEt3YARSIe46TZ1z_4&amp;travelmode=bicycling</t>
  </si>
  <si>
    <t>https://www.google.com/maps/dir/?api=1&amp;origin=Snow+White's+Enchanted+Wish&amp;origin_place_id=ChIJC4tPjBHX3IARhEqioRHqpCw&amp;destination=️+Lucky+Frog+Photo+Booth+️+Photo+Booth+Rental+Orange+County&amp;destination_place_id=ChIJx22LbiEt3YARSIe46TZ1z_4&amp;travelmode=transit</t>
  </si>
  <si>
    <t>https://maps.google.com?saddr=33.8127559,-117.918767&amp;daddr=33.8885848,-118.0703626</t>
  </si>
  <si>
    <t>https://www.google.com/maps/dir/33.8127559,-117.918767/33.8885848,-118.0703626</t>
  </si>
  <si>
    <t>https://www.google.com/maps/dir/?api=1&amp;origin=EL+Pino&amp;origin_place_id=ChIJdbtGBwDFwoARIErAuPq8_xA&amp;destination=️+Lucky+Frog+Photo+Booth+️+Photo+Booth+Rental+Orange+County&amp;destination_place_id=ChIJx22LbiEt3YARSIe46TZ1z_4&amp;travelmode=best</t>
  </si>
  <si>
    <t>https://www.google.com/maps/dir/?api=1&amp;origin=EL+Pino&amp;origin_place_id=ChIJdbtGBwDFwoARIErAuPq8_xA&amp;destination=️+Lucky+Frog+Photo+Booth+️+Photo+Booth+Rental+Orange+County&amp;destination_place_id=ChIJx22LbiEt3YARSIe46TZ1z_4&amp;travelmode=driving</t>
  </si>
  <si>
    <t>https://www.google.com/maps/dir/?api=1&amp;origin=EL+Pino&amp;origin_place_id=ChIJdbtGBwDFwoARIErAuPq8_xA&amp;destination=️+Lucky+Frog+Photo+Booth+️+Photo+Booth+Rental+Orange+County&amp;destination_place_id=ChIJx22LbiEt3YARSIe46TZ1z_4&amp;travelmode=walking</t>
  </si>
  <si>
    <t>https://www.google.com/maps/dir/?api=1&amp;origin=EL+Pino&amp;origin_place_id=ChIJdbtGBwDFwoARIErAuPq8_xA&amp;destination=️+Lucky+Frog+Photo+Booth+️+Photo+Booth+Rental+Orange+County&amp;destination_place_id=ChIJx22LbiEt3YARSIe46TZ1z_4&amp;travelmode=bicycling</t>
  </si>
  <si>
    <t>https://www.google.com/maps/dir/?api=1&amp;origin=EL+Pino&amp;origin_place_id=ChIJdbtGBwDFwoARIErAuPq8_xA&amp;destination=️+Lucky+Frog+Photo+Booth+️+Photo+Booth+Rental+Orange+County&amp;destination_place_id=ChIJx22LbiEt3YARSIe46TZ1z_4&amp;travelmode=transit</t>
  </si>
  <si>
    <t>https://maps.google.com?saddr=34.0432537,-118.1924703&amp;daddr=33.8885848,-118.0703626</t>
  </si>
  <si>
    <t>https://www.google.com/maps/dir/34.0432537,-118.1924703/33.8885848,-118.0703626</t>
  </si>
  <si>
    <t>https://www.google.com/maps/dir/?api=1&amp;origin=Workman+and+Temple+Family+Homestead+Museum&amp;origin_place_id=ChIJGS0J4XvWwoARIzd6A_Bo1ek&amp;destination=️+Lucky+Frog+Photo+Booth+️+Photo+Booth+Rental+Orange+County&amp;destination_place_id=ChIJx22LbiEt3YARSIe46TZ1z_4&amp;travelmode=best</t>
  </si>
  <si>
    <t>https://www.google.com/maps/dir/?api=1&amp;origin=Workman+and+Temple+Family+Homestead+Museum&amp;origin_place_id=ChIJGS0J4XvWwoARIzd6A_Bo1ek&amp;destination=️+Lucky+Frog+Photo+Booth+️+Photo+Booth+Rental+Orange+County&amp;destination_place_id=ChIJx22LbiEt3YARSIe46TZ1z_4&amp;travelmode=driving</t>
  </si>
  <si>
    <t>https://www.google.com/maps/dir/?api=1&amp;origin=Workman+and+Temple+Family+Homestead+Museum&amp;origin_place_id=ChIJGS0J4XvWwoARIzd6A_Bo1ek&amp;destination=️+Lucky+Frog+Photo+Booth+️+Photo+Booth+Rental+Orange+County&amp;destination_place_id=ChIJx22LbiEt3YARSIe46TZ1z_4&amp;travelmode=walking</t>
  </si>
  <si>
    <t>https://www.google.com/maps/dir/?api=1&amp;origin=Workman+and+Temple+Family+Homestead+Museum&amp;origin_place_id=ChIJGS0J4XvWwoARIzd6A_Bo1ek&amp;destination=️+Lucky+Frog+Photo+Booth+️+Photo+Booth+Rental+Orange+County&amp;destination_place_id=ChIJx22LbiEt3YARSIe46TZ1z_4&amp;travelmode=bicycling</t>
  </si>
  <si>
    <t>https://www.google.com/maps/dir/?api=1&amp;origin=Workman+and+Temple+Family+Homestead+Museum&amp;origin_place_id=ChIJGS0J4XvWwoARIzd6A_Bo1ek&amp;destination=️+Lucky+Frog+Photo+Booth+️+Photo+Booth+Rental+Orange+County&amp;destination_place_id=ChIJx22LbiEt3YARSIe46TZ1z_4&amp;travelmode=transit</t>
  </si>
  <si>
    <t>https://maps.google.com?saddr=34.0198548,-117.9649784&amp;daddr=33.8885848,-118.0703626</t>
  </si>
  <si>
    <t>https://www.google.com/maps/dir/34.0198548,-117.9649784/33.8885848,-118.0703626</t>
  </si>
  <si>
    <t>https://www.google.com/maps/dir/?api=1&amp;origin=Hotel+Pepper+Tree+Boutique+Kitchen+Studios+-+Anaheim&amp;origin_place_id=ChIJo89Io54p3YARAl5rfatCgXE&amp;destination=️+Lucky+Frog+Photo+Booth+️+Photo+Booth+Rental+Orange+County&amp;destination_place_id=ChIJx22LbiEt3YARSIe46TZ1z_4&amp;travelmode=best</t>
  </si>
  <si>
    <t>https://www.google.com/maps/dir/?api=1&amp;origin=Hotel+Pepper+Tree+Boutique+Kitchen+Studios+-+Anaheim&amp;origin_place_id=ChIJo89Io54p3YARAl5rfatCgXE&amp;destination=️+Lucky+Frog+Photo+Booth+️+Photo+Booth+Rental+Orange+County&amp;destination_place_id=ChIJx22LbiEt3YARSIe46TZ1z_4&amp;travelmode=driving</t>
  </si>
  <si>
    <t>https://www.google.com/maps/dir/?api=1&amp;origin=Hotel+Pepper+Tree+Boutique+Kitchen+Studios+-+Anaheim&amp;origin_place_id=ChIJo89Io54p3YARAl5rfatCgXE&amp;destination=️+Lucky+Frog+Photo+Booth+️+Photo+Booth+Rental+Orange+County&amp;destination_place_id=ChIJx22LbiEt3YARSIe46TZ1z_4&amp;travelmode=walking</t>
  </si>
  <si>
    <t>https://www.google.com/maps/dir/?api=1&amp;origin=Hotel+Pepper+Tree+Boutique+Kitchen+Studios+-+Anaheim&amp;origin_place_id=ChIJo89Io54p3YARAl5rfatCgXE&amp;destination=️+Lucky+Frog+Photo+Booth+️+Photo+Booth+Rental+Orange+County&amp;destination_place_id=ChIJx22LbiEt3YARSIe46TZ1z_4&amp;travelmode=bicycling</t>
  </si>
  <si>
    <t>https://www.google.com/maps/dir/?api=1&amp;origin=Hotel+Pepper+Tree+Boutique+Kitchen+Studios+-+Anaheim&amp;origin_place_id=ChIJo89Io54p3YARAl5rfatCgXE&amp;destination=️+Lucky+Frog+Photo+Booth+️+Photo+Booth+Rental+Orange+County&amp;destination_place_id=ChIJx22LbiEt3YARSIe46TZ1z_4&amp;travelmode=transit</t>
  </si>
  <si>
    <t>https://maps.google.com?saddr=33.832962,-117.967073&amp;daddr=33.8885848,-118.0703626</t>
  </si>
  <si>
    <t>https://www.google.com/maps/dir/33.832962,-117.967073/33.8885848,-118.0703626</t>
  </si>
  <si>
    <t>https://www.google.com/maps/dir/?api=1&amp;origin=Los+Cerritos+Center&amp;origin_place_id=ChIJ539XJnQt3YARx_PLXvgj8rI&amp;destination=️+Lucky+Frog+Photo+Booth+️+Photo+Booth+Rental+Orange+County&amp;destination_place_id=ChIJx22LbiEt3YARSIe46TZ1z_4&amp;travelmode=best</t>
  </si>
  <si>
    <t>https://www.google.com/maps/dir/?api=1&amp;origin=Los+Cerritos+Center&amp;origin_place_id=ChIJ539XJnQt3YARx_PLXvgj8rI&amp;destination=️+Lucky+Frog+Photo+Booth+️+Photo+Booth+Rental+Orange+County&amp;destination_place_id=ChIJx22LbiEt3YARSIe46TZ1z_4&amp;travelmode=driving</t>
  </si>
  <si>
    <t>https://www.google.com/maps/dir/?api=1&amp;origin=Los+Cerritos+Center&amp;origin_place_id=ChIJ539XJnQt3YARx_PLXvgj8rI&amp;destination=️+Lucky+Frog+Photo+Booth+️+Photo+Booth+Rental+Orange+County&amp;destination_place_id=ChIJx22LbiEt3YARSIe46TZ1z_4&amp;travelmode=walking</t>
  </si>
  <si>
    <t>https://www.google.com/maps/dir/?api=1&amp;origin=Los+Cerritos+Center&amp;origin_place_id=ChIJ539XJnQt3YARx_PLXvgj8rI&amp;destination=️+Lucky+Frog+Photo+Booth+️+Photo+Booth+Rental+Orange+County&amp;destination_place_id=ChIJx22LbiEt3YARSIe46TZ1z_4&amp;travelmode=bicycling</t>
  </si>
  <si>
    <t>https://www.google.com/maps/dir/?api=1&amp;origin=Los+Cerritos+Center&amp;origin_place_id=ChIJ539XJnQt3YARx_PLXvgj8rI&amp;destination=️+Lucky+Frog+Photo+Booth+️+Photo+Booth+Rental+Orange+County&amp;destination_place_id=ChIJx22LbiEt3YARSIe46TZ1z_4&amp;travelmode=transit</t>
  </si>
  <si>
    <t>https://maps.google.com?saddr=33.8622482,-118.0948809&amp;daddr=33.8885848,-118.0703626</t>
  </si>
  <si>
    <t>https://www.google.com/maps/dir/33.8622482,-118.0948809/33.8885848,-118.0703626</t>
  </si>
  <si>
    <t>https://www.google.com/maps/dir/?api=1&amp;origin=JCPenney&amp;origin_place_id=ChIJM5HqEILNwoARQyvIYjKQlq0&amp;destination=️+Lucky+Frog+Photo+Booth+️+Photo+Booth+Rental+Orange+County&amp;destination_place_id=ChIJx22LbiEt3YARSIe46TZ1z_4&amp;travelmode=best</t>
  </si>
  <si>
    <t>https://www.google.com/maps/dir/?api=1&amp;origin=JCPenney&amp;origin_place_id=ChIJM5HqEILNwoARQyvIYjKQlq0&amp;destination=️+Lucky+Frog+Photo+Booth+️+Photo+Booth+Rental+Orange+County&amp;destination_place_id=ChIJx22LbiEt3YARSIe46TZ1z_4&amp;travelmode=driving</t>
  </si>
  <si>
    <t>https://www.google.com/maps/dir/?api=1&amp;origin=JCPenney&amp;origin_place_id=ChIJM5HqEILNwoARQyvIYjKQlq0&amp;destination=️+Lucky+Frog+Photo+Booth+️+Photo+Booth+Rental+Orange+County&amp;destination_place_id=ChIJx22LbiEt3YARSIe46TZ1z_4&amp;travelmode=walking</t>
  </si>
  <si>
    <t>https://www.google.com/maps/dir/?api=1&amp;origin=JCPenney&amp;origin_place_id=ChIJM5HqEILNwoARQyvIYjKQlq0&amp;destination=️+Lucky+Frog+Photo+Booth+️+Photo+Booth+Rental+Orange+County&amp;destination_place_id=ChIJx22LbiEt3YARSIe46TZ1z_4&amp;travelmode=bicycling</t>
  </si>
  <si>
    <t>https://www.google.com/maps/dir/?api=1&amp;origin=JCPenney&amp;origin_place_id=ChIJM5HqEILNwoARQyvIYjKQlq0&amp;destination=️+Lucky+Frog+Photo+Booth+️+Photo+Booth+Rental+Orange+County&amp;destination_place_id=ChIJx22LbiEt3YARSIe46TZ1z_4&amp;travelmode=transit</t>
  </si>
  <si>
    <t>https://maps.google.com?saddr=33.9369048,-118.121117&amp;daddr=33.8885848,-118.0703626</t>
  </si>
  <si>
    <t>https://www.google.com/maps/dir/33.9369048,-118.121117/33.8885848,-118.0703626</t>
  </si>
  <si>
    <t>https://www.google.com/maps/dir/?api=1&amp;origin=Best+Buy&amp;origin_place_id=ChIJD7_z2pgq3YART2ocm-nUF0o&amp;destination=️+Lucky+Frog+Photo+Booth+️+Photo+Booth+Rental+Orange+County&amp;destination_place_id=ChIJx22LbiEt3YARSIe46TZ1z_4&amp;travelmode=best</t>
  </si>
  <si>
    <t>https://www.google.com/maps/dir/?api=1&amp;origin=Best+Buy&amp;origin_place_id=ChIJD7_z2pgq3YART2ocm-nUF0o&amp;destination=️+Lucky+Frog+Photo+Booth+️+Photo+Booth+Rental+Orange+County&amp;destination_place_id=ChIJx22LbiEt3YARSIe46TZ1z_4&amp;travelmode=driving</t>
  </si>
  <si>
    <t>https://www.google.com/maps/dir/?api=1&amp;origin=Best+Buy&amp;origin_place_id=ChIJD7_z2pgq3YART2ocm-nUF0o&amp;destination=️+Lucky+Frog+Photo+Booth+️+Photo+Booth+Rental+Orange+County&amp;destination_place_id=ChIJx22LbiEt3YARSIe46TZ1z_4&amp;travelmode=walking</t>
  </si>
  <si>
    <t>https://www.google.com/maps/dir/?api=1&amp;origin=Best+Buy&amp;origin_place_id=ChIJD7_z2pgq3YART2ocm-nUF0o&amp;destination=️+Lucky+Frog+Photo+Booth+️+Photo+Booth+Rental+Orange+County&amp;destination_place_id=ChIJx22LbiEt3YARSIe46TZ1z_4&amp;travelmode=bicycling</t>
  </si>
  <si>
    <t>https://www.google.com/maps/dir/?api=1&amp;origin=Best+Buy&amp;origin_place_id=ChIJD7_z2pgq3YART2ocm-nUF0o&amp;destination=️+Lucky+Frog+Photo+Booth+️+Photo+Booth+Rental+Orange+County&amp;destination_place_id=ChIJx22LbiEt3YARSIe46TZ1z_4&amp;travelmode=transit</t>
  </si>
  <si>
    <t>https://maps.google.com?saddr=33.91620029999999,-117.9317032&amp;daddr=33.8885848,-118.0703626</t>
  </si>
  <si>
    <t>https://www.google.com/maps/dir/33.91620029999999,-117.9317032/33.8885848,-118.0703626</t>
  </si>
  <si>
    <t>https://www.google.com/maps/dir/?api=1&amp;origin=Living+Spaces&amp;origin_place_id=ChIJJ2IJTn4s3YAR8WNikp9KxPM&amp;destination=️+Lucky+Frog+Photo+Booth+️+Photo+Booth+Rental+Orange+County&amp;destination_place_id=ChIJx22LbiEt3YARSIe46TZ1z_4&amp;travelmode=best</t>
  </si>
  <si>
    <t>https://www.google.com/maps/dir/?api=1&amp;origin=Living+Spaces&amp;origin_place_id=ChIJJ2IJTn4s3YAR8WNikp9KxPM&amp;destination=️+Lucky+Frog+Photo+Booth+️+Photo+Booth+Rental+Orange+County&amp;destination_place_id=ChIJx22LbiEt3YARSIe46TZ1z_4&amp;travelmode=driving</t>
  </si>
  <si>
    <t>https://www.google.com/maps/dir/?api=1&amp;origin=Living+Spaces&amp;origin_place_id=ChIJJ2IJTn4s3YAR8WNikp9KxPM&amp;destination=️+Lucky+Frog+Photo+Booth+️+Photo+Booth+Rental+Orange+County&amp;destination_place_id=ChIJx22LbiEt3YARSIe46TZ1z_4&amp;travelmode=walking</t>
  </si>
  <si>
    <t>https://www.google.com/maps/dir/?api=1&amp;origin=Living+Spaces&amp;origin_place_id=ChIJJ2IJTn4s3YAR8WNikp9KxPM&amp;destination=️+Lucky+Frog+Photo+Booth+️+Photo+Booth+Rental+Orange+County&amp;destination_place_id=ChIJx22LbiEt3YARSIe46TZ1z_4&amp;travelmode=bicycling</t>
  </si>
  <si>
    <t>https://www.google.com/maps/dir/?api=1&amp;origin=Living+Spaces&amp;origin_place_id=ChIJJ2IJTn4s3YAR8WNikp9KxPM&amp;destination=️+Lucky+Frog+Photo+Booth+️+Photo+Booth+Rental+Orange+County&amp;destination_place_id=ChIJx22LbiEt3YARSIe46TZ1z_4&amp;travelmode=transit</t>
  </si>
  <si>
    <t>https://maps.google.com?saddr=33.874483,-118.021965&amp;daddr=33.8885848,-118.0703626</t>
  </si>
  <si>
    <t>https://www.google.com/maps/dir/33.874483,-118.021965/33.8885848,-118.0703626</t>
  </si>
  <si>
    <t>https://www.google.com/maps/dir/?api=1&amp;origin=Target&amp;origin_place_id=ChIJm-HOz8Mp3YARTbhGEmkD9ic&amp;destination=️+Lucky+Frog+Photo+Booth+️+Photo+Booth+Rental+Orange+County&amp;destination_place_id=ChIJx22LbiEt3YARSIe46TZ1z_4&amp;travelmode=best</t>
  </si>
  <si>
    <t>https://www.google.com/maps/dir/?api=1&amp;origin=Target&amp;origin_place_id=ChIJm-HOz8Mp3YARTbhGEmkD9ic&amp;destination=️+Lucky+Frog+Photo+Booth+️+Photo+Booth+Rental+Orange+County&amp;destination_place_id=ChIJx22LbiEt3YARSIe46TZ1z_4&amp;travelmode=driving</t>
  </si>
  <si>
    <t>https://www.google.com/maps/dir/?api=1&amp;origin=Target&amp;origin_place_id=ChIJm-HOz8Mp3YARTbhGEmkD9ic&amp;destination=️+Lucky+Frog+Photo+Booth+️+Photo+Booth+Rental+Orange+County&amp;destination_place_id=ChIJx22LbiEt3YARSIe46TZ1z_4&amp;travelmode=walking</t>
  </si>
  <si>
    <t>https://www.google.com/maps/dir/?api=1&amp;origin=Target&amp;origin_place_id=ChIJm-HOz8Mp3YARTbhGEmkD9ic&amp;destination=️+Lucky+Frog+Photo+Booth+️+Photo+Booth+Rental+Orange+County&amp;destination_place_id=ChIJx22LbiEt3YARSIe46TZ1z_4&amp;travelmode=bicycling</t>
  </si>
  <si>
    <t>https://www.google.com/maps/dir/?api=1&amp;origin=Target&amp;origin_place_id=ChIJm-HOz8Mp3YARTbhGEmkD9ic&amp;destination=️+Lucky+Frog+Photo+Booth+️+Photo+Booth+Rental+Orange+County&amp;destination_place_id=ChIJx22LbiEt3YARSIe46TZ1z_4&amp;travelmode=transit</t>
  </si>
  <si>
    <t>https://maps.google.com?saddr=33.8312352,-117.9430234&amp;daddr=33.8885848,-118.0703626</t>
  </si>
  <si>
    <t>https://www.google.com/maps/dir/33.8312352,-117.9430234/33.8885848,-118.0703626</t>
  </si>
  <si>
    <t>https://www.google.com/maps/dir/?api=1&amp;origin=Apple+Los+Cerritos&amp;origin_place_id=ChIJ8565_XMt3YAR7HyLbSDC9GE&amp;destination=️+Lucky+Frog+Photo+Booth+️+Photo+Booth+Rental+Orange+County&amp;destination_place_id=ChIJx22LbiEt3YARSIe46TZ1z_4&amp;travelmode=best</t>
  </si>
  <si>
    <t>https://www.google.com/maps/dir/?api=1&amp;origin=Apple+Los+Cerritos&amp;origin_place_id=ChIJ8565_XMt3YAR7HyLbSDC9GE&amp;destination=️+Lucky+Frog+Photo+Booth+️+Photo+Booth+Rental+Orange+County&amp;destination_place_id=ChIJx22LbiEt3YARSIe46TZ1z_4&amp;travelmode=driving</t>
  </si>
  <si>
    <t>https://www.google.com/maps/dir/?api=1&amp;origin=Apple+Los+Cerritos&amp;origin_place_id=ChIJ8565_XMt3YAR7HyLbSDC9GE&amp;destination=️+Lucky+Frog+Photo+Booth+️+Photo+Booth+Rental+Orange+County&amp;destination_place_id=ChIJx22LbiEt3YARSIe46TZ1z_4&amp;travelmode=walking</t>
  </si>
  <si>
    <t>https://www.google.com/maps/dir/?api=1&amp;origin=Apple+Los+Cerritos&amp;origin_place_id=ChIJ8565_XMt3YAR7HyLbSDC9GE&amp;destination=️+Lucky+Frog+Photo+Booth+️+Photo+Booth+Rental+Orange+County&amp;destination_place_id=ChIJx22LbiEt3YARSIe46TZ1z_4&amp;travelmode=bicycling</t>
  </si>
  <si>
    <t>https://www.google.com/maps/dir/?api=1&amp;origin=Apple+Los+Cerritos&amp;origin_place_id=ChIJ8565_XMt3YAR7HyLbSDC9GE&amp;destination=️+Lucky+Frog+Photo+Booth+️+Photo+Booth+Rental+Orange+County&amp;destination_place_id=ChIJx22LbiEt3YARSIe46TZ1z_4&amp;travelmode=transit</t>
  </si>
  <si>
    <t>https://maps.google.com?saddr=33.862665,-118.094118&amp;daddr=33.8885848,-118.0703626</t>
  </si>
  <si>
    <t>https://www.google.com/maps/dir/33.862665,-118.094118/33.8885848,-118.0703626</t>
  </si>
  <si>
    <t>https://www.google.com/maps/dir/?api=1&amp;origin=Best+Buy&amp;origin_place_id=ChIJF3mU8HPNwoARVvf6zylrLDA&amp;destination=️+Lucky+Frog+Photo+Booth+️+Photo+Booth+Rental+Orange+County&amp;destination_place_id=ChIJx22LbiEt3YARSIe46TZ1z_4&amp;travelmode=best</t>
  </si>
  <si>
    <t>https://www.google.com/maps/dir/?api=1&amp;origin=Best+Buy&amp;origin_place_id=ChIJF3mU8HPNwoARVvf6zylrLDA&amp;destination=️+Lucky+Frog+Photo+Booth+️+Photo+Booth+Rental+Orange+County&amp;destination_place_id=ChIJx22LbiEt3YARSIe46TZ1z_4&amp;travelmode=driving</t>
  </si>
  <si>
    <t>https://www.google.com/maps/dir/?api=1&amp;origin=Best+Buy&amp;origin_place_id=ChIJF3mU8HPNwoARVvf6zylrLDA&amp;destination=️+Lucky+Frog+Photo+Booth+️+Photo+Booth+Rental+Orange+County&amp;destination_place_id=ChIJx22LbiEt3YARSIe46TZ1z_4&amp;travelmode=walking</t>
  </si>
  <si>
    <t>https://www.google.com/maps/dir/?api=1&amp;origin=Best+Buy&amp;origin_place_id=ChIJF3mU8HPNwoARVvf6zylrLDA&amp;destination=️+Lucky+Frog+Photo+Booth+️+Photo+Booth+Rental+Orange+County&amp;destination_place_id=ChIJx22LbiEt3YARSIe46TZ1z_4&amp;travelmode=bicycling</t>
  </si>
  <si>
    <t>https://www.google.com/maps/dir/?api=1&amp;origin=Best+Buy&amp;origin_place_id=ChIJF3mU8HPNwoARVvf6zylrLDA&amp;destination=️+Lucky+Frog+Photo+Booth+️+Photo+Booth+Rental+Orange+County&amp;destination_place_id=ChIJx22LbiEt3YARSIe46TZ1z_4&amp;travelmode=transit</t>
  </si>
  <si>
    <t>https://maps.google.com?saddr=33.925569,-118.129242&amp;daddr=33.8885848,-118.0703626</t>
  </si>
  <si>
    <t>https://www.google.com/maps/dir/33.925569,-118.129242/33.8885848,-118.0703626</t>
  </si>
  <si>
    <t>https://www.google.com/maps/dir/?api=1&amp;origin=Target&amp;origin_place_id=ChIJ3-aYlO8x3YARjZV0HpFoFn8&amp;destination=️+Lucky+Frog+Photo+Booth+️+Photo+Booth+Rental+Orange+County&amp;destination_place_id=ChIJx22LbiEt3YARSIe46TZ1z_4&amp;travelmode=best</t>
  </si>
  <si>
    <t>https://www.google.com/maps/dir/?api=1&amp;origin=Target&amp;origin_place_id=ChIJ3-aYlO8x3YARjZV0HpFoFn8&amp;destination=️+Lucky+Frog+Photo+Booth+️+Photo+Booth+Rental+Orange+County&amp;destination_place_id=ChIJx22LbiEt3YARSIe46TZ1z_4&amp;travelmode=driving</t>
  </si>
  <si>
    <t>https://www.google.com/maps/dir/?api=1&amp;origin=Target&amp;origin_place_id=ChIJ3-aYlO8x3YARjZV0HpFoFn8&amp;destination=️+Lucky+Frog+Photo+Booth+️+Photo+Booth+Rental+Orange+County&amp;destination_place_id=ChIJx22LbiEt3YARSIe46TZ1z_4&amp;travelmode=walking</t>
  </si>
  <si>
    <t>https://www.google.com/maps/dir/?api=1&amp;origin=Target&amp;origin_place_id=ChIJ3-aYlO8x3YARjZV0HpFoFn8&amp;destination=️+Lucky+Frog+Photo+Booth+️+Photo+Booth+Rental+Orange+County&amp;destination_place_id=ChIJx22LbiEt3YARSIe46TZ1z_4&amp;travelmode=bicycling</t>
  </si>
  <si>
    <t>https://www.google.com/maps/dir/?api=1&amp;origin=Target&amp;origin_place_id=ChIJ3-aYlO8x3YARjZV0HpFoFn8&amp;destination=️+Lucky+Frog+Photo+Booth+️+Photo+Booth+Rental+Orange+County&amp;destination_place_id=ChIJx22LbiEt3YARSIe46TZ1z_4&amp;travelmode=transit</t>
  </si>
  <si>
    <t>https://maps.google.com?saddr=33.7978736,-118.1226002&amp;daddr=33.8885848,-118.0703626</t>
  </si>
  <si>
    <t>https://www.google.com/maps/dir/33.7978736,-118.1226002/33.8885848,-118.0703626</t>
  </si>
  <si>
    <t>https://www.google.com/maps/dir/?api=1&amp;origin=Barnes+&amp;+Noble&amp;origin_place_id=ChIJDxHz-kUq3YARRE55WjsC8Zw&amp;destination=️+Lucky+Frog+Photo+Booth+️+Photo+Booth+Rental+Orange+County&amp;destination_place_id=ChIJx22LbiEt3YARSIe46TZ1z_4&amp;travelmode=best</t>
  </si>
  <si>
    <t>https://www.google.com/maps/dir/?api=1&amp;origin=Barnes+&amp;+Noble&amp;origin_place_id=ChIJDxHz-kUq3YARRE55WjsC8Zw&amp;destination=️+Lucky+Frog+Photo+Booth+️+Photo+Booth+Rental+Orange+County&amp;destination_place_id=ChIJx22LbiEt3YARSIe46TZ1z_4&amp;travelmode=driving</t>
  </si>
  <si>
    <t>https://www.google.com/maps/dir/?api=1&amp;origin=Barnes+&amp;+Noble&amp;origin_place_id=ChIJDxHz-kUq3YARRE55WjsC8Zw&amp;destination=️+Lucky+Frog+Photo+Booth+️+Photo+Booth+Rental+Orange+County&amp;destination_place_id=ChIJx22LbiEt3YARSIe46TZ1z_4&amp;travelmode=walking</t>
  </si>
  <si>
    <t>https://www.google.com/maps/dir/?api=1&amp;origin=Barnes+&amp;+Noble&amp;origin_place_id=ChIJDxHz-kUq3YARRE55WjsC8Zw&amp;destination=️+Lucky+Frog+Photo+Booth+️+Photo+Booth+Rental+Orange+County&amp;destination_place_id=ChIJx22LbiEt3YARSIe46TZ1z_4&amp;travelmode=bicycling</t>
  </si>
  <si>
    <t>https://www.google.com/maps/dir/?api=1&amp;origin=Barnes+&amp;+Noble&amp;origin_place_id=ChIJDxHz-kUq3YARRE55WjsC8Zw&amp;destination=️+Lucky+Frog+Photo+Booth+️+Photo+Booth+Rental+Orange+County&amp;destination_place_id=ChIJx22LbiEt3YARSIe46TZ1z_4&amp;travelmode=transit</t>
  </si>
  <si>
    <t>https://maps.google.com?saddr=33.8788721,-117.9627064&amp;daddr=33.8885848,-118.0703626</t>
  </si>
  <si>
    <t>https://www.google.com/maps/dir/33.8788721,-117.9627064/33.8885848,-118.0703626</t>
  </si>
  <si>
    <t>https://www.google.com/maps/dir/?api=1&amp;origin=Nordstrom&amp;origin_place_id=ChIJAdw-Lp4t3YARD6A1YxrYEpM&amp;destination=️+Lucky+Frog+Photo+Booth+️+Photo+Booth+Rental+Orange+County&amp;destination_place_id=ChIJx22LbiEt3YARSIe46TZ1z_4&amp;travelmode=best</t>
  </si>
  <si>
    <t>https://www.google.com/maps/dir/?api=1&amp;origin=Nordstrom&amp;origin_place_id=ChIJAdw-Lp4t3YARD6A1YxrYEpM&amp;destination=️+Lucky+Frog+Photo+Booth+️+Photo+Booth+Rental+Orange+County&amp;destination_place_id=ChIJx22LbiEt3YARSIe46TZ1z_4&amp;travelmode=driving</t>
  </si>
  <si>
    <t>https://www.google.com/maps/dir/?api=1&amp;origin=Nordstrom&amp;origin_place_id=ChIJAdw-Lp4t3YARD6A1YxrYEpM&amp;destination=️+Lucky+Frog+Photo+Booth+️+Photo+Booth+Rental+Orange+County&amp;destination_place_id=ChIJx22LbiEt3YARSIe46TZ1z_4&amp;travelmode=walking</t>
  </si>
  <si>
    <t>https://www.google.com/maps/dir/?api=1&amp;origin=Nordstrom&amp;origin_place_id=ChIJAdw-Lp4t3YARD6A1YxrYEpM&amp;destination=️+Lucky+Frog+Photo+Booth+️+Photo+Booth+Rental+Orange+County&amp;destination_place_id=ChIJx22LbiEt3YARSIe46TZ1z_4&amp;travelmode=bicycling</t>
  </si>
  <si>
    <t>https://www.google.com/maps/dir/?api=1&amp;origin=Nordstrom&amp;origin_place_id=ChIJAdw-Lp4t3YARD6A1YxrYEpM&amp;destination=️+Lucky+Frog+Photo+Booth+️+Photo+Booth+Rental+Orange+County&amp;destination_place_id=ChIJx22LbiEt3YARSIe46TZ1z_4&amp;travelmode=transit</t>
  </si>
  <si>
    <t>https://maps.google.com?saddr=33.8634588,-118.0937519&amp;daddr=33.8885848,-118.0703626</t>
  </si>
  <si>
    <t>https://www.google.com/maps/dir/33.8634588,-118.0937519/33.8885848,-118.0703626</t>
  </si>
  <si>
    <t>https://www.google.com/maps/dir/?api=1&amp;origin=Barnes+&amp;+Noble&amp;origin_place_id=ChIJTyHmt9wt3YARqiuyRYwMoRI&amp;destination=️+Lucky+Frog+Photo+Booth+️+Photo+Booth+Rental+Orange+County&amp;destination_place_id=ChIJx22LbiEt3YARSIe46TZ1z_4&amp;travelmode=best</t>
  </si>
  <si>
    <t>https://www.google.com/maps/dir/?api=1&amp;origin=Barnes+&amp;+Noble&amp;origin_place_id=ChIJTyHmt9wt3YARqiuyRYwMoRI&amp;destination=️+Lucky+Frog+Photo+Booth+️+Photo+Booth+Rental+Orange+County&amp;destination_place_id=ChIJx22LbiEt3YARSIe46TZ1z_4&amp;travelmode=driving</t>
  </si>
  <si>
    <t>https://www.google.com/maps/dir/?api=1&amp;origin=Barnes+&amp;+Noble&amp;origin_place_id=ChIJTyHmt9wt3YARqiuyRYwMoRI&amp;destination=️+Lucky+Frog+Photo+Booth+️+Photo+Booth+Rental+Orange+County&amp;destination_place_id=ChIJx22LbiEt3YARSIe46TZ1z_4&amp;travelmode=walking</t>
  </si>
  <si>
    <t>https://www.google.com/maps/dir/?api=1&amp;origin=Barnes+&amp;+Noble&amp;origin_place_id=ChIJTyHmt9wt3YARqiuyRYwMoRI&amp;destination=️+Lucky+Frog+Photo+Booth+️+Photo+Booth+Rental+Orange+County&amp;destination_place_id=ChIJx22LbiEt3YARSIe46TZ1z_4&amp;travelmode=bicycling</t>
  </si>
  <si>
    <t>https://www.google.com/maps/dir/?api=1&amp;origin=Barnes+&amp;+Noble&amp;origin_place_id=ChIJTyHmt9wt3YARqiuyRYwMoRI&amp;destination=️+Lucky+Frog+Photo+Booth+️+Photo+Booth+Rental+Orange+County&amp;destination_place_id=ChIJx22LbiEt3YARSIe46TZ1z_4&amp;travelmode=transit</t>
  </si>
  <si>
    <t>https://maps.google.com?saddr=33.8298751,-118.0842629&amp;daddr=33.8885848,-118.0703626</t>
  </si>
  <si>
    <t>https://www.google.com/maps/dir/33.8298751,-118.0842629/33.8885848,-118.0703626</t>
  </si>
  <si>
    <t>https://www.google.com/maps/dir/?api=1&amp;origin=Parkwest+Bicycle+Casino&amp;origin_place_id=ChIJK4mWNILOwoAR4Ms0ULQipVo&amp;destination=️+Lucky+Frog+Photo+Booth+️+Photo+Booth+Rental+Orange+County&amp;destination_place_id=ChIJx22LbiEt3YARSIe46TZ1z_4&amp;travelmode=best</t>
  </si>
  <si>
    <t>https://www.google.com/maps/dir/?api=1&amp;origin=Parkwest+Bicycle+Casino&amp;origin_place_id=ChIJK4mWNILOwoAR4Ms0ULQipVo&amp;destination=️+Lucky+Frog+Photo+Booth+️+Photo+Booth+Rental+Orange+County&amp;destination_place_id=ChIJx22LbiEt3YARSIe46TZ1z_4&amp;travelmode=driving</t>
  </si>
  <si>
    <t>https://www.google.com/maps/dir/?api=1&amp;origin=Parkwest+Bicycle+Casino&amp;origin_place_id=ChIJK4mWNILOwoAR4Ms0ULQipVo&amp;destination=️+Lucky+Frog+Photo+Booth+️+Photo+Booth+Rental+Orange+County&amp;destination_place_id=ChIJx22LbiEt3YARSIe46TZ1z_4&amp;travelmode=walking</t>
  </si>
  <si>
    <t>https://www.google.com/maps/dir/?api=1&amp;origin=Parkwest+Bicycle+Casino&amp;origin_place_id=ChIJK4mWNILOwoAR4Ms0ULQipVo&amp;destination=️+Lucky+Frog+Photo+Booth+️+Photo+Booth+Rental+Orange+County&amp;destination_place_id=ChIJx22LbiEt3YARSIe46TZ1z_4&amp;travelmode=bicycling</t>
  </si>
  <si>
    <t>https://www.google.com/maps/dir/?api=1&amp;origin=Parkwest+Bicycle+Casino&amp;origin_place_id=ChIJK4mWNILOwoAR4Ms0ULQipVo&amp;destination=️+Lucky+Frog+Photo+Booth+️+Photo+Booth+Rental+Orange+County&amp;destination_place_id=ChIJx22LbiEt3YARSIe46TZ1z_4&amp;travelmode=transit</t>
  </si>
  <si>
    <t>https://maps.google.com?saddr=33.9664254,-118.165651&amp;daddr=33.8885848,-118.0703626</t>
  </si>
  <si>
    <t>https://www.google.com/maps/dir/33.9664254,-118.165651/33.8885848,-118.0703626</t>
  </si>
  <si>
    <t>https://www.google.com/maps/dir/?api=1&amp;origin=Churros+-+Haunted+Mansion&amp;origin_place_id=ChIJKWK-_tbX3IAREgG8cYpzh80&amp;destination=️+Lucky+Frog+Photo+Booth+️+Photo+Booth+Rental+Orange+County&amp;destination_place_id=ChIJx22LbiEt3YARSIe46TZ1z_4&amp;travelmode=best</t>
  </si>
  <si>
    <t>https://www.google.com/maps/dir/?api=1&amp;origin=Churros+-+Haunted+Mansion&amp;origin_place_id=ChIJKWK-_tbX3IAREgG8cYpzh80&amp;destination=️+Lucky+Frog+Photo+Booth+️+Photo+Booth+Rental+Orange+County&amp;destination_place_id=ChIJx22LbiEt3YARSIe46TZ1z_4&amp;travelmode=driving</t>
  </si>
  <si>
    <t>https://www.google.com/maps/dir/?api=1&amp;origin=Churros+-+Haunted+Mansion&amp;origin_place_id=ChIJKWK-_tbX3IAREgG8cYpzh80&amp;destination=️+Lucky+Frog+Photo+Booth+️+Photo+Booth+Rental+Orange+County&amp;destination_place_id=ChIJx22LbiEt3YARSIe46TZ1z_4&amp;travelmode=walking</t>
  </si>
  <si>
    <t>https://www.google.com/maps/dir/?api=1&amp;origin=Churros+-+Haunted+Mansion&amp;origin_place_id=ChIJKWK-_tbX3IAREgG8cYpzh80&amp;destination=️+Lucky+Frog+Photo+Booth+️+Photo+Booth+Rental+Orange+County&amp;destination_place_id=ChIJx22LbiEt3YARSIe46TZ1z_4&amp;travelmode=bicycling</t>
  </si>
  <si>
    <t>https://www.google.com/maps/dir/?api=1&amp;origin=Churros+-+Haunted+Mansion&amp;origin_place_id=ChIJKWK-_tbX3IAREgG8cYpzh80&amp;destination=️+Lucky+Frog+Photo+Booth+️+Photo+Booth+Rental+Orange+County&amp;destination_place_id=ChIJx22LbiEt3YARSIe46TZ1z_4&amp;travelmode=transit</t>
  </si>
  <si>
    <t>https://maps.google.com?saddr=33.8115423,-117.9215877&amp;daddr=33.8885848,-118.0703626</t>
  </si>
  <si>
    <t>https://www.google.com/maps/dir/33.8115423,-117.9215877/33.8885848,-118.0703626</t>
  </si>
  <si>
    <t>https://www.google.com/maps/dir/?api=1&amp;origin=Costco+Wholesale&amp;origin_place_id=ChIJtQTwqv_V3IARaK0QWyMEzyk&amp;destination=️+Lucky+Frog+Photo+Booth+️+Photo+Booth+Rental+Orange+County&amp;destination_place_id=ChIJx22LbiEt3YARSIe46TZ1z_4&amp;travelmode=best</t>
  </si>
  <si>
    <t>https://www.google.com/maps/dir/?api=1&amp;origin=Costco+Wholesale&amp;origin_place_id=ChIJtQTwqv_V3IARaK0QWyMEzyk&amp;destination=️+Lucky+Frog+Photo+Booth+️+Photo+Booth+Rental+Orange+County&amp;destination_place_id=ChIJx22LbiEt3YARSIe46TZ1z_4&amp;travelmode=driving</t>
  </si>
  <si>
    <t>https://www.google.com/maps/dir/?api=1&amp;origin=Costco+Wholesale&amp;origin_place_id=ChIJtQTwqv_V3IARaK0QWyMEzyk&amp;destination=️+Lucky+Frog+Photo+Booth+️+Photo+Booth+Rental+Orange+County&amp;destination_place_id=ChIJx22LbiEt3YARSIe46TZ1z_4&amp;travelmode=walking</t>
  </si>
  <si>
    <t>https://www.google.com/maps/dir/?api=1&amp;origin=Costco+Wholesale&amp;origin_place_id=ChIJtQTwqv_V3IARaK0QWyMEzyk&amp;destination=️+Lucky+Frog+Photo+Booth+️+Photo+Booth+Rental+Orange+County&amp;destination_place_id=ChIJx22LbiEt3YARSIe46TZ1z_4&amp;travelmode=bicycling</t>
  </si>
  <si>
    <t>https://www.google.com/maps/dir/?api=1&amp;origin=Costco+Wholesale&amp;origin_place_id=ChIJtQTwqv_V3IARaK0QWyMEzyk&amp;destination=️+Lucky+Frog+Photo+Booth+️+Photo+Booth+Rental+Orange+County&amp;destination_place_id=ChIJx22LbiEt3YARSIe46TZ1z_4&amp;travelmode=transit</t>
  </si>
  <si>
    <t>https://maps.google.com?saddr=33.8624839,-117.9221267&amp;daddr=33.8885848,-118.0703626</t>
  </si>
  <si>
    <t>https://www.google.com/maps/dir/33.8624839,-117.9221267/33.8885848,-118.0703626</t>
  </si>
  <si>
    <t>https://www.google.com/maps/dir/?api=1&amp;origin=PIH+Health+Whittier+Hospital&amp;origin_place_id=ChIJ5Qwt_7vTwoARecJ1KcfOOIQ&amp;destination=️+Lucky+Frog+Photo+Booth+️+Photo+Booth+Rental+Orange+County&amp;destination_place_id=ChIJx22LbiEt3YARSIe46TZ1z_4&amp;travelmode=best</t>
  </si>
  <si>
    <t>https://www.google.com/maps/dir/?api=1&amp;origin=PIH+Health+Whittier+Hospital&amp;origin_place_id=ChIJ5Qwt_7vTwoARecJ1KcfOOIQ&amp;destination=️+Lucky+Frog+Photo+Booth+️+Photo+Booth+Rental+Orange+County&amp;destination_place_id=ChIJx22LbiEt3YARSIe46TZ1z_4&amp;travelmode=driving</t>
  </si>
  <si>
    <t>https://www.google.com/maps/dir/?api=1&amp;origin=PIH+Health+Whittier+Hospital&amp;origin_place_id=ChIJ5Qwt_7vTwoARecJ1KcfOOIQ&amp;destination=️+Lucky+Frog+Photo+Booth+️+Photo+Booth+Rental+Orange+County&amp;destination_place_id=ChIJx22LbiEt3YARSIe46TZ1z_4&amp;travelmode=walking</t>
  </si>
  <si>
    <t>https://www.google.com/maps/dir/?api=1&amp;origin=PIH+Health+Whittier+Hospital&amp;origin_place_id=ChIJ5Qwt_7vTwoARecJ1KcfOOIQ&amp;destination=️+Lucky+Frog+Photo+Booth+️+Photo+Booth+Rental+Orange+County&amp;destination_place_id=ChIJx22LbiEt3YARSIe46TZ1z_4&amp;travelmode=bicycling</t>
  </si>
  <si>
    <t>https://www.google.com/maps/dir/?api=1&amp;origin=PIH+Health+Whittier+Hospital&amp;origin_place_id=ChIJ5Qwt_7vTwoARecJ1KcfOOIQ&amp;destination=️+Lucky+Frog+Photo+Booth+️+Photo+Booth+Rental+Orange+County&amp;destination_place_id=ChIJx22LbiEt3YARSIe46TZ1z_4&amp;travelmode=transit</t>
  </si>
  <si>
    <t>https://maps.google.com?saddr=33.9690687,-118.0483086&amp;daddr=33.8885848,-118.0703626</t>
  </si>
  <si>
    <t>https://www.google.com/maps/dir/33.9690687,-118.0483086/33.8885848,-118.0703626</t>
  </si>
  <si>
    <t>https://www.google.com/maps/dir/?api=1&amp;origin=Best+Buy&amp;origin_place_id=ChIJRSCJwQYm3YARn93PpnwmnYw&amp;destination=️+Lucky+Frog+Photo+Booth+️+Photo+Booth+Rental+Orange+County&amp;destination_place_id=ChIJx22LbiEt3YARSIe46TZ1z_4&amp;travelmode=best</t>
  </si>
  <si>
    <t>https://www.google.com/maps/dir/?api=1&amp;origin=Best+Buy&amp;origin_place_id=ChIJRSCJwQYm3YARn93PpnwmnYw&amp;destination=️+Lucky+Frog+Photo+Booth+️+Photo+Booth+Rental+Orange+County&amp;destination_place_id=ChIJx22LbiEt3YARSIe46TZ1z_4&amp;travelmode=driving</t>
  </si>
  <si>
    <t>https://www.google.com/maps/dir/?api=1&amp;origin=Best+Buy&amp;origin_place_id=ChIJRSCJwQYm3YARn93PpnwmnYw&amp;destination=️+Lucky+Frog+Photo+Booth+️+Photo+Booth+Rental+Orange+County&amp;destination_place_id=ChIJx22LbiEt3YARSIe46TZ1z_4&amp;travelmode=walking</t>
  </si>
  <si>
    <t>https://www.google.com/maps/dir/?api=1&amp;origin=Best+Buy&amp;origin_place_id=ChIJRSCJwQYm3YARn93PpnwmnYw&amp;destination=️+Lucky+Frog+Photo+Booth+️+Photo+Booth+Rental+Orange+County&amp;destination_place_id=ChIJx22LbiEt3YARSIe46TZ1z_4&amp;travelmode=bicycling</t>
  </si>
  <si>
    <t>https://www.google.com/maps/dir/?api=1&amp;origin=Best+Buy&amp;origin_place_id=ChIJRSCJwQYm3YARn93PpnwmnYw&amp;destination=️+Lucky+Frog+Photo+Booth+️+Photo+Booth+Rental+Orange+County&amp;destination_place_id=ChIJx22LbiEt3YARSIe46TZ1z_4&amp;travelmode=transit</t>
  </si>
  <si>
    <t>https://maps.google.com?saddr=33.75060550000001,-118.0144054&amp;daddr=33.8885848,-118.0703626</t>
  </si>
  <si>
    <t>https://www.google.com/maps/dir/33.75060550000001,-118.0144054/33.8885848,-118.0703626</t>
  </si>
  <si>
    <t>https://www.google.com/maps/dir/?api=1&amp;origin=Cerritos+College+Bookstore&amp;origin_place_id=ChIJ23EVb0Mt3YARnzaP2IgBq9A&amp;destination=️+Lucky+Frog+Photo+Booth+️+Photo+Booth+Rental+Orange+County&amp;destination_place_id=ChIJx22LbiEt3YARSIe46TZ1z_4&amp;travelmode=best</t>
  </si>
  <si>
    <t>https://www.google.com/maps/dir/?api=1&amp;origin=Cerritos+College+Bookstore&amp;origin_place_id=ChIJ23EVb0Mt3YARnzaP2IgBq9A&amp;destination=️+Lucky+Frog+Photo+Booth+️+Photo+Booth+Rental+Orange+County&amp;destination_place_id=ChIJx22LbiEt3YARSIe46TZ1z_4&amp;travelmode=driving</t>
  </si>
  <si>
    <t>https://www.google.com/maps/dir/?api=1&amp;origin=Cerritos+College+Bookstore&amp;origin_place_id=ChIJ23EVb0Mt3YARnzaP2IgBq9A&amp;destination=️+Lucky+Frog+Photo+Booth+️+Photo+Booth+Rental+Orange+County&amp;destination_place_id=ChIJx22LbiEt3YARSIe46TZ1z_4&amp;travelmode=walking</t>
  </si>
  <si>
    <t>https://www.google.com/maps/dir/?api=1&amp;origin=Cerritos+College+Bookstore&amp;origin_place_id=ChIJ23EVb0Mt3YARnzaP2IgBq9A&amp;destination=️+Lucky+Frog+Photo+Booth+️+Photo+Booth+Rental+Orange+County&amp;destination_place_id=ChIJx22LbiEt3YARSIe46TZ1z_4&amp;travelmode=bicycling</t>
  </si>
  <si>
    <t>https://www.google.com/maps/dir/?api=1&amp;origin=Cerritos+College+Bookstore&amp;origin_place_id=ChIJ23EVb0Mt3YARnzaP2IgBq9A&amp;destination=️+Lucky+Frog+Photo+Booth+️+Photo+Booth+Rental+Orange+County&amp;destination_place_id=ChIJx22LbiEt3YARSIe46TZ1z_4&amp;travelmode=transit</t>
  </si>
  <si>
    <t>https://maps.google.com?saddr=33.8857027,-118.0990606&amp;daddr=33.8885848,-118.0703626</t>
  </si>
  <si>
    <t>https://www.google.com/maps/dir/33.8857027,-118.0990606/33.8885848,-118.0703626</t>
  </si>
  <si>
    <t>https://www.google.com/maps/dir/?api=1&amp;origin=Target&amp;origin_place_id=ChIJMWoy9esr3YARev8diNxBa8U&amp;destination=️+Lucky+Frog+Photo+Booth+️+Photo+Booth+Rental+Orange+County&amp;destination_place_id=ChIJx22LbiEt3YARSIe46TZ1z_4&amp;travelmode=best</t>
  </si>
  <si>
    <t>https://www.google.com/maps/dir/?api=1&amp;origin=Target&amp;origin_place_id=ChIJMWoy9esr3YARev8diNxBa8U&amp;destination=️+Lucky+Frog+Photo+Booth+️+Photo+Booth+Rental+Orange+County&amp;destination_place_id=ChIJx22LbiEt3YARSIe46TZ1z_4&amp;travelmode=driving</t>
  </si>
  <si>
    <t>https://www.google.com/maps/dir/?api=1&amp;origin=Target&amp;origin_place_id=ChIJMWoy9esr3YARev8diNxBa8U&amp;destination=️+Lucky+Frog+Photo+Booth+️+Photo+Booth+Rental+Orange+County&amp;destination_place_id=ChIJx22LbiEt3YARSIe46TZ1z_4&amp;travelmode=walking</t>
  </si>
  <si>
    <t>https://www.google.com/maps/dir/?api=1&amp;origin=Target&amp;origin_place_id=ChIJMWoy9esr3YARev8diNxBa8U&amp;destination=️+Lucky+Frog+Photo+Booth+️+Photo+Booth+Rental+Orange+County&amp;destination_place_id=ChIJx22LbiEt3YARSIe46TZ1z_4&amp;travelmode=bicycling</t>
  </si>
  <si>
    <t>https://www.google.com/maps/dir/?api=1&amp;origin=Target&amp;origin_place_id=ChIJMWoy9esr3YARev8diNxBa8U&amp;destination=️+Lucky+Frog+Photo+Booth+️+Photo+Booth+Rental+Orange+County&amp;destination_place_id=ChIJx22LbiEt3YARSIe46TZ1z_4&amp;travelmode=transit</t>
  </si>
  <si>
    <t>https://maps.google.com?saddr=33.857376,-118.0014648&amp;daddr=33.8885848,-118.0703626</t>
  </si>
  <si>
    <t>https://www.google.com/maps/dir/33.857376,-118.0014648/33.8885848,-118.0703626</t>
  </si>
  <si>
    <t>https://www.google.com/maps/dir/?api=1&amp;origin=Foot+Locker&amp;origin_place_id=ChIJld31mvYy3YAR0E8Z0Kh0hp4&amp;destination=️+Lucky+Frog+Photo+Booth+️+Photo+Booth+Rental+Orange+County&amp;destination_place_id=ChIJx22LbiEt3YARSIe46TZ1z_4&amp;travelmode=best</t>
  </si>
  <si>
    <t>https://www.google.com/maps/dir/?api=1&amp;origin=Foot+Locker&amp;origin_place_id=ChIJld31mvYy3YAR0E8Z0Kh0hp4&amp;destination=️+Lucky+Frog+Photo+Booth+️+Photo+Booth+Rental+Orange+County&amp;destination_place_id=ChIJx22LbiEt3YARSIe46TZ1z_4&amp;travelmode=driving</t>
  </si>
  <si>
    <t>https://www.google.com/maps/dir/?api=1&amp;origin=Foot+Locker&amp;origin_place_id=ChIJld31mvYy3YAR0E8Z0Kh0hp4&amp;destination=️+Lucky+Frog+Photo+Booth+️+Photo+Booth+Rental+Orange+County&amp;destination_place_id=ChIJx22LbiEt3YARSIe46TZ1z_4&amp;travelmode=walking</t>
  </si>
  <si>
    <t>https://www.google.com/maps/dir/?api=1&amp;origin=Foot+Locker&amp;origin_place_id=ChIJld31mvYy3YAR0E8Z0Kh0hp4&amp;destination=️+Lucky+Frog+Photo+Booth+️+Photo+Booth+Rental+Orange+County&amp;destination_place_id=ChIJx22LbiEt3YARSIe46TZ1z_4&amp;travelmode=bicycling</t>
  </si>
  <si>
    <t>https://www.google.com/maps/dir/?api=1&amp;origin=Foot+Locker&amp;origin_place_id=ChIJld31mvYy3YAR0E8Z0Kh0hp4&amp;destination=️+Lucky+Frog+Photo+Booth+️+Photo+Booth+Rental+Orange+County&amp;destination_place_id=ChIJx22LbiEt3YARSIe46TZ1z_4&amp;travelmode=transit</t>
  </si>
  <si>
    <t>https://maps.google.com?saddr=33.8511755,-118.1407921&amp;daddr=33.8885848,-118.0703626</t>
  </si>
  <si>
    <t>https://www.google.com/maps/dir/33.8511755,-118.1407921/33.8885848,-118.0703626</t>
  </si>
  <si>
    <t>https://www.google.com/maps/dir/?api=1&amp;origin=Costco+Wholesale&amp;origin_place_id=ChIJPUqIQ5jSwoARgdmVFbGb4jU&amp;destination=️+Lucky+Frog+Photo+Booth+️+Photo+Booth+Rental+Orange+County&amp;destination_place_id=ChIJx22LbiEt3YARSIe46TZ1z_4&amp;travelmode=best</t>
  </si>
  <si>
    <t>https://www.google.com/maps/dir/?api=1&amp;origin=Costco+Wholesale&amp;origin_place_id=ChIJPUqIQ5jSwoARgdmVFbGb4jU&amp;destination=️+Lucky+Frog+Photo+Booth+️+Photo+Booth+Rental+Orange+County&amp;destination_place_id=ChIJx22LbiEt3YARSIe46TZ1z_4&amp;travelmode=driving</t>
  </si>
  <si>
    <t>https://www.google.com/maps/dir/?api=1&amp;origin=Costco+Wholesale&amp;origin_place_id=ChIJPUqIQ5jSwoARgdmVFbGb4jU&amp;destination=️+Lucky+Frog+Photo+Booth+️+Photo+Booth+Rental+Orange+County&amp;destination_place_id=ChIJx22LbiEt3YARSIe46TZ1z_4&amp;travelmode=walking</t>
  </si>
  <si>
    <t>https://www.google.com/maps/dir/?api=1&amp;origin=Costco+Wholesale&amp;origin_place_id=ChIJPUqIQ5jSwoARgdmVFbGb4jU&amp;destination=️+Lucky+Frog+Photo+Booth+️+Photo+Booth+Rental+Orange+County&amp;destination_place_id=ChIJx22LbiEt3YARSIe46TZ1z_4&amp;travelmode=bicycling</t>
  </si>
  <si>
    <t>https://www.google.com/maps/dir/?api=1&amp;origin=Costco+Wholesale&amp;origin_place_id=ChIJPUqIQ5jSwoARgdmVFbGb4jU&amp;destination=️+Lucky+Frog+Photo+Booth+️+Photo+Booth+Rental+Orange+County&amp;destination_place_id=ChIJx22LbiEt3YARSIe46TZ1z_4&amp;travelmode=transit</t>
  </si>
  <si>
    <t>https://maps.google.com?saddr=33.9195263,-118.1026756&amp;daddr=33.8885848,-118.0703626</t>
  </si>
  <si>
    <t>https://www.google.com/maps/dir/33.9195263,-118.1026756/33.8885848,-118.0703626</t>
  </si>
  <si>
    <t>https://www.google.com/maps/dir/?api=1&amp;origin=House+of+Blues+Anaheim&amp;origin_place_id=ChIJc4y_idjX3IARMRg3qcsJwC8&amp;destination=️+Lucky+Frog+Photo+Booth+️+Photo+Booth+Rental+Orange+County&amp;destination_place_id=ChIJx22LbiEt3YARSIe46TZ1z_4&amp;travelmode=best</t>
  </si>
  <si>
    <t>https://www.google.com/maps/dir/?api=1&amp;origin=House+of+Blues+Anaheim&amp;origin_place_id=ChIJc4y_idjX3IARMRg3qcsJwC8&amp;destination=️+Lucky+Frog+Photo+Booth+️+Photo+Booth+Rental+Orange+County&amp;destination_place_id=ChIJx22LbiEt3YARSIe46TZ1z_4&amp;travelmode=driving</t>
  </si>
  <si>
    <t>https://www.google.com/maps/dir/?api=1&amp;origin=House+of+Blues+Anaheim&amp;origin_place_id=ChIJc4y_idjX3IARMRg3qcsJwC8&amp;destination=️+Lucky+Frog+Photo+Booth+️+Photo+Booth+Rental+Orange+County&amp;destination_place_id=ChIJx22LbiEt3YARSIe46TZ1z_4&amp;travelmode=walking</t>
  </si>
  <si>
    <t>https://www.google.com/maps/dir/?api=1&amp;origin=House+of+Blues+Anaheim&amp;origin_place_id=ChIJc4y_idjX3IARMRg3qcsJwC8&amp;destination=️+Lucky+Frog+Photo+Booth+️+Photo+Booth+Rental+Orange+County&amp;destination_place_id=ChIJx22LbiEt3YARSIe46TZ1z_4&amp;travelmode=bicycling</t>
  </si>
  <si>
    <t>https://www.google.com/maps/dir/?api=1&amp;origin=House+of+Blues+Anaheim&amp;origin_place_id=ChIJc4y_idjX3IARMRg3qcsJwC8&amp;destination=️+Lucky+Frog+Photo+Booth+️+Photo+Booth+Rental+Orange+County&amp;destination_place_id=ChIJx22LbiEt3YARSIe46TZ1z_4&amp;travelmode=transit</t>
  </si>
  <si>
    <t>https://maps.google.com?saddr=33.80665229999999,-117.912121&amp;daddr=33.8885848,-118.0703626</t>
  </si>
  <si>
    <t>https://www.google.com/maps/dir/33.80665229999999,-117.912121/33.8885848,-118.0703626</t>
  </si>
  <si>
    <t>https://www.google.com/maps/dir/?api=1&amp;origin=Best+Buy&amp;origin_place_id=ChIJUe9duk_LwoARiXFl0Rk0uL4&amp;destination=️+Lucky+Frog+Photo+Booth+️+Photo+Booth+Rental+Orange+County&amp;destination_place_id=ChIJx22LbiEt3YARSIe46TZ1z_4&amp;travelmode=best</t>
  </si>
  <si>
    <t>https://www.google.com/maps/dir/?api=1&amp;origin=Best+Buy&amp;origin_place_id=ChIJUe9duk_LwoARiXFl0Rk0uL4&amp;destination=️+Lucky+Frog+Photo+Booth+️+Photo+Booth+Rental+Orange+County&amp;destination_place_id=ChIJx22LbiEt3YARSIe46TZ1z_4&amp;travelmode=driving</t>
  </si>
  <si>
    <t>https://www.google.com/maps/dir/?api=1&amp;origin=Best+Buy&amp;origin_place_id=ChIJUe9duk_LwoARiXFl0Rk0uL4&amp;destination=️+Lucky+Frog+Photo+Booth+️+Photo+Booth+Rental+Orange+County&amp;destination_place_id=ChIJx22LbiEt3YARSIe46TZ1z_4&amp;travelmode=walking</t>
  </si>
  <si>
    <t>https://www.google.com/maps/dir/?api=1&amp;origin=Best+Buy&amp;origin_place_id=ChIJUe9duk_LwoARiXFl0Rk0uL4&amp;destination=️+Lucky+Frog+Photo+Booth+️+Photo+Booth+Rental+Orange+County&amp;destination_place_id=ChIJx22LbiEt3YARSIe46TZ1z_4&amp;travelmode=bicycling</t>
  </si>
  <si>
    <t>https://www.google.com/maps/dir/?api=1&amp;origin=Best+Buy&amp;origin_place_id=ChIJUe9duk_LwoARiXFl0Rk0uL4&amp;destination=️+Lucky+Frog+Photo+Booth+️+Photo+Booth+Rental+Orange+County&amp;destination_place_id=ChIJx22LbiEt3YARSIe46TZ1z_4&amp;travelmode=transit</t>
  </si>
  <si>
    <t>https://maps.google.com?saddr=33.877029,-118.21989&amp;daddr=33.8885848,-118.0703626</t>
  </si>
  <si>
    <t>https://www.google.com/maps/dir/33.877029,-118.21989/33.8885848,-118.0703626</t>
  </si>
  <si>
    <t>https://www.google.com/maps/dir/?api=1&amp;origin=Hollister+Co.&amp;origin_place_id=ChIJ55lHRHQt3YARP_9mbPEuKJk&amp;destination=️+Lucky+Frog+Photo+Booth+️+Photo+Booth+Rental+Orange+County&amp;destination_place_id=ChIJx22LbiEt3YARSIe46TZ1z_4&amp;travelmode=best</t>
  </si>
  <si>
    <t>https://www.google.com/maps/dir/?api=1&amp;origin=Hollister+Co.&amp;origin_place_id=ChIJ55lHRHQt3YARP_9mbPEuKJk&amp;destination=️+Lucky+Frog+Photo+Booth+️+Photo+Booth+Rental+Orange+County&amp;destination_place_id=ChIJx22LbiEt3YARSIe46TZ1z_4&amp;travelmode=driving</t>
  </si>
  <si>
    <t>https://www.google.com/maps/dir/?api=1&amp;origin=Hollister+Co.&amp;origin_place_id=ChIJ55lHRHQt3YARP_9mbPEuKJk&amp;destination=️+Lucky+Frog+Photo+Booth+️+Photo+Booth+Rental+Orange+County&amp;destination_place_id=ChIJx22LbiEt3YARSIe46TZ1z_4&amp;travelmode=walking</t>
  </si>
  <si>
    <t>https://www.google.com/maps/dir/?api=1&amp;origin=Hollister+Co.&amp;origin_place_id=ChIJ55lHRHQt3YARP_9mbPEuKJk&amp;destination=️+Lucky+Frog+Photo+Booth+️+Photo+Booth+Rental+Orange+County&amp;destination_place_id=ChIJx22LbiEt3YARSIe46TZ1z_4&amp;travelmode=bicycling</t>
  </si>
  <si>
    <t>https://www.google.com/maps/dir/?api=1&amp;origin=Hollister+Co.&amp;origin_place_id=ChIJ55lHRHQt3YARP_9mbPEuKJk&amp;destination=️+Lucky+Frog+Photo+Booth+️+Photo+Booth+Rental+Orange+County&amp;destination_place_id=ChIJx22LbiEt3YARSIe46TZ1z_4&amp;travelmode=transit</t>
  </si>
  <si>
    <t>https://maps.google.com?saddr=33.8623224,-118.0943856&amp;daddr=33.8885848,-118.0703626</t>
  </si>
  <si>
    <t>https://www.google.com/maps/dir/33.8623224,-118.0943856/33.8885848,-118.0703626</t>
  </si>
  <si>
    <t>https://www.google.com/maps/dir/?api=1&amp;origin=The+Home+Depot&amp;origin_place_id=ChIJt7GYzo8p3YARMheS7dNkYvI&amp;destination=️+Lucky+Frog+Photo+Booth+️+Photo+Booth+Rental+Orange+County&amp;destination_place_id=ChIJx22LbiEt3YARSIe46TZ1z_4&amp;travelmode=best</t>
  </si>
  <si>
    <t>https://www.google.com/maps/dir/?api=1&amp;origin=The+Home+Depot&amp;origin_place_id=ChIJt7GYzo8p3YARMheS7dNkYvI&amp;destination=️+Lucky+Frog+Photo+Booth+️+Photo+Booth+Rental+Orange+County&amp;destination_place_id=ChIJx22LbiEt3YARSIe46TZ1z_4&amp;travelmode=driving</t>
  </si>
  <si>
    <t>https://www.google.com/maps/dir/?api=1&amp;origin=The+Home+Depot&amp;origin_place_id=ChIJt7GYzo8p3YARMheS7dNkYvI&amp;destination=️+Lucky+Frog+Photo+Booth+️+Photo+Booth+Rental+Orange+County&amp;destination_place_id=ChIJx22LbiEt3YARSIe46TZ1z_4&amp;travelmode=walking</t>
  </si>
  <si>
    <t>https://www.google.com/maps/dir/?api=1&amp;origin=The+Home+Depot&amp;origin_place_id=ChIJt7GYzo8p3YARMheS7dNkYvI&amp;destination=️+Lucky+Frog+Photo+Booth+️+Photo+Booth+Rental+Orange+County&amp;destination_place_id=ChIJx22LbiEt3YARSIe46TZ1z_4&amp;travelmode=bicycling</t>
  </si>
  <si>
    <t>https://www.google.com/maps/dir/?api=1&amp;origin=The+Home+Depot&amp;origin_place_id=ChIJt7GYzo8p3YARMheS7dNkYvI&amp;destination=️+Lucky+Frog+Photo+Booth+️+Photo+Booth+Rental+Orange+County&amp;destination_place_id=ChIJx22LbiEt3YARSIe46TZ1z_4&amp;travelmode=transit</t>
  </si>
  <si>
    <t>https://maps.google.com?saddr=33.8418961,-117.9574746&amp;daddr=33.8885848,-118.0703626</t>
  </si>
  <si>
    <t>https://www.google.com/maps/dir/33.8418961,-117.9574746/33.8885848,-118.0703626</t>
  </si>
  <si>
    <t>https://www.google.com/maps/dir/?api=1&amp;origin=IKEA&amp;origin_place_id=ChIJB1MrviM13YARBN4V9jdKFI0&amp;destination=️+Lucky+Frog+Photo+Booth+️+Photo+Booth+Rental+Orange+County&amp;destination_place_id=ChIJx22LbiEt3YARSIe46TZ1z_4&amp;travelmode=best</t>
  </si>
  <si>
    <t>https://www.google.com/maps/dir/?api=1&amp;origin=IKEA&amp;origin_place_id=ChIJB1MrviM13YARBN4V9jdKFI0&amp;destination=️+Lucky+Frog+Photo+Booth+️+Photo+Booth+Rental+Orange+County&amp;destination_place_id=ChIJx22LbiEt3YARSIe46TZ1z_4&amp;travelmode=driving</t>
  </si>
  <si>
    <t>https://www.google.com/maps/dir/?api=1&amp;origin=IKEA&amp;origin_place_id=ChIJB1MrviM13YARBN4V9jdKFI0&amp;destination=️+Lucky+Frog+Photo+Booth+️+Photo+Booth+Rental+Orange+County&amp;destination_place_id=ChIJx22LbiEt3YARSIe46TZ1z_4&amp;travelmode=walking</t>
  </si>
  <si>
    <t>https://www.google.com/maps/dir/?api=1&amp;origin=IKEA&amp;origin_place_id=ChIJB1MrviM13YARBN4V9jdKFI0&amp;destination=️+Lucky+Frog+Photo+Booth+️+Photo+Booth+Rental+Orange+County&amp;destination_place_id=ChIJx22LbiEt3YARSIe46TZ1z_4&amp;travelmode=bicycling</t>
  </si>
  <si>
    <t>https://www.google.com/maps/dir/?api=1&amp;origin=IKEA&amp;origin_place_id=ChIJB1MrviM13YARBN4V9jdKFI0&amp;destination=️+Lucky+Frog+Photo+Booth+️+Photo+Booth+Rental+Orange+County&amp;destination_place_id=ChIJx22LbiEt3YARSIe46TZ1z_4&amp;travelmode=transit</t>
  </si>
  <si>
    <t>https://maps.google.com?saddr=33.84203009999999,-118.2598638&amp;daddr=33.8885848,-118.0703626</t>
  </si>
  <si>
    <t>https://www.google.com/maps/dir/33.84203009999999,-118.2598638/33.8885848,-118.0703626</t>
  </si>
  <si>
    <t>https://www.google.com/maps/dir/?api=1&amp;origin=Macy's&amp;origin_place_id=ChIJmeyqN_Qy3YARQE8PRxYGSC8&amp;destination=️+Lucky+Frog+Photo+Booth+️+Photo+Booth+Rental+Orange+County&amp;destination_place_id=ChIJx22LbiEt3YARSIe46TZ1z_4&amp;travelmode=best</t>
  </si>
  <si>
    <t>https://www.google.com/maps/dir/?api=1&amp;origin=Macy's&amp;origin_place_id=ChIJmeyqN_Qy3YARQE8PRxYGSC8&amp;destination=️+Lucky+Frog+Photo+Booth+️+Photo+Booth+Rental+Orange+County&amp;destination_place_id=ChIJx22LbiEt3YARSIe46TZ1z_4&amp;travelmode=driving</t>
  </si>
  <si>
    <t>https://www.google.com/maps/dir/?api=1&amp;origin=Macy's&amp;origin_place_id=ChIJmeyqN_Qy3YARQE8PRxYGSC8&amp;destination=️+Lucky+Frog+Photo+Booth+️+Photo+Booth+Rental+Orange+County&amp;destination_place_id=ChIJx22LbiEt3YARSIe46TZ1z_4&amp;travelmode=walking</t>
  </si>
  <si>
    <t>https://www.google.com/maps/dir/?api=1&amp;origin=Macy's&amp;origin_place_id=ChIJmeyqN_Qy3YARQE8PRxYGSC8&amp;destination=️+Lucky+Frog+Photo+Booth+️+Photo+Booth+Rental+Orange+County&amp;destination_place_id=ChIJx22LbiEt3YARSIe46TZ1z_4&amp;travelmode=bicycling</t>
  </si>
  <si>
    <t>https://www.google.com/maps/dir/?api=1&amp;origin=Macy's&amp;origin_place_id=ChIJmeyqN_Qy3YARQE8PRxYGSC8&amp;destination=️+Lucky+Frog+Photo+Booth+️+Photo+Booth+Rental+Orange+County&amp;destination_place_id=ChIJx22LbiEt3YARSIe46TZ1z_4&amp;travelmode=transit</t>
  </si>
  <si>
    <t>https://maps.google.com?saddr=33.850132,-118.1405785&amp;daddr=33.8885848,-118.0703626</t>
  </si>
  <si>
    <t>https://www.google.com/maps/dir/33.850132,-118.1405785/33.8885848,-118.0703626</t>
  </si>
  <si>
    <t>https://www.google.com/maps/dir/?api=1&amp;origin=Rio+Hondo+Bookstore&amp;origin_place_id=ChIJLd9LwTjRwoAR6_VIVS5gyxU&amp;destination=️+Lucky+Frog+Photo+Booth+️+Photo+Booth+Rental+Orange+County&amp;destination_place_id=ChIJx22LbiEt3YARSIe46TZ1z_4&amp;travelmode=best</t>
  </si>
  <si>
    <t>https://www.google.com/maps/dir/?api=1&amp;origin=Rio+Hondo+Bookstore&amp;origin_place_id=ChIJLd9LwTjRwoAR6_VIVS5gyxU&amp;destination=️+Lucky+Frog+Photo+Booth+️+Photo+Booth+Rental+Orange+County&amp;destination_place_id=ChIJx22LbiEt3YARSIe46TZ1z_4&amp;travelmode=driving</t>
  </si>
  <si>
    <t>https://www.google.com/maps/dir/?api=1&amp;origin=Rio+Hondo+Bookstore&amp;origin_place_id=ChIJLd9LwTjRwoAR6_VIVS5gyxU&amp;destination=️+Lucky+Frog+Photo+Booth+️+Photo+Booth+Rental+Orange+County&amp;destination_place_id=ChIJx22LbiEt3YARSIe46TZ1z_4&amp;travelmode=walking</t>
  </si>
  <si>
    <t>https://www.google.com/maps/dir/?api=1&amp;origin=Rio+Hondo+Bookstore&amp;origin_place_id=ChIJLd9LwTjRwoAR6_VIVS5gyxU&amp;destination=️+Lucky+Frog+Photo+Booth+️+Photo+Booth+Rental+Orange+County&amp;destination_place_id=ChIJx22LbiEt3YARSIe46TZ1z_4&amp;travelmode=bicycling</t>
  </si>
  <si>
    <t>https://www.google.com/maps/dir/?api=1&amp;origin=Rio+Hondo+Bookstore&amp;origin_place_id=ChIJLd9LwTjRwoAR6_VIVS5gyxU&amp;destination=️+Lucky+Frog+Photo+Booth+️+Photo+Booth+Rental+Orange+County&amp;destination_place_id=ChIJx22LbiEt3YARSIe46TZ1z_4&amp;travelmode=transit</t>
  </si>
  <si>
    <t>https://maps.google.com?saddr=34.0197585,-118.033475&amp;daddr=33.8885848,-118.0703626</t>
  </si>
  <si>
    <t>https://www.google.com/maps/dir/34.0197585,-118.033475/33.8885848,-118.0703626</t>
  </si>
  <si>
    <t>https://www.google.com/maps/dir/?api=1&amp;origin=Macy's&amp;origin_place_id=ChIJ8565_XMt3YARx4UIKYn6qDc&amp;destination=️+Lucky+Frog+Photo+Booth+️+Photo+Booth+Rental+Orange+County&amp;destination_place_id=ChIJx22LbiEt3YARSIe46TZ1z_4&amp;travelmode=best</t>
  </si>
  <si>
    <t>https://www.google.com/maps/dir/?api=1&amp;origin=Macy's&amp;origin_place_id=ChIJ8565_XMt3YARx4UIKYn6qDc&amp;destination=️+Lucky+Frog+Photo+Booth+️+Photo+Booth+Rental+Orange+County&amp;destination_place_id=ChIJx22LbiEt3YARSIe46TZ1z_4&amp;travelmode=driving</t>
  </si>
  <si>
    <t>https://www.google.com/maps/dir/?api=1&amp;origin=Macy's&amp;origin_place_id=ChIJ8565_XMt3YARx4UIKYn6qDc&amp;destination=️+Lucky+Frog+Photo+Booth+️+Photo+Booth+Rental+Orange+County&amp;destination_place_id=ChIJx22LbiEt3YARSIe46TZ1z_4&amp;travelmode=walking</t>
  </si>
  <si>
    <t>https://www.google.com/maps/dir/?api=1&amp;origin=Macy's&amp;origin_place_id=ChIJ8565_XMt3YARx4UIKYn6qDc&amp;destination=️+Lucky+Frog+Photo+Booth+️+Photo+Booth+Rental+Orange+County&amp;destination_place_id=ChIJx22LbiEt3YARSIe46TZ1z_4&amp;travelmode=bicycling</t>
  </si>
  <si>
    <t>https://www.google.com/maps/dir/?api=1&amp;origin=Macy's&amp;origin_place_id=ChIJ8565_XMt3YARx4UIKYn6qDc&amp;destination=️+Lucky+Frog+Photo+Booth+️+Photo+Booth+Rental+Orange+County&amp;destination_place_id=ChIJx22LbiEt3YARSIe46TZ1z_4&amp;travelmode=transit</t>
  </si>
  <si>
    <t>https://maps.google.com?saddr=33.859973,-118.093031&amp;daddr=33.8885848,-118.0703626</t>
  </si>
  <si>
    <t>https://www.google.com/maps/dir/33.859973,-118.093031/33.8885848,-118.0703626</t>
  </si>
  <si>
    <t>https://www.google.com/maps/dir/?api=1&amp;origin=Savers&amp;origin_place_id=ChIJTed4PzYr3YARPvMnghfObSY&amp;destination=️+Lucky+Frog+Photo+Booth+️+Photo+Booth+Rental+Orange+County&amp;destination_place_id=ChIJx22LbiEt3YARSIe46TZ1z_4&amp;travelmode=best</t>
  </si>
  <si>
    <t>https://www.google.com/maps/dir/?api=1&amp;origin=Savers&amp;origin_place_id=ChIJTed4PzYr3YARPvMnghfObSY&amp;destination=️+Lucky+Frog+Photo+Booth+️+Photo+Booth+Rental+Orange+County&amp;destination_place_id=ChIJx22LbiEt3YARSIe46TZ1z_4&amp;travelmode=driving</t>
  </si>
  <si>
    <t>https://www.google.com/maps/dir/?api=1&amp;origin=Savers&amp;origin_place_id=ChIJTed4PzYr3YARPvMnghfObSY&amp;destination=️+Lucky+Frog+Photo+Booth+️+Photo+Booth+Rental+Orange+County&amp;destination_place_id=ChIJx22LbiEt3YARSIe46TZ1z_4&amp;travelmode=walking</t>
  </si>
  <si>
    <t>https://www.google.com/maps/dir/?api=1&amp;origin=Savers&amp;origin_place_id=ChIJTed4PzYr3YARPvMnghfObSY&amp;destination=️+Lucky+Frog+Photo+Booth+️+Photo+Booth+Rental+Orange+County&amp;destination_place_id=ChIJx22LbiEt3YARSIe46TZ1z_4&amp;travelmode=bicycling</t>
  </si>
  <si>
    <t>https://www.google.com/maps/dir/?api=1&amp;origin=Savers&amp;origin_place_id=ChIJTed4PzYr3YARPvMnghfObSY&amp;destination=️+Lucky+Frog+Photo+Booth+️+Photo+Booth+Rental+Orange+County&amp;destination_place_id=ChIJx22LbiEt3YARSIe46TZ1z_4&amp;travelmode=transit</t>
  </si>
  <si>
    <t>https://maps.google.com?saddr=33.9181747,-117.9936307&amp;daddr=33.8885848,-118.0703626</t>
  </si>
  <si>
    <t>https://www.google.com/maps/dir/33.9181747,-117.9936307/33.8885848,-118.0703626</t>
  </si>
  <si>
    <t>https://www.google.com/maps/dir/?api=1&amp;origin=The+Home+Depot&amp;origin_place_id=ChIJZ0f6Z9Yz3YAR14Hmm8HVYDM&amp;destination=️+Lucky+Frog+Photo+Booth+️+Photo+Booth+Rental+Orange+County&amp;destination_place_id=ChIJx22LbiEt3YARSIe46TZ1z_4&amp;travelmode=best</t>
  </si>
  <si>
    <t>https://www.google.com/maps/dir/?api=1&amp;origin=The+Home+Depot&amp;origin_place_id=ChIJZ0f6Z9Yz3YAR14Hmm8HVYDM&amp;destination=️+Lucky+Frog+Photo+Booth+️+Photo+Booth+Rental+Orange+County&amp;destination_place_id=ChIJx22LbiEt3YARSIe46TZ1z_4&amp;travelmode=driving</t>
  </si>
  <si>
    <t>https://www.google.com/maps/dir/?api=1&amp;origin=The+Home+Depot&amp;origin_place_id=ChIJZ0f6Z9Yz3YAR14Hmm8HVYDM&amp;destination=️+Lucky+Frog+Photo+Booth+️+Photo+Booth+Rental+Orange+County&amp;destination_place_id=ChIJx22LbiEt3YARSIe46TZ1z_4&amp;travelmode=walking</t>
  </si>
  <si>
    <t>https://www.google.com/maps/dir/?api=1&amp;origin=The+Home+Depot&amp;origin_place_id=ChIJZ0f6Z9Yz3YAR14Hmm8HVYDM&amp;destination=️+Lucky+Frog+Photo+Booth+️+Photo+Booth+Rental+Orange+County&amp;destination_place_id=ChIJx22LbiEt3YARSIe46TZ1z_4&amp;travelmode=bicycling</t>
  </si>
  <si>
    <t>https://www.google.com/maps/dir/?api=1&amp;origin=The+Home+Depot&amp;origin_place_id=ChIJZ0f6Z9Yz3YAR14Hmm8HVYDM&amp;destination=️+Lucky+Frog+Photo+Booth+️+Photo+Booth+Rental+Orange+County&amp;destination_place_id=ChIJx22LbiEt3YARSIe46TZ1z_4&amp;travelmode=transit</t>
  </si>
  <si>
    <t>https://maps.google.com?saddr=33.8017165,-118.1658432&amp;daddr=33.8885848,-118.0703626</t>
  </si>
  <si>
    <t>https://www.google.com/maps/dir/33.8017165,-118.1658432/33.8885848,-118.0703626</t>
  </si>
  <si>
    <t>https://www.google.com/maps/dir/?api=1&amp;origin=Lids&amp;origin_place_id=ChIJT_27nVTOwoARjIf-yz3fqVg&amp;destination=️+Lucky+Frog+Photo+Booth+️+Photo+Booth+Rental+Orange+County&amp;destination_place_id=ChIJx22LbiEt3YARSIe46TZ1z_4&amp;travelmode=best</t>
  </si>
  <si>
    <t>https://www.google.com/maps/dir/?api=1&amp;origin=Lids&amp;origin_place_id=ChIJT_27nVTOwoARjIf-yz3fqVg&amp;destination=️+Lucky+Frog+Photo+Booth+️+Photo+Booth+Rental+Orange+County&amp;destination_place_id=ChIJx22LbiEt3YARSIe46TZ1z_4&amp;travelmode=driving</t>
  </si>
  <si>
    <t>https://www.google.com/maps/dir/?api=1&amp;origin=Lids&amp;origin_place_id=ChIJT_27nVTOwoARjIf-yz3fqVg&amp;destination=️+Lucky+Frog+Photo+Booth+️+Photo+Booth+Rental+Orange+County&amp;destination_place_id=ChIJx22LbiEt3YARSIe46TZ1z_4&amp;travelmode=walking</t>
  </si>
  <si>
    <t>https://www.google.com/maps/dir/?api=1&amp;origin=Lids&amp;origin_place_id=ChIJT_27nVTOwoARjIf-yz3fqVg&amp;destination=️+Lucky+Frog+Photo+Booth+️+Photo+Booth+Rental+Orange+County&amp;destination_place_id=ChIJx22LbiEt3YARSIe46TZ1z_4&amp;travelmode=bicycling</t>
  </si>
  <si>
    <t>https://www.google.com/maps/dir/?api=1&amp;origin=Lids&amp;origin_place_id=ChIJT_27nVTOwoARjIf-yz3fqVg&amp;destination=️+Lucky+Frog+Photo+Booth+️+Photo+Booth+Rental+Orange+County&amp;destination_place_id=ChIJx22LbiEt3YARSIe46TZ1z_4&amp;travelmode=transit</t>
  </si>
  <si>
    <t>https://maps.google.com?saddr=34.0063385,-118.1529537&amp;daddr=33.8885848,-118.0703626</t>
  </si>
  <si>
    <t>https://www.google.com/maps/dir/34.0063385,-118.1529537/33.8885848,-118.0703626</t>
  </si>
  <si>
    <t>https://www.google.com/maps/dir/?api=1&amp;origin=Cabe+Toyota&amp;origin_place_id=ChIJEZgNN6jMwoARJ1_7aTrTRKw&amp;destination=️+Lucky+Frog+Photo+Booth+️+Photo+Booth+Rental+Orange+County&amp;destination_place_id=ChIJx22LbiEt3YARSIe46TZ1z_4&amp;travelmode=best</t>
  </si>
  <si>
    <t>https://www.google.com/maps/dir/?api=1&amp;origin=Cabe+Toyota&amp;origin_place_id=ChIJEZgNN6jMwoARJ1_7aTrTRKw&amp;destination=️+Lucky+Frog+Photo+Booth+️+Photo+Booth+Rental+Orange+County&amp;destination_place_id=ChIJx22LbiEt3YARSIe46TZ1z_4&amp;travelmode=driving</t>
  </si>
  <si>
    <t>https://www.google.com/maps/dir/?api=1&amp;origin=Cabe+Toyota&amp;origin_place_id=ChIJEZgNN6jMwoARJ1_7aTrTRKw&amp;destination=️+Lucky+Frog+Photo+Booth+️+Photo+Booth+Rental+Orange+County&amp;destination_place_id=ChIJx22LbiEt3YARSIe46TZ1z_4&amp;travelmode=walking</t>
  </si>
  <si>
    <t>https://www.google.com/maps/dir/?api=1&amp;origin=Cabe+Toyota&amp;origin_place_id=ChIJEZgNN6jMwoARJ1_7aTrTRKw&amp;destination=️+Lucky+Frog+Photo+Booth+️+Photo+Booth+Rental+Orange+County&amp;destination_place_id=ChIJx22LbiEt3YARSIe46TZ1z_4&amp;travelmode=bicycling</t>
  </si>
  <si>
    <t>https://www.google.com/maps/dir/?api=1&amp;origin=Cabe+Toyota&amp;origin_place_id=ChIJEZgNN6jMwoARJ1_7aTrTRKw&amp;destination=️+Lucky+Frog+Photo+Booth+️+Photo+Booth+Rental+Orange+County&amp;destination_place_id=ChIJx22LbiEt3YARSIe46TZ1z_4&amp;travelmode=transit</t>
  </si>
  <si>
    <t>https://maps.google.com?saddr=33.80858769999999,-118.1898648&amp;daddr=33.8885848,-118.0703626</t>
  </si>
  <si>
    <t>https://www.google.com/maps/dir/33.80858769999999,-118.1898648/33.8885848,-118.0703626</t>
  </si>
  <si>
    <t>https://www.google.com/maps/dir/?api=1&amp;origin=Apple+Brea+Mall&amp;origin_place_id=ChIJxf___-_U3IARAYBCGNp8oyo&amp;destination=️+Lucky+Frog+Photo+Booth+️+Photo+Booth+Rental+Orange+County&amp;destination_place_id=ChIJx22LbiEt3YARSIe46TZ1z_4&amp;travelmode=best</t>
  </si>
  <si>
    <t>https://www.google.com/maps/dir/?api=1&amp;origin=Apple+Brea+Mall&amp;origin_place_id=ChIJxf___-_U3IARAYBCGNp8oyo&amp;destination=️+Lucky+Frog+Photo+Booth+️+Photo+Booth+Rental+Orange+County&amp;destination_place_id=ChIJx22LbiEt3YARSIe46TZ1z_4&amp;travelmode=driving</t>
  </si>
  <si>
    <t>https://www.google.com/maps/dir/?api=1&amp;origin=Apple+Brea+Mall&amp;origin_place_id=ChIJxf___-_U3IARAYBCGNp8oyo&amp;destination=️+Lucky+Frog+Photo+Booth+️+Photo+Booth+Rental+Orange+County&amp;destination_place_id=ChIJx22LbiEt3YARSIe46TZ1z_4&amp;travelmode=walking</t>
  </si>
  <si>
    <t>https://www.google.com/maps/dir/?api=1&amp;origin=Apple+Brea+Mall&amp;origin_place_id=ChIJxf___-_U3IARAYBCGNp8oyo&amp;destination=️+Lucky+Frog+Photo+Booth+️+Photo+Booth+Rental+Orange+County&amp;destination_place_id=ChIJx22LbiEt3YARSIe46TZ1z_4&amp;travelmode=bicycling</t>
  </si>
  <si>
    <t>https://www.google.com/maps/dir/?api=1&amp;origin=Apple+Brea+Mall&amp;origin_place_id=ChIJxf___-_U3IARAYBCGNp8oyo&amp;destination=️+Lucky+Frog+Photo+Booth+️+Photo+Booth+Rental+Orange+County&amp;destination_place_id=ChIJx22LbiEt3YARSIe46TZ1z_4&amp;travelmode=transit</t>
  </si>
  <si>
    <t>https://maps.google.com?saddr=33.9157374,-117.8866532&amp;daddr=33.8885848,-118.0703626</t>
  </si>
  <si>
    <t>https://www.google.com/maps/dir/33.9157374,-117.8866532/33.8885848,-118.0703626</t>
  </si>
  <si>
    <t>https://www.google.com/maps/dir/?api=1&amp;origin=Walmart&amp;origin_place_id=ChIJWah1_9gr3YAR3BCHJs3MyAc&amp;destination=️+Lucky+Frog+Photo+Booth+️+Photo+Booth+Rental+Orange+County&amp;destination_place_id=ChIJx22LbiEt3YARSIe46TZ1z_4&amp;travelmode=best</t>
  </si>
  <si>
    <t>https://www.google.com/maps/dir/?api=1&amp;origin=Walmart&amp;origin_place_id=ChIJWah1_9gr3YAR3BCHJs3MyAc&amp;destination=️+Lucky+Frog+Photo+Booth+️+Photo+Booth+Rental+Orange+County&amp;destination_place_id=ChIJx22LbiEt3YARSIe46TZ1z_4&amp;travelmode=driving</t>
  </si>
  <si>
    <t>https://www.google.com/maps/dir/?api=1&amp;origin=Walmart&amp;origin_place_id=ChIJWah1_9gr3YAR3BCHJs3MyAc&amp;destination=️+Lucky+Frog+Photo+Booth+️+Photo+Booth+Rental+Orange+County&amp;destination_place_id=ChIJx22LbiEt3YARSIe46TZ1z_4&amp;travelmode=walking</t>
  </si>
  <si>
    <t>https://www.google.com/maps/dir/?api=1&amp;origin=Walmart&amp;origin_place_id=ChIJWah1_9gr3YAR3BCHJs3MyAc&amp;destination=️+Lucky+Frog+Photo+Booth+️+Photo+Booth+Rental+Orange+County&amp;destination_place_id=ChIJx22LbiEt3YARSIe46TZ1z_4&amp;travelmode=bicycling</t>
  </si>
  <si>
    <t>https://www.google.com/maps/dir/?api=1&amp;origin=Walmart&amp;origin_place_id=ChIJWah1_9gr3YAR3BCHJs3MyAc&amp;destination=️+Lucky+Frog+Photo+Booth+️+Photo+Booth+Rental+Orange+County&amp;destination_place_id=ChIJx22LbiEt3YARSIe46TZ1z_4&amp;travelmode=transit</t>
  </si>
  <si>
    <t>https://maps.google.com?saddr=33.8451353,-117.9870888&amp;daddr=33.8885848,-118.0703626</t>
  </si>
  <si>
    <t>https://www.google.com/maps/dir/33.8451353,-117.9870888/33.8885848,-118.0703626</t>
  </si>
  <si>
    <t>https://www.google.com/maps/dir/?api=1&amp;origin=Food4Less&amp;origin_place_id=ChIJJbznwzoo3YARAcB9juzgtwk&amp;destination=️+Lucky+Frog+Photo+Booth+️+Photo+Booth+Rental+Orange+County&amp;destination_place_id=ChIJx22LbiEt3YARSIe46TZ1z_4&amp;travelmode=best</t>
  </si>
  <si>
    <t>https://www.google.com/maps/dir/?api=1&amp;origin=Food4Less&amp;origin_place_id=ChIJJbznwzoo3YARAcB9juzgtwk&amp;destination=️+Lucky+Frog+Photo+Booth+️+Photo+Booth+Rental+Orange+County&amp;destination_place_id=ChIJx22LbiEt3YARSIe46TZ1z_4&amp;travelmode=driving</t>
  </si>
  <si>
    <t>https://www.google.com/maps/dir/?api=1&amp;origin=Food4Less&amp;origin_place_id=ChIJJbznwzoo3YARAcB9juzgtwk&amp;destination=️+Lucky+Frog+Photo+Booth+️+Photo+Booth+Rental+Orange+County&amp;destination_place_id=ChIJx22LbiEt3YARSIe46TZ1z_4&amp;travelmode=walking</t>
  </si>
  <si>
    <t>https://www.google.com/maps/dir/?api=1&amp;origin=Food4Less&amp;origin_place_id=ChIJJbznwzoo3YARAcB9juzgtwk&amp;destination=️+Lucky+Frog+Photo+Booth+️+Photo+Booth+Rental+Orange+County&amp;destination_place_id=ChIJx22LbiEt3YARSIe46TZ1z_4&amp;travelmode=bicycling</t>
  </si>
  <si>
    <t>https://www.google.com/maps/dir/?api=1&amp;origin=Food4Less&amp;origin_place_id=ChIJJbznwzoo3YARAcB9juzgtwk&amp;destination=️+Lucky+Frog+Photo+Booth+️+Photo+Booth+Rental+Orange+County&amp;destination_place_id=ChIJx22LbiEt3YARSIe46TZ1z_4&amp;travelmode=transit</t>
  </si>
  <si>
    <t>https://maps.google.com?saddr=33.8018936,-117.9377523&amp;daddr=33.8885848,-118.0703626</t>
  </si>
  <si>
    <t>https://www.google.com/maps/dir/33.8018936,-117.9377523/33.8885848,-118.0703626</t>
  </si>
  <si>
    <t>https://www.google.com/maps/dir/?api=1&amp;origin=Michael+Kors+Outlet&amp;origin_place_id=ChIJhZyY5FLOwoARgYYAOfagj9s&amp;destination=️+Lucky+Frog+Photo+Booth+️+Photo+Booth+Rental+Orange+County&amp;destination_place_id=ChIJx22LbiEt3YARSIe46TZ1z_4&amp;travelmode=best</t>
  </si>
  <si>
    <t>https://www.google.com/maps/dir/?api=1&amp;origin=Michael+Kors+Outlet&amp;origin_place_id=ChIJhZyY5FLOwoARgYYAOfagj9s&amp;destination=️+Lucky+Frog+Photo+Booth+️+Photo+Booth+Rental+Orange+County&amp;destination_place_id=ChIJx22LbiEt3YARSIe46TZ1z_4&amp;travelmode=driving</t>
  </si>
  <si>
    <t>https://www.google.com/maps/dir/?api=1&amp;origin=Michael+Kors+Outlet&amp;origin_place_id=ChIJhZyY5FLOwoARgYYAOfagj9s&amp;destination=️+Lucky+Frog+Photo+Booth+️+Photo+Booth+Rental+Orange+County&amp;destination_place_id=ChIJx22LbiEt3YARSIe46TZ1z_4&amp;travelmode=walking</t>
  </si>
  <si>
    <t>https://www.google.com/maps/dir/?api=1&amp;origin=Michael+Kors+Outlet&amp;origin_place_id=ChIJhZyY5FLOwoARgYYAOfagj9s&amp;destination=️+Lucky+Frog+Photo+Booth+️+Photo+Booth+Rental+Orange+County&amp;destination_place_id=ChIJx22LbiEt3YARSIe46TZ1z_4&amp;travelmode=bicycling</t>
  </si>
  <si>
    <t>https://www.google.com/maps/dir/?api=1&amp;origin=Michael+Kors+Outlet&amp;origin_place_id=ChIJhZyY5FLOwoARgYYAOfagj9s&amp;destination=️+Lucky+Frog+Photo+Booth+️+Photo+Booth+Rental+Orange+County&amp;destination_place_id=ChIJx22LbiEt3YARSIe46TZ1z_4&amp;travelmode=transit</t>
  </si>
  <si>
    <t>https://maps.google.com?saddr=34.0071573,-118.1528333&amp;daddr=33.8885848,-118.0703626</t>
  </si>
  <si>
    <t>https://www.google.com/maps/dir/34.0071573,-118.1528333/33.8885848,-118.0703626</t>
  </si>
  <si>
    <t>https://www.google.com/maps/dir/?api=1&amp;origin=Charlotte+Russe&amp;origin_place_id=ChIJ2RYsOoPNwoARCKCCgMI7uJ0&amp;destination=️+Lucky+Frog+Photo+Booth+️+Photo+Booth+Rental+Orange+County&amp;destination_place_id=ChIJx22LbiEt3YARSIe46TZ1z_4&amp;travelmode=best</t>
  </si>
  <si>
    <t>https://www.google.com/maps/dir/?api=1&amp;origin=Charlotte+Russe&amp;origin_place_id=ChIJ2RYsOoPNwoARCKCCgMI7uJ0&amp;destination=️+Lucky+Frog+Photo+Booth+️+Photo+Booth+Rental+Orange+County&amp;destination_place_id=ChIJx22LbiEt3YARSIe46TZ1z_4&amp;travelmode=driving</t>
  </si>
  <si>
    <t>https://www.google.com/maps/dir/?api=1&amp;origin=Charlotte+Russe&amp;origin_place_id=ChIJ2RYsOoPNwoARCKCCgMI7uJ0&amp;destination=️+Lucky+Frog+Photo+Booth+️+Photo+Booth+Rental+Orange+County&amp;destination_place_id=ChIJx22LbiEt3YARSIe46TZ1z_4&amp;travelmode=walking</t>
  </si>
  <si>
    <t>https://www.google.com/maps/dir/?api=1&amp;origin=Charlotte+Russe&amp;origin_place_id=ChIJ2RYsOoPNwoARCKCCgMI7uJ0&amp;destination=️+Lucky+Frog+Photo+Booth+️+Photo+Booth+Rental+Orange+County&amp;destination_place_id=ChIJx22LbiEt3YARSIe46TZ1z_4&amp;travelmode=bicycling</t>
  </si>
  <si>
    <t>https://www.google.com/maps/dir/?api=1&amp;origin=Charlotte+Russe&amp;origin_place_id=ChIJ2RYsOoPNwoARCKCCgMI7uJ0&amp;destination=️+Lucky+Frog+Photo+Booth+️+Photo+Booth+Rental+Orange+County&amp;destination_place_id=ChIJx22LbiEt3YARSIe46TZ1z_4&amp;travelmode=transit</t>
  </si>
  <si>
    <t>https://maps.google.com?saddr=33.935768,-118.119984&amp;daddr=33.8885848,-118.0703626</t>
  </si>
  <si>
    <t>https://www.google.com/maps/dir/33.935768,-118.119984/33.8885848,-118.0703626</t>
  </si>
  <si>
    <t>https://www.google.com/maps/dir/?api=1&amp;origin=Hot+Topic&amp;origin_place_id=ChIJFaqNaYLNwoARKAXjjxpCkwI&amp;destination=️+Lucky+Frog+Photo+Booth+️+Photo+Booth+Rental+Orange+County&amp;destination_place_id=ChIJx22LbiEt3YARSIe46TZ1z_4&amp;travelmode=best</t>
  </si>
  <si>
    <t>https://www.google.com/maps/dir/?api=1&amp;origin=Hot+Topic&amp;origin_place_id=ChIJFaqNaYLNwoARKAXjjxpCkwI&amp;destination=️+Lucky+Frog+Photo+Booth+️+Photo+Booth+Rental+Orange+County&amp;destination_place_id=ChIJx22LbiEt3YARSIe46TZ1z_4&amp;travelmode=driving</t>
  </si>
  <si>
    <t>https://www.google.com/maps/dir/?api=1&amp;origin=Hot+Topic&amp;origin_place_id=ChIJFaqNaYLNwoARKAXjjxpCkwI&amp;destination=️+Lucky+Frog+Photo+Booth+️+Photo+Booth+Rental+Orange+County&amp;destination_place_id=ChIJx22LbiEt3YARSIe46TZ1z_4&amp;travelmode=walking</t>
  </si>
  <si>
    <t>https://www.google.com/maps/dir/?api=1&amp;origin=Hot+Topic&amp;origin_place_id=ChIJFaqNaYLNwoARKAXjjxpCkwI&amp;destination=️+Lucky+Frog+Photo+Booth+️+Photo+Booth+Rental+Orange+County&amp;destination_place_id=ChIJx22LbiEt3YARSIe46TZ1z_4&amp;travelmode=bicycling</t>
  </si>
  <si>
    <t>https://www.google.com/maps/dir/?api=1&amp;origin=Hot+Topic&amp;origin_place_id=ChIJFaqNaYLNwoARKAXjjxpCkwI&amp;destination=️+Lucky+Frog+Photo+Booth+️+Photo+Booth+Rental+Orange+County&amp;destination_place_id=ChIJx22LbiEt3YARSIe46TZ1z_4&amp;travelmode=transit</t>
  </si>
  <si>
    <t>https://www.google.com/maps/dir/?api=1&amp;origin=Tillys&amp;origin_place_id=ChIJhZyY5FLOwoAR-2SY_8e3k24&amp;destination=️+Lucky+Frog+Photo+Booth+️+Photo+Booth+Rental+Orange+County&amp;destination_place_id=ChIJx22LbiEt3YARSIe46TZ1z_4&amp;travelmode=best</t>
  </si>
  <si>
    <t>https://www.google.com/maps/dir/?api=1&amp;origin=Tillys&amp;origin_place_id=ChIJhZyY5FLOwoAR-2SY_8e3k24&amp;destination=️+Lucky+Frog+Photo+Booth+️+Photo+Booth+Rental+Orange+County&amp;destination_place_id=ChIJx22LbiEt3YARSIe46TZ1z_4&amp;travelmode=driving</t>
  </si>
  <si>
    <t>https://www.google.com/maps/dir/?api=1&amp;origin=Tillys&amp;origin_place_id=ChIJhZyY5FLOwoAR-2SY_8e3k24&amp;destination=️+Lucky+Frog+Photo+Booth+️+Photo+Booth+Rental+Orange+County&amp;destination_place_id=ChIJx22LbiEt3YARSIe46TZ1z_4&amp;travelmode=walking</t>
  </si>
  <si>
    <t>https://www.google.com/maps/dir/?api=1&amp;origin=Tillys&amp;origin_place_id=ChIJhZyY5FLOwoAR-2SY_8e3k24&amp;destination=️+Lucky+Frog+Photo+Booth+️+Photo+Booth+Rental+Orange+County&amp;destination_place_id=ChIJx22LbiEt3YARSIe46TZ1z_4&amp;travelmode=bicycling</t>
  </si>
  <si>
    <t>https://www.google.com/maps/dir/?api=1&amp;origin=Tillys&amp;origin_place_id=ChIJhZyY5FLOwoAR-2SY_8e3k24&amp;destination=️+Lucky+Frog+Photo+Booth+️+Photo+Booth+Rental+Orange+County&amp;destination_place_id=ChIJx22LbiEt3YARSIe46TZ1z_4&amp;travelmode=transit</t>
  </si>
  <si>
    <t>https://maps.google.com?saddr=34.0074315,-118.1538888&amp;daddr=33.8885848,-118.0703626</t>
  </si>
  <si>
    <t>https://www.google.com/maps/dir/34.0074315,-118.1538888/33.8885848,-118.0703626</t>
  </si>
  <si>
    <t>https://www.google.com/maps/dir/?api=1&amp;origin=Best+Buy&amp;origin_place_id=ChIJX_mzh2Qu3YARsS0--MJsu3A&amp;destination=️+Lucky+Frog+Photo+Booth+️+Photo+Booth+Rental+Orange+County&amp;destination_place_id=ChIJx22LbiEt3YARSIe46TZ1z_4&amp;travelmode=best</t>
  </si>
  <si>
    <t>https://www.google.com/maps/dir/?api=1&amp;origin=Best+Buy&amp;origin_place_id=ChIJX_mzh2Qu3YARsS0--MJsu3A&amp;destination=️+Lucky+Frog+Photo+Booth+️+Photo+Booth+Rental+Orange+County&amp;destination_place_id=ChIJx22LbiEt3YARSIe46TZ1z_4&amp;travelmode=driving</t>
  </si>
  <si>
    <t>https://www.google.com/maps/dir/?api=1&amp;origin=Best+Buy&amp;origin_place_id=ChIJX_mzh2Qu3YARsS0--MJsu3A&amp;destination=️+Lucky+Frog+Photo+Booth+️+Photo+Booth+Rental+Orange+County&amp;destination_place_id=ChIJx22LbiEt3YARSIe46TZ1z_4&amp;travelmode=walking</t>
  </si>
  <si>
    <t>https://www.google.com/maps/dir/?api=1&amp;origin=Best+Buy&amp;origin_place_id=ChIJX_mzh2Qu3YARsS0--MJsu3A&amp;destination=️+Lucky+Frog+Photo+Booth+️+Photo+Booth+Rental+Orange+County&amp;destination_place_id=ChIJx22LbiEt3YARSIe46TZ1z_4&amp;travelmode=bicycling</t>
  </si>
  <si>
    <t>https://www.google.com/maps/dir/?api=1&amp;origin=Best+Buy&amp;origin_place_id=ChIJX_mzh2Qu3YARsS0--MJsu3A&amp;destination=️+Lucky+Frog+Photo+Booth+️+Photo+Booth+Rental+Orange+County&amp;destination_place_id=ChIJx22LbiEt3YARSIe46TZ1z_4&amp;travelmode=transit</t>
  </si>
  <si>
    <t>https://maps.google.com?saddr=33.869189,-118.056182&amp;daddr=33.8885848,-118.0703626</t>
  </si>
  <si>
    <t>https://www.google.com/maps/dir/33.869189,-118.056182/33.8885848,-118.0703626</t>
  </si>
  <si>
    <t>https://www.google.com/maps/dir/?api=1&amp;origin=Daniel's+Jewelers&amp;origin_place_id=ChIJ55lHRHQt3YARbkddj5g9NV8&amp;destination=️+Lucky+Frog+Photo+Booth+️+Photo+Booth+Rental+Orange+County&amp;destination_place_id=ChIJx22LbiEt3YARSIe46TZ1z_4&amp;travelmode=best</t>
  </si>
  <si>
    <t>https://www.google.com/maps/dir/?api=1&amp;origin=Daniel's+Jewelers&amp;origin_place_id=ChIJ55lHRHQt3YARbkddj5g9NV8&amp;destination=️+Lucky+Frog+Photo+Booth+️+Photo+Booth+Rental+Orange+County&amp;destination_place_id=ChIJx22LbiEt3YARSIe46TZ1z_4&amp;travelmode=driving</t>
  </si>
  <si>
    <t>https://www.google.com/maps/dir/?api=1&amp;origin=Daniel's+Jewelers&amp;origin_place_id=ChIJ55lHRHQt3YARbkddj5g9NV8&amp;destination=️+Lucky+Frog+Photo+Booth+️+Photo+Booth+Rental+Orange+County&amp;destination_place_id=ChIJx22LbiEt3YARSIe46TZ1z_4&amp;travelmode=walking</t>
  </si>
  <si>
    <t>https://www.google.com/maps/dir/?api=1&amp;origin=Daniel's+Jewelers&amp;origin_place_id=ChIJ55lHRHQt3YARbkddj5g9NV8&amp;destination=️+Lucky+Frog+Photo+Booth+️+Photo+Booth+Rental+Orange+County&amp;destination_place_id=ChIJx22LbiEt3YARSIe46TZ1z_4&amp;travelmode=bicycling</t>
  </si>
  <si>
    <t>https://www.google.com/maps/dir/?api=1&amp;origin=Daniel's+Jewelers&amp;origin_place_id=ChIJ55lHRHQt3YARbkddj5g9NV8&amp;destination=️+Lucky+Frog+Photo+Booth+️+Photo+Booth+Rental+Orange+County&amp;destination_place_id=ChIJx22LbiEt3YARSIe46TZ1z_4&amp;travelmode=transit</t>
  </si>
  <si>
    <t>https://maps.google.com?saddr=33.86220000000001,-118.09426&amp;daddr=33.8885848,-118.0703626</t>
  </si>
  <si>
    <t>https://www.google.com/maps/dir/33.86220000000001,-118.09426/33.8885848,-118.0703626</t>
  </si>
  <si>
    <t>https://www.google.com/maps/dir/?api=1&amp;origin=BMW+McKenna+Norwalk&amp;origin_place_id=ChIJeXLblJnSwoARmEsuHPzn7mU&amp;destination=️+Lucky+Frog+Photo+Booth+️+Photo+Booth+Rental+Orange+County&amp;destination_place_id=ChIJx22LbiEt3YARSIe46TZ1z_4&amp;travelmode=best</t>
  </si>
  <si>
    <t>https://www.google.com/maps/dir/?api=1&amp;origin=BMW+McKenna+Norwalk&amp;origin_place_id=ChIJeXLblJnSwoARmEsuHPzn7mU&amp;destination=️+Lucky+Frog+Photo+Booth+️+Photo+Booth+Rental+Orange+County&amp;destination_place_id=ChIJx22LbiEt3YARSIe46TZ1z_4&amp;travelmode=driving</t>
  </si>
  <si>
    <t>https://www.google.com/maps/dir/?api=1&amp;origin=BMW+McKenna+Norwalk&amp;origin_place_id=ChIJeXLblJnSwoARmEsuHPzn7mU&amp;destination=️+Lucky+Frog+Photo+Booth+️+Photo+Booth+Rental+Orange+County&amp;destination_place_id=ChIJx22LbiEt3YARSIe46TZ1z_4&amp;travelmode=walking</t>
  </si>
  <si>
    <t>https://www.google.com/maps/dir/?api=1&amp;origin=BMW+McKenna+Norwalk&amp;origin_place_id=ChIJeXLblJnSwoARmEsuHPzn7mU&amp;destination=️+Lucky+Frog+Photo+Booth+️+Photo+Booth+Rental+Orange+County&amp;destination_place_id=ChIJx22LbiEt3YARSIe46TZ1z_4&amp;travelmode=bicycling</t>
  </si>
  <si>
    <t>https://www.google.com/maps/dir/?api=1&amp;origin=BMW+McKenna+Norwalk&amp;origin_place_id=ChIJeXLblJnSwoARmEsuHPzn7mU&amp;destination=️+Lucky+Frog+Photo+Booth+️+Photo+Booth+Rental+Orange+County&amp;destination_place_id=ChIJx22LbiEt3YARSIe46TZ1z_4&amp;travelmode=transit</t>
  </si>
  <si>
    <t>https://maps.google.com?saddr=33.9238417,-118.1014326&amp;daddr=33.8885848,-118.0703626</t>
  </si>
  <si>
    <t>https://www.google.com/maps/dir/33.9238417,-118.1014326/33.8885848,-118.0703626</t>
  </si>
  <si>
    <t>https://www.google.com/maps/dir/?api=1&amp;origin=99+Ranch+Market&amp;origin_place_id=ChIJXZIXcg4t3YARroniGvjw2oQ&amp;destination=️+Lucky+Frog+Photo+Booth+️+Photo+Booth+Rental+Orange+County&amp;destination_place_id=ChIJx22LbiEt3YARSIe46TZ1z_4&amp;travelmode=best</t>
  </si>
  <si>
    <t>https://www.google.com/maps/dir/?api=1&amp;origin=99+Ranch+Market&amp;origin_place_id=ChIJXZIXcg4t3YARroniGvjw2oQ&amp;destination=️+Lucky+Frog+Photo+Booth+️+Photo+Booth+Rental+Orange+County&amp;destination_place_id=ChIJx22LbiEt3YARSIe46TZ1z_4&amp;travelmode=driving</t>
  </si>
  <si>
    <t>https://www.google.com/maps/dir/?api=1&amp;origin=99+Ranch+Market&amp;origin_place_id=ChIJXZIXcg4t3YARroniGvjw2oQ&amp;destination=️+Lucky+Frog+Photo+Booth+️+Photo+Booth+Rental+Orange+County&amp;destination_place_id=ChIJx22LbiEt3YARSIe46TZ1z_4&amp;travelmode=walking</t>
  </si>
  <si>
    <t>https://www.google.com/maps/dir/?api=1&amp;origin=99+Ranch+Market&amp;origin_place_id=ChIJXZIXcg4t3YARroniGvjw2oQ&amp;destination=️+Lucky+Frog+Photo+Booth+️+Photo+Booth+Rental+Orange+County&amp;destination_place_id=ChIJx22LbiEt3YARSIe46TZ1z_4&amp;travelmode=bicycling</t>
  </si>
  <si>
    <t>https://www.google.com/maps/dir/?api=1&amp;origin=99+Ranch+Market&amp;origin_place_id=ChIJXZIXcg4t3YARroniGvjw2oQ&amp;destination=️+Lucky+Frog+Photo+Booth+️+Photo+Booth+Rental+Orange+County&amp;destination_place_id=ChIJx22LbiEt3YARSIe46TZ1z_4&amp;travelmode=transit</t>
  </si>
  <si>
    <t>https://maps.google.com?saddr=33.8697031,-118.0829019&amp;daddr=33.8885848,-118.0703626</t>
  </si>
  <si>
    <t>https://www.google.com/maps/dir/33.8697031,-118.0829019/33.8885848,-118.0703626</t>
  </si>
  <si>
    <t>https://www.google.com/maps/dir/?api=1&amp;origin=MAC+Cosmetics&amp;origin_place_id=ChIJF7eQ4nMt3YARgoFTxsaWw2w&amp;destination=️+Lucky+Frog+Photo+Booth+️+Photo+Booth+Rental+Orange+County&amp;destination_place_id=ChIJx22LbiEt3YARSIe46TZ1z_4&amp;travelmode=best</t>
  </si>
  <si>
    <t>https://www.google.com/maps/dir/?api=1&amp;origin=MAC+Cosmetics&amp;origin_place_id=ChIJF7eQ4nMt3YARgoFTxsaWw2w&amp;destination=️+Lucky+Frog+Photo+Booth+️+Photo+Booth+Rental+Orange+County&amp;destination_place_id=ChIJx22LbiEt3YARSIe46TZ1z_4&amp;travelmode=driving</t>
  </si>
  <si>
    <t>https://www.google.com/maps/dir/?api=1&amp;origin=MAC+Cosmetics&amp;origin_place_id=ChIJF7eQ4nMt3YARgoFTxsaWw2w&amp;destination=️+Lucky+Frog+Photo+Booth+️+Photo+Booth+Rental+Orange+County&amp;destination_place_id=ChIJx22LbiEt3YARSIe46TZ1z_4&amp;travelmode=walking</t>
  </si>
  <si>
    <t>https://www.google.com/maps/dir/?api=1&amp;origin=MAC+Cosmetics&amp;origin_place_id=ChIJF7eQ4nMt3YARgoFTxsaWw2w&amp;destination=️+Lucky+Frog+Photo+Booth+️+Photo+Booth+Rental+Orange+County&amp;destination_place_id=ChIJx22LbiEt3YARSIe46TZ1z_4&amp;travelmode=bicycling</t>
  </si>
  <si>
    <t>https://www.google.com/maps/dir/?api=1&amp;origin=MAC+Cosmetics&amp;origin_place_id=ChIJF7eQ4nMt3YARgoFTxsaWw2w&amp;destination=️+Lucky+Frog+Photo+Booth+️+Photo+Booth+Rental+Orange+County&amp;destination_place_id=ChIJx22LbiEt3YARSIe46TZ1z_4&amp;travelmode=transit</t>
  </si>
  <si>
    <t>https://maps.google.com?saddr=33.8624084,-118.0941687&amp;daddr=33.8885848,-118.0703626</t>
  </si>
  <si>
    <t>https://www.google.com/maps/dir/33.8624084,-118.0941687/33.8885848,-118.0703626</t>
  </si>
  <si>
    <t>https://www.google.com/maps/dir/?api=1&amp;origin=Trader+Joe's&amp;origin_place_id=ChIJXwqz7v4s3YARmP3VNE9pDd0&amp;destination=️+Lucky+Frog+Photo+Booth+️+Photo+Booth+Rental+Orange+County&amp;destination_place_id=ChIJx22LbiEt3YARSIe46TZ1z_4&amp;travelmode=best</t>
  </si>
  <si>
    <t>https://www.google.com/maps/dir/?api=1&amp;origin=Trader+Joe's&amp;origin_place_id=ChIJXwqz7v4s3YARmP3VNE9pDd0&amp;destination=️+Lucky+Frog+Photo+Booth+️+Photo+Booth+Rental+Orange+County&amp;destination_place_id=ChIJx22LbiEt3YARSIe46TZ1z_4&amp;travelmode=driving</t>
  </si>
  <si>
    <t>https://www.google.com/maps/dir/?api=1&amp;origin=Trader+Joe's&amp;origin_place_id=ChIJXwqz7v4s3YARmP3VNE9pDd0&amp;destination=️+Lucky+Frog+Photo+Booth+️+Photo+Booth+Rental+Orange+County&amp;destination_place_id=ChIJx22LbiEt3YARSIe46TZ1z_4&amp;travelmode=walking</t>
  </si>
  <si>
    <t>https://www.google.com/maps/dir/?api=1&amp;origin=Trader+Joe's&amp;origin_place_id=ChIJXwqz7v4s3YARmP3VNE9pDd0&amp;destination=️+Lucky+Frog+Photo+Booth+️+Photo+Booth+Rental+Orange+County&amp;destination_place_id=ChIJx22LbiEt3YARSIe46TZ1z_4&amp;travelmode=bicycling</t>
  </si>
  <si>
    <t>https://www.google.com/maps/dir/?api=1&amp;origin=Trader+Joe's&amp;origin_place_id=ChIJXwqz7v4s3YARmP3VNE9pDd0&amp;destination=️+Lucky+Frog+Photo+Booth+️+Photo+Booth+Rental+Orange+County&amp;destination_place_id=ChIJx22LbiEt3YARSIe46TZ1z_4&amp;travelmode=transit</t>
  </si>
  <si>
    <t>https://maps.google.com?saddr=33.8689875,-118.0579629&amp;daddr=33.8885848,-118.0703626</t>
  </si>
  <si>
    <t>https://www.google.com/maps/dir/33.8689875,-118.0579629/33.8885848,-118.0703626</t>
  </si>
  <si>
    <t>https://www.google.com/maps/dir/?api=1&amp;origin=Ulta+Beauty&amp;origin_place_id=ChIJXyI59f4s3YARZ8aqQIx-Ppw&amp;destination=️+Lucky+Frog+Photo+Booth+️+Photo+Booth+Rental+Orange+County&amp;destination_place_id=ChIJx22LbiEt3YARSIe46TZ1z_4&amp;travelmode=best</t>
  </si>
  <si>
    <t>https://www.google.com/maps/dir/?api=1&amp;origin=Ulta+Beauty&amp;origin_place_id=ChIJXyI59f4s3YARZ8aqQIx-Ppw&amp;destination=️+Lucky+Frog+Photo+Booth+️+Photo+Booth+Rental+Orange+County&amp;destination_place_id=ChIJx22LbiEt3YARSIe46TZ1z_4&amp;travelmode=driving</t>
  </si>
  <si>
    <t>https://www.google.com/maps/dir/?api=1&amp;origin=Ulta+Beauty&amp;origin_place_id=ChIJXyI59f4s3YARZ8aqQIx-Ppw&amp;destination=️+Lucky+Frog+Photo+Booth+️+Photo+Booth+Rental+Orange+County&amp;destination_place_id=ChIJx22LbiEt3YARSIe46TZ1z_4&amp;travelmode=walking</t>
  </si>
  <si>
    <t>https://www.google.com/maps/dir/?api=1&amp;origin=Ulta+Beauty&amp;origin_place_id=ChIJXyI59f4s3YARZ8aqQIx-Ppw&amp;destination=️+Lucky+Frog+Photo+Booth+️+Photo+Booth+Rental+Orange+County&amp;destination_place_id=ChIJx22LbiEt3YARSIe46TZ1z_4&amp;travelmode=bicycling</t>
  </si>
  <si>
    <t>https://www.google.com/maps/dir/?api=1&amp;origin=Ulta+Beauty&amp;origin_place_id=ChIJXyI59f4s3YARZ8aqQIx-Ppw&amp;destination=️+Lucky+Frog+Photo+Booth+️+Photo+Booth+Rental+Orange+County&amp;destination_place_id=ChIJx22LbiEt3YARSIe46TZ1z_4&amp;travelmode=transit</t>
  </si>
  <si>
    <t>https://maps.google.com?saddr=33.870682,-118.0590823&amp;daddr=33.8885848,-118.0703626</t>
  </si>
  <si>
    <t>https://www.google.com/maps/dir/33.870682,-118.0590823/33.8885848,-118.0703626</t>
  </si>
  <si>
    <t>https://www.google.com/maps/dir/?api=1&amp;origin=Target&amp;origin_place_id=ChIJoaG7mpzSwoARap12xQlKmCk&amp;destination=️+Lucky+Frog+Photo+Booth+️+Photo+Booth+Rental+Orange+County&amp;destination_place_id=ChIJx22LbiEt3YARSIe46TZ1z_4&amp;travelmode=best</t>
  </si>
  <si>
    <t>https://www.google.com/maps/dir/?api=1&amp;origin=Target&amp;origin_place_id=ChIJoaG7mpzSwoARap12xQlKmCk&amp;destination=️+Lucky+Frog+Photo+Booth+️+Photo+Booth+Rental+Orange+County&amp;destination_place_id=ChIJx22LbiEt3YARSIe46TZ1z_4&amp;travelmode=driving</t>
  </si>
  <si>
    <t>https://www.google.com/maps/dir/?api=1&amp;origin=Target&amp;origin_place_id=ChIJoaG7mpzSwoARap12xQlKmCk&amp;destination=️+Lucky+Frog+Photo+Booth+️+Photo+Booth+Rental+Orange+County&amp;destination_place_id=ChIJx22LbiEt3YARSIe46TZ1z_4&amp;travelmode=walking</t>
  </si>
  <si>
    <t>https://www.google.com/maps/dir/?api=1&amp;origin=Target&amp;origin_place_id=ChIJoaG7mpzSwoARap12xQlKmCk&amp;destination=️+Lucky+Frog+Photo+Booth+️+Photo+Booth+Rental+Orange+County&amp;destination_place_id=ChIJx22LbiEt3YARSIe46TZ1z_4&amp;travelmode=bicycling</t>
  </si>
  <si>
    <t>https://www.google.com/maps/dir/?api=1&amp;origin=Target&amp;origin_place_id=ChIJoaG7mpzSwoARap12xQlKmCk&amp;destination=️+Lucky+Frog+Photo+Booth+️+Photo+Booth+Rental+Orange+County&amp;destination_place_id=ChIJx22LbiEt3YARSIe46TZ1z_4&amp;travelmode=transit</t>
  </si>
  <si>
    <t>https://maps.google.com?saddr=33.9252273,-118.1070629&amp;daddr=33.8885848,-118.0703626</t>
  </si>
  <si>
    <t>https://www.google.com/maps/dir/33.9252273,-118.1070629/33.8885848,-118.0703626</t>
  </si>
  <si>
    <t>https://www.google.com/maps/dir/?api=1&amp;origin=Norm+Reeves+Honda+Superstore+Cerritos&amp;origin_place_id=ChIJP6vMznAt3YARg8cg7U_gy7s&amp;destination=️+Lucky+Frog+Photo+Booth+️+Photo+Booth+Rental+Orange+County&amp;destination_place_id=ChIJx22LbiEt3YARSIe46TZ1z_4&amp;travelmode=best</t>
  </si>
  <si>
    <t>https://www.google.com/maps/dir/?api=1&amp;origin=Norm+Reeves+Honda+Superstore+Cerritos&amp;origin_place_id=ChIJP6vMznAt3YARg8cg7U_gy7s&amp;destination=️+Lucky+Frog+Photo+Booth+️+Photo+Booth+Rental+Orange+County&amp;destination_place_id=ChIJx22LbiEt3YARSIe46TZ1z_4&amp;travelmode=driving</t>
  </si>
  <si>
    <t>https://www.google.com/maps/dir/?api=1&amp;origin=Norm+Reeves+Honda+Superstore+Cerritos&amp;origin_place_id=ChIJP6vMznAt3YARg8cg7U_gy7s&amp;destination=️+Lucky+Frog+Photo+Booth+️+Photo+Booth+Rental+Orange+County&amp;destination_place_id=ChIJx22LbiEt3YARSIe46TZ1z_4&amp;travelmode=walking</t>
  </si>
  <si>
    <t>https://www.google.com/maps/dir/?api=1&amp;origin=Norm+Reeves+Honda+Superstore+Cerritos&amp;origin_place_id=ChIJP6vMznAt3YARg8cg7U_gy7s&amp;destination=️+Lucky+Frog+Photo+Booth+️+Photo+Booth+Rental+Orange+County&amp;destination_place_id=ChIJx22LbiEt3YARSIe46TZ1z_4&amp;travelmode=bicycling</t>
  </si>
  <si>
    <t>https://www.google.com/maps/dir/?api=1&amp;origin=Norm+Reeves+Honda+Superstore+Cerritos&amp;origin_place_id=ChIJP6vMznAt3YARg8cg7U_gy7s&amp;destination=️+Lucky+Frog+Photo+Booth+️+Photo+Booth+Rental+Orange+County&amp;destination_place_id=ChIJx22LbiEt3YARSIe46TZ1z_4&amp;travelmode=transit</t>
  </si>
  <si>
    <t>https://maps.google.com?saddr=33.8632791,-118.0988158&amp;daddr=33.8885848,-118.0703626</t>
  </si>
  <si>
    <t>https://www.google.com/maps/dir/33.8632791,-118.0988158/33.8885848,-118.0703626</t>
  </si>
  <si>
    <t>https://www.google.com/maps/dir/?api=1&amp;origin=AT&amp;T+Store&amp;origin_place_id=ChIJy6j2z_0s3YARHD9LRFr5EKo&amp;destination=️+Lucky+Frog+Photo+Booth+️+Photo+Booth+Rental+Orange+County&amp;destination_place_id=ChIJx22LbiEt3YARSIe46TZ1z_4&amp;travelmode=best</t>
  </si>
  <si>
    <t>https://www.google.com/maps/dir/?api=1&amp;origin=AT&amp;T+Store&amp;origin_place_id=ChIJy6j2z_0s3YARHD9LRFr5EKo&amp;destination=️+Lucky+Frog+Photo+Booth+️+Photo+Booth+Rental+Orange+County&amp;destination_place_id=ChIJx22LbiEt3YARSIe46TZ1z_4&amp;travelmode=driving</t>
  </si>
  <si>
    <t>https://www.google.com/maps/dir/?api=1&amp;origin=AT&amp;T+Store&amp;origin_place_id=ChIJy6j2z_0s3YARHD9LRFr5EKo&amp;destination=️+Lucky+Frog+Photo+Booth+️+Photo+Booth+Rental+Orange+County&amp;destination_place_id=ChIJx22LbiEt3YARSIe46TZ1z_4&amp;travelmode=walking</t>
  </si>
  <si>
    <t>https://www.google.com/maps/dir/?api=1&amp;origin=AT&amp;T+Store&amp;origin_place_id=ChIJy6j2z_0s3YARHD9LRFr5EKo&amp;destination=️+Lucky+Frog+Photo+Booth+️+Photo+Booth+Rental+Orange+County&amp;destination_place_id=ChIJx22LbiEt3YARSIe46TZ1z_4&amp;travelmode=bicycling</t>
  </si>
  <si>
    <t>https://www.google.com/maps/dir/?api=1&amp;origin=AT&amp;T+Store&amp;origin_place_id=ChIJy6j2z_0s3YARHD9LRFr5EKo&amp;destination=️+Lucky+Frog+Photo+Booth+️+Photo+Booth+Rental+Orange+County&amp;destination_place_id=ChIJx22LbiEt3YARSIe46TZ1z_4&amp;travelmode=transit</t>
  </si>
  <si>
    <t>https://maps.google.com?saddr=33.8720949,-118.0631923&amp;daddr=33.8885848,-118.0703626</t>
  </si>
  <si>
    <t>https://www.google.com/maps/dir/33.8720949,-118.0631923/33.8885848,-118.0703626</t>
  </si>
  <si>
    <t>https://www.google.com/maps/dir/?api=1&amp;origin=Target&amp;origin_place_id=ChIJg2zFwRPTwoARD7NYO_qIA9Q&amp;destination=️+Lucky+Frog+Photo+Booth+️+Photo+Booth+Rental+Orange+County&amp;destination_place_id=ChIJx22LbiEt3YARSIe46TZ1z_4&amp;travelmode=best</t>
  </si>
  <si>
    <t>https://www.google.com/maps/dir/?api=1&amp;origin=Target&amp;origin_place_id=ChIJg2zFwRPTwoARD7NYO_qIA9Q&amp;destination=️+Lucky+Frog+Photo+Booth+️+Photo+Booth+Rental+Orange+County&amp;destination_place_id=ChIJx22LbiEt3YARSIe46TZ1z_4&amp;travelmode=driving</t>
  </si>
  <si>
    <t>https://www.google.com/maps/dir/?api=1&amp;origin=Target&amp;origin_place_id=ChIJg2zFwRPTwoARD7NYO_qIA9Q&amp;destination=️+Lucky+Frog+Photo+Booth+️+Photo+Booth+Rental+Orange+County&amp;destination_place_id=ChIJx22LbiEt3YARSIe46TZ1z_4&amp;travelmode=walking</t>
  </si>
  <si>
    <t>https://www.google.com/maps/dir/?api=1&amp;origin=Target&amp;origin_place_id=ChIJg2zFwRPTwoARD7NYO_qIA9Q&amp;destination=️+Lucky+Frog+Photo+Booth+️+Photo+Booth+Rental+Orange+County&amp;destination_place_id=ChIJx22LbiEt3YARSIe46TZ1z_4&amp;travelmode=bicycling</t>
  </si>
  <si>
    <t>https://www.google.com/maps/dir/?api=1&amp;origin=Target&amp;origin_place_id=ChIJg2zFwRPTwoARD7NYO_qIA9Q&amp;destination=️+Lucky+Frog+Photo+Booth+️+Photo+Booth+Rental+Orange+County&amp;destination_place_id=ChIJx22LbiEt3YARSIe46TZ1z_4&amp;travelmode=transit</t>
  </si>
  <si>
    <t>https://maps.google.com?saddr=33.9378224,-118.0481685&amp;daddr=33.8885848,-118.0703626</t>
  </si>
  <si>
    <t>https://www.google.com/maps/dir/33.9378224,-118.0481685/33.8885848,-118.0703626</t>
  </si>
  <si>
    <t>https://www.google.com/maps/dir/?api=1&amp;origin=Walmart+Connection+Center&amp;origin_place_id=ChIJ4YKP4xHTwoARvTp1AFe-O-o&amp;destination=️+Lucky+Frog+Photo+Booth+️+Photo+Booth+Rental+Orange+County&amp;destination_place_id=ChIJx22LbiEt3YARSIe46TZ1z_4&amp;travelmode=best</t>
  </si>
  <si>
    <t>https://www.google.com/maps/dir/?api=1&amp;origin=Walmart+Connection+Center&amp;origin_place_id=ChIJ4YKP4xHTwoARvTp1AFe-O-o&amp;destination=️+Lucky+Frog+Photo+Booth+️+Photo+Booth+Rental+Orange+County&amp;destination_place_id=ChIJx22LbiEt3YARSIe46TZ1z_4&amp;travelmode=driving</t>
  </si>
  <si>
    <t>https://www.google.com/maps/dir/?api=1&amp;origin=Walmart+Connection+Center&amp;origin_place_id=ChIJ4YKP4xHTwoARvTp1AFe-O-o&amp;destination=️+Lucky+Frog+Photo+Booth+️+Photo+Booth+Rental+Orange+County&amp;destination_place_id=ChIJx22LbiEt3YARSIe46TZ1z_4&amp;travelmode=walking</t>
  </si>
  <si>
    <t>https://www.google.com/maps/dir/?api=1&amp;origin=Walmart+Connection+Center&amp;origin_place_id=ChIJ4YKP4xHTwoARvTp1AFe-O-o&amp;destination=️+Lucky+Frog+Photo+Booth+️+Photo+Booth+Rental+Orange+County&amp;destination_place_id=ChIJx22LbiEt3YARSIe46TZ1z_4&amp;travelmode=bicycling</t>
  </si>
  <si>
    <t>https://www.google.com/maps/dir/?api=1&amp;origin=Walmart+Connection+Center&amp;origin_place_id=ChIJ4YKP4xHTwoARvTp1AFe-O-o&amp;destination=️+Lucky+Frog+Photo+Booth+️+Photo+Booth+Rental+Orange+County&amp;destination_place_id=ChIJx22LbiEt3YARSIe46TZ1z_4&amp;travelmode=transit</t>
  </si>
  <si>
    <t>https://maps.google.com?saddr=33.9407117,-118.049712&amp;daddr=33.8885848,-118.0703626</t>
  </si>
  <si>
    <t>https://www.google.com/maps/dir/33.9407117,-118.049712/33.8885848,-118.0703626</t>
  </si>
  <si>
    <t>https://www.google.com/maps/dir/?api=1&amp;origin=L.A.+Honda+World&amp;origin_place_id=ChIJyU3oHInSwoARhaWs8eekqr0&amp;destination=️+Lucky+Frog+Photo+Booth+️+Photo+Booth+Rental+Orange+County&amp;destination_place_id=ChIJx22LbiEt3YARSIe46TZ1z_4&amp;travelmode=best</t>
  </si>
  <si>
    <t>https://www.google.com/maps/dir/?api=1&amp;origin=L.A.+Honda+World&amp;origin_place_id=ChIJyU3oHInSwoARhaWs8eekqr0&amp;destination=️+Lucky+Frog+Photo+Booth+️+Photo+Booth+Rental+Orange+County&amp;destination_place_id=ChIJx22LbiEt3YARSIe46TZ1z_4&amp;travelmode=driving</t>
  </si>
  <si>
    <t>https://www.google.com/maps/dir/?api=1&amp;origin=L.A.+Honda+World&amp;origin_place_id=ChIJyU3oHInSwoARhaWs8eekqr0&amp;destination=️+Lucky+Frog+Photo+Booth+️+Photo+Booth+Rental+Orange+County&amp;destination_place_id=ChIJx22LbiEt3YARSIe46TZ1z_4&amp;travelmode=walking</t>
  </si>
  <si>
    <t>https://www.google.com/maps/dir/?api=1&amp;origin=L.A.+Honda+World&amp;origin_place_id=ChIJyU3oHInSwoARhaWs8eekqr0&amp;destination=️+Lucky+Frog+Photo+Booth+️+Photo+Booth+Rental+Orange+County&amp;destination_place_id=ChIJx22LbiEt3YARSIe46TZ1z_4&amp;travelmode=bicycling</t>
  </si>
  <si>
    <t>https://www.google.com/maps/dir/?api=1&amp;origin=L.A.+Honda+World&amp;origin_place_id=ChIJyU3oHInSwoARhaWs8eekqr0&amp;destination=️+Lucky+Frog+Photo+Booth+️+Photo+Booth+Rental+Orange+County&amp;destination_place_id=ChIJx22LbiEt3YARSIe46TZ1z_4&amp;travelmode=transit</t>
  </si>
  <si>
    <t>https://maps.google.com?saddr=33.9365958,-118.097189&amp;daddr=33.8885848,-118.0703626</t>
  </si>
  <si>
    <t>https://www.google.com/maps/dir/33.9365958,-118.097189/33.8885848,-118.0703626</t>
  </si>
  <si>
    <t>https://www.google.com/maps/dir/?api=1&amp;origin=Ammo+Bros&amp;origin_place_id=ChIJ32hhQFot3YARyGIs8z7G6Ps&amp;destination=️+Lucky+Frog+Photo+Booth+️+Photo+Booth+Rental+Orange+County&amp;destination_place_id=ChIJx22LbiEt3YARSIe46TZ1z_4&amp;travelmode=best</t>
  </si>
  <si>
    <t>https://www.google.com/maps/dir/?api=1&amp;origin=Ammo+Bros&amp;origin_place_id=ChIJ32hhQFot3YARyGIs8z7G6Ps&amp;destination=️+Lucky+Frog+Photo+Booth+️+Photo+Booth+Rental+Orange+County&amp;destination_place_id=ChIJx22LbiEt3YARSIe46TZ1z_4&amp;travelmode=driving</t>
  </si>
  <si>
    <t>https://www.google.com/maps/dir/?api=1&amp;origin=Ammo+Bros&amp;origin_place_id=ChIJ32hhQFot3YARyGIs8z7G6Ps&amp;destination=️+Lucky+Frog+Photo+Booth+️+Photo+Booth+Rental+Orange+County&amp;destination_place_id=ChIJx22LbiEt3YARSIe46TZ1z_4&amp;travelmode=walking</t>
  </si>
  <si>
    <t>https://www.google.com/maps/dir/?api=1&amp;origin=Ammo+Bros&amp;origin_place_id=ChIJ32hhQFot3YARyGIs8z7G6Ps&amp;destination=️+Lucky+Frog+Photo+Booth+️+Photo+Booth+Rental+Orange+County&amp;destination_place_id=ChIJx22LbiEt3YARSIe46TZ1z_4&amp;travelmode=bicycling</t>
  </si>
  <si>
    <t>https://www.google.com/maps/dir/?api=1&amp;origin=Ammo+Bros&amp;origin_place_id=ChIJ32hhQFot3YARyGIs8z7G6Ps&amp;destination=️+Lucky+Frog+Photo+Booth+️+Photo+Booth+Rental+Orange+County&amp;destination_place_id=ChIJx22LbiEt3YARSIe46TZ1z_4&amp;travelmode=transit</t>
  </si>
  <si>
    <t>https://maps.google.com?saddr=33.885534,-118.105267&amp;daddr=33.8885848,-118.0703626</t>
  </si>
  <si>
    <t>https://www.google.com/maps/dir/33.885534,-118.105267/33.8885848,-118.0703626</t>
  </si>
  <si>
    <t>https://www.google.com/maps/dir/?api=1&amp;origin=Walmart+Supercenter&amp;origin_place_id=ChIJ4YKP4xHTwoARJwlORQrt8Vw&amp;destination=️+Lucky+Frog+Photo+Booth+️+Photo+Booth+Rental+Orange+County&amp;destination_place_id=ChIJx22LbiEt3YARSIe46TZ1z_4&amp;travelmode=best</t>
  </si>
  <si>
    <t>https://www.google.com/maps/dir/?api=1&amp;origin=Walmart+Supercenter&amp;origin_place_id=ChIJ4YKP4xHTwoARJwlORQrt8Vw&amp;destination=️+Lucky+Frog+Photo+Booth+️+Photo+Booth+Rental+Orange+County&amp;destination_place_id=ChIJx22LbiEt3YARSIe46TZ1z_4&amp;travelmode=driving</t>
  </si>
  <si>
    <t>https://www.google.com/maps/dir/?api=1&amp;origin=Walmart+Supercenter&amp;origin_place_id=ChIJ4YKP4xHTwoARJwlORQrt8Vw&amp;destination=️+Lucky+Frog+Photo+Booth+️+Photo+Booth+Rental+Orange+County&amp;destination_place_id=ChIJx22LbiEt3YARSIe46TZ1z_4&amp;travelmode=walking</t>
  </si>
  <si>
    <t>https://www.google.com/maps/dir/?api=1&amp;origin=Walmart+Supercenter&amp;origin_place_id=ChIJ4YKP4xHTwoARJwlORQrt8Vw&amp;destination=️+Lucky+Frog+Photo+Booth+️+Photo+Booth+Rental+Orange+County&amp;destination_place_id=ChIJx22LbiEt3YARSIe46TZ1z_4&amp;travelmode=bicycling</t>
  </si>
  <si>
    <t>https://www.google.com/maps/dir/?api=1&amp;origin=Walmart+Supercenter&amp;origin_place_id=ChIJ4YKP4xHTwoARJwlORQrt8Vw&amp;destination=️+Lucky+Frog+Photo+Booth+️+Photo+Booth+Rental+Orange+County&amp;destination_place_id=ChIJx22LbiEt3YARSIe46TZ1z_4&amp;travelmode=transit</t>
  </si>
  <si>
    <t>https://maps.google.com?saddr=33.94027450000001,-118.0492829&amp;daddr=33.8885848,-118.0703626</t>
  </si>
  <si>
    <t>https://www.google.com/maps/dir/33.94027450000001,-118.0492829/33.8885848,-118.0703626</t>
  </si>
  <si>
    <t>https://www.google.com/maps/dir/?api=1&amp;origin=Lexus+of+Cerritos&amp;origin_place_id=ChIJp1ZKBXct3YARRvZ_rdJgaIg&amp;destination=️+Lucky+Frog+Photo+Booth+️+Photo+Booth+Rental+Orange+County&amp;destination_place_id=ChIJx22LbiEt3YARSIe46TZ1z_4&amp;travelmode=best</t>
  </si>
  <si>
    <t>https://www.google.com/maps/dir/?api=1&amp;origin=Lexus+of+Cerritos&amp;origin_place_id=ChIJp1ZKBXct3YARRvZ_rdJgaIg&amp;destination=️+Lucky+Frog+Photo+Booth+️+Photo+Booth+Rental+Orange+County&amp;destination_place_id=ChIJx22LbiEt3YARSIe46TZ1z_4&amp;travelmode=driving</t>
  </si>
  <si>
    <t>https://www.google.com/maps/dir/?api=1&amp;origin=Lexus+of+Cerritos&amp;origin_place_id=ChIJp1ZKBXct3YARRvZ_rdJgaIg&amp;destination=️+Lucky+Frog+Photo+Booth+️+Photo+Booth+Rental+Orange+County&amp;destination_place_id=ChIJx22LbiEt3YARSIe46TZ1z_4&amp;travelmode=walking</t>
  </si>
  <si>
    <t>https://www.google.com/maps/dir/?api=1&amp;origin=Lexus+of+Cerritos&amp;origin_place_id=ChIJp1ZKBXct3YARRvZ_rdJgaIg&amp;destination=️+Lucky+Frog+Photo+Booth+️+Photo+Booth+Rental+Orange+County&amp;destination_place_id=ChIJx22LbiEt3YARSIe46TZ1z_4&amp;travelmode=bicycling</t>
  </si>
  <si>
    <t>https://www.google.com/maps/dir/?api=1&amp;origin=Lexus+of+Cerritos&amp;origin_place_id=ChIJp1ZKBXct3YARRvZ_rdJgaIg&amp;destination=️+Lucky+Frog+Photo+Booth+️+Photo+Booth+Rental+Orange+County&amp;destination_place_id=ChIJx22LbiEt3YARSIe46TZ1z_4&amp;travelmode=transit</t>
  </si>
  <si>
    <t>https://maps.google.com?saddr=33.8608971,-118.0988464&amp;daddr=33.8885848,-118.0703626</t>
  </si>
  <si>
    <t>https://www.google.com/maps/dir/33.8608971,-118.0988464/33.8885848,-118.0703626</t>
  </si>
  <si>
    <t>https://www.google.com/maps/dir/?api=1&amp;origin=National+Vision+Center&amp;origin_place_id=ChIJu9n_J_ws3YARwihDkopt-qo&amp;destination=️+Lucky+Frog+Photo+Booth+️+Photo+Booth+Rental+Orange+County&amp;destination_place_id=ChIJx22LbiEt3YARSIe46TZ1z_4&amp;travelmode=best</t>
  </si>
  <si>
    <t>https://www.google.com/maps/dir/?api=1&amp;origin=National+Vision+Center&amp;origin_place_id=ChIJu9n_J_ws3YARwihDkopt-qo&amp;destination=️+Lucky+Frog+Photo+Booth+️+Photo+Booth+Rental+Orange+County&amp;destination_place_id=ChIJx22LbiEt3YARSIe46TZ1z_4&amp;travelmode=driving</t>
  </si>
  <si>
    <t>https://www.google.com/maps/dir/?api=1&amp;origin=National+Vision+Center&amp;origin_place_id=ChIJu9n_J_ws3YARwihDkopt-qo&amp;destination=️+Lucky+Frog+Photo+Booth+️+Photo+Booth+Rental+Orange+County&amp;destination_place_id=ChIJx22LbiEt3YARSIe46TZ1z_4&amp;travelmode=walking</t>
  </si>
  <si>
    <t>https://www.google.com/maps/dir/?api=1&amp;origin=National+Vision+Center&amp;origin_place_id=ChIJu9n_J_ws3YARwihDkopt-qo&amp;destination=️+Lucky+Frog+Photo+Booth+️+Photo+Booth+Rental+Orange+County&amp;destination_place_id=ChIJx22LbiEt3YARSIe46TZ1z_4&amp;travelmode=bicycling</t>
  </si>
  <si>
    <t>https://www.google.com/maps/dir/?api=1&amp;origin=National+Vision+Center&amp;origin_place_id=ChIJu9n_J_ws3YARwihDkopt-qo&amp;destination=️+Lucky+Frog+Photo+Booth+️+Photo+Booth+Rental+Orange+County&amp;destination_place_id=ChIJx22LbiEt3YARSIe46TZ1z_4&amp;travelmode=transit</t>
  </si>
  <si>
    <t>https://maps.google.com?saddr=33.8721368,-118.0621381&amp;daddr=33.8885848,-118.0703626</t>
  </si>
  <si>
    <t>https://www.google.com/maps/dir/33.8721368,-118.0621381/33.8885848,-118.0703626</t>
  </si>
  <si>
    <t>https://www.google.com/maps/dir/?api=1&amp;origin=Yogurtland+Cerritos&amp;origin_place_id=ChIJ1Z25_XMt3YARneq7rWNYCNc&amp;destination=️+Lucky+Frog+Photo+Booth+️+Photo+Booth+Rental+Orange+County&amp;destination_place_id=ChIJx22LbiEt3YARSIe46TZ1z_4&amp;travelmode=best</t>
  </si>
  <si>
    <t>https://www.google.com/maps/dir/?api=1&amp;origin=Yogurtland+Cerritos&amp;origin_place_id=ChIJ1Z25_XMt3YARneq7rWNYCNc&amp;destination=️+Lucky+Frog+Photo+Booth+️+Photo+Booth+Rental+Orange+County&amp;destination_place_id=ChIJx22LbiEt3YARSIe46TZ1z_4&amp;travelmode=driving</t>
  </si>
  <si>
    <t>https://www.google.com/maps/dir/?api=1&amp;origin=Yogurtland+Cerritos&amp;origin_place_id=ChIJ1Z25_XMt3YARneq7rWNYCNc&amp;destination=️+Lucky+Frog+Photo+Booth+️+Photo+Booth+Rental+Orange+County&amp;destination_place_id=ChIJx22LbiEt3YARSIe46TZ1z_4&amp;travelmode=walking</t>
  </si>
  <si>
    <t>https://www.google.com/maps/dir/?api=1&amp;origin=Yogurtland+Cerritos&amp;origin_place_id=ChIJ1Z25_XMt3YARneq7rWNYCNc&amp;destination=️+Lucky+Frog+Photo+Booth+️+Photo+Booth+Rental+Orange+County&amp;destination_place_id=ChIJx22LbiEt3YARSIe46TZ1z_4&amp;travelmode=bicycling</t>
  </si>
  <si>
    <t>https://www.google.com/maps/dir/?api=1&amp;origin=Yogurtland+Cerritos&amp;origin_place_id=ChIJ1Z25_XMt3YARneq7rWNYCNc&amp;destination=️+Lucky+Frog+Photo+Booth+️+Photo+Booth+Rental+Orange+County&amp;destination_place_id=ChIJx22LbiEt3YARSIe46TZ1z_4&amp;travelmode=transit</t>
  </si>
  <si>
    <t>https://maps.google.com?saddr=33.8611429,-118.0931609&amp;daddr=33.8885848,-118.0703626</t>
  </si>
  <si>
    <t>https://www.google.com/maps/dir/33.8611429,-118.0931609/33.8885848,-118.0703626</t>
  </si>
  <si>
    <t>https://www.google.com/maps/dir/?api=1&amp;origin=Walmart+Connection+Center&amp;origin_place_id=ChIJke6avzvNwoART9SJ0Ly6SVo&amp;destination=️+Lucky+Frog+Photo+Booth+️+Photo+Booth+Rental+Orange+County&amp;destination_place_id=ChIJx22LbiEt3YARSIe46TZ1z_4&amp;travelmode=best</t>
  </si>
  <si>
    <t>https://www.google.com/maps/dir/?api=1&amp;origin=Walmart+Connection+Center&amp;origin_place_id=ChIJke6avzvNwoART9SJ0Ly6SVo&amp;destination=️+Lucky+Frog+Photo+Booth+️+Photo+Booth+Rental+Orange+County&amp;destination_place_id=ChIJx22LbiEt3YARSIe46TZ1z_4&amp;travelmode=driving</t>
  </si>
  <si>
    <t>https://www.google.com/maps/dir/?api=1&amp;origin=Walmart+Connection+Center&amp;origin_place_id=ChIJke6avzvNwoART9SJ0Ly6SVo&amp;destination=️+Lucky+Frog+Photo+Booth+️+Photo+Booth+Rental+Orange+County&amp;destination_place_id=ChIJx22LbiEt3YARSIe46TZ1z_4&amp;travelmode=walking</t>
  </si>
  <si>
    <t>https://www.google.com/maps/dir/?api=1&amp;origin=Walmart+Connection+Center&amp;origin_place_id=ChIJke6avzvNwoART9SJ0Ly6SVo&amp;destination=️+Lucky+Frog+Photo+Booth+️+Photo+Booth+Rental+Orange+County&amp;destination_place_id=ChIJx22LbiEt3YARSIe46TZ1z_4&amp;travelmode=bicycling</t>
  </si>
  <si>
    <t>https://www.google.com/maps/dir/?api=1&amp;origin=Walmart+Connection+Center&amp;origin_place_id=ChIJke6avzvNwoART9SJ0Ly6SVo&amp;destination=️+Lucky+Frog+Photo+Booth+️+Photo+Booth+Rental+Orange+County&amp;destination_place_id=ChIJx22LbiEt3YARSIe46TZ1z_4&amp;travelmode=transit</t>
  </si>
  <si>
    <t>https://maps.google.com?saddr=33.90218499999999,-118.1452453&amp;daddr=33.8885848,-118.0703626</t>
  </si>
  <si>
    <t>https://www.google.com/maps/dir/33.90218499999999,-118.1452453/33.8885848,-118.0703626</t>
  </si>
  <si>
    <t>https://www.google.com/maps/dir/?api=1&amp;origin=Penske+Chevrolet+Of+Cerritos&amp;origin_place_id=ChIJ98lPBXot3YARzqTgi2QRo7o&amp;destination=️+Lucky+Frog+Photo+Booth+️+Photo+Booth+Rental+Orange+County&amp;destination_place_id=ChIJx22LbiEt3YARSIe46TZ1z_4&amp;travelmode=best</t>
  </si>
  <si>
    <t>https://www.google.com/maps/dir/?api=1&amp;origin=Penske+Chevrolet+Of+Cerritos&amp;origin_place_id=ChIJ98lPBXot3YARzqTgi2QRo7o&amp;destination=️+Lucky+Frog+Photo+Booth+️+Photo+Booth+Rental+Orange+County&amp;destination_place_id=ChIJx22LbiEt3YARSIe46TZ1z_4&amp;travelmode=driving</t>
  </si>
  <si>
    <t>https://www.google.com/maps/dir/?api=1&amp;origin=Penske+Chevrolet+Of+Cerritos&amp;origin_place_id=ChIJ98lPBXot3YARzqTgi2QRo7o&amp;destination=️+Lucky+Frog+Photo+Booth+️+Photo+Booth+Rental+Orange+County&amp;destination_place_id=ChIJx22LbiEt3YARSIe46TZ1z_4&amp;travelmode=walking</t>
  </si>
  <si>
    <t>https://www.google.com/maps/dir/?api=1&amp;origin=Penske+Chevrolet+Of+Cerritos&amp;origin_place_id=ChIJ98lPBXot3YARzqTgi2QRo7o&amp;destination=️+Lucky+Frog+Photo+Booth+️+Photo+Booth+Rental+Orange+County&amp;destination_place_id=ChIJx22LbiEt3YARSIe46TZ1z_4&amp;travelmode=bicycling</t>
  </si>
  <si>
    <t>https://www.google.com/maps/dir/?api=1&amp;origin=Penske+Chevrolet+Of+Cerritos&amp;origin_place_id=ChIJ98lPBXot3YARzqTgi2QRo7o&amp;destination=️+Lucky+Frog+Photo+Booth+️+Photo+Booth+Rental+Orange+County&amp;destination_place_id=ChIJx22LbiEt3YARSIe46TZ1z_4&amp;travelmode=transit</t>
  </si>
  <si>
    <t>https://maps.google.com?saddr=33.862629,-118.1010204&amp;daddr=33.8885848,-118.0703626</t>
  </si>
  <si>
    <t>https://www.google.com/maps/dir/33.862629,-118.1010204/33.8885848,-118.0703626</t>
  </si>
  <si>
    <t>https://www.google.com/maps/dir/?api=1&amp;origin=Cardtronics+ATM&amp;origin_place_id=ChIJyQD7wJYs3YARpueikjJx2CU&amp;destination=️+Lucky+Frog+Photo+Booth+️+Photo+Booth+Rental+Orange+County&amp;destination_place_id=ChIJx22LbiEt3YARSIe46TZ1z_4&amp;travelmode=best</t>
  </si>
  <si>
    <t>https://www.google.com/maps/dir/?api=1&amp;origin=Cardtronics+ATM&amp;origin_place_id=ChIJyQD7wJYs3YARpueikjJx2CU&amp;destination=️+Lucky+Frog+Photo+Booth+️+Photo+Booth+Rental+Orange+County&amp;destination_place_id=ChIJx22LbiEt3YARSIe46TZ1z_4&amp;travelmode=driving</t>
  </si>
  <si>
    <t>https://www.google.com/maps/dir/?api=1&amp;origin=Cardtronics+ATM&amp;origin_place_id=ChIJyQD7wJYs3YARpueikjJx2CU&amp;destination=️+Lucky+Frog+Photo+Booth+️+Photo+Booth+Rental+Orange+County&amp;destination_place_id=ChIJx22LbiEt3YARSIe46TZ1z_4&amp;travelmode=walking</t>
  </si>
  <si>
    <t>https://www.google.com/maps/dir/?api=1&amp;origin=Cardtronics+ATM&amp;origin_place_id=ChIJyQD7wJYs3YARpueikjJx2CU&amp;destination=️+Lucky+Frog+Photo+Booth+️+Photo+Booth+Rental+Orange+County&amp;destination_place_id=ChIJx22LbiEt3YARSIe46TZ1z_4&amp;travelmode=bicycling</t>
  </si>
  <si>
    <t>https://www.google.com/maps/dir/?api=1&amp;origin=Cardtronics+ATM&amp;origin_place_id=ChIJyQD7wJYs3YARpueikjJx2CU&amp;destination=️+Lucky+Frog+Photo+Booth+️+Photo+Booth+Rental+Orange+County&amp;destination_place_id=ChIJx22LbiEt3YARSIe46TZ1z_4&amp;travelmode=transit</t>
  </si>
  <si>
    <t>https://maps.google.com?saddr=33.8900909,-118.0347152&amp;daddr=33.8885848,-118.0703626</t>
  </si>
  <si>
    <t>https://www.google.com/maps/dir/33.8900909,-118.0347152/33.8885848,-118.0703626</t>
  </si>
  <si>
    <t>https://www.google.com/maps/dir/?api=1&amp;origin=Health+Associates+Federal+CU&amp;origin_place_id=ChIJ5WWR0ngq3YARMAsMwmigksM&amp;destination=️+Lucky+Frog+Photo+Booth+️+Photo+Booth+Rental+Orange+County&amp;destination_place_id=ChIJx22LbiEt3YARSIe46TZ1z_4&amp;travelmode=best</t>
  </si>
  <si>
    <t>https://www.google.com/maps/dir/?api=1&amp;origin=Health+Associates+Federal+CU&amp;origin_place_id=ChIJ5WWR0ngq3YARMAsMwmigksM&amp;destination=️+Lucky+Frog+Photo+Booth+️+Photo+Booth+Rental+Orange+County&amp;destination_place_id=ChIJx22LbiEt3YARSIe46TZ1z_4&amp;travelmode=driving</t>
  </si>
  <si>
    <t>https://www.google.com/maps/dir/?api=1&amp;origin=Health+Associates+Federal+CU&amp;origin_place_id=ChIJ5WWR0ngq3YARMAsMwmigksM&amp;destination=️+Lucky+Frog+Photo+Booth+️+Photo+Booth+Rental+Orange+County&amp;destination_place_id=ChIJx22LbiEt3YARSIe46TZ1z_4&amp;travelmode=walking</t>
  </si>
  <si>
    <t>https://www.google.com/maps/dir/?api=1&amp;origin=Health+Associates+Federal+CU&amp;origin_place_id=ChIJ5WWR0ngq3YARMAsMwmigksM&amp;destination=️+Lucky+Frog+Photo+Booth+️+Photo+Booth+Rental+Orange+County&amp;destination_place_id=ChIJx22LbiEt3YARSIe46TZ1z_4&amp;travelmode=bicycling</t>
  </si>
  <si>
    <t>https://www.google.com/maps/dir/?api=1&amp;origin=Health+Associates+Federal+CU&amp;origin_place_id=ChIJ5WWR0ngq3YARMAsMwmigksM&amp;destination=️+Lucky+Frog+Photo+Booth+️+Photo+Booth+Rental+Orange+County&amp;destination_place_id=ChIJx22LbiEt3YARSIe46TZ1z_4&amp;travelmode=transit</t>
  </si>
  <si>
    <t>https://maps.google.com?saddr=33.8928594,-117.9280499&amp;daddr=33.8885848,-118.0703626</t>
  </si>
  <si>
    <t>https://www.google.com/maps/dir/33.8928594,-117.9280499/33.8885848,-118.0703626</t>
  </si>
  <si>
    <t>https://www.google.com/maps/dir/?api=1&amp;origin=Cardtronics&amp;origin_place_id=ChIJyaUD-gUm3YARcE-L5Eb2BWs&amp;destination=️+Lucky+Frog+Photo+Booth+️+Photo+Booth+Rental+Orange+County&amp;destination_place_id=ChIJx22LbiEt3YARSIe46TZ1z_4&amp;travelmode=best</t>
  </si>
  <si>
    <t>https://www.google.com/maps/dir/?api=1&amp;origin=Cardtronics&amp;origin_place_id=ChIJyaUD-gUm3YARcE-L5Eb2BWs&amp;destination=️+Lucky+Frog+Photo+Booth+️+Photo+Booth+Rental+Orange+County&amp;destination_place_id=ChIJx22LbiEt3YARSIe46TZ1z_4&amp;travelmode=driving</t>
  </si>
  <si>
    <t>https://www.google.com/maps/dir/?api=1&amp;origin=Cardtronics&amp;origin_place_id=ChIJyaUD-gUm3YARcE-L5Eb2BWs&amp;destination=️+Lucky+Frog+Photo+Booth+️+Photo+Booth+Rental+Orange+County&amp;destination_place_id=ChIJx22LbiEt3YARSIe46TZ1z_4&amp;travelmode=walking</t>
  </si>
  <si>
    <t>https://www.google.com/maps/dir/?api=1&amp;origin=Cardtronics&amp;origin_place_id=ChIJyaUD-gUm3YARcE-L5Eb2BWs&amp;destination=️+Lucky+Frog+Photo+Booth+️+Photo+Booth+Rental+Orange+County&amp;destination_place_id=ChIJx22LbiEt3YARSIe46TZ1z_4&amp;travelmode=bicycling</t>
  </si>
  <si>
    <t>https://www.google.com/maps/dir/?api=1&amp;origin=Cardtronics&amp;origin_place_id=ChIJyaUD-gUm3YARcE-L5Eb2BWs&amp;destination=️+Lucky+Frog+Photo+Booth+️+Photo+Booth+Rental+Orange+County&amp;destination_place_id=ChIJx22LbiEt3YARSIe46TZ1z_4&amp;travelmode=transit</t>
  </si>
  <si>
    <t>https://maps.google.com?saddr=33.7473714,-118.0130952&amp;daddr=33.8885848,-118.0703626</t>
  </si>
  <si>
    <t>https://www.google.com/maps/dir/33.7473714,-118.0130952/33.8885848,-118.0703626</t>
  </si>
  <si>
    <t>https://www.google.com/maps/dir/?api=1&amp;origin=Valley+View+Home+Loans&amp;origin_place_id=ChIJ_0ZuH24s3YARDNbB0Sw-ons&amp;destination=️+Lucky+Frog+Photo+Booth+️+Photo+Booth+Rental+Orange+County&amp;destination_place_id=ChIJx22LbiEt3YARSIe46TZ1z_4&amp;travelmode=best</t>
  </si>
  <si>
    <t>https://www.google.com/maps/dir/?api=1&amp;origin=Valley+View+Home+Loans&amp;origin_place_id=ChIJ_0ZuH24s3YARDNbB0Sw-ons&amp;destination=️+Lucky+Frog+Photo+Booth+️+Photo+Booth+Rental+Orange+County&amp;destination_place_id=ChIJx22LbiEt3YARSIe46TZ1z_4&amp;travelmode=driving</t>
  </si>
  <si>
    <t>https://www.google.com/maps/dir/?api=1&amp;origin=Valley+View+Home+Loans&amp;origin_place_id=ChIJ_0ZuH24s3YARDNbB0Sw-ons&amp;destination=️+Lucky+Frog+Photo+Booth+️+Photo+Booth+Rental+Orange+County&amp;destination_place_id=ChIJx22LbiEt3YARSIe46TZ1z_4&amp;travelmode=walking</t>
  </si>
  <si>
    <t>https://www.google.com/maps/dir/?api=1&amp;origin=Valley+View+Home+Loans&amp;origin_place_id=ChIJ_0ZuH24s3YARDNbB0Sw-ons&amp;destination=️+Lucky+Frog+Photo+Booth+️+Photo+Booth+Rental+Orange+County&amp;destination_place_id=ChIJx22LbiEt3YARSIe46TZ1z_4&amp;travelmode=bicycling</t>
  </si>
  <si>
    <t>https://www.google.com/maps/dir/?api=1&amp;origin=Valley+View+Home+Loans&amp;origin_place_id=ChIJ_0ZuH24s3YARDNbB0Sw-ons&amp;destination=️+Lucky+Frog+Photo+Booth+️+Photo+Booth+Rental+Orange+County&amp;destination_place_id=ChIJx22LbiEt3YARSIe46TZ1z_4&amp;travelmode=transit</t>
  </si>
  <si>
    <t>https://maps.google.com?saddr=33.7977462,-118.0031634&amp;daddr=33.8885848,-118.0703626</t>
  </si>
  <si>
    <t>https://www.google.com/maps/dir/33.7977462,-118.0031634/33.8885848,-118.0703626</t>
  </si>
  <si>
    <t>https://www.google.com/maps/dir/?api=1&amp;origin=Citibank&amp;origin_place_id=ChIJcbyB7HQz3YARgwytHUXYgVc&amp;destination=️+Lucky+Frog+Photo+Booth+️+Photo+Booth+Rental+Orange+County&amp;destination_place_id=ChIJx22LbiEt3YARSIe46TZ1z_4&amp;travelmode=best</t>
  </si>
  <si>
    <t>https://www.google.com/maps/dir/?api=1&amp;origin=Citibank&amp;origin_place_id=ChIJcbyB7HQz3YARgwytHUXYgVc&amp;destination=️+Lucky+Frog+Photo+Booth+️+Photo+Booth+Rental+Orange+County&amp;destination_place_id=ChIJx22LbiEt3YARSIe46TZ1z_4&amp;travelmode=driving</t>
  </si>
  <si>
    <t>https://www.google.com/maps/dir/?api=1&amp;origin=Citibank&amp;origin_place_id=ChIJcbyB7HQz3YARgwytHUXYgVc&amp;destination=️+Lucky+Frog+Photo+Booth+️+Photo+Booth+Rental+Orange+County&amp;destination_place_id=ChIJx22LbiEt3YARSIe46TZ1z_4&amp;travelmode=walking</t>
  </si>
  <si>
    <t>https://www.google.com/maps/dir/?api=1&amp;origin=Citibank&amp;origin_place_id=ChIJcbyB7HQz3YARgwytHUXYgVc&amp;destination=️+Lucky+Frog+Photo+Booth+️+Photo+Booth+Rental+Orange+County&amp;destination_place_id=ChIJx22LbiEt3YARSIe46TZ1z_4&amp;travelmode=bicycling</t>
  </si>
  <si>
    <t>https://www.google.com/maps/dir/?api=1&amp;origin=Citibank&amp;origin_place_id=ChIJcbyB7HQz3YARgwytHUXYgVc&amp;destination=️+Lucky+Frog+Photo+Booth+️+Photo+Booth+Rental+Orange+County&amp;destination_place_id=ChIJx22LbiEt3YARSIe46TZ1z_4&amp;travelmode=transit</t>
  </si>
  <si>
    <t>https://maps.google.com?saddr=33.8400514,-118.1846017&amp;daddr=33.8885848,-118.0703626</t>
  </si>
  <si>
    <t>https://www.google.com/maps/dir/33.8400514,-118.1846017/33.8885848,-118.0703626</t>
  </si>
  <si>
    <t>https://www.google.com/maps/dir/?api=1&amp;origin=Farmers+&amp;+Merchants+Bank&amp;origin_place_id=ChIJITRXWegz3YARodIb2Rbe4KA&amp;destination=️+Lucky+Frog+Photo+Booth+️+Photo+Booth+Rental+Orange+County&amp;destination_place_id=ChIJx22LbiEt3YARSIe46TZ1z_4&amp;travelmode=best</t>
  </si>
  <si>
    <t>https://www.google.com/maps/dir/?api=1&amp;origin=Farmers+&amp;+Merchants+Bank&amp;origin_place_id=ChIJITRXWegz3YARodIb2Rbe4KA&amp;destination=️+Lucky+Frog+Photo+Booth+️+Photo+Booth+Rental+Orange+County&amp;destination_place_id=ChIJx22LbiEt3YARSIe46TZ1z_4&amp;travelmode=driving</t>
  </si>
  <si>
    <t>https://www.google.com/maps/dir/?api=1&amp;origin=Farmers+&amp;+Merchants+Bank&amp;origin_place_id=ChIJITRXWegz3YARodIb2Rbe4KA&amp;destination=️+Lucky+Frog+Photo+Booth+️+Photo+Booth+Rental+Orange+County&amp;destination_place_id=ChIJx22LbiEt3YARSIe46TZ1z_4&amp;travelmode=walking</t>
  </si>
  <si>
    <t>https://www.google.com/maps/dir/?api=1&amp;origin=Farmers+&amp;+Merchants+Bank&amp;origin_place_id=ChIJITRXWegz3YARodIb2Rbe4KA&amp;destination=️+Lucky+Frog+Photo+Booth+️+Photo+Booth+Rental+Orange+County&amp;destination_place_id=ChIJx22LbiEt3YARSIe46TZ1z_4&amp;travelmode=bicycling</t>
  </si>
  <si>
    <t>https://www.google.com/maps/dir/?api=1&amp;origin=Farmers+&amp;+Merchants+Bank&amp;origin_place_id=ChIJITRXWegz3YARodIb2Rbe4KA&amp;destination=️+Lucky+Frog+Photo+Booth+️+Photo+Booth+Rental+Orange+County&amp;destination_place_id=ChIJx22LbiEt3YARSIe46TZ1z_4&amp;travelmode=transit</t>
  </si>
  <si>
    <t>https://maps.google.com?saddr=33.8081074,-118.1867435&amp;daddr=33.8885848,-118.0703626</t>
  </si>
  <si>
    <t>https://www.google.com/maps/dir/33.8081074,-118.1867435/33.8885848,-118.0703626</t>
  </si>
  <si>
    <t>https://www.google.com/maps/dir/?api=1&amp;origin=Cardtronics+ATM&amp;origin_place_id=ChIJfeVn9vMy3YAReJPxNMA-PB4&amp;destination=️+Lucky+Frog+Photo+Booth+️+Photo+Booth+Rental+Orange+County&amp;destination_place_id=ChIJx22LbiEt3YARSIe46TZ1z_4&amp;travelmode=best</t>
  </si>
  <si>
    <t>https://www.google.com/maps/dir/?api=1&amp;origin=Cardtronics+ATM&amp;origin_place_id=ChIJfeVn9vMy3YAReJPxNMA-PB4&amp;destination=️+Lucky+Frog+Photo+Booth+️+Photo+Booth+Rental+Orange+County&amp;destination_place_id=ChIJx22LbiEt3YARSIe46TZ1z_4&amp;travelmode=driving</t>
  </si>
  <si>
    <t>https://www.google.com/maps/dir/?api=1&amp;origin=Cardtronics+ATM&amp;origin_place_id=ChIJfeVn9vMy3YAReJPxNMA-PB4&amp;destination=️+Lucky+Frog+Photo+Booth+️+Photo+Booth+Rental+Orange+County&amp;destination_place_id=ChIJx22LbiEt3YARSIe46TZ1z_4&amp;travelmode=walking</t>
  </si>
  <si>
    <t>https://www.google.com/maps/dir/?api=1&amp;origin=Cardtronics+ATM&amp;origin_place_id=ChIJfeVn9vMy3YAReJPxNMA-PB4&amp;destination=️+Lucky+Frog+Photo+Booth+️+Photo+Booth+Rental+Orange+County&amp;destination_place_id=ChIJx22LbiEt3YARSIe46TZ1z_4&amp;travelmode=bicycling</t>
  </si>
  <si>
    <t>https://www.google.com/maps/dir/?api=1&amp;origin=Cardtronics+ATM&amp;origin_place_id=ChIJfeVn9vMy3YAReJPxNMA-PB4&amp;destination=️+Lucky+Frog+Photo+Booth+️+Photo+Booth+Rental+Orange+County&amp;destination_place_id=ChIJx22LbiEt3YARSIe46TZ1z_4&amp;travelmode=transit</t>
  </si>
  <si>
    <t>https://maps.google.com?saddr=33.8504995,-118.1367541&amp;daddr=33.8885848,-118.0703626</t>
  </si>
  <si>
    <t>https://www.google.com/maps/dir/33.8504995,-118.1367541/33.8885848,-118.0703626</t>
  </si>
  <si>
    <t>https://www.google.com/maps/dir/?api=1&amp;origin=Wells+Fargo+ATM&amp;origin_place_id=ChIJNawQnyQ13YARkJLGLNcQK-s&amp;destination=️+Lucky+Frog+Photo+Booth+️+Photo+Booth+Rental+Orange+County&amp;destination_place_id=ChIJx22LbiEt3YARSIe46TZ1z_4&amp;travelmode=best</t>
  </si>
  <si>
    <t>https://www.google.com/maps/dir/?api=1&amp;origin=Wells+Fargo+ATM&amp;origin_place_id=ChIJNawQnyQ13YARkJLGLNcQK-s&amp;destination=️+Lucky+Frog+Photo+Booth+️+Photo+Booth+Rental+Orange+County&amp;destination_place_id=ChIJx22LbiEt3YARSIe46TZ1z_4&amp;travelmode=driving</t>
  </si>
  <si>
    <t>https://www.google.com/maps/dir/?api=1&amp;origin=Wells+Fargo+ATM&amp;origin_place_id=ChIJNawQnyQ13YARkJLGLNcQK-s&amp;destination=️+Lucky+Frog+Photo+Booth+️+Photo+Booth+Rental+Orange+County&amp;destination_place_id=ChIJx22LbiEt3YARSIe46TZ1z_4&amp;travelmode=walking</t>
  </si>
  <si>
    <t>https://www.google.com/maps/dir/?api=1&amp;origin=Wells+Fargo+ATM&amp;origin_place_id=ChIJNawQnyQ13YARkJLGLNcQK-s&amp;destination=️+Lucky+Frog+Photo+Booth+️+Photo+Booth+Rental+Orange+County&amp;destination_place_id=ChIJx22LbiEt3YARSIe46TZ1z_4&amp;travelmode=bicycling</t>
  </si>
  <si>
    <t>https://www.google.com/maps/dir/?api=1&amp;origin=Wells+Fargo+ATM&amp;origin_place_id=ChIJNawQnyQ13YARkJLGLNcQK-s&amp;destination=️+Lucky+Frog+Photo+Booth+️+Photo+Booth+Rental+Orange+County&amp;destination_place_id=ChIJx22LbiEt3YARSIe46TZ1z_4&amp;travelmode=transit</t>
  </si>
  <si>
    <t>https://maps.google.com?saddr=33.8435407,-118.2612203&amp;daddr=33.8885848,-118.0703626</t>
  </si>
  <si>
    <t>https://www.google.com/maps/dir/33.8435407,-118.2612203/33.8885848,-118.0703626</t>
  </si>
  <si>
    <t>https://www.google.com/maps/dir/?api=1&amp;origin=Home+and+Office+Tech&amp;origin_place_id=ChIJBzZDBI3LwoARqfMzhjuSykI&amp;destination=️+Lucky+Frog+Photo+Booth+️+Photo+Booth+Rental+Orange+County&amp;destination_place_id=ChIJx22LbiEt3YARSIe46TZ1z_4&amp;travelmode=best</t>
  </si>
  <si>
    <t>https://www.google.com/maps/dir/?api=1&amp;origin=Home+and+Office+Tech&amp;origin_place_id=ChIJBzZDBI3LwoARqfMzhjuSykI&amp;destination=️+Lucky+Frog+Photo+Booth+️+Photo+Booth+Rental+Orange+County&amp;destination_place_id=ChIJx22LbiEt3YARSIe46TZ1z_4&amp;travelmode=driving</t>
  </si>
  <si>
    <t>https://www.google.com/maps/dir/?api=1&amp;origin=Home+and+Office+Tech&amp;origin_place_id=ChIJBzZDBI3LwoARqfMzhjuSykI&amp;destination=️+Lucky+Frog+Photo+Booth+️+Photo+Booth+Rental+Orange+County&amp;destination_place_id=ChIJx22LbiEt3YARSIe46TZ1z_4&amp;travelmode=walking</t>
  </si>
  <si>
    <t>https://www.google.com/maps/dir/?api=1&amp;origin=Home+and+Office+Tech&amp;origin_place_id=ChIJBzZDBI3LwoARqfMzhjuSykI&amp;destination=️+Lucky+Frog+Photo+Booth+️+Photo+Booth+Rental+Orange+County&amp;destination_place_id=ChIJx22LbiEt3YARSIe46TZ1z_4&amp;travelmode=bicycling</t>
  </si>
  <si>
    <t>https://www.google.com/maps/dir/?api=1&amp;origin=Home+and+Office+Tech&amp;origin_place_id=ChIJBzZDBI3LwoARqfMzhjuSykI&amp;destination=️+Lucky+Frog+Photo+Booth+️+Photo+Booth+Rental+Orange+County&amp;destination_place_id=ChIJx22LbiEt3YARSIe46TZ1z_4&amp;travelmode=transit</t>
  </si>
  <si>
    <t>https://maps.google.com?saddr=33.92912609999999,-118.2149293&amp;daddr=33.8885848,-118.0703626</t>
  </si>
  <si>
    <t>https://www.google.com/maps/dir/33.92912609999999,-118.2149293/33.8885848,-118.0703626</t>
  </si>
  <si>
    <t>https://www.google.com/maps/dir/?api=1&amp;origin=Bank+of+America+ATM&amp;origin_place_id=ChIJfx5JPc7V3IARrSfrYj5ja08&amp;destination=️+Lucky+Frog+Photo+Booth+️+Photo+Booth+Rental+Orange+County&amp;destination_place_id=ChIJx22LbiEt3YARSIe46TZ1z_4&amp;travelmode=best</t>
  </si>
  <si>
    <t>https://www.google.com/maps/dir/?api=1&amp;origin=Bank+of+America+ATM&amp;origin_place_id=ChIJfx5JPc7V3IARrSfrYj5ja08&amp;destination=️+Lucky+Frog+Photo+Booth+️+Photo+Booth+Rental+Orange+County&amp;destination_place_id=ChIJx22LbiEt3YARSIe46TZ1z_4&amp;travelmode=driving</t>
  </si>
  <si>
    <t>https://www.google.com/maps/dir/?api=1&amp;origin=Bank+of+America+ATM&amp;origin_place_id=ChIJfx5JPc7V3IARrSfrYj5ja08&amp;destination=️+Lucky+Frog+Photo+Booth+️+Photo+Booth+Rental+Orange+County&amp;destination_place_id=ChIJx22LbiEt3YARSIe46TZ1z_4&amp;travelmode=walking</t>
  </si>
  <si>
    <t>https://www.google.com/maps/dir/?api=1&amp;origin=Bank+of+America+ATM&amp;origin_place_id=ChIJfx5JPc7V3IARrSfrYj5ja08&amp;destination=️+Lucky+Frog+Photo+Booth+️+Photo+Booth+Rental+Orange+County&amp;destination_place_id=ChIJx22LbiEt3YARSIe46TZ1z_4&amp;travelmode=bicycling</t>
  </si>
  <si>
    <t>https://www.google.com/maps/dir/?api=1&amp;origin=Bank+of+America+ATM&amp;origin_place_id=ChIJfx5JPc7V3IARrSfrYj5ja08&amp;destination=️+Lucky+Frog+Photo+Booth+️+Photo+Booth+Rental+Orange+County&amp;destination_place_id=ChIJx22LbiEt3YARSIe46TZ1z_4&amp;travelmode=transit</t>
  </si>
  <si>
    <t>https://maps.google.com?saddr=33.8779009,-117.8900475&amp;daddr=33.8885848,-118.0703626</t>
  </si>
  <si>
    <t>https://www.google.com/maps/dir/33.8779009,-117.8900475/33.8885848,-118.0703626</t>
  </si>
  <si>
    <t>https://www.google.com/maps/dir/?api=1&amp;origin=Cardtronics+ATM&amp;origin_place_id=ChIJq7uPMcIp3YARfcdxSaqc43k&amp;destination=️+Lucky+Frog+Photo+Booth+️+Photo+Booth+Rental+Orange+County&amp;destination_place_id=ChIJx22LbiEt3YARSIe46TZ1z_4&amp;travelmode=best</t>
  </si>
  <si>
    <t>https://www.google.com/maps/dir/?api=1&amp;origin=Cardtronics+ATM&amp;origin_place_id=ChIJq7uPMcIp3YARfcdxSaqc43k&amp;destination=️+Lucky+Frog+Photo+Booth+️+Photo+Booth+Rental+Orange+County&amp;destination_place_id=ChIJx22LbiEt3YARSIe46TZ1z_4&amp;travelmode=driving</t>
  </si>
  <si>
    <t>https://www.google.com/maps/dir/?api=1&amp;origin=Cardtronics+ATM&amp;origin_place_id=ChIJq7uPMcIp3YARfcdxSaqc43k&amp;destination=️+Lucky+Frog+Photo+Booth+️+Photo+Booth+Rental+Orange+County&amp;destination_place_id=ChIJx22LbiEt3YARSIe46TZ1z_4&amp;travelmode=walking</t>
  </si>
  <si>
    <t>https://www.google.com/maps/dir/?api=1&amp;origin=Cardtronics+ATM&amp;origin_place_id=ChIJq7uPMcIp3YARfcdxSaqc43k&amp;destination=️+Lucky+Frog+Photo+Booth+️+Photo+Booth+Rental+Orange+County&amp;destination_place_id=ChIJx22LbiEt3YARSIe46TZ1z_4&amp;travelmode=bicycling</t>
  </si>
  <si>
    <t>https://www.google.com/maps/dir/?api=1&amp;origin=Cardtronics+ATM&amp;origin_place_id=ChIJq7uPMcIp3YARfcdxSaqc43k&amp;destination=️+Lucky+Frog+Photo+Booth+️+Photo+Booth+Rental+Orange+County&amp;destination_place_id=ChIJx22LbiEt3YARSIe46TZ1z_4&amp;travelmode=transit</t>
  </si>
  <si>
    <t>https://maps.google.com?saddr=33.8313363,-117.9429334&amp;daddr=33.8885848,-118.0703626</t>
  </si>
  <si>
    <t>https://www.google.com/maps/dir/33.8313363,-117.9429334/33.8885848,-118.0703626</t>
  </si>
  <si>
    <t>https://www.google.com/maps/dir/?api=1&amp;origin=Wells+Fargo+Bank&amp;origin_place_id=ChIJ9xp-9jkx3YARUiiGfdpy7Ms&amp;destination=️+Lucky+Frog+Photo+Booth+️+Photo+Booth+Rental+Orange+County&amp;destination_place_id=ChIJx22LbiEt3YARSIe46TZ1z_4&amp;travelmode=best</t>
  </si>
  <si>
    <t>https://www.google.com/maps/dir/?api=1&amp;origin=Wells+Fargo+Bank&amp;origin_place_id=ChIJ9xp-9jkx3YARUiiGfdpy7Ms&amp;destination=️+Lucky+Frog+Photo+Booth+️+Photo+Booth+Rental+Orange+County&amp;destination_place_id=ChIJx22LbiEt3YARSIe46TZ1z_4&amp;travelmode=driving</t>
  </si>
  <si>
    <t>https://www.google.com/maps/dir/?api=1&amp;origin=Wells+Fargo+Bank&amp;origin_place_id=ChIJ9xp-9jkx3YARUiiGfdpy7Ms&amp;destination=️+Lucky+Frog+Photo+Booth+️+Photo+Booth+Rental+Orange+County&amp;destination_place_id=ChIJx22LbiEt3YARSIe46TZ1z_4&amp;travelmode=walking</t>
  </si>
  <si>
    <t>https://www.google.com/maps/dir/?api=1&amp;origin=Wells+Fargo+Bank&amp;origin_place_id=ChIJ9xp-9jkx3YARUiiGfdpy7Ms&amp;destination=️+Lucky+Frog+Photo+Booth+️+Photo+Booth+Rental+Orange+County&amp;destination_place_id=ChIJx22LbiEt3YARSIe46TZ1z_4&amp;travelmode=bicycling</t>
  </si>
  <si>
    <t>https://www.google.com/maps/dir/?api=1&amp;origin=Wells+Fargo+Bank&amp;origin_place_id=ChIJ9xp-9jkx3YARUiiGfdpy7Ms&amp;destination=️+Lucky+Frog+Photo+Booth+️+Photo+Booth+Rental+Orange+County&amp;destination_place_id=ChIJx22LbiEt3YARSIe46TZ1z_4&amp;travelmode=transit</t>
  </si>
  <si>
    <t>https://maps.google.com?saddr=33.76737969999999,-118.1934755&amp;daddr=33.8885848,-118.0703626</t>
  </si>
  <si>
    <t>https://www.google.com/maps/dir/33.76737969999999,-118.1934755/33.8885848,-118.0703626</t>
  </si>
  <si>
    <t>https://www.google.com/maps/dir/?api=1&amp;origin=Citi&amp;origin_place_id=ChIJn2kgx_nLwoARc5u80mOcchY&amp;destination=️+Lucky+Frog+Photo+Booth+️+Photo+Booth+Rental+Orange+County&amp;destination_place_id=ChIJx22LbiEt3YARSIe46TZ1z_4&amp;travelmode=best</t>
  </si>
  <si>
    <t>https://www.google.com/maps/dir/?api=1&amp;origin=Citi&amp;origin_place_id=ChIJn2kgx_nLwoARc5u80mOcchY&amp;destination=️+Lucky+Frog+Photo+Booth+️+Photo+Booth+Rental+Orange+County&amp;destination_place_id=ChIJx22LbiEt3YARSIe46TZ1z_4&amp;travelmode=driving</t>
  </si>
  <si>
    <t>https://www.google.com/maps/dir/?api=1&amp;origin=Citi&amp;origin_place_id=ChIJn2kgx_nLwoARc5u80mOcchY&amp;destination=️+Lucky+Frog+Photo+Booth+️+Photo+Booth+Rental+Orange+County&amp;destination_place_id=ChIJx22LbiEt3YARSIe46TZ1z_4&amp;travelmode=walking</t>
  </si>
  <si>
    <t>https://www.google.com/maps/dir/?api=1&amp;origin=Citi&amp;origin_place_id=ChIJn2kgx_nLwoARc5u80mOcchY&amp;destination=️+Lucky+Frog+Photo+Booth+️+Photo+Booth+Rental+Orange+County&amp;destination_place_id=ChIJx22LbiEt3YARSIe46TZ1z_4&amp;travelmode=bicycling</t>
  </si>
  <si>
    <t>https://www.google.com/maps/dir/?api=1&amp;origin=Citi&amp;origin_place_id=ChIJn2kgx_nLwoARc5u80mOcchY&amp;destination=️+Lucky+Frog+Photo+Booth+️+Photo+Booth+Rental+Orange+County&amp;destination_place_id=ChIJx22LbiEt3YARSIe46TZ1z_4&amp;travelmode=transit</t>
  </si>
  <si>
    <t>https://maps.google.com?saddr=33.9444762,-118.2102051&amp;daddr=33.8885848,-118.0703626</t>
  </si>
  <si>
    <t>https://www.google.com/maps/dir/33.9444762,-118.2102051/33.8885848,-118.0703626</t>
  </si>
  <si>
    <t>https://www.google.com/maps/dir/?api=1&amp;origin=Wells+Fargo+ATM&amp;origin_place_id=ChIJ9ShXo1POwoARRPUd-FcS4oU&amp;destination=️+Lucky+Frog+Photo+Booth+️+Photo+Booth+Rental+Orange+County&amp;destination_place_id=ChIJx22LbiEt3YARSIe46TZ1z_4&amp;travelmode=best</t>
  </si>
  <si>
    <t>https://www.google.com/maps/dir/?api=1&amp;origin=Wells+Fargo+ATM&amp;origin_place_id=ChIJ9ShXo1POwoARRPUd-FcS4oU&amp;destination=️+Lucky+Frog+Photo+Booth+️+Photo+Booth+Rental+Orange+County&amp;destination_place_id=ChIJx22LbiEt3YARSIe46TZ1z_4&amp;travelmode=driving</t>
  </si>
  <si>
    <t>https://www.google.com/maps/dir/?api=1&amp;origin=Wells+Fargo+ATM&amp;origin_place_id=ChIJ9ShXo1POwoARRPUd-FcS4oU&amp;destination=️+Lucky+Frog+Photo+Booth+️+Photo+Booth+Rental+Orange+County&amp;destination_place_id=ChIJx22LbiEt3YARSIe46TZ1z_4&amp;travelmode=walking</t>
  </si>
  <si>
    <t>https://www.google.com/maps/dir/?api=1&amp;origin=Wells+Fargo+ATM&amp;origin_place_id=ChIJ9ShXo1POwoARRPUd-FcS4oU&amp;destination=️+Lucky+Frog+Photo+Booth+️+Photo+Booth+Rental+Orange+County&amp;destination_place_id=ChIJx22LbiEt3YARSIe46TZ1z_4&amp;travelmode=bicycling</t>
  </si>
  <si>
    <t>https://www.google.com/maps/dir/?api=1&amp;origin=Wells+Fargo+ATM&amp;origin_place_id=ChIJ9ShXo1POwoARRPUd-FcS4oU&amp;destination=️+Lucky+Frog+Photo+Booth+️+Photo+Booth+Rental+Orange+County&amp;destination_place_id=ChIJx22LbiEt3YARSIe46TZ1z_4&amp;travelmode=transit</t>
  </si>
  <si>
    <t>https://maps.google.com?saddr=34.0074216,-118.1532427&amp;daddr=33.8885848,-118.0703626</t>
  </si>
  <si>
    <t>https://www.google.com/maps/dir/34.0074216,-118.1532427/33.8885848,-118.0703626</t>
  </si>
  <si>
    <t>https://www.google.com/maps/dir/?api=1&amp;origin=Citi&amp;origin_place_id=ChIJt0gMuWgo3YAR-pgrCia1bRo&amp;destination=️+Lucky+Frog+Photo+Booth+️+Photo+Booth+Rental+Orange+County&amp;destination_place_id=ChIJx22LbiEt3YARSIe46TZ1z_4&amp;travelmode=best</t>
  </si>
  <si>
    <t>https://www.google.com/maps/dir/?api=1&amp;origin=Citi&amp;origin_place_id=ChIJt0gMuWgo3YAR-pgrCia1bRo&amp;destination=️+Lucky+Frog+Photo+Booth+️+Photo+Booth+Rental+Orange+County&amp;destination_place_id=ChIJx22LbiEt3YARSIe46TZ1z_4&amp;travelmode=driving</t>
  </si>
  <si>
    <t>https://www.google.com/maps/dir/?api=1&amp;origin=Citi&amp;origin_place_id=ChIJt0gMuWgo3YAR-pgrCia1bRo&amp;destination=️+Lucky+Frog+Photo+Booth+️+Photo+Booth+Rental+Orange+County&amp;destination_place_id=ChIJx22LbiEt3YARSIe46TZ1z_4&amp;travelmode=walking</t>
  </si>
  <si>
    <t>https://www.google.com/maps/dir/?api=1&amp;origin=Citi&amp;origin_place_id=ChIJt0gMuWgo3YAR-pgrCia1bRo&amp;destination=️+Lucky+Frog+Photo+Booth+️+Photo+Booth+Rental+Orange+County&amp;destination_place_id=ChIJx22LbiEt3YARSIe46TZ1z_4&amp;travelmode=bicycling</t>
  </si>
  <si>
    <t>https://www.google.com/maps/dir/?api=1&amp;origin=Citi&amp;origin_place_id=ChIJt0gMuWgo3YAR-pgrCia1bRo&amp;destination=️+Lucky+Frog+Photo+Booth+️+Photo+Booth+Rental+Orange+County&amp;destination_place_id=ChIJx22LbiEt3YARSIe46TZ1z_4&amp;travelmode=transit</t>
  </si>
  <si>
    <t>https://maps.google.com?saddr=33.7888766,-117.9639948&amp;daddr=33.8885848,-118.0703626</t>
  </si>
  <si>
    <t>https://www.google.com/maps/dir/33.7888766,-117.9639948/33.8885848,-118.0703626</t>
  </si>
  <si>
    <t>https://www.google.com/maps/dir/?api=1&amp;origin=Cardtronics+ATM&amp;origin_place_id=ChIJe3JW1wko3YARKVxk64y40oA&amp;destination=️+Lucky+Frog+Photo+Booth+️+Photo+Booth+Rental+Orange+County&amp;destination_place_id=ChIJx22LbiEt3YARSIe46TZ1z_4&amp;travelmode=best</t>
  </si>
  <si>
    <t>https://www.google.com/maps/dir/?api=1&amp;origin=Cardtronics+ATM&amp;origin_place_id=ChIJe3JW1wko3YARKVxk64y40oA&amp;destination=️+Lucky+Frog+Photo+Booth+️+Photo+Booth+Rental+Orange+County&amp;destination_place_id=ChIJx22LbiEt3YARSIe46TZ1z_4&amp;travelmode=driving</t>
  </si>
  <si>
    <t>https://www.google.com/maps/dir/?api=1&amp;origin=Cardtronics+ATM&amp;origin_place_id=ChIJe3JW1wko3YARKVxk64y40oA&amp;destination=️+Lucky+Frog+Photo+Booth+️+Photo+Booth+Rental+Orange+County&amp;destination_place_id=ChIJx22LbiEt3YARSIe46TZ1z_4&amp;travelmode=walking</t>
  </si>
  <si>
    <t>https://www.google.com/maps/dir/?api=1&amp;origin=Cardtronics+ATM&amp;origin_place_id=ChIJe3JW1wko3YARKVxk64y40oA&amp;destination=️+Lucky+Frog+Photo+Booth+️+Photo+Booth+Rental+Orange+County&amp;destination_place_id=ChIJx22LbiEt3YARSIe46TZ1z_4&amp;travelmode=bicycling</t>
  </si>
  <si>
    <t>https://www.google.com/maps/dir/?api=1&amp;origin=Cardtronics+ATM&amp;origin_place_id=ChIJe3JW1wko3YARKVxk64y40oA&amp;destination=️+Lucky+Frog+Photo+Booth+️+Photo+Booth+Rental+Orange+County&amp;destination_place_id=ChIJx22LbiEt3YARSIe46TZ1z_4&amp;travelmode=transit</t>
  </si>
  <si>
    <t>https://maps.google.com?saddr=33.77233760000001,-117.9419212&amp;daddr=33.8885848,-118.0703626</t>
  </si>
  <si>
    <t>https://www.google.com/maps/dir/33.77233760000001,-117.9419212/33.8885848,-118.0703626</t>
  </si>
  <si>
    <t>https://www.google.com/maps/dir/?api=1&amp;origin=ATM&amp;origin_place_id=ChIJ4-CJJwzW3IARlpguzqdtuw8&amp;destination=️+Lucky+Frog+Photo+Booth+️+Photo+Booth+Rental+Orange+County&amp;destination_place_id=ChIJx22LbiEt3YARSIe46TZ1z_4&amp;travelmode=best</t>
  </si>
  <si>
    <t>https://www.google.com/maps/dir/?api=1&amp;origin=ATM&amp;origin_place_id=ChIJ4-CJJwzW3IARlpguzqdtuw8&amp;destination=️+Lucky+Frog+Photo+Booth+️+Photo+Booth+Rental+Orange+County&amp;destination_place_id=ChIJx22LbiEt3YARSIe46TZ1z_4&amp;travelmode=driving</t>
  </si>
  <si>
    <t>https://www.google.com/maps/dir/?api=1&amp;origin=ATM&amp;origin_place_id=ChIJ4-CJJwzW3IARlpguzqdtuw8&amp;destination=️+Lucky+Frog+Photo+Booth+️+Photo+Booth+Rental+Orange+County&amp;destination_place_id=ChIJx22LbiEt3YARSIe46TZ1z_4&amp;travelmode=walking</t>
  </si>
  <si>
    <t>https://www.google.com/maps/dir/?api=1&amp;origin=ATM&amp;origin_place_id=ChIJ4-CJJwzW3IARlpguzqdtuw8&amp;destination=️+Lucky+Frog+Photo+Booth+️+Photo+Booth+Rental+Orange+County&amp;destination_place_id=ChIJx22LbiEt3YARSIe46TZ1z_4&amp;travelmode=bicycling</t>
  </si>
  <si>
    <t>https://www.google.com/maps/dir/?api=1&amp;origin=ATM&amp;origin_place_id=ChIJ4-CJJwzW3IARlpguzqdtuw8&amp;destination=️+Lucky+Frog+Photo+Booth+️+Photo+Booth+Rental+Orange+County&amp;destination_place_id=ChIJx22LbiEt3YARSIe46TZ1z_4&amp;travelmode=transit</t>
  </si>
  <si>
    <t>https://maps.google.com?saddr=33.85659100000001,-117.9072941&amp;daddr=33.8885848,-118.0703626</t>
  </si>
  <si>
    <t>https://www.google.com/maps/dir/33.85659100000001,-117.9072941/33.8885848,-118.0703626</t>
  </si>
  <si>
    <t>https://www.google.com/maps/dir/?api=1&amp;origin=Cardtronics+ATM&amp;origin_place_id=ChIJtQTwqv_V3IARS2M-ubPDKFA&amp;destination=️+Lucky+Frog+Photo+Booth+️+Photo+Booth+Rental+Orange+County&amp;destination_place_id=ChIJx22LbiEt3YARSIe46TZ1z_4&amp;travelmode=best</t>
  </si>
  <si>
    <t>https://www.google.com/maps/dir/?api=1&amp;origin=Cardtronics+ATM&amp;origin_place_id=ChIJtQTwqv_V3IARS2M-ubPDKFA&amp;destination=️+Lucky+Frog+Photo+Booth+️+Photo+Booth+Rental+Orange+County&amp;destination_place_id=ChIJx22LbiEt3YARSIe46TZ1z_4&amp;travelmode=driving</t>
  </si>
  <si>
    <t>https://www.google.com/maps/dir/?api=1&amp;origin=Cardtronics+ATM&amp;origin_place_id=ChIJtQTwqv_V3IARS2M-ubPDKFA&amp;destination=️+Lucky+Frog+Photo+Booth+️+Photo+Booth+Rental+Orange+County&amp;destination_place_id=ChIJx22LbiEt3YARSIe46TZ1z_4&amp;travelmode=walking</t>
  </si>
  <si>
    <t>https://www.google.com/maps/dir/?api=1&amp;origin=Cardtronics+ATM&amp;origin_place_id=ChIJtQTwqv_V3IARS2M-ubPDKFA&amp;destination=️+Lucky+Frog+Photo+Booth+️+Photo+Booth+Rental+Orange+County&amp;destination_place_id=ChIJx22LbiEt3YARSIe46TZ1z_4&amp;travelmode=bicycling</t>
  </si>
  <si>
    <t>https://www.google.com/maps/dir/?api=1&amp;origin=Cardtronics+ATM&amp;origin_place_id=ChIJtQTwqv_V3IARS2M-ubPDKFA&amp;destination=️+Lucky+Frog+Photo+Booth+️+Photo+Booth+Rental+Orange+County&amp;destination_place_id=ChIJx22LbiEt3YARSIe46TZ1z_4&amp;travelmode=transit</t>
  </si>
  <si>
    <t>https://maps.google.com?saddr=33.862454,-117.922128&amp;daddr=33.8885848,-118.0703626</t>
  </si>
  <si>
    <t>https://www.google.com/maps/dir/33.862454,-117.922128/33.8885848,-118.0703626</t>
  </si>
  <si>
    <t>https://www.google.com/maps/dir/?api=1&amp;origin=East+West+Bank&amp;origin_place_id=ChIJaeBCOuwp3YARq_6PK-MijUE&amp;destination=️+Lucky+Frog+Photo+Booth+️+Photo+Booth+Rental+Orange+County&amp;destination_place_id=ChIJx22LbiEt3YARSIe46TZ1z_4&amp;travelmode=best</t>
  </si>
  <si>
    <t>https://www.google.com/maps/dir/?api=1&amp;origin=East+West+Bank&amp;origin_place_id=ChIJaeBCOuwp3YARq_6PK-MijUE&amp;destination=️+Lucky+Frog+Photo+Booth+️+Photo+Booth+Rental+Orange+County&amp;destination_place_id=ChIJx22LbiEt3YARSIe46TZ1z_4&amp;travelmode=driving</t>
  </si>
  <si>
    <t>https://www.google.com/maps/dir/?api=1&amp;origin=East+West+Bank&amp;origin_place_id=ChIJaeBCOuwp3YARq_6PK-MijUE&amp;destination=️+Lucky+Frog+Photo+Booth+️+Photo+Booth+Rental+Orange+County&amp;destination_place_id=ChIJx22LbiEt3YARSIe46TZ1z_4&amp;travelmode=walking</t>
  </si>
  <si>
    <t>https://www.google.com/maps/dir/?api=1&amp;origin=East+West+Bank&amp;origin_place_id=ChIJaeBCOuwp3YARq_6PK-MijUE&amp;destination=️+Lucky+Frog+Photo+Booth+️+Photo+Booth+Rental+Orange+County&amp;destination_place_id=ChIJx22LbiEt3YARSIe46TZ1z_4&amp;travelmode=bicycling</t>
  </si>
  <si>
    <t>https://www.google.com/maps/dir/?api=1&amp;origin=East+West+Bank&amp;origin_place_id=ChIJaeBCOuwp3YARq_6PK-MijUE&amp;destination=️+Lucky+Frog+Photo+Booth+️+Photo+Booth+Rental+Orange+County&amp;destination_place_id=ChIJx22LbiEt3YARSIe46TZ1z_4&amp;travelmode=transit</t>
  </si>
  <si>
    <t>https://maps.google.com?saddr=33.8411469,-117.9436323&amp;daddr=33.8885848,-118.0703626</t>
  </si>
  <si>
    <t>https://www.google.com/maps/dir/33.8411469,-117.9436323/33.8885848,-118.0703626</t>
  </si>
  <si>
    <t>https://www.google.com/maps/dir/?api=1&amp;origin=Cardtronics+ATM&amp;origin_place_id=ChIJPUqIQ5jSwoARZhev1xdR_7E&amp;destination=️+Lucky+Frog+Photo+Booth+️+Photo+Booth+Rental+Orange+County&amp;destination_place_id=ChIJx22LbiEt3YARSIe46TZ1z_4&amp;travelmode=best</t>
  </si>
  <si>
    <t>https://www.google.com/maps/dir/?api=1&amp;origin=Cardtronics+ATM&amp;origin_place_id=ChIJPUqIQ5jSwoARZhev1xdR_7E&amp;destination=️+Lucky+Frog+Photo+Booth+️+Photo+Booth+Rental+Orange+County&amp;destination_place_id=ChIJx22LbiEt3YARSIe46TZ1z_4&amp;travelmode=driving</t>
  </si>
  <si>
    <t>https://www.google.com/maps/dir/?api=1&amp;origin=Cardtronics+ATM&amp;origin_place_id=ChIJPUqIQ5jSwoARZhev1xdR_7E&amp;destination=️+Lucky+Frog+Photo+Booth+️+Photo+Booth+Rental+Orange+County&amp;destination_place_id=ChIJx22LbiEt3YARSIe46TZ1z_4&amp;travelmode=walking</t>
  </si>
  <si>
    <t>https://www.google.com/maps/dir/?api=1&amp;origin=Cardtronics+ATM&amp;origin_place_id=ChIJPUqIQ5jSwoARZhev1xdR_7E&amp;destination=️+Lucky+Frog+Photo+Booth+️+Photo+Booth+Rental+Orange+County&amp;destination_place_id=ChIJx22LbiEt3YARSIe46TZ1z_4&amp;travelmode=bicycling</t>
  </si>
  <si>
    <t>https://www.google.com/maps/dir/?api=1&amp;origin=Cardtronics+ATM&amp;origin_place_id=ChIJPUqIQ5jSwoARZhev1xdR_7E&amp;destination=️+Lucky+Frog+Photo+Booth+️+Photo+Booth+Rental+Orange+County&amp;destination_place_id=ChIJx22LbiEt3YARSIe46TZ1z_4&amp;travelmode=transit</t>
  </si>
  <si>
    <t>https://maps.google.com?saddr=33.9198795,-118.1022092&amp;daddr=33.8885848,-118.0703626</t>
  </si>
  <si>
    <t>https://www.google.com/maps/dir/33.9198795,-118.1022092/33.8885848,-118.0703626</t>
  </si>
  <si>
    <t>https://www.google.com/maps/dir/?api=1&amp;origin=Comerica+Bank+-+ATM&amp;origin_place_id=ChIJMQJPZDwx3YARQ5cZjcH3Ws8&amp;destination=️+Lucky+Frog+Photo+Booth+️+Photo+Booth+Rental+Orange+County&amp;destination_place_id=ChIJx22LbiEt3YARSIe46TZ1z_4&amp;travelmode=best</t>
  </si>
  <si>
    <t>https://www.google.com/maps/dir/?api=1&amp;origin=Comerica+Bank+-+ATM&amp;origin_place_id=ChIJMQJPZDwx3YARQ5cZjcH3Ws8&amp;destination=️+Lucky+Frog+Photo+Booth+️+Photo+Booth+Rental+Orange+County&amp;destination_place_id=ChIJx22LbiEt3YARSIe46TZ1z_4&amp;travelmode=driving</t>
  </si>
  <si>
    <t>https://www.google.com/maps/dir/?api=1&amp;origin=Comerica+Bank+-+ATM&amp;origin_place_id=ChIJMQJPZDwx3YARQ5cZjcH3Ws8&amp;destination=️+Lucky+Frog+Photo+Booth+️+Photo+Booth+Rental+Orange+County&amp;destination_place_id=ChIJx22LbiEt3YARSIe46TZ1z_4&amp;travelmode=walking</t>
  </si>
  <si>
    <t>https://www.google.com/maps/dir/?api=1&amp;origin=Comerica+Bank+-+ATM&amp;origin_place_id=ChIJMQJPZDwx3YARQ5cZjcH3Ws8&amp;destination=️+Lucky+Frog+Photo+Booth+️+Photo+Booth+Rental+Orange+County&amp;destination_place_id=ChIJx22LbiEt3YARSIe46TZ1z_4&amp;travelmode=bicycling</t>
  </si>
  <si>
    <t>https://www.google.com/maps/dir/?api=1&amp;origin=Comerica+Bank+-+ATM&amp;origin_place_id=ChIJMQJPZDwx3YARQ5cZjcH3Ws8&amp;destination=️+Lucky+Frog+Photo+Booth+️+Photo+Booth+Rental+Orange+County&amp;destination_place_id=ChIJx22LbiEt3YARSIe46TZ1z_4&amp;travelmode=transit</t>
  </si>
  <si>
    <t>https://maps.google.com?saddr=33.7675647,-118.188584&amp;daddr=33.8885848,-118.0703626</t>
  </si>
  <si>
    <t>https://www.google.com/maps/dir/33.7675647,-118.188584/33.8885848,-118.0703626</t>
  </si>
  <si>
    <t>https://www.google.com/maps/dir/?api=1&amp;origin=Wells+Fargo+Bank&amp;origin_place_id=ChIJl3SgJ2go3YARaKIDbzTgRO8&amp;destination=️+Lucky+Frog+Photo+Booth+️+Photo+Booth+Rental+Orange+County&amp;destination_place_id=ChIJx22LbiEt3YARSIe46TZ1z_4&amp;travelmode=best</t>
  </si>
  <si>
    <t>https://www.google.com/maps/dir/?api=1&amp;origin=Wells+Fargo+Bank&amp;origin_place_id=ChIJl3SgJ2go3YARaKIDbzTgRO8&amp;destination=️+Lucky+Frog+Photo+Booth+️+Photo+Booth+Rental+Orange+County&amp;destination_place_id=ChIJx22LbiEt3YARSIe46TZ1z_4&amp;travelmode=driving</t>
  </si>
  <si>
    <t>https://www.google.com/maps/dir/?api=1&amp;origin=Wells+Fargo+Bank&amp;origin_place_id=ChIJl3SgJ2go3YARaKIDbzTgRO8&amp;destination=️+Lucky+Frog+Photo+Booth+️+Photo+Booth+Rental+Orange+County&amp;destination_place_id=ChIJx22LbiEt3YARSIe46TZ1z_4&amp;travelmode=walking</t>
  </si>
  <si>
    <t>https://www.google.com/maps/dir/?api=1&amp;origin=Wells+Fargo+Bank&amp;origin_place_id=ChIJl3SgJ2go3YARaKIDbzTgRO8&amp;destination=️+Lucky+Frog+Photo+Booth+️+Photo+Booth+Rental+Orange+County&amp;destination_place_id=ChIJx22LbiEt3YARSIe46TZ1z_4&amp;travelmode=bicycling</t>
  </si>
  <si>
    <t>https://www.google.com/maps/dir/?api=1&amp;origin=Wells+Fargo+Bank&amp;origin_place_id=ChIJl3SgJ2go3YARaKIDbzTgRO8&amp;destination=️+Lucky+Frog+Photo+Booth+️+Photo+Booth+Rental+Orange+County&amp;destination_place_id=ChIJx22LbiEt3YARSIe46TZ1z_4&amp;travelmode=transit</t>
  </si>
  <si>
    <t>https://maps.google.com?saddr=33.7901148,-117.9596539&amp;daddr=33.8885848,-118.0703626</t>
  </si>
  <si>
    <t>https://www.google.com/maps/dir/33.7901148,-117.9596539/33.8885848,-118.0703626</t>
  </si>
  <si>
    <t>https://www.google.com/maps/dir/?api=1&amp;origin=UNIFY+Financial+Credit+Union&amp;origin_place_id=ChIJBUk8hNPRwoARCFNJeRh1sNo&amp;destination=️+Lucky+Frog+Photo+Booth+️+Photo+Booth+Rental+Orange+County&amp;destination_place_id=ChIJx22LbiEt3YARSIe46TZ1z_4&amp;travelmode=best</t>
  </si>
  <si>
    <t>https://www.google.com/maps/dir/?api=1&amp;origin=UNIFY+Financial+Credit+Union&amp;origin_place_id=ChIJBUk8hNPRwoARCFNJeRh1sNo&amp;destination=️+Lucky+Frog+Photo+Booth+️+Photo+Booth+Rental+Orange+County&amp;destination_place_id=ChIJx22LbiEt3YARSIe46TZ1z_4&amp;travelmode=driving</t>
  </si>
  <si>
    <t>https://www.google.com/maps/dir/?api=1&amp;origin=UNIFY+Financial+Credit+Union&amp;origin_place_id=ChIJBUk8hNPRwoARCFNJeRh1sNo&amp;destination=️+Lucky+Frog+Photo+Booth+️+Photo+Booth+Rental+Orange+County&amp;destination_place_id=ChIJx22LbiEt3YARSIe46TZ1z_4&amp;travelmode=walking</t>
  </si>
  <si>
    <t>https://www.google.com/maps/dir/?api=1&amp;origin=UNIFY+Financial+Credit+Union&amp;origin_place_id=ChIJBUk8hNPRwoARCFNJeRh1sNo&amp;destination=️+Lucky+Frog+Photo+Booth+️+Photo+Booth+Rental+Orange+County&amp;destination_place_id=ChIJx22LbiEt3YARSIe46TZ1z_4&amp;travelmode=bicycling</t>
  </si>
  <si>
    <t>https://www.google.com/maps/dir/?api=1&amp;origin=UNIFY+Financial+Credit+Union&amp;origin_place_id=ChIJBUk8hNPRwoARCFNJeRh1sNo&amp;destination=️+Lucky+Frog+Photo+Booth+️+Photo+Booth+Rental+Orange+County&amp;destination_place_id=ChIJx22LbiEt3YARSIe46TZ1z_4&amp;travelmode=transit</t>
  </si>
  <si>
    <t>https://maps.google.com?saddr=34.01797,-118.1061241&amp;daddr=33.8885848,-118.0703626</t>
  </si>
  <si>
    <t>https://www.google.com/maps/dir/34.01797,-118.1061241/33.8885848,-118.0703626</t>
  </si>
  <si>
    <t>https://www.google.com/maps/dir/?api=1&amp;origin=ATM&amp;origin_place_id=ChIJgRophYkx3YARLYF8H8tKPxA&amp;destination=️+Lucky+Frog+Photo+Booth+️+Photo+Booth+Rental+Orange+County&amp;destination_place_id=ChIJx22LbiEt3YARSIe46TZ1z_4&amp;travelmode=best</t>
  </si>
  <si>
    <t>https://www.google.com/maps/dir/?api=1&amp;origin=ATM&amp;origin_place_id=ChIJgRophYkx3YARLYF8H8tKPxA&amp;destination=️+Lucky+Frog+Photo+Booth+️+Photo+Booth+Rental+Orange+County&amp;destination_place_id=ChIJx22LbiEt3YARSIe46TZ1z_4&amp;travelmode=driving</t>
  </si>
  <si>
    <t>https://www.google.com/maps/dir/?api=1&amp;origin=ATM&amp;origin_place_id=ChIJgRophYkx3YARLYF8H8tKPxA&amp;destination=️+Lucky+Frog+Photo+Booth+️+Photo+Booth+Rental+Orange+County&amp;destination_place_id=ChIJx22LbiEt3YARSIe46TZ1z_4&amp;travelmode=walking</t>
  </si>
  <si>
    <t>https://www.google.com/maps/dir/?api=1&amp;origin=ATM&amp;origin_place_id=ChIJgRophYkx3YARLYF8H8tKPxA&amp;destination=️+Lucky+Frog+Photo+Booth+️+Photo+Booth+Rental+Orange+County&amp;destination_place_id=ChIJx22LbiEt3YARSIe46TZ1z_4&amp;travelmode=bicycling</t>
  </si>
  <si>
    <t>https://www.google.com/maps/dir/?api=1&amp;origin=ATM&amp;origin_place_id=ChIJgRophYkx3YARLYF8H8tKPxA&amp;destination=️+Lucky+Frog+Photo+Booth+️+Photo+Booth+Rental+Orange+County&amp;destination_place_id=ChIJx22LbiEt3YARSIe46TZ1z_4&amp;travelmode=transit</t>
  </si>
  <si>
    <t>https://maps.google.com?saddr=33.8040691,-118.1417885&amp;daddr=33.8885848,-118.0703626</t>
  </si>
  <si>
    <t>https://www.google.com/maps/dir/33.8040691,-118.1417885/33.8885848,-118.0703626</t>
  </si>
  <si>
    <t>https://www.google.com/maps/dir/?api=1&amp;origin=East+West+Bank&amp;origin_place_id=ChIJ7Y05wqYt3YAR5a0WbYumLjM&amp;destination=️+Lucky+Frog+Photo+Booth+️+Photo+Booth+Rental+Orange+County&amp;destination_place_id=ChIJx22LbiEt3YARSIe46TZ1z_4&amp;travelmode=best</t>
  </si>
  <si>
    <t>https://www.google.com/maps/dir/?api=1&amp;origin=East+West+Bank&amp;origin_place_id=ChIJ7Y05wqYt3YAR5a0WbYumLjM&amp;destination=️+Lucky+Frog+Photo+Booth+️+Photo+Booth+Rental+Orange+County&amp;destination_place_id=ChIJx22LbiEt3YARSIe46TZ1z_4&amp;travelmode=driving</t>
  </si>
  <si>
    <t>https://www.google.com/maps/dir/?api=1&amp;origin=East+West+Bank&amp;origin_place_id=ChIJ7Y05wqYt3YAR5a0WbYumLjM&amp;destination=️+Lucky+Frog+Photo+Booth+️+Photo+Booth+Rental+Orange+County&amp;destination_place_id=ChIJx22LbiEt3YARSIe46TZ1z_4&amp;travelmode=walking</t>
  </si>
  <si>
    <t>https://www.google.com/maps/dir/?api=1&amp;origin=East+West+Bank&amp;origin_place_id=ChIJ7Y05wqYt3YAR5a0WbYumLjM&amp;destination=️+Lucky+Frog+Photo+Booth+️+Photo+Booth+Rental+Orange+County&amp;destination_place_id=ChIJx22LbiEt3YARSIe46TZ1z_4&amp;travelmode=bicycling</t>
  </si>
  <si>
    <t>https://www.google.com/maps/dir/?api=1&amp;origin=East+West+Bank&amp;origin_place_id=ChIJ7Y05wqYt3YAR5a0WbYumLjM&amp;destination=️+Lucky+Frog+Photo+Booth+️+Photo+Booth+Rental+Orange+County&amp;destination_place_id=ChIJx22LbiEt3YARSIe46TZ1z_4&amp;travelmode=transit</t>
  </si>
  <si>
    <t>https://maps.google.com?saddr=33.8580701,-118.0812743&amp;daddr=33.8885848,-118.0703626</t>
  </si>
  <si>
    <t>https://www.google.com/maps/dir/33.8580701,-118.0812743/33.8885848,-118.0703626</t>
  </si>
  <si>
    <t>https://www.google.com/maps/dir/?api=1&amp;origin=Cardtronics+ATM&amp;origin_place_id=ChIJQXvdf_HX3IART8ObyeNn8LE&amp;destination=️+Lucky+Frog+Photo+Booth+️+Photo+Booth+Rental+Orange+County&amp;destination_place_id=ChIJx22LbiEt3YARSIe46TZ1z_4&amp;travelmode=best</t>
  </si>
  <si>
    <t>https://www.google.com/maps/dir/?api=1&amp;origin=Cardtronics+ATM&amp;origin_place_id=ChIJQXvdf_HX3IART8ObyeNn8LE&amp;destination=️+Lucky+Frog+Photo+Booth+️+Photo+Booth+Rental+Orange+County&amp;destination_place_id=ChIJx22LbiEt3YARSIe46TZ1z_4&amp;travelmode=driving</t>
  </si>
  <si>
    <t>https://www.google.com/maps/dir/?api=1&amp;origin=Cardtronics+ATM&amp;origin_place_id=ChIJQXvdf_HX3IART8ObyeNn8LE&amp;destination=️+Lucky+Frog+Photo+Booth+️+Photo+Booth+Rental+Orange+County&amp;destination_place_id=ChIJx22LbiEt3YARSIe46TZ1z_4&amp;travelmode=walking</t>
  </si>
  <si>
    <t>https://www.google.com/maps/dir/?api=1&amp;origin=Cardtronics+ATM&amp;origin_place_id=ChIJQXvdf_HX3IART8ObyeNn8LE&amp;destination=️+Lucky+Frog+Photo+Booth+️+Photo+Booth+Rental+Orange+County&amp;destination_place_id=ChIJx22LbiEt3YARSIe46TZ1z_4&amp;travelmode=bicycling</t>
  </si>
  <si>
    <t>https://www.google.com/maps/dir/?api=1&amp;origin=Cardtronics+ATM&amp;origin_place_id=ChIJQXvdf_HX3IART8ObyeNn8LE&amp;destination=️+Lucky+Frog+Photo+Booth+️+Photo+Booth+Rental+Orange+County&amp;destination_place_id=ChIJx22LbiEt3YARSIe46TZ1z_4&amp;travelmode=transit</t>
  </si>
  <si>
    <t>https://maps.google.com?saddr=33.7896337,-117.9070497&amp;daddr=33.8885848,-118.0703626</t>
  </si>
  <si>
    <t>https://www.google.com/maps/dir/33.7896337,-117.9070497/33.8885848,-118.0703626</t>
  </si>
  <si>
    <t>https://www.google.com/maps/dir/?api=1&amp;origin=ATM&amp;origin_place_id=ChIJjVeVCkov3YARaxfRJ5aerj8&amp;destination=️+Lucky+Frog+Photo+Booth+️+Photo+Booth+Rental+Orange+County&amp;destination_place_id=ChIJx22LbiEt3YARSIe46TZ1z_4&amp;travelmode=best</t>
  </si>
  <si>
    <t>https://www.google.com/maps/dir/?api=1&amp;origin=ATM&amp;origin_place_id=ChIJjVeVCkov3YARaxfRJ5aerj8&amp;destination=️+Lucky+Frog+Photo+Booth+️+Photo+Booth+Rental+Orange+County&amp;destination_place_id=ChIJx22LbiEt3YARSIe46TZ1z_4&amp;travelmode=driving</t>
  </si>
  <si>
    <t>https://www.google.com/maps/dir/?api=1&amp;origin=ATM&amp;origin_place_id=ChIJjVeVCkov3YARaxfRJ5aerj8&amp;destination=️+Lucky+Frog+Photo+Booth+️+Photo+Booth+Rental+Orange+County&amp;destination_place_id=ChIJx22LbiEt3YARSIe46TZ1z_4&amp;travelmode=walking</t>
  </si>
  <si>
    <t>https://www.google.com/maps/dir/?api=1&amp;origin=ATM&amp;origin_place_id=ChIJjVeVCkov3YARaxfRJ5aerj8&amp;destination=️+Lucky+Frog+Photo+Booth+️+Photo+Booth+Rental+Orange+County&amp;destination_place_id=ChIJx22LbiEt3YARSIe46TZ1z_4&amp;travelmode=bicycling</t>
  </si>
  <si>
    <t>https://www.google.com/maps/dir/?api=1&amp;origin=ATM&amp;origin_place_id=ChIJjVeVCkov3YARaxfRJ5aerj8&amp;destination=️+Lucky+Frog+Photo+Booth+️+Photo+Booth+Rental+Orange+County&amp;destination_place_id=ChIJx22LbiEt3YARSIe46TZ1z_4&amp;travelmode=transit</t>
  </si>
  <si>
    <t>https://maps.google.com?saddr=33.7732937,-118.0234576&amp;daddr=33.8885848,-118.0703626</t>
  </si>
  <si>
    <t>https://www.google.com/maps/dir/33.7732937,-118.0234576/33.8885848,-118.0703626</t>
  </si>
  <si>
    <t>https://www.google.com/maps/dir/?api=1&amp;origin=Wells+Fargo+ATM&amp;origin_place_id=ChIJHYKhem7LwoARdJ-amdSIeHs&amp;destination=️+Lucky+Frog+Photo+Booth+️+Photo+Booth+Rental+Orange+County&amp;destination_place_id=ChIJx22LbiEt3YARSIe46TZ1z_4&amp;travelmode=best</t>
  </si>
  <si>
    <t>https://www.google.com/maps/dir/?api=1&amp;origin=Wells+Fargo+ATM&amp;origin_place_id=ChIJHYKhem7LwoARdJ-amdSIeHs&amp;destination=️+Lucky+Frog+Photo+Booth+️+Photo+Booth+Rental+Orange+County&amp;destination_place_id=ChIJx22LbiEt3YARSIe46TZ1z_4&amp;travelmode=driving</t>
  </si>
  <si>
    <t>https://www.google.com/maps/dir/?api=1&amp;origin=Wells+Fargo+ATM&amp;origin_place_id=ChIJHYKhem7LwoARdJ-amdSIeHs&amp;destination=️+Lucky+Frog+Photo+Booth+️+Photo+Booth+Rental+Orange+County&amp;destination_place_id=ChIJx22LbiEt3YARSIe46TZ1z_4&amp;travelmode=walking</t>
  </si>
  <si>
    <t>https://www.google.com/maps/dir/?api=1&amp;origin=Wells+Fargo+ATM&amp;origin_place_id=ChIJHYKhem7LwoARdJ-amdSIeHs&amp;destination=️+Lucky+Frog+Photo+Booth+️+Photo+Booth+Rental+Orange+County&amp;destination_place_id=ChIJx22LbiEt3YARSIe46TZ1z_4&amp;travelmode=bicycling</t>
  </si>
  <si>
    <t>https://www.google.com/maps/dir/?api=1&amp;origin=Wells+Fargo+ATM&amp;origin_place_id=ChIJHYKhem7LwoARdJ-amdSIeHs&amp;destination=️+Lucky+Frog+Photo+Booth+️+Photo+Booth+Rental+Orange+County&amp;destination_place_id=ChIJx22LbiEt3YARSIe46TZ1z_4&amp;travelmode=transit</t>
  </si>
  <si>
    <t>https://maps.google.com?saddr=33.8942604,-118.2244251&amp;daddr=33.8885848,-118.0703626</t>
  </si>
  <si>
    <t>https://www.google.com/maps/dir/33.8942604,-118.2244251/33.8885848,-118.0703626</t>
  </si>
  <si>
    <t>https://www.google.com/maps/dir/?api=1&amp;origin=Wells+Fargo+ATM&amp;origin_place_id=ChIJHYKhem7LwoARueqPRD6wgkA&amp;destination=️+Lucky+Frog+Photo+Booth+️+Photo+Booth+Rental+Orange+County&amp;destination_place_id=ChIJx22LbiEt3YARSIe46TZ1z_4&amp;travelmode=best</t>
  </si>
  <si>
    <t>https://www.google.com/maps/dir/?api=1&amp;origin=Wells+Fargo+ATM&amp;origin_place_id=ChIJHYKhem7LwoARueqPRD6wgkA&amp;destination=️+Lucky+Frog+Photo+Booth+️+Photo+Booth+Rental+Orange+County&amp;destination_place_id=ChIJx22LbiEt3YARSIe46TZ1z_4&amp;travelmode=driving</t>
  </si>
  <si>
    <t>https://www.google.com/maps/dir/?api=1&amp;origin=Wells+Fargo+ATM&amp;origin_place_id=ChIJHYKhem7LwoARueqPRD6wgkA&amp;destination=️+Lucky+Frog+Photo+Booth+️+Photo+Booth+Rental+Orange+County&amp;destination_place_id=ChIJx22LbiEt3YARSIe46TZ1z_4&amp;travelmode=walking</t>
  </si>
  <si>
    <t>https://www.google.com/maps/dir/?api=1&amp;origin=Wells+Fargo+ATM&amp;origin_place_id=ChIJHYKhem7LwoARueqPRD6wgkA&amp;destination=️+Lucky+Frog+Photo+Booth+️+Photo+Booth+Rental+Orange+County&amp;destination_place_id=ChIJx22LbiEt3YARSIe46TZ1z_4&amp;travelmode=bicycling</t>
  </si>
  <si>
    <t>https://www.google.com/maps/dir/?api=1&amp;origin=Wells+Fargo+ATM&amp;origin_place_id=ChIJHYKhem7LwoARueqPRD6wgkA&amp;destination=️+Lucky+Frog+Photo+Booth+️+Photo+Booth+Rental+Orange+County&amp;destination_place_id=ChIJx22LbiEt3YARSIe46TZ1z_4&amp;travelmode=transit</t>
  </si>
  <si>
    <t>https://maps.google.com?saddr=33.8965922,-118.2228803&amp;daddr=33.8885848,-118.0703626</t>
  </si>
  <si>
    <t>https://www.google.com/maps/dir/33.8965922,-118.2228803/33.8885848,-118.0703626</t>
  </si>
  <si>
    <t>https://www.google.com/maps/dir/?api=1&amp;origin=Wells+Fargo+Bank&amp;origin_place_id=ChIJ9SZrZO8z3YARjYWc2YsOmNI&amp;destination=️+Lucky+Frog+Photo+Booth+️+Photo+Booth+Rental+Orange+County&amp;destination_place_id=ChIJx22LbiEt3YARSIe46TZ1z_4&amp;travelmode=best</t>
  </si>
  <si>
    <t>https://www.google.com/maps/dir/?api=1&amp;origin=Wells+Fargo+Bank&amp;origin_place_id=ChIJ9SZrZO8z3YARjYWc2YsOmNI&amp;destination=️+Lucky+Frog+Photo+Booth+️+Photo+Booth+Rental+Orange+County&amp;destination_place_id=ChIJx22LbiEt3YARSIe46TZ1z_4&amp;travelmode=driving</t>
  </si>
  <si>
    <t>https://www.google.com/maps/dir/?api=1&amp;origin=Wells+Fargo+Bank&amp;origin_place_id=ChIJ9SZrZO8z3YARjYWc2YsOmNI&amp;destination=️+Lucky+Frog+Photo+Booth+️+Photo+Booth+Rental+Orange+County&amp;destination_place_id=ChIJx22LbiEt3YARSIe46TZ1z_4&amp;travelmode=walking</t>
  </si>
  <si>
    <t>https://www.google.com/maps/dir/?api=1&amp;origin=Wells+Fargo+Bank&amp;origin_place_id=ChIJ9SZrZO8z3YARjYWc2YsOmNI&amp;destination=️+Lucky+Frog+Photo+Booth+️+Photo+Booth+Rental+Orange+County&amp;destination_place_id=ChIJx22LbiEt3YARSIe46TZ1z_4&amp;travelmode=bicycling</t>
  </si>
  <si>
    <t>https://www.google.com/maps/dir/?api=1&amp;origin=Wells+Fargo+Bank&amp;origin_place_id=ChIJ9SZrZO8z3YARjYWc2YsOmNI&amp;destination=️+Lucky+Frog+Photo+Booth+️+Photo+Booth+Rental+Orange+County&amp;destination_place_id=ChIJx22LbiEt3YARSIe46TZ1z_4&amp;travelmode=transit</t>
  </si>
  <si>
    <t>https://maps.google.com?saddr=33.80471600000001,-118.1902313&amp;daddr=33.8885848,-118.0703626</t>
  </si>
  <si>
    <t>https://www.google.com/maps/dir/33.80471600000001,-118.1902313/33.8885848,-118.0703626</t>
  </si>
  <si>
    <t>https://www.google.com/maps/dir/?api=1&amp;origin=Bank+of+America+ATM&amp;origin_place_id=ChIJzyYQQN0t3YARQPncIKSIN2E&amp;destination=️+Lucky+Frog+Photo+Booth+️+Photo+Booth+Rental+Orange+County&amp;destination_place_id=ChIJx22LbiEt3YARSIe46TZ1z_4&amp;travelmode=best</t>
  </si>
  <si>
    <t>https://www.google.com/maps/dir/?api=1&amp;origin=Bank+of+America+ATM&amp;origin_place_id=ChIJzyYQQN0t3YARQPncIKSIN2E&amp;destination=️+Lucky+Frog+Photo+Booth+️+Photo+Booth+Rental+Orange+County&amp;destination_place_id=ChIJx22LbiEt3YARSIe46TZ1z_4&amp;travelmode=driving</t>
  </si>
  <si>
    <t>https://www.google.com/maps/dir/?api=1&amp;origin=Bank+of+America+ATM&amp;origin_place_id=ChIJzyYQQN0t3YARQPncIKSIN2E&amp;destination=️+Lucky+Frog+Photo+Booth+️+Photo+Booth+Rental+Orange+County&amp;destination_place_id=ChIJx22LbiEt3YARSIe46TZ1z_4&amp;travelmode=walking</t>
  </si>
  <si>
    <t>https://www.google.com/maps/dir/?api=1&amp;origin=Bank+of+America+ATM&amp;origin_place_id=ChIJzyYQQN0t3YARQPncIKSIN2E&amp;destination=️+Lucky+Frog+Photo+Booth+️+Photo+Booth+Rental+Orange+County&amp;destination_place_id=ChIJx22LbiEt3YARSIe46TZ1z_4&amp;travelmode=bicycling</t>
  </si>
  <si>
    <t>https://www.google.com/maps/dir/?api=1&amp;origin=Bank+of+America+ATM&amp;origin_place_id=ChIJzyYQQN0t3YARQPncIKSIN2E&amp;destination=️+Lucky+Frog+Photo+Booth+️+Photo+Booth+Rental+Orange+County&amp;destination_place_id=ChIJx22LbiEt3YARSIe46TZ1z_4&amp;travelmode=transit</t>
  </si>
  <si>
    <t>https://maps.google.com?saddr=33.8289678,-118.0851655&amp;daddr=33.8885848,-118.0703626</t>
  </si>
  <si>
    <t>https://www.google.com/maps/dir/33.8289678,-118.0851655/33.8885848,-118.0703626</t>
  </si>
  <si>
    <t>https://www.google.com/maps/dir/?api=1&amp;origin=ATM&amp;origin_place_id=ChIJR9mxgiYm3YAR4804UUx-VZ4&amp;destination=️+Lucky+Frog+Photo+Booth+️+Photo+Booth+Rental+Orange+County&amp;destination_place_id=ChIJx22LbiEt3YARSIe46TZ1z_4&amp;travelmode=best</t>
  </si>
  <si>
    <t>https://www.google.com/maps/dir/?api=1&amp;origin=ATM&amp;origin_place_id=ChIJR9mxgiYm3YAR4804UUx-VZ4&amp;destination=️+Lucky+Frog+Photo+Booth+️+Photo+Booth+Rental+Orange+County&amp;destination_place_id=ChIJx22LbiEt3YARSIe46TZ1z_4&amp;travelmode=driving</t>
  </si>
  <si>
    <t>https://www.google.com/maps/dir/?api=1&amp;origin=ATM&amp;origin_place_id=ChIJR9mxgiYm3YAR4804UUx-VZ4&amp;destination=️+Lucky+Frog+Photo+Booth+️+Photo+Booth+Rental+Orange+County&amp;destination_place_id=ChIJx22LbiEt3YARSIe46TZ1z_4&amp;travelmode=walking</t>
  </si>
  <si>
    <t>https://www.google.com/maps/dir/?api=1&amp;origin=ATM&amp;origin_place_id=ChIJR9mxgiYm3YAR4804UUx-VZ4&amp;destination=️+Lucky+Frog+Photo+Booth+️+Photo+Booth+Rental+Orange+County&amp;destination_place_id=ChIJx22LbiEt3YARSIe46TZ1z_4&amp;travelmode=bicycling</t>
  </si>
  <si>
    <t>https://www.google.com/maps/dir/?api=1&amp;origin=ATM&amp;origin_place_id=ChIJR9mxgiYm3YAR4804UUx-VZ4&amp;destination=️+Lucky+Frog+Photo+Booth+️+Photo+Booth+Rental+Orange+County&amp;destination_place_id=ChIJx22LbiEt3YARSIe46TZ1z_4&amp;travelmode=transit</t>
  </si>
  <si>
    <t>https://maps.google.com?saddr=33.75674979999999,-117.9870918&amp;daddr=33.8885848,-118.0703626</t>
  </si>
  <si>
    <t>https://www.google.com/maps/dir/33.75674979999999,-117.9870918/33.8885848,-118.0703626</t>
  </si>
  <si>
    <t>https://www.google.com/maps/dir/?api=1&amp;origin=Transone+Merchant+Services&amp;origin_place_id=ChIJp-RiSusx3YARk2Nel2lu3fQ&amp;destination=️+Lucky+Frog+Photo+Booth+️+Photo+Booth+Rental+Orange+County&amp;destination_place_id=ChIJx22LbiEt3YARSIe46TZ1z_4&amp;travelmode=best</t>
  </si>
  <si>
    <t>https://www.google.com/maps/dir/?api=1&amp;origin=Transone+Merchant+Services&amp;origin_place_id=ChIJp-RiSusx3YARk2Nel2lu3fQ&amp;destination=️+Lucky+Frog+Photo+Booth+️+Photo+Booth+Rental+Orange+County&amp;destination_place_id=ChIJx22LbiEt3YARSIe46TZ1z_4&amp;travelmode=driving</t>
  </si>
  <si>
    <t>https://www.google.com/maps/dir/?api=1&amp;origin=Transone+Merchant+Services&amp;origin_place_id=ChIJp-RiSusx3YARk2Nel2lu3fQ&amp;destination=️+Lucky+Frog+Photo+Booth+️+Photo+Booth+Rental+Orange+County&amp;destination_place_id=ChIJx22LbiEt3YARSIe46TZ1z_4&amp;travelmode=walking</t>
  </si>
  <si>
    <t>https://www.google.com/maps/dir/?api=1&amp;origin=Transone+Merchant+Services&amp;origin_place_id=ChIJp-RiSusx3YARk2Nel2lu3fQ&amp;destination=️+Lucky+Frog+Photo+Booth+️+Photo+Booth+Rental+Orange+County&amp;destination_place_id=ChIJx22LbiEt3YARSIe46TZ1z_4&amp;travelmode=bicycling</t>
  </si>
  <si>
    <t>https://www.google.com/maps/dir/?api=1&amp;origin=Transone+Merchant+Services&amp;origin_place_id=ChIJp-RiSusx3YARk2Nel2lu3fQ&amp;destination=️+Lucky+Frog+Photo+Booth+️+Photo+Booth+Rental+Orange+County&amp;destination_place_id=ChIJx22LbiEt3YARSIe46TZ1z_4&amp;travelmode=transit</t>
  </si>
  <si>
    <t>https://maps.google.com?saddr=33.7907939,-118.135941&amp;daddr=33.8885848,-118.0703626</t>
  </si>
  <si>
    <t>https://www.google.com/maps/dir/33.7907939,-118.135941/33.8885848,-118.0703626</t>
  </si>
  <si>
    <t>https://www.google.com/maps/dir/?api=1&amp;origin=Wells+Fargo+Bank&amp;origin_place_id=ChIJl0JWQ0Ms3YARjhj-TWHZI_k&amp;destination=️+Lucky+Frog+Photo+Booth+️+Photo+Booth+Rental+Orange+County&amp;destination_place_id=ChIJx22LbiEt3YARSIe46TZ1z_4&amp;travelmode=best</t>
  </si>
  <si>
    <t>https://www.google.com/maps/dir/?api=1&amp;origin=Wells+Fargo+Bank&amp;origin_place_id=ChIJl0JWQ0Ms3YARjhj-TWHZI_k&amp;destination=️+Lucky+Frog+Photo+Booth+️+Photo+Booth+Rental+Orange+County&amp;destination_place_id=ChIJx22LbiEt3YARSIe46TZ1z_4&amp;travelmode=driving</t>
  </si>
  <si>
    <t>https://www.google.com/maps/dir/?api=1&amp;origin=Wells+Fargo+Bank&amp;origin_place_id=ChIJl0JWQ0Ms3YARjhj-TWHZI_k&amp;destination=️+Lucky+Frog+Photo+Booth+️+Photo+Booth+Rental+Orange+County&amp;destination_place_id=ChIJx22LbiEt3YARSIe46TZ1z_4&amp;travelmode=walking</t>
  </si>
  <si>
    <t>https://www.google.com/maps/dir/?api=1&amp;origin=Wells+Fargo+Bank&amp;origin_place_id=ChIJl0JWQ0Ms3YARjhj-TWHZI_k&amp;destination=️+Lucky+Frog+Photo+Booth+️+Photo+Booth+Rental+Orange+County&amp;destination_place_id=ChIJx22LbiEt3YARSIe46TZ1z_4&amp;travelmode=bicycling</t>
  </si>
  <si>
    <t>https://www.google.com/maps/dir/?api=1&amp;origin=Wells+Fargo+Bank&amp;origin_place_id=ChIJl0JWQ0Ms3YARjhj-TWHZI_k&amp;destination=️+Lucky+Frog+Photo+Booth+️+Photo+Booth+Rental+Orange+County&amp;destination_place_id=ChIJx22LbiEt3YARSIe46TZ1z_4&amp;travelmode=transit</t>
  </si>
  <si>
    <t>https://maps.google.com?saddr=33.8591699,-118.0471964&amp;daddr=33.8885848,-118.0703626</t>
  </si>
  <si>
    <t>https://www.google.com/maps/dir/33.8591699,-118.0471964/33.8885848,-118.0703626</t>
  </si>
  <si>
    <t>https://www.google.com/maps/dir/?api=1&amp;origin=Cardtronics&amp;origin_place_id=ChIJ90mu7ZQx3YARe3qvqSfRs3k&amp;destination=️+Lucky+Frog+Photo+Booth+️+Photo+Booth+Rental+Orange+County&amp;destination_place_id=ChIJx22LbiEt3YARSIe46TZ1z_4&amp;travelmode=best</t>
  </si>
  <si>
    <t>https://www.google.com/maps/dir/?api=1&amp;origin=Cardtronics&amp;origin_place_id=ChIJ90mu7ZQx3YARe3qvqSfRs3k&amp;destination=️+Lucky+Frog+Photo+Booth+️+Photo+Booth+Rental+Orange+County&amp;destination_place_id=ChIJx22LbiEt3YARSIe46TZ1z_4&amp;travelmode=driving</t>
  </si>
  <si>
    <t>https://www.google.com/maps/dir/?api=1&amp;origin=Cardtronics&amp;origin_place_id=ChIJ90mu7ZQx3YARe3qvqSfRs3k&amp;destination=️+Lucky+Frog+Photo+Booth+️+Photo+Booth+Rental+Orange+County&amp;destination_place_id=ChIJx22LbiEt3YARSIe46TZ1z_4&amp;travelmode=walking</t>
  </si>
  <si>
    <t>https://www.google.com/maps/dir/?api=1&amp;origin=Cardtronics&amp;origin_place_id=ChIJ90mu7ZQx3YARe3qvqSfRs3k&amp;destination=️+Lucky+Frog+Photo+Booth+️+Photo+Booth+Rental+Orange+County&amp;destination_place_id=ChIJx22LbiEt3YARSIe46TZ1z_4&amp;travelmode=bicycling</t>
  </si>
  <si>
    <t>https://www.google.com/maps/dir/?api=1&amp;origin=Cardtronics&amp;origin_place_id=ChIJ90mu7ZQx3YARe3qvqSfRs3k&amp;destination=️+Lucky+Frog+Photo+Booth+️+Photo+Booth+Rental+Orange+County&amp;destination_place_id=ChIJx22LbiEt3YARSIe46TZ1z_4&amp;travelmode=transit</t>
  </si>
  <si>
    <t>https://maps.google.com?saddr=33.7904447,-118.1371314&amp;daddr=33.8885848,-118.0703626</t>
  </si>
  <si>
    <t>https://www.google.com/maps/dir/33.7904447,-118.1371314/33.8885848,-118.0703626</t>
  </si>
  <si>
    <t>https://www.google.com/maps/dir/?api=1&amp;origin=Cardtronics+ATM&amp;origin_place_id=ChIJGwc436cx3YARMyQPcE5YMkI&amp;destination=️+Lucky+Frog+Photo+Booth+️+Photo+Booth+Rental+Orange+County&amp;destination_place_id=ChIJx22LbiEt3YARSIe46TZ1z_4&amp;travelmode=best</t>
  </si>
  <si>
    <t>https://www.google.com/maps/dir/?api=1&amp;origin=Cardtronics+ATM&amp;origin_place_id=ChIJGwc436cx3YARMyQPcE5YMkI&amp;destination=️+Lucky+Frog+Photo+Booth+️+Photo+Booth+Rental+Orange+County&amp;destination_place_id=ChIJx22LbiEt3YARSIe46TZ1z_4&amp;travelmode=driving</t>
  </si>
  <si>
    <t>https://www.google.com/maps/dir/?api=1&amp;origin=Cardtronics+ATM&amp;origin_place_id=ChIJGwc436cx3YARMyQPcE5YMkI&amp;destination=️+Lucky+Frog+Photo+Booth+️+Photo+Booth+Rental+Orange+County&amp;destination_place_id=ChIJx22LbiEt3YARSIe46TZ1z_4&amp;travelmode=walking</t>
  </si>
  <si>
    <t>https://www.google.com/maps/dir/?api=1&amp;origin=Cardtronics+ATM&amp;origin_place_id=ChIJGwc436cx3YARMyQPcE5YMkI&amp;destination=️+Lucky+Frog+Photo+Booth+️+Photo+Booth+Rental+Orange+County&amp;destination_place_id=ChIJx22LbiEt3YARSIe46TZ1z_4&amp;travelmode=bicycling</t>
  </si>
  <si>
    <t>https://www.google.com/maps/dir/?api=1&amp;origin=Cardtronics+ATM&amp;origin_place_id=ChIJGwc436cx3YARMyQPcE5YMkI&amp;destination=️+Lucky+Frog+Photo+Booth+️+Photo+Booth+Rental+Orange+County&amp;destination_place_id=ChIJx22LbiEt3YARSIe46TZ1z_4&amp;travelmode=transit</t>
  </si>
  <si>
    <t>https://maps.google.com?saddr=33.7715503,-118.1577025&amp;daddr=33.8885848,-118.0703626</t>
  </si>
  <si>
    <t>https://www.google.com/maps/dir/33.7715503,-118.1577025/33.8885848,-118.0703626</t>
  </si>
  <si>
    <t>https://www.google.com/maps/dir/?api=1&amp;origin=Coinstar+Kiosk+-+Bitcoin+ATM&amp;origin_place_id=ChIJ84i_jh8p3YARfeQ3pkRZ-q0&amp;destination=️+Lucky+Frog+Photo+Booth+️+Photo+Booth+Rental+Orange+County&amp;destination_place_id=ChIJx22LbiEt3YARSIe46TZ1z_4&amp;travelmode=best</t>
  </si>
  <si>
    <t>https://www.google.com/maps/dir/?api=1&amp;origin=Coinstar+Kiosk+-+Bitcoin+ATM&amp;origin_place_id=ChIJ84i_jh8p3YARfeQ3pkRZ-q0&amp;destination=️+Lucky+Frog+Photo+Booth+️+Photo+Booth+Rental+Orange+County&amp;destination_place_id=ChIJx22LbiEt3YARSIe46TZ1z_4&amp;travelmode=driving</t>
  </si>
  <si>
    <t>https://www.google.com/maps/dir/?api=1&amp;origin=Coinstar+Kiosk+-+Bitcoin+ATM&amp;origin_place_id=ChIJ84i_jh8p3YARfeQ3pkRZ-q0&amp;destination=️+Lucky+Frog+Photo+Booth+️+Photo+Booth+Rental+Orange+County&amp;destination_place_id=ChIJx22LbiEt3YARSIe46TZ1z_4&amp;travelmode=walking</t>
  </si>
  <si>
    <t>https://www.google.com/maps/dir/?api=1&amp;origin=Coinstar+Kiosk+-+Bitcoin+ATM&amp;origin_place_id=ChIJ84i_jh8p3YARfeQ3pkRZ-q0&amp;destination=️+Lucky+Frog+Photo+Booth+️+Photo+Booth+Rental+Orange+County&amp;destination_place_id=ChIJx22LbiEt3YARSIe46TZ1z_4&amp;travelmode=bicycling</t>
  </si>
  <si>
    <t>https://www.google.com/maps/dir/?api=1&amp;origin=Coinstar+Kiosk+-+Bitcoin+ATM&amp;origin_place_id=ChIJ84i_jh8p3YARfeQ3pkRZ-q0&amp;destination=️+Lucky+Frog+Photo+Booth+️+Photo+Booth+Rental+Orange+County&amp;destination_place_id=ChIJx22LbiEt3YARSIe46TZ1z_4&amp;travelmode=transit</t>
  </si>
  <si>
    <t>https://maps.google.com?saddr=33.8018,-117.9948&amp;daddr=33.8885848,-118.0703626</t>
  </si>
  <si>
    <t>https://www.google.com/maps/dir/33.8018,-117.9948/33.8885848,-118.0703626</t>
  </si>
  <si>
    <t>https://www.google.com/maps/dir/?api=1&amp;origin=Chase+Bank&amp;origin_place_id=ChIJ70EStj3NwoAR02d2IcSD6Wk&amp;destination=️+Lucky+Frog+Photo+Booth+️+Photo+Booth+Rental+Orange+County&amp;destination_place_id=ChIJx22LbiEt3YARSIe46TZ1z_4&amp;travelmode=best</t>
  </si>
  <si>
    <t>https://www.google.com/maps/dir/?api=1&amp;origin=Chase+Bank&amp;origin_place_id=ChIJ70EStj3NwoAR02d2IcSD6Wk&amp;destination=️+Lucky+Frog+Photo+Booth+️+Photo+Booth+Rental+Orange+County&amp;destination_place_id=ChIJx22LbiEt3YARSIe46TZ1z_4&amp;travelmode=driving</t>
  </si>
  <si>
    <t>https://www.google.com/maps/dir/?api=1&amp;origin=Chase+Bank&amp;origin_place_id=ChIJ70EStj3NwoAR02d2IcSD6Wk&amp;destination=️+Lucky+Frog+Photo+Booth+️+Photo+Booth+Rental+Orange+County&amp;destination_place_id=ChIJx22LbiEt3YARSIe46TZ1z_4&amp;travelmode=walking</t>
  </si>
  <si>
    <t>https://www.google.com/maps/dir/?api=1&amp;origin=Chase+Bank&amp;origin_place_id=ChIJ70EStj3NwoAR02d2IcSD6Wk&amp;destination=️+Lucky+Frog+Photo+Booth+️+Photo+Booth+Rental+Orange+County&amp;destination_place_id=ChIJx22LbiEt3YARSIe46TZ1z_4&amp;travelmode=bicycling</t>
  </si>
  <si>
    <t>https://www.google.com/maps/dir/?api=1&amp;origin=Chase+Bank&amp;origin_place_id=ChIJ70EStj3NwoAR02d2IcSD6Wk&amp;destination=️+Lucky+Frog+Photo+Booth+️+Photo+Booth+Rental+Orange+County&amp;destination_place_id=ChIJx22LbiEt3YARSIe46TZ1z_4&amp;travelmode=transit</t>
  </si>
  <si>
    <t>https://maps.google.com?saddr=33.904367,-118.143298&amp;daddr=33.8885848,-118.0703626</t>
  </si>
  <si>
    <t>https://www.google.com/maps/dir/33.904367,-118.143298/33.8885848,-118.0703626</t>
  </si>
  <si>
    <t>https://www.google.com/maps/dir/?api=1&amp;origin=Wells+Fargo+Bank&amp;origin_place_id=ChIJoZX5EXUt3YARMb19HWmGzSE&amp;destination=️+Lucky+Frog+Photo+Booth+️+Photo+Booth+Rental+Orange+County&amp;destination_place_id=ChIJx22LbiEt3YARSIe46TZ1z_4&amp;travelmode=best</t>
  </si>
  <si>
    <t>https://www.google.com/maps/dir/?api=1&amp;origin=Wells+Fargo+Bank&amp;origin_place_id=ChIJoZX5EXUt3YARMb19HWmGzSE&amp;destination=️+Lucky+Frog+Photo+Booth+️+Photo+Booth+Rental+Orange+County&amp;destination_place_id=ChIJx22LbiEt3YARSIe46TZ1z_4&amp;travelmode=driving</t>
  </si>
  <si>
    <t>https://www.google.com/maps/dir/?api=1&amp;origin=Wells+Fargo+Bank&amp;origin_place_id=ChIJoZX5EXUt3YARMb19HWmGzSE&amp;destination=️+Lucky+Frog+Photo+Booth+️+Photo+Booth+Rental+Orange+County&amp;destination_place_id=ChIJx22LbiEt3YARSIe46TZ1z_4&amp;travelmode=walking</t>
  </si>
  <si>
    <t>https://www.google.com/maps/dir/?api=1&amp;origin=Wells+Fargo+Bank&amp;origin_place_id=ChIJoZX5EXUt3YARMb19HWmGzSE&amp;destination=️+Lucky+Frog+Photo+Booth+️+Photo+Booth+Rental+Orange+County&amp;destination_place_id=ChIJx22LbiEt3YARSIe46TZ1z_4&amp;travelmode=bicycling</t>
  </si>
  <si>
    <t>https://www.google.com/maps/dir/?api=1&amp;origin=Wells+Fargo+Bank&amp;origin_place_id=ChIJoZX5EXUt3YARMb19HWmGzSE&amp;destination=️+Lucky+Frog+Photo+Booth+️+Photo+Booth+Rental+Orange+County&amp;destination_place_id=ChIJx22LbiEt3YARSIe46TZ1z_4&amp;travelmode=transit</t>
  </si>
  <si>
    <t>https://maps.google.com?saddr=33.861106,-118.0904934&amp;daddr=33.8885848,-118.0703626</t>
  </si>
  <si>
    <t>https://www.google.com/maps/dir/33.861106,-118.0904934/33.8885848,-118.0703626</t>
  </si>
  <si>
    <t>https://www.google.com/maps/dir/?api=1&amp;origin=Cardtronics&amp;origin_place_id=ChIJIXG-bToo3YARv9nc3KIUHvM&amp;destination=️+Lucky+Frog+Photo+Booth+️+Photo+Booth+Rental+Orange+County&amp;destination_place_id=ChIJx22LbiEt3YARSIe46TZ1z_4&amp;travelmode=best</t>
  </si>
  <si>
    <t>https://www.google.com/maps/dir/?api=1&amp;origin=Cardtronics&amp;origin_place_id=ChIJIXG-bToo3YARv9nc3KIUHvM&amp;destination=️+Lucky+Frog+Photo+Booth+️+Photo+Booth+Rental+Orange+County&amp;destination_place_id=ChIJx22LbiEt3YARSIe46TZ1z_4&amp;travelmode=driving</t>
  </si>
  <si>
    <t>https://www.google.com/maps/dir/?api=1&amp;origin=Cardtronics&amp;origin_place_id=ChIJIXG-bToo3YARv9nc3KIUHvM&amp;destination=️+Lucky+Frog+Photo+Booth+️+Photo+Booth+Rental+Orange+County&amp;destination_place_id=ChIJx22LbiEt3YARSIe46TZ1z_4&amp;travelmode=walking</t>
  </si>
  <si>
    <t>https://www.google.com/maps/dir/?api=1&amp;origin=Cardtronics&amp;origin_place_id=ChIJIXG-bToo3YARv9nc3KIUHvM&amp;destination=️+Lucky+Frog+Photo+Booth+️+Photo+Booth+Rental+Orange+County&amp;destination_place_id=ChIJx22LbiEt3YARSIe46TZ1z_4&amp;travelmode=bicycling</t>
  </si>
  <si>
    <t>https://www.google.com/maps/dir/?api=1&amp;origin=Cardtronics&amp;origin_place_id=ChIJIXG-bToo3YARv9nc3KIUHvM&amp;destination=️+Lucky+Frog+Photo+Booth+️+Photo+Booth+Rental+Orange+County&amp;destination_place_id=ChIJx22LbiEt3YARSIe46TZ1z_4&amp;travelmode=transit</t>
  </si>
  <si>
    <t>https://maps.google.com?saddr=33.8026434,-117.9419229&amp;daddr=33.8885848,-118.0703626</t>
  </si>
  <si>
    <t>https://www.google.com/maps/dir/33.8026434,-117.9419229/33.8885848,-118.0703626</t>
  </si>
  <si>
    <t>https://www.google.com/maps/dir/?api=1&amp;origin=Wells+Fargo+Bank&amp;origin_place_id=ChIJNdjF6fTOwoARssC5hrxs258&amp;destination=️+Lucky+Frog+Photo+Booth+️+Photo+Booth+Rental+Orange+County&amp;destination_place_id=ChIJx22LbiEt3YARSIe46TZ1z_4&amp;travelmode=best</t>
  </si>
  <si>
    <t>https://www.google.com/maps/dir/?api=1&amp;origin=Wells+Fargo+Bank&amp;origin_place_id=ChIJNdjF6fTOwoARssC5hrxs258&amp;destination=️+Lucky+Frog+Photo+Booth+️+Photo+Booth+Rental+Orange+County&amp;destination_place_id=ChIJx22LbiEt3YARSIe46TZ1z_4&amp;travelmode=driving</t>
  </si>
  <si>
    <t>https://www.google.com/maps/dir/?api=1&amp;origin=Wells+Fargo+Bank&amp;origin_place_id=ChIJNdjF6fTOwoARssC5hrxs258&amp;destination=️+Lucky+Frog+Photo+Booth+️+Photo+Booth+Rental+Orange+County&amp;destination_place_id=ChIJx22LbiEt3YARSIe46TZ1z_4&amp;travelmode=walking</t>
  </si>
  <si>
    <t>https://www.google.com/maps/dir/?api=1&amp;origin=Wells+Fargo+Bank&amp;origin_place_id=ChIJNdjF6fTOwoARssC5hrxs258&amp;destination=️+Lucky+Frog+Photo+Booth+️+Photo+Booth+Rental+Orange+County&amp;destination_place_id=ChIJx22LbiEt3YARSIe46TZ1z_4&amp;travelmode=bicycling</t>
  </si>
  <si>
    <t>https://www.google.com/maps/dir/?api=1&amp;origin=Wells+Fargo+Bank&amp;origin_place_id=ChIJNdjF6fTOwoARssC5hrxs258&amp;destination=️+Lucky+Frog+Photo+Booth+️+Photo+Booth+Rental+Orange+County&amp;destination_place_id=ChIJx22LbiEt3YARSIe46TZ1z_4&amp;travelmode=transit</t>
  </si>
  <si>
    <t>https://maps.google.com?saddr=33.9864219,-118.1626303&amp;daddr=33.8885848,-118.0703626</t>
  </si>
  <si>
    <t>https://www.google.com/maps/dir/33.9864219,-118.1626303/33.8885848,-118.0703626</t>
  </si>
  <si>
    <t>https://www.google.com/maps/dir/?api=1&amp;origin=ATM&amp;origin_place_id=ChIJF0PL3d_PwoARJBfNj_8Tivc&amp;destination=️+Lucky+Frog+Photo+Booth+️+Photo+Booth+Rental+Orange+County&amp;destination_place_id=ChIJx22LbiEt3YARSIe46TZ1z_4&amp;travelmode=best</t>
  </si>
  <si>
    <t>https://www.google.com/maps/dir/?api=1&amp;origin=ATM&amp;origin_place_id=ChIJF0PL3d_PwoARJBfNj_8Tivc&amp;destination=️+Lucky+Frog+Photo+Booth+️+Photo+Booth+Rental+Orange+County&amp;destination_place_id=ChIJx22LbiEt3YARSIe46TZ1z_4&amp;travelmode=driving</t>
  </si>
  <si>
    <t>https://www.google.com/maps/dir/?api=1&amp;origin=ATM&amp;origin_place_id=ChIJF0PL3d_PwoARJBfNj_8Tivc&amp;destination=️+Lucky+Frog+Photo+Booth+️+Photo+Booth+Rental+Orange+County&amp;destination_place_id=ChIJx22LbiEt3YARSIe46TZ1z_4&amp;travelmode=walking</t>
  </si>
  <si>
    <t>https://www.google.com/maps/dir/?api=1&amp;origin=ATM&amp;origin_place_id=ChIJF0PL3d_PwoARJBfNj_8Tivc&amp;destination=️+Lucky+Frog+Photo+Booth+️+Photo+Booth+Rental+Orange+County&amp;destination_place_id=ChIJx22LbiEt3YARSIe46TZ1z_4&amp;travelmode=bicycling</t>
  </si>
  <si>
    <t>https://www.google.com/maps/dir/?api=1&amp;origin=ATM&amp;origin_place_id=ChIJF0PL3d_PwoARJBfNj_8Tivc&amp;destination=️+Lucky+Frog+Photo+Booth+️+Photo+Booth+Rental+Orange+County&amp;destination_place_id=ChIJx22LbiEt3YARSIe46TZ1z_4&amp;travelmode=transit</t>
  </si>
  <si>
    <t>https://maps.google.com?saddr=34.038645,-118.1142556&amp;daddr=33.8885848,-118.0703626</t>
  </si>
  <si>
    <t>https://www.google.com/maps/dir/34.038645,-118.1142556/33.8885848,-118.0703626</t>
  </si>
  <si>
    <t>https://www.google.com/maps/dir/?api=1&amp;origin=ATM&amp;origin_place_id=ChIJXZEY8inMwoAR7XbHFb668ek&amp;destination=️+Lucky+Frog+Photo+Booth+️+Photo+Booth+Rental+Orange+County&amp;destination_place_id=ChIJx22LbiEt3YARSIe46TZ1z_4&amp;travelmode=best</t>
  </si>
  <si>
    <t>https://www.google.com/maps/dir/?api=1&amp;origin=ATM&amp;origin_place_id=ChIJXZEY8inMwoAR7XbHFb668ek&amp;destination=️+Lucky+Frog+Photo+Booth+️+Photo+Booth+Rental+Orange+County&amp;destination_place_id=ChIJx22LbiEt3YARSIe46TZ1z_4&amp;travelmode=driving</t>
  </si>
  <si>
    <t>https://www.google.com/maps/dir/?api=1&amp;origin=ATM&amp;origin_place_id=ChIJXZEY8inMwoAR7XbHFb668ek&amp;destination=️+Lucky+Frog+Photo+Booth+️+Photo+Booth+Rental+Orange+County&amp;destination_place_id=ChIJx22LbiEt3YARSIe46TZ1z_4&amp;travelmode=walking</t>
  </si>
  <si>
    <t>https://www.google.com/maps/dir/?api=1&amp;origin=ATM&amp;origin_place_id=ChIJXZEY8inMwoAR7XbHFb668ek&amp;destination=️+Lucky+Frog+Photo+Booth+️+Photo+Booth+Rental+Orange+County&amp;destination_place_id=ChIJx22LbiEt3YARSIe46TZ1z_4&amp;travelmode=bicycling</t>
  </si>
  <si>
    <t>https://www.google.com/maps/dir/?api=1&amp;origin=ATM&amp;origin_place_id=ChIJXZEY8inMwoAR7XbHFb668ek&amp;destination=️+Lucky+Frog+Photo+Booth+️+Photo+Booth+Rental+Orange+County&amp;destination_place_id=ChIJx22LbiEt3YARSIe46TZ1z_4&amp;travelmode=transit</t>
  </si>
  <si>
    <t>https://maps.google.com?saddr=33.9705777,-118.1658792&amp;daddr=33.8885848,-118.0703626</t>
  </si>
  <si>
    <t>https://www.google.com/maps/dir/33.9705777,-118.1658792/33.8885848,-118.0703626</t>
  </si>
  <si>
    <t>https://www.google.com/maps/dir/?api=1&amp;origin=Doctor's+Bank&amp;origin_place_id=ChIJhQbZNDox3YARuv1XsDRY6g0&amp;destination=️+Lucky+Frog+Photo+Booth+️+Photo+Booth+Rental+Orange+County&amp;destination_place_id=ChIJx22LbiEt3YARSIe46TZ1z_4&amp;travelmode=best</t>
  </si>
  <si>
    <t>https://www.google.com/maps/dir/?api=1&amp;origin=Doctor's+Bank&amp;origin_place_id=ChIJhQbZNDox3YARuv1XsDRY6g0&amp;destination=️+Lucky+Frog+Photo+Booth+️+Photo+Booth+Rental+Orange+County&amp;destination_place_id=ChIJx22LbiEt3YARSIe46TZ1z_4&amp;travelmode=driving</t>
  </si>
  <si>
    <t>https://www.google.com/maps/dir/?api=1&amp;origin=Doctor's+Bank&amp;origin_place_id=ChIJhQbZNDox3YARuv1XsDRY6g0&amp;destination=️+Lucky+Frog+Photo+Booth+️+Photo+Booth+Rental+Orange+County&amp;destination_place_id=ChIJx22LbiEt3YARSIe46TZ1z_4&amp;travelmode=walking</t>
  </si>
  <si>
    <t>https://www.google.com/maps/dir/?api=1&amp;origin=Doctor's+Bank&amp;origin_place_id=ChIJhQbZNDox3YARuv1XsDRY6g0&amp;destination=️+Lucky+Frog+Photo+Booth+️+Photo+Booth+Rental+Orange+County&amp;destination_place_id=ChIJx22LbiEt3YARSIe46TZ1z_4&amp;travelmode=bicycling</t>
  </si>
  <si>
    <t>https://www.google.com/maps/dir/?api=1&amp;origin=Doctor's+Bank&amp;origin_place_id=ChIJhQbZNDox3YARuv1XsDRY6g0&amp;destination=️+Lucky+Frog+Photo+Booth+️+Photo+Booth+Rental+Orange+County&amp;destination_place_id=ChIJx22LbiEt3YARSIe46TZ1z_4&amp;travelmode=transit</t>
  </si>
  <si>
    <t>https://maps.google.com?saddr=33.7662509,-118.191385&amp;daddr=33.8885848,-118.0703626</t>
  </si>
  <si>
    <t>https://www.google.com/maps/dir/33.7662509,-118.191385/33.8885848,-118.0703626</t>
  </si>
  <si>
    <t>https://www.google.com/maps/dir/?api=1&amp;origin=Wells+Fargo+Bank&amp;origin_place_id=ChIJa0RWgXrWwoARoQxwjWHhkEk&amp;destination=️+Lucky+Frog+Photo+Booth+️+Photo+Booth+Rental+Orange+County&amp;destination_place_id=ChIJx22LbiEt3YARSIe46TZ1z_4&amp;travelmode=best</t>
  </si>
  <si>
    <t>https://www.google.com/maps/dir/?api=1&amp;origin=Wells+Fargo+Bank&amp;origin_place_id=ChIJa0RWgXrWwoARoQxwjWHhkEk&amp;destination=️+Lucky+Frog+Photo+Booth+️+Photo+Booth+Rental+Orange+County&amp;destination_place_id=ChIJx22LbiEt3YARSIe46TZ1z_4&amp;travelmode=driving</t>
  </si>
  <si>
    <t>https://www.google.com/maps/dir/?api=1&amp;origin=Wells+Fargo+Bank&amp;origin_place_id=ChIJa0RWgXrWwoARoQxwjWHhkEk&amp;destination=️+Lucky+Frog+Photo+Booth+️+Photo+Booth+Rental+Orange+County&amp;destination_place_id=ChIJx22LbiEt3YARSIe46TZ1z_4&amp;travelmode=walking</t>
  </si>
  <si>
    <t>https://www.google.com/maps/dir/?api=1&amp;origin=Wells+Fargo+Bank&amp;origin_place_id=ChIJa0RWgXrWwoARoQxwjWHhkEk&amp;destination=️+Lucky+Frog+Photo+Booth+️+Photo+Booth+Rental+Orange+County&amp;destination_place_id=ChIJx22LbiEt3YARSIe46TZ1z_4&amp;travelmode=bicycling</t>
  </si>
  <si>
    <t>https://www.google.com/maps/dir/?api=1&amp;origin=Wells+Fargo+Bank&amp;origin_place_id=ChIJa0RWgXrWwoARoQxwjWHhkEk&amp;destination=️+Lucky+Frog+Photo+Booth+️+Photo+Booth+Rental+Orange+County&amp;destination_place_id=ChIJx22LbiEt3YARSIe46TZ1z_4&amp;travelmode=transit</t>
  </si>
  <si>
    <t>https://maps.google.com?saddr=34.0214365,-117.957909&amp;daddr=33.8885848,-118.0703626</t>
  </si>
  <si>
    <t>https://www.google.com/maps/dir/34.0214365,-117.957909/33.8885848,-118.0703626</t>
  </si>
  <si>
    <t>https://www.google.com/maps/dir/?api=1&amp;origin=Coinstar+Kiosk+|+Bitcoin+ATM&amp;origin_place_id=ChIJ0RDlz6go3YARqsJRMQ4Ck_M&amp;destination=️+Lucky+Frog+Photo+Booth+️+Photo+Booth+Rental+Orange+County&amp;destination_place_id=ChIJx22LbiEt3YARSIe46TZ1z_4&amp;travelmode=best</t>
  </si>
  <si>
    <t>https://www.google.com/maps/dir/?api=1&amp;origin=Coinstar+Kiosk+|+Bitcoin+ATM&amp;origin_place_id=ChIJ0RDlz6go3YARqsJRMQ4Ck_M&amp;destination=️+Lucky+Frog+Photo+Booth+️+Photo+Booth+Rental+Orange+County&amp;destination_place_id=ChIJx22LbiEt3YARSIe46TZ1z_4&amp;travelmode=driving</t>
  </si>
  <si>
    <t>https://www.google.com/maps/dir/?api=1&amp;origin=Coinstar+Kiosk+|+Bitcoin+ATM&amp;origin_place_id=ChIJ0RDlz6go3YARqsJRMQ4Ck_M&amp;destination=️+Lucky+Frog+Photo+Booth+️+Photo+Booth+Rental+Orange+County&amp;destination_place_id=ChIJx22LbiEt3YARSIe46TZ1z_4&amp;travelmode=walking</t>
  </si>
  <si>
    <t>https://www.google.com/maps/dir/?api=1&amp;origin=Coinstar+Kiosk+|+Bitcoin+ATM&amp;origin_place_id=ChIJ0RDlz6go3YARqsJRMQ4Ck_M&amp;destination=️+Lucky+Frog+Photo+Booth+️+Photo+Booth+Rental+Orange+County&amp;destination_place_id=ChIJx22LbiEt3YARSIe46TZ1z_4&amp;travelmode=bicycling</t>
  </si>
  <si>
    <t>https://www.google.com/maps/dir/?api=1&amp;origin=Coinstar+Kiosk+|+Bitcoin+ATM&amp;origin_place_id=ChIJ0RDlz6go3YARqsJRMQ4Ck_M&amp;destination=️+Lucky+Frog+Photo+Booth+️+Photo+Booth+Rental+Orange+County&amp;destination_place_id=ChIJx22LbiEt3YARSIe46TZ1z_4&amp;travelmode=transit</t>
  </si>
  <si>
    <t>https://maps.google.com?saddr=33.76112519999999,-118.0092251&amp;daddr=33.8885848,-118.0703626</t>
  </si>
  <si>
    <t>https://www.google.com/maps/dir/33.76112519999999,-118.0092251/33.8885848,-118.0703626</t>
  </si>
  <si>
    <t>https://www.google.com/maps/dir/?api=1&amp;origin=Chase+Bank&amp;origin_place_id=ChIJj4D6W5nNwoAR2-4PNQ6w9xM&amp;destination=️+Lucky+Frog+Photo+Booth+️+Photo+Booth+Rental+Orange+County&amp;destination_place_id=ChIJx22LbiEt3YARSIe46TZ1z_4&amp;travelmode=best</t>
  </si>
  <si>
    <t>https://www.google.com/maps/dir/?api=1&amp;origin=Chase+Bank&amp;origin_place_id=ChIJj4D6W5nNwoAR2-4PNQ6w9xM&amp;destination=️+Lucky+Frog+Photo+Booth+️+Photo+Booth+Rental+Orange+County&amp;destination_place_id=ChIJx22LbiEt3YARSIe46TZ1z_4&amp;travelmode=driving</t>
  </si>
  <si>
    <t>https://www.google.com/maps/dir/?api=1&amp;origin=Chase+Bank&amp;origin_place_id=ChIJj4D6W5nNwoAR2-4PNQ6w9xM&amp;destination=️+Lucky+Frog+Photo+Booth+️+Photo+Booth+Rental+Orange+County&amp;destination_place_id=ChIJx22LbiEt3YARSIe46TZ1z_4&amp;travelmode=walking</t>
  </si>
  <si>
    <t>https://www.google.com/maps/dir/?api=1&amp;origin=Chase+Bank&amp;origin_place_id=ChIJj4D6W5nNwoAR2-4PNQ6w9xM&amp;destination=️+Lucky+Frog+Photo+Booth+️+Photo+Booth+Rental+Orange+County&amp;destination_place_id=ChIJx22LbiEt3YARSIe46TZ1z_4&amp;travelmode=bicycling</t>
  </si>
  <si>
    <t>https://www.google.com/maps/dir/?api=1&amp;origin=Chase+Bank&amp;origin_place_id=ChIJj4D6W5nNwoAR2-4PNQ6w9xM&amp;destination=️+Lucky+Frog+Photo+Booth+️+Photo+Booth+Rental+Orange+County&amp;destination_place_id=ChIJx22LbiEt3YARSIe46TZ1z_4&amp;travelmode=transit</t>
  </si>
  <si>
    <t>https://maps.google.com?saddr=33.938133,-118.130132&amp;daddr=33.8885848,-118.0703626</t>
  </si>
  <si>
    <t>https://www.google.com/maps/dir/33.938133,-118.130132/33.8885848,-118.0703626</t>
  </si>
  <si>
    <t>https://www.google.com/maps/dir/?api=1&amp;origin=Alliant+Capital+LLC&amp;origin_place_id=ChIJwzpD0p7X3IARk-XUhvK6xWs&amp;destination=️+Lucky+Frog+Photo+Booth+️+Photo+Booth+Rental+Orange+County&amp;destination_place_id=ChIJx22LbiEt3YARSIe46TZ1z_4&amp;travelmode=best</t>
  </si>
  <si>
    <t>https://www.google.com/maps/dir/?api=1&amp;origin=Alliant+Capital+LLC&amp;origin_place_id=ChIJwzpD0p7X3IARk-XUhvK6xWs&amp;destination=️+Lucky+Frog+Photo+Booth+️+Photo+Booth+Rental+Orange+County&amp;destination_place_id=ChIJx22LbiEt3YARSIe46TZ1z_4&amp;travelmode=driving</t>
  </si>
  <si>
    <t>https://www.google.com/maps/dir/?api=1&amp;origin=Alliant+Capital+LLC&amp;origin_place_id=ChIJwzpD0p7X3IARk-XUhvK6xWs&amp;destination=️+Lucky+Frog+Photo+Booth+️+Photo+Booth+Rental+Orange+County&amp;destination_place_id=ChIJx22LbiEt3YARSIe46TZ1z_4&amp;travelmode=walking</t>
  </si>
  <si>
    <t>https://www.google.com/maps/dir/?api=1&amp;origin=Alliant+Capital+LLC&amp;origin_place_id=ChIJwzpD0p7X3IARk-XUhvK6xWs&amp;destination=️+Lucky+Frog+Photo+Booth+️+Photo+Booth+Rental+Orange+County&amp;destination_place_id=ChIJx22LbiEt3YARSIe46TZ1z_4&amp;travelmode=bicycling</t>
  </si>
  <si>
    <t>https://www.google.com/maps/dir/?api=1&amp;origin=Alliant+Capital+LLC&amp;origin_place_id=ChIJwzpD0p7X3IARk-XUhvK6xWs&amp;destination=️+Lucky+Frog+Photo+Booth+️+Photo+Booth+Rental+Orange+County&amp;destination_place_id=ChIJx22LbiEt3YARSIe46TZ1z_4&amp;travelmode=transit</t>
  </si>
  <si>
    <t>https://maps.google.com?saddr=33.8046292,-117.8838406&amp;daddr=33.8885848,-118.0703626</t>
  </si>
  <si>
    <t>https://www.google.com/maps/dir/33.8046292,-117.8838406/33.8885848,-118.0703626</t>
  </si>
  <si>
    <t>https://www.google.com/maps/dir/?api=1&amp;origin=Wescom+Credit+Union&amp;origin_place_id=ChIJFQMb09Yz3YARH0deK0TKtTI&amp;destination=️+Lucky+Frog+Photo+Booth+️+Photo+Booth+Rental+Orange+County&amp;destination_place_id=ChIJx22LbiEt3YARSIe46TZ1z_4&amp;travelmode=best</t>
  </si>
  <si>
    <t>https://www.google.com/maps/dir/?api=1&amp;origin=Wescom+Credit+Union&amp;origin_place_id=ChIJFQMb09Yz3YARH0deK0TKtTI&amp;destination=️+Lucky+Frog+Photo+Booth+️+Photo+Booth+Rental+Orange+County&amp;destination_place_id=ChIJx22LbiEt3YARSIe46TZ1z_4&amp;travelmode=driving</t>
  </si>
  <si>
    <t>https://www.google.com/maps/dir/?api=1&amp;origin=Wescom+Credit+Union&amp;origin_place_id=ChIJFQMb09Yz3YARH0deK0TKtTI&amp;destination=️+Lucky+Frog+Photo+Booth+️+Photo+Booth+Rental+Orange+County&amp;destination_place_id=ChIJx22LbiEt3YARSIe46TZ1z_4&amp;travelmode=walking</t>
  </si>
  <si>
    <t>https://www.google.com/maps/dir/?api=1&amp;origin=Wescom+Credit+Union&amp;origin_place_id=ChIJFQMb09Yz3YARH0deK0TKtTI&amp;destination=️+Lucky+Frog+Photo+Booth+️+Photo+Booth+Rental+Orange+County&amp;destination_place_id=ChIJx22LbiEt3YARSIe46TZ1z_4&amp;travelmode=bicycling</t>
  </si>
  <si>
    <t>https://www.google.com/maps/dir/?api=1&amp;origin=Wescom+Credit+Union&amp;origin_place_id=ChIJFQMb09Yz3YARH0deK0TKtTI&amp;destination=️+Lucky+Frog+Photo+Booth+️+Photo+Booth+Rental+Orange+County&amp;destination_place_id=ChIJx22LbiEt3YARSIe46TZ1z_4&amp;travelmode=transit</t>
  </si>
  <si>
    <t>https://maps.google.com?saddr=33.804691,-118.167317&amp;daddr=33.8885848,-118.0703626</t>
  </si>
  <si>
    <t>https://www.google.com/maps/dir/33.804691,-118.167317/33.8885848,-118.0703626</t>
  </si>
  <si>
    <t>https://www.google.com/maps/dir/?api=1&amp;origin=Wells+Fargo+Bank&amp;origin_place_id=ChIJj0YvZ9fRwoARsQgP2MHOnz4&amp;destination=️+Lucky+Frog+Photo+Booth+️+Photo+Booth+Rental+Orange+County&amp;destination_place_id=ChIJx22LbiEt3YARSIe46TZ1z_4&amp;travelmode=best</t>
  </si>
  <si>
    <t>https://www.google.com/maps/dir/?api=1&amp;origin=Wells+Fargo+Bank&amp;origin_place_id=ChIJj0YvZ9fRwoARsQgP2MHOnz4&amp;destination=️+Lucky+Frog+Photo+Booth+️+Photo+Booth+Rental+Orange+County&amp;destination_place_id=ChIJx22LbiEt3YARSIe46TZ1z_4&amp;travelmode=driving</t>
  </si>
  <si>
    <t>https://www.google.com/maps/dir/?api=1&amp;origin=Wells+Fargo+Bank&amp;origin_place_id=ChIJj0YvZ9fRwoARsQgP2MHOnz4&amp;destination=️+Lucky+Frog+Photo+Booth+️+Photo+Booth+Rental+Orange+County&amp;destination_place_id=ChIJx22LbiEt3YARSIe46TZ1z_4&amp;travelmode=walking</t>
  </si>
  <si>
    <t>https://www.google.com/maps/dir/?api=1&amp;origin=Wells+Fargo+Bank&amp;origin_place_id=ChIJj0YvZ9fRwoARsQgP2MHOnz4&amp;destination=️+Lucky+Frog+Photo+Booth+️+Photo+Booth+Rental+Orange+County&amp;destination_place_id=ChIJx22LbiEt3YARSIe46TZ1z_4&amp;travelmode=bicycling</t>
  </si>
  <si>
    <t>https://www.google.com/maps/dir/?api=1&amp;origin=Wells+Fargo+Bank&amp;origin_place_id=ChIJj0YvZ9fRwoARsQgP2MHOnz4&amp;destination=️+Lucky+Frog+Photo+Booth+️+Photo+Booth+Rental+Orange+County&amp;destination_place_id=ChIJx22LbiEt3YARSIe46TZ1z_4&amp;travelmode=transit</t>
  </si>
  <si>
    <t>https://maps.google.com?saddr=34.0097431,-118.1080672&amp;daddr=33.8885848,-118.0703626</t>
  </si>
  <si>
    <t>https://www.google.com/maps/dir/34.0097431,-118.1080672/33.8885848,-118.0703626</t>
  </si>
  <si>
    <t>https://www.google.com/maps/dir/?api=1&amp;origin=Partners+Federal+Credit+Union&amp;origin_place_id=ChIJS4GTpwzW3IARBUDmHdsFit4&amp;destination=️+Lucky+Frog+Photo+Booth+️+Photo+Booth+Rental+Orange+County&amp;destination_place_id=ChIJx22LbiEt3YARSIe46TZ1z_4&amp;travelmode=best</t>
  </si>
  <si>
    <t>https://www.google.com/maps/dir/?api=1&amp;origin=Partners+Federal+Credit+Union&amp;origin_place_id=ChIJS4GTpwzW3IARBUDmHdsFit4&amp;destination=️+Lucky+Frog+Photo+Booth+️+Photo+Booth+Rental+Orange+County&amp;destination_place_id=ChIJx22LbiEt3YARSIe46TZ1z_4&amp;travelmode=driving</t>
  </si>
  <si>
    <t>https://www.google.com/maps/dir/?api=1&amp;origin=Partners+Federal+Credit+Union&amp;origin_place_id=ChIJS4GTpwzW3IARBUDmHdsFit4&amp;destination=️+Lucky+Frog+Photo+Booth+️+Photo+Booth+Rental+Orange+County&amp;destination_place_id=ChIJx22LbiEt3YARSIe46TZ1z_4&amp;travelmode=walking</t>
  </si>
  <si>
    <t>https://www.google.com/maps/dir/?api=1&amp;origin=Partners+Federal+Credit+Union&amp;origin_place_id=ChIJS4GTpwzW3IARBUDmHdsFit4&amp;destination=️+Lucky+Frog+Photo+Booth+️+Photo+Booth+Rental+Orange+County&amp;destination_place_id=ChIJx22LbiEt3YARSIe46TZ1z_4&amp;travelmode=bicycling</t>
  </si>
  <si>
    <t>https://www.google.com/maps/dir/?api=1&amp;origin=Partners+Federal+Credit+Union&amp;origin_place_id=ChIJS4GTpwzW3IARBUDmHdsFit4&amp;destination=️+Lucky+Frog+Photo+Booth+️+Photo+Booth+Rental+Orange+County&amp;destination_place_id=ChIJx22LbiEt3YARSIe46TZ1z_4&amp;travelmode=transit</t>
  </si>
  <si>
    <t>https://maps.google.com?saddr=33.83542259999999,-117.9131588&amp;daddr=33.8885848,-118.0703626</t>
  </si>
  <si>
    <t>https://www.google.com/maps/dir/33.83542259999999,-117.9131588/33.8885848,-118.0703626</t>
  </si>
  <si>
    <t>https://www.google.com/maps/dir/?api=1&amp;origin=Wells+Fargo+Bank&amp;origin_place_id=ChIJuYGTDdkq3YARYOeMN_tRydI&amp;destination=️+Lucky+Frog+Photo+Booth+️+Photo+Booth+Rental+Orange+County&amp;destination_place_id=ChIJx22LbiEt3YARSIe46TZ1z_4&amp;travelmode=best</t>
  </si>
  <si>
    <t>https://www.google.com/maps/dir/?api=1&amp;origin=Wells+Fargo+Bank&amp;origin_place_id=ChIJuYGTDdkq3YARYOeMN_tRydI&amp;destination=️+Lucky+Frog+Photo+Booth+️+Photo+Booth+Rental+Orange+County&amp;destination_place_id=ChIJx22LbiEt3YARSIe46TZ1z_4&amp;travelmode=driving</t>
  </si>
  <si>
    <t>https://www.google.com/maps/dir/?api=1&amp;origin=Wells+Fargo+Bank&amp;origin_place_id=ChIJuYGTDdkq3YARYOeMN_tRydI&amp;destination=️+Lucky+Frog+Photo+Booth+️+Photo+Booth+Rental+Orange+County&amp;destination_place_id=ChIJx22LbiEt3YARSIe46TZ1z_4&amp;travelmode=walking</t>
  </si>
  <si>
    <t>https://www.google.com/maps/dir/?api=1&amp;origin=Wells+Fargo+Bank&amp;origin_place_id=ChIJuYGTDdkq3YARYOeMN_tRydI&amp;destination=️+Lucky+Frog+Photo+Booth+️+Photo+Booth+Rental+Orange+County&amp;destination_place_id=ChIJx22LbiEt3YARSIe46TZ1z_4&amp;travelmode=bicycling</t>
  </si>
  <si>
    <t>https://www.google.com/maps/dir/?api=1&amp;origin=Wells+Fargo+Bank&amp;origin_place_id=ChIJuYGTDdkq3YARYOeMN_tRydI&amp;destination=️+Lucky+Frog+Photo+Booth+️+Photo+Booth+Rental+Orange+County&amp;destination_place_id=ChIJx22LbiEt3YARSIe46TZ1z_4&amp;travelmode=transit</t>
  </si>
  <si>
    <t>https://maps.google.com?saddr=33.9176268,-117.9674739&amp;daddr=33.8885848,-118.0703626</t>
  </si>
  <si>
    <t>https://www.google.com/maps/dir/33.9176268,-117.9674739/33.8885848,-118.0703626</t>
  </si>
  <si>
    <t>https://www.google.com/maps/dir/?api=1&amp;origin=Coinstar+Kiosk+-+Bitcoin+ATM&amp;origin_place_id=ChIJD2fa48TTwoARk3fbSfaSCGU&amp;destination=️+Lucky+Frog+Photo+Booth+️+Photo+Booth+Rental+Orange+County&amp;destination_place_id=ChIJx22LbiEt3YARSIe46TZ1z_4&amp;travelmode=best</t>
  </si>
  <si>
    <t>https://www.google.com/maps/dir/?api=1&amp;origin=Coinstar+Kiosk+-+Bitcoin+ATM&amp;origin_place_id=ChIJD2fa48TTwoARk3fbSfaSCGU&amp;destination=️+Lucky+Frog+Photo+Booth+️+Photo+Booth+Rental+Orange+County&amp;destination_place_id=ChIJx22LbiEt3YARSIe46TZ1z_4&amp;travelmode=driving</t>
  </si>
  <si>
    <t>https://www.google.com/maps/dir/?api=1&amp;origin=Coinstar+Kiosk+-+Bitcoin+ATM&amp;origin_place_id=ChIJD2fa48TTwoARk3fbSfaSCGU&amp;destination=️+Lucky+Frog+Photo+Booth+️+Photo+Booth+Rental+Orange+County&amp;destination_place_id=ChIJx22LbiEt3YARSIe46TZ1z_4&amp;travelmode=walking</t>
  </si>
  <si>
    <t>https://www.google.com/maps/dir/?api=1&amp;origin=Coinstar+Kiosk+-+Bitcoin+ATM&amp;origin_place_id=ChIJD2fa48TTwoARk3fbSfaSCGU&amp;destination=️+Lucky+Frog+Photo+Booth+️+Photo+Booth+Rental+Orange+County&amp;destination_place_id=ChIJx22LbiEt3YARSIe46TZ1z_4&amp;travelmode=bicycling</t>
  </si>
  <si>
    <t>https://www.google.com/maps/dir/?api=1&amp;origin=Coinstar+Kiosk+-+Bitcoin+ATM&amp;origin_place_id=ChIJD2fa48TTwoARk3fbSfaSCGU&amp;destination=️+Lucky+Frog+Photo+Booth+️+Photo+Booth+Rental+Orange+County&amp;destination_place_id=ChIJx22LbiEt3YARSIe46TZ1z_4&amp;travelmode=transit</t>
  </si>
  <si>
    <t>https://maps.google.com?saddr=33.9819264,-118.0498174&amp;daddr=33.8885848,-118.0703626</t>
  </si>
  <si>
    <t>https://www.google.com/maps/dir/33.9819264,-118.0498174/33.8885848,-118.0703626</t>
  </si>
  <si>
    <t>https://www.google.com/maps/dir/?api=1&amp;origin=ATM&amp;origin_place_id=ChIJtXel-Too3YARuotBJ_weXnE&amp;destination=️+Lucky+Frog+Photo+Booth+️+Photo+Booth+Rental+Orange+County&amp;destination_place_id=ChIJx22LbiEt3YARSIe46TZ1z_4&amp;travelmode=best</t>
  </si>
  <si>
    <t>https://www.google.com/maps/dir/?api=1&amp;origin=ATM&amp;origin_place_id=ChIJtXel-Too3YARuotBJ_weXnE&amp;destination=️+Lucky+Frog+Photo+Booth+️+Photo+Booth+Rental+Orange+County&amp;destination_place_id=ChIJx22LbiEt3YARSIe46TZ1z_4&amp;travelmode=driving</t>
  </si>
  <si>
    <t>https://www.google.com/maps/dir/?api=1&amp;origin=ATM&amp;origin_place_id=ChIJtXel-Too3YARuotBJ_weXnE&amp;destination=️+Lucky+Frog+Photo+Booth+️+Photo+Booth+Rental+Orange+County&amp;destination_place_id=ChIJx22LbiEt3YARSIe46TZ1z_4&amp;travelmode=walking</t>
  </si>
  <si>
    <t>https://www.google.com/maps/dir/?api=1&amp;origin=ATM&amp;origin_place_id=ChIJtXel-Too3YARuotBJ_weXnE&amp;destination=️+Lucky+Frog+Photo+Booth+️+Photo+Booth+Rental+Orange+County&amp;destination_place_id=ChIJx22LbiEt3YARSIe46TZ1z_4&amp;travelmode=bicycling</t>
  </si>
  <si>
    <t>https://www.google.com/maps/dir/?api=1&amp;origin=ATM&amp;origin_place_id=ChIJtXel-Too3YARuotBJ_weXnE&amp;destination=️+Lucky+Frog+Photo+Booth+️+Photo+Booth+Rental+Orange+County&amp;destination_place_id=ChIJx22LbiEt3YARSIe46TZ1z_4&amp;travelmode=transit</t>
  </si>
  <si>
    <t>https://maps.google.com?saddr=33.801814,-117.9397284&amp;daddr=33.8885848,-118.0703626</t>
  </si>
  <si>
    <t>https://www.google.com/maps/dir/33.801814,-117.9397284/33.8885848,-118.0703626</t>
  </si>
  <si>
    <t>https://www.google.com/maps/dir/?api=1&amp;origin=Wells+Fargo+Bank&amp;origin_place_id=ChIJB9FLS-8x3YARBMxjzNWoiU0&amp;destination=️+Lucky+Frog+Photo+Booth+️+Photo+Booth+Rental+Orange+County&amp;destination_place_id=ChIJx22LbiEt3YARSIe46TZ1z_4&amp;travelmode=best</t>
  </si>
  <si>
    <t>https://www.google.com/maps/dir/?api=1&amp;origin=Wells+Fargo+Bank&amp;origin_place_id=ChIJB9FLS-8x3YARBMxjzNWoiU0&amp;destination=️+Lucky+Frog+Photo+Booth+️+Photo+Booth+Rental+Orange+County&amp;destination_place_id=ChIJx22LbiEt3YARSIe46TZ1z_4&amp;travelmode=driving</t>
  </si>
  <si>
    <t>https://www.google.com/maps/dir/?api=1&amp;origin=Wells+Fargo+Bank&amp;origin_place_id=ChIJB9FLS-8x3YARBMxjzNWoiU0&amp;destination=️+Lucky+Frog+Photo+Booth+️+Photo+Booth+Rental+Orange+County&amp;destination_place_id=ChIJx22LbiEt3YARSIe46TZ1z_4&amp;travelmode=walking</t>
  </si>
  <si>
    <t>https://www.google.com/maps/dir/?api=1&amp;origin=Wells+Fargo+Bank&amp;origin_place_id=ChIJB9FLS-8x3YARBMxjzNWoiU0&amp;destination=️+Lucky+Frog+Photo+Booth+️+Photo+Booth+Rental+Orange+County&amp;destination_place_id=ChIJx22LbiEt3YARSIe46TZ1z_4&amp;travelmode=bicycling</t>
  </si>
  <si>
    <t>https://www.google.com/maps/dir/?api=1&amp;origin=Wells+Fargo+Bank&amp;origin_place_id=ChIJB9FLS-8x3YARBMxjzNWoiU0&amp;destination=️+Lucky+Frog+Photo+Booth+️+Photo+Booth+Rental+Orange+County&amp;destination_place_id=ChIJx22LbiEt3YARSIe46TZ1z_4&amp;travelmode=transit</t>
  </si>
  <si>
    <t>https://maps.google.com?saddr=33.7946404,-118.1246862&amp;daddr=33.8885848,-118.0703626</t>
  </si>
  <si>
    <t>https://www.google.com/maps/dir/33.7946404,-118.1246862/33.8885848,-118.0703626</t>
  </si>
  <si>
    <t>https://www.google.com/maps/dir/?api=1&amp;origin=Citi&amp;origin_place_id=ChIJYZbRgyTW3IARgvHWT7VIMM8&amp;destination=️+Lucky+Frog+Photo+Booth+️+Photo+Booth+Rental+Orange+County&amp;destination_place_id=ChIJx22LbiEt3YARSIe46TZ1z_4&amp;travelmode=best</t>
  </si>
  <si>
    <t>https://www.google.com/maps/dir/?api=1&amp;origin=Citi&amp;origin_place_id=ChIJYZbRgyTW3IARgvHWT7VIMM8&amp;destination=️+Lucky+Frog+Photo+Booth+️+Photo+Booth+Rental+Orange+County&amp;destination_place_id=ChIJx22LbiEt3YARSIe46TZ1z_4&amp;travelmode=driving</t>
  </si>
  <si>
    <t>https://www.google.com/maps/dir/?api=1&amp;origin=Citi&amp;origin_place_id=ChIJYZbRgyTW3IARgvHWT7VIMM8&amp;destination=️+Lucky+Frog+Photo+Booth+️+Photo+Booth+Rental+Orange+County&amp;destination_place_id=ChIJx22LbiEt3YARSIe46TZ1z_4&amp;travelmode=walking</t>
  </si>
  <si>
    <t>https://www.google.com/maps/dir/?api=1&amp;origin=Citi&amp;origin_place_id=ChIJYZbRgyTW3IARgvHWT7VIMM8&amp;destination=️+Lucky+Frog+Photo+Booth+️+Photo+Booth+Rental+Orange+County&amp;destination_place_id=ChIJx22LbiEt3YARSIe46TZ1z_4&amp;travelmode=bicycling</t>
  </si>
  <si>
    <t>https://www.google.com/maps/dir/?api=1&amp;origin=Citi&amp;origin_place_id=ChIJYZbRgyTW3IARgvHWT7VIMM8&amp;destination=️+Lucky+Frog+Photo+Booth+️+Photo+Booth+Rental+Orange+County&amp;destination_place_id=ChIJx22LbiEt3YARSIe46TZ1z_4&amp;travelmode=transit</t>
  </si>
  <si>
    <t>https://maps.google.com?saddr=33.8357839,-117.9157811&amp;daddr=33.8885848,-118.0703626</t>
  </si>
  <si>
    <t>https://www.google.com/maps/dir/33.8357839,-117.9157811/33.8885848,-118.0703626</t>
  </si>
  <si>
    <t>https://www.google.com/maps/dir/?api=1&amp;origin=UNIFY+Financial+Credit+Union&amp;origin_place_id=ChIJAZ_jVkIm3YARUTSG-oJYqMU&amp;destination=️+Lucky+Frog+Photo+Booth+️+Photo+Booth+Rental+Orange+County&amp;destination_place_id=ChIJx22LbiEt3YARSIe46TZ1z_4&amp;travelmode=best</t>
  </si>
  <si>
    <t>https://www.google.com/maps/dir/?api=1&amp;origin=UNIFY+Financial+Credit+Union&amp;origin_place_id=ChIJAZ_jVkIm3YARUTSG-oJYqMU&amp;destination=️+Lucky+Frog+Photo+Booth+️+Photo+Booth+Rental+Orange+County&amp;destination_place_id=ChIJx22LbiEt3YARSIe46TZ1z_4&amp;travelmode=driving</t>
  </si>
  <si>
    <t>https://www.google.com/maps/dir/?api=1&amp;origin=UNIFY+Financial+Credit+Union&amp;origin_place_id=ChIJAZ_jVkIm3YARUTSG-oJYqMU&amp;destination=️+Lucky+Frog+Photo+Booth+️+Photo+Booth+Rental+Orange+County&amp;destination_place_id=ChIJx22LbiEt3YARSIe46TZ1z_4&amp;travelmode=walking</t>
  </si>
  <si>
    <t>https://www.google.com/maps/dir/?api=1&amp;origin=UNIFY+Financial+Credit+Union&amp;origin_place_id=ChIJAZ_jVkIm3YARUTSG-oJYqMU&amp;destination=️+Lucky+Frog+Photo+Booth+️+Photo+Booth+Rental+Orange+County&amp;destination_place_id=ChIJx22LbiEt3YARSIe46TZ1z_4&amp;travelmode=bicycling</t>
  </si>
  <si>
    <t>https://www.google.com/maps/dir/?api=1&amp;origin=UNIFY+Financial+Credit+Union&amp;origin_place_id=ChIJAZ_jVkIm3YARUTSG-oJYqMU&amp;destination=️+Lucky+Frog+Photo+Booth+️+Photo+Booth+Rental+Orange+County&amp;destination_place_id=ChIJx22LbiEt3YARSIe46TZ1z_4&amp;travelmode=transit</t>
  </si>
  <si>
    <t>https://maps.google.com?saddr=33.716813,-118.0084614&amp;daddr=33.8885848,-118.0703626</t>
  </si>
  <si>
    <t>https://www.google.com/maps/dir/33.716813,-118.0084614/33.8885848,-118.0703626</t>
  </si>
  <si>
    <t>https://www.google.com/maps/dir/?api=1&amp;origin=Coinstar+Kiosk+-+Bitcoin+ATM&amp;origin_place_id=ChIJHYKhem7LwoARAduDfeP-Qbo&amp;destination=️+Lucky+Frog+Photo+Booth+️+Photo+Booth+Rental+Orange+County&amp;destination_place_id=ChIJx22LbiEt3YARSIe46TZ1z_4&amp;travelmode=best</t>
  </si>
  <si>
    <t>https://www.google.com/maps/dir/?api=1&amp;origin=Coinstar+Kiosk+-+Bitcoin+ATM&amp;origin_place_id=ChIJHYKhem7LwoARAduDfeP-Qbo&amp;destination=️+Lucky+Frog+Photo+Booth+️+Photo+Booth+Rental+Orange+County&amp;destination_place_id=ChIJx22LbiEt3YARSIe46TZ1z_4&amp;travelmode=driving</t>
  </si>
  <si>
    <t>https://www.google.com/maps/dir/?api=1&amp;origin=Coinstar+Kiosk+-+Bitcoin+ATM&amp;origin_place_id=ChIJHYKhem7LwoARAduDfeP-Qbo&amp;destination=️+Lucky+Frog+Photo+Booth+️+Photo+Booth+Rental+Orange+County&amp;destination_place_id=ChIJx22LbiEt3YARSIe46TZ1z_4&amp;travelmode=walking</t>
  </si>
  <si>
    <t>https://www.google.com/maps/dir/?api=1&amp;origin=Coinstar+Kiosk+-+Bitcoin+ATM&amp;origin_place_id=ChIJHYKhem7LwoARAduDfeP-Qbo&amp;destination=️+Lucky+Frog+Photo+Booth+️+Photo+Booth+Rental+Orange+County&amp;destination_place_id=ChIJx22LbiEt3YARSIe46TZ1z_4&amp;travelmode=bicycling</t>
  </si>
  <si>
    <t>https://www.google.com/maps/dir/?api=1&amp;origin=Coinstar+Kiosk+-+Bitcoin+ATM&amp;origin_place_id=ChIJHYKhem7LwoARAduDfeP-Qbo&amp;destination=️+Lucky+Frog+Photo+Booth+️+Photo+Booth+Rental+Orange+County&amp;destination_place_id=ChIJx22LbiEt3YARSIe46TZ1z_4&amp;travelmode=transit</t>
  </si>
  <si>
    <t>https://maps.google.com?saddr=33.89659520000001,-118.2228787&amp;daddr=33.8885848,-118.0703626</t>
  </si>
  <si>
    <t>https://www.google.com/maps/dir/33.89659520000001,-118.2228787/33.8885848,-118.0703626</t>
  </si>
  <si>
    <t>https://www.google.com/maps/dir/?api=1&amp;origin=ATM&amp;origin_place_id=ChIJ_WAG8m7LwoARtxVHGyj1SZs&amp;destination=️+Lucky+Frog+Photo+Booth+️+Photo+Booth+Rental+Orange+County&amp;destination_place_id=ChIJx22LbiEt3YARSIe46TZ1z_4&amp;travelmode=best</t>
  </si>
  <si>
    <t>https://www.google.com/maps/dir/?api=1&amp;origin=ATM&amp;origin_place_id=ChIJ_WAG8m7LwoARtxVHGyj1SZs&amp;destination=️+Lucky+Frog+Photo+Booth+️+Photo+Booth+Rental+Orange+County&amp;destination_place_id=ChIJx22LbiEt3YARSIe46TZ1z_4&amp;travelmode=driving</t>
  </si>
  <si>
    <t>https://www.google.com/maps/dir/?api=1&amp;origin=ATM&amp;origin_place_id=ChIJ_WAG8m7LwoARtxVHGyj1SZs&amp;destination=️+Lucky+Frog+Photo+Booth+️+Photo+Booth+Rental+Orange+County&amp;destination_place_id=ChIJx22LbiEt3YARSIe46TZ1z_4&amp;travelmode=walking</t>
  </si>
  <si>
    <t>https://www.google.com/maps/dir/?api=1&amp;origin=ATM&amp;origin_place_id=ChIJ_WAG8m7LwoARtxVHGyj1SZs&amp;destination=️+Lucky+Frog+Photo+Booth+️+Photo+Booth+Rental+Orange+County&amp;destination_place_id=ChIJx22LbiEt3YARSIe46TZ1z_4&amp;travelmode=bicycling</t>
  </si>
  <si>
    <t>https://www.google.com/maps/dir/?api=1&amp;origin=ATM&amp;origin_place_id=ChIJ_WAG8m7LwoARtxVHGyj1SZs&amp;destination=️+Lucky+Frog+Photo+Booth+️+Photo+Booth+Rental+Orange+County&amp;destination_place_id=ChIJx22LbiEt3YARSIe46TZ1z_4&amp;travelmode=transit</t>
  </si>
  <si>
    <t>https://maps.google.com?saddr=33.8947517,-118.2208515&amp;daddr=33.8885848,-118.0703626</t>
  </si>
  <si>
    <t>https://www.google.com/maps/dir/33.8947517,-118.2208515/33.8885848,-118.0703626</t>
  </si>
  <si>
    <t>https://www.google.com/maps/dir/?api=1&amp;origin=Citi&amp;origin_place_id=ChIJfUTRMTvU3IAR-MAvmWBfgxg&amp;destination=️+Lucky+Frog+Photo+Booth+️+Photo+Booth+Rental+Orange+County&amp;destination_place_id=ChIJx22LbiEt3YARSIe46TZ1z_4&amp;travelmode=best</t>
  </si>
  <si>
    <t>https://www.google.com/maps/dir/?api=1&amp;origin=Citi&amp;origin_place_id=ChIJfUTRMTvU3IAR-MAvmWBfgxg&amp;destination=️+Lucky+Frog+Photo+Booth+️+Photo+Booth+Rental+Orange+County&amp;destination_place_id=ChIJx22LbiEt3YARSIe46TZ1z_4&amp;travelmode=driving</t>
  </si>
  <si>
    <t>https://www.google.com/maps/dir/?api=1&amp;origin=Citi&amp;origin_place_id=ChIJfUTRMTvU3IAR-MAvmWBfgxg&amp;destination=️+Lucky+Frog+Photo+Booth+️+Photo+Booth+Rental+Orange+County&amp;destination_place_id=ChIJx22LbiEt3YARSIe46TZ1z_4&amp;travelmode=walking</t>
  </si>
  <si>
    <t>https://www.google.com/maps/dir/?api=1&amp;origin=Citi&amp;origin_place_id=ChIJfUTRMTvU3IAR-MAvmWBfgxg&amp;destination=️+Lucky+Frog+Photo+Booth+️+Photo+Booth+Rental+Orange+County&amp;destination_place_id=ChIJx22LbiEt3YARSIe46TZ1z_4&amp;travelmode=bicycling</t>
  </si>
  <si>
    <t>https://www.google.com/maps/dir/?api=1&amp;origin=Citi&amp;origin_place_id=ChIJfUTRMTvU3IAR-MAvmWBfgxg&amp;destination=️+Lucky+Frog+Photo+Booth+️+Photo+Booth+Rental+Orange+County&amp;destination_place_id=ChIJx22LbiEt3YARSIe46TZ1z_4&amp;travelmode=transit</t>
  </si>
  <si>
    <t>https://maps.google.com?saddr=33.88538150000001,-117.8625233&amp;daddr=33.8885848,-118.0703626</t>
  </si>
  <si>
    <t>https://www.google.com/maps/dir/33.88538150000001,-117.8625233/33.8885848,-118.0703626</t>
  </si>
  <si>
    <t>Description</t>
  </si>
  <si>
    <t>&lt;iframe src="https://www.google.com/maps/embed?pb=!1m18!1m12!1m3!1d3111.735658635315!2d33.8885848!3d-118.0703626!2m3!1f0!2f0!3f0!3m2!1i1024!2i768!4f13.1!3m3!1m2!1s0x80dd2d216e8b6dc7:0xfecf7536e9b88748!2s%EF%B8%8F+Lucky+Frog+Photo+Booth+%EF%B8%8F+Photo+Booth+Rental+Orange+County!5e0!3m2!1sen-EN!2sen!4v1688939027326!5m2!1sen-EN!2sen" width="600" height="450" style="border:0;" allowfullscreen="" loading="lazy" referrerpolicy="no-referrer-when-downgrade"&gt;&lt;/iframe&gt;</t>
  </si>
  <si>
    <t>Street View</t>
  </si>
  <si>
    <t>&lt;iframe src="https://www.google.com/maps/embed?pb=!4v1695671837368!6m8!1m7!1s0x80dd2d216e8b6dc7:0xfecf7536e9b88748!!2m2!1d33.8885848!2d-118.0703626!3f0!4f0!5f0.4000000000000002" width="600" height="450" style="border:0;" allowfullscreen="" loading="lazy" referrerpolicy="no-referrer-when-downgrade"&gt;&lt;/iframe&gt;</t>
  </si>
  <si>
    <t>Map Image</t>
  </si>
  <si>
    <t>&lt;iframe src="https://drive.google.com/uc?export=view&amp;id=14vKAdZad_fIDU2rtioU8mTxnCNq9hrcz" width="800" height="800" style="border:0;" allowfullscreen="" loading="lazy" referrerpolicy="no-referrer-when-downgrade"&gt;&lt;/iframe&gt;</t>
  </si>
  <si>
    <t>&lt;iframe src="https://drive.google.com/uc?export=view&amp;id=1MBqnWadDiUdjOGMdpVZoFcNfYbnczcdT" width="800" height="800" style="border:0;" allowfullscreen="" loading="lazy" referrerpolicy="no-referrer-when-downgrade"&gt;&lt;/iframe&gt;</t>
  </si>
  <si>
    <t>Point of Interest Image</t>
  </si>
  <si>
    <t>&lt;iframe src="https://drive.google.com/uc?export=view&amp;id=1_zFQpJJpI4oaOlpA43JUbqLU_xtU4Glu" width="800" height="800" style="border:0;" allowfullscreen="" loading="lazy" referrerpolicy="no-referrer-when-downgrade"&gt;&lt;/iframe&gt;</t>
  </si>
  <si>
    <t>&lt;iframe src="https://drive.google.com/uc?export=view&amp;id=1XzGrJn10IlAwm8O2_g5_Qz7z_2WJNhFl" width="800" height="800" style="border:0;" allowfullscreen="" loading="lazy" referrerpolicy="no-referrer-when-downgrade"&gt;&lt;/iframe&gt;</t>
  </si>
  <si>
    <t>&lt;iframe src="https://drive.google.com/uc?export=view&amp;id=1Ljn5F_k8hLTu7LkP_ehkzk0M37kGlQ9M" width="800" height="800" style="border:0;" allowfullscreen="" loading="lazy" referrerpolicy="no-referrer-when-downgrade"&gt;&lt;/iframe&gt;</t>
  </si>
  <si>
    <t>&lt;iframe src="https://drive.google.com/uc?export=view&amp;id=1Dpkov9nBbt9uteohT4fZ_S8rcWMQIjf6" width="800" height="800" style="border:0;" allowfullscreen="" loading="lazy" referrerpolicy="no-referrer-when-downgrade"&gt;&lt;/iframe&gt;</t>
  </si>
  <si>
    <t>&lt;iframe src="https://drive.google.com/uc?export=view&amp;id=1ba-wpMXSy1FcsMM7lJS9DcmYmgPHhRp3" width="800" height="800" style="border:0;" allowfullscreen="" loading="lazy" referrerpolicy="no-referrer-when-downgrade"&gt;&lt;/iframe&gt;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</si>
</sst>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2.0"/>
      <color rgb="FFFFFFFF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6495ED"/>
        <bgColor rgb="FF6495ED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readingOrder="0" vertical="center"/>
    </xf>
    <xf borderId="0" fillId="2" fontId="4" numFmtId="0" xfId="0" applyAlignment="1" applyFont="1">
      <alignment vertical="center"/>
    </xf>
    <xf borderId="1" fillId="0" fontId="1" numFmtId="0" xfId="0" applyBorder="1" applyFont="1"/>
    <xf borderId="1" fillId="2" fontId="4" numFmtId="0" xfId="0" applyAlignment="1" applyBorder="1" applyFont="1">
      <alignment readingOrder="0" vertical="center"/>
    </xf>
    <xf borderId="1" fillId="2" fontId="4" numFmtId="0" xfId="0" applyAlignment="1" applyBorder="1" applyFont="1">
      <alignment vertical="center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inyurl.com/2yrl3kyy" TargetMode="External"/><Relationship Id="rId42" Type="http://schemas.openxmlformats.org/officeDocument/2006/relationships/hyperlink" Target="https://tinyurl.com/23nc93ss" TargetMode="External"/><Relationship Id="rId41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!5m1!1e3?entry=ttu" TargetMode="External"/><Relationship Id="rId44" Type="http://schemas.openxmlformats.org/officeDocument/2006/relationships/hyperlink" Target="https://tinyurl.com/29azplda" TargetMode="External"/><Relationship Id="rId43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!5m1!1e4?entry=ttu" TargetMode="External"/><Relationship Id="rId46" Type="http://schemas.openxmlformats.org/officeDocument/2006/relationships/hyperlink" Target="https://tinyurl.com/2cdjp4an" TargetMode="External"/><Relationship Id="rId45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!5m1!1e5?entry=ttu" TargetMode="External"/><Relationship Id="rId107" Type="http://schemas.openxmlformats.org/officeDocument/2006/relationships/hyperlink" Target="https://www.google.com/maps/place/%EF%B8%8F+Lucky+Frog+Photo+Booth+%EF%B8%8F+Photo+Booth+Rental+Orange+County/@33.9052248,-118.0703626,16z/data=!3m1!4b1!4m6!3m5!1s0x80dd2d216e8b6dc7:0xfecf7536e9b88748!8m2!3d33.8885848!4d-118.0703626!16s%2Fg%2F12qg142pp?entry=ttu" TargetMode="External"/><Relationship Id="rId106" Type="http://schemas.openxmlformats.org/officeDocument/2006/relationships/hyperlink" Target="https://tinyurl.com/27cly2uf" TargetMode="External"/><Relationship Id="rId105" Type="http://schemas.openxmlformats.org/officeDocument/2006/relationships/hyperlink" Target="https://www.google.com/search?q=ipad+photo+booth+kiosk&amp;kgmid=/g/12qg142pp" TargetMode="External"/><Relationship Id="rId104" Type="http://schemas.openxmlformats.org/officeDocument/2006/relationships/hyperlink" Target="https://www.google.com/maps/place/%EF%B8%8F+Lucky+Frog+Photo+Booth+%EF%B8%8F+Photo+Booth+Rental+Orange+County/@33.9017448,-118.0703626,16z/data=!3m1!4b1!4m6!3m5!1s0x80dd2d216e8b6dc7:0xfecf7536e9b88748!8m2!3d33.8885848!4d-118.0703626!16s%2Fg%2F12qg142pp?entry=ttu" TargetMode="External"/><Relationship Id="rId109" Type="http://schemas.openxmlformats.org/officeDocument/2006/relationships/hyperlink" Target="https://tinyurl.com/2cc8fprl" TargetMode="External"/><Relationship Id="rId108" Type="http://schemas.openxmlformats.org/officeDocument/2006/relationships/hyperlink" Target="https://www.google.com/search?q=inflatable+booth&amp;kgmid=/g/12qg142pp" TargetMode="External"/><Relationship Id="rId48" Type="http://schemas.openxmlformats.org/officeDocument/2006/relationships/hyperlink" Target="https://tinyurl.com/2bqswwsd" TargetMode="External"/><Relationship Id="rId47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!5m1!1e8?entry=ttu" TargetMode="External"/><Relationship Id="rId49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!5m1!1e9?entry=ttu" TargetMode="External"/><Relationship Id="rId103" Type="http://schemas.openxmlformats.org/officeDocument/2006/relationships/hyperlink" Target="https://tinyurl.com/26pyw8a6" TargetMode="External"/><Relationship Id="rId102" Type="http://schemas.openxmlformats.org/officeDocument/2006/relationships/hyperlink" Target="https://www.google.com/search?q=selfie+booth+rental+near+me&amp;kgmid=/g/12qg142pp" TargetMode="External"/><Relationship Id="rId101" Type="http://schemas.openxmlformats.org/officeDocument/2006/relationships/hyperlink" Target="https://www.google.com/maps/place/%EF%B8%8F+Lucky+Frog+Photo+Booth+%EF%B8%8F+Photo+Booth+Rental+Orange+County/@33.8985548,-118.0703626,18z/data=!3m1!4b1!4m6!3m5!1s0x80dd2d216e8b6dc7:0xfecf7536e9b88748!8m2!3d33.8885848!4d-118.0703626!16s%2Fg%2F12qg142pp?entry=ttu" TargetMode="External"/><Relationship Id="rId100" Type="http://schemas.openxmlformats.org/officeDocument/2006/relationships/hyperlink" Target="https://tinyurl.com/28duq4v8" TargetMode="External"/><Relationship Id="rId31" Type="http://schemas.openxmlformats.org/officeDocument/2006/relationships/hyperlink" Target="https://www.google.com/maps/@?api=1&amp;map_action=map&amp;center=33.8885848%2C-118.0703626&amp;zoom=17&amp;basemap=satellite&amp;layer=traffic" TargetMode="External"/><Relationship Id="rId30" Type="http://schemas.openxmlformats.org/officeDocument/2006/relationships/hyperlink" Target="https://tinyurl.com/2jof5eja" TargetMode="External"/><Relationship Id="rId33" Type="http://schemas.openxmlformats.org/officeDocument/2006/relationships/hyperlink" Target="https://www.google.com/maps/dir///@33.8885848,-118.0703626,17z?entry=ttu" TargetMode="External"/><Relationship Id="rId32" Type="http://schemas.openxmlformats.org/officeDocument/2006/relationships/hyperlink" Target="https://tinyurl.com/2pzhxjah" TargetMode="External"/><Relationship Id="rId35" Type="http://schemas.openxmlformats.org/officeDocument/2006/relationships/hyperlink" Target="https://www.google.com/maps/place/%EF%B8%8F+Lucky+Frog+Photo+Booth+%EF%B8%8F+Photo+Booth+Rental+Orange+County/@33.8885848,-118.0703626,17z/data=!3m1!1e3!3m1!4b1!4m6!3m5!1s0x80dd2d216e8b6dc7:0xfecf7536e9b88748!8m2!3d33.8885848!4d-118.0703626!16s%2Fg%2F12qg142pp?entry=ttu" TargetMode="External"/><Relationship Id="rId34" Type="http://schemas.openxmlformats.org/officeDocument/2006/relationships/hyperlink" Target="https://tinyurl.com/2qcvey4z" TargetMode="External"/><Relationship Id="rId37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!5m1!1e1?entry=ttu" TargetMode="External"/><Relationship Id="rId36" Type="http://schemas.openxmlformats.org/officeDocument/2006/relationships/hyperlink" Target="https://tinyurl.com/27lmvop8" TargetMode="External"/><Relationship Id="rId39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!5m1!1e2?entry=ttu" TargetMode="External"/><Relationship Id="rId38" Type="http://schemas.openxmlformats.org/officeDocument/2006/relationships/hyperlink" Target="https://tinyurl.com/22ygf77q" TargetMode="External"/><Relationship Id="rId20" Type="http://schemas.openxmlformats.org/officeDocument/2006/relationships/hyperlink" Target="https://tinyurl.com/2fj946g5" TargetMode="External"/><Relationship Id="rId22" Type="http://schemas.openxmlformats.org/officeDocument/2006/relationships/hyperlink" Target="https://tinyurl.com/27ohyy5j" TargetMode="External"/><Relationship Id="rId21" Type="http://schemas.openxmlformats.org/officeDocument/2006/relationships/hyperlink" Target="https://www.google.com/maps?cid=18361023084522669896" TargetMode="External"/><Relationship Id="rId24" Type="http://schemas.openxmlformats.org/officeDocument/2006/relationships/hyperlink" Target="https://tinyurl.com/2zuxowp9" TargetMode="External"/><Relationship Id="rId23" Type="http://schemas.openxmlformats.org/officeDocument/2006/relationships/hyperlink" Target="https://www.google.com/maps/dir//33.8885848,-118.0703626/@33.8885848,-118.0703626,17?ucbcb=1&amp;entry=ttu" TargetMode="External"/><Relationship Id="rId129" Type="http://schemas.openxmlformats.org/officeDocument/2006/relationships/hyperlink" Target="https://www.google.com/search?q=hipstr+photo+booth&amp;kgmid=/g/12qg142pp" TargetMode="External"/><Relationship Id="rId128" Type="http://schemas.openxmlformats.org/officeDocument/2006/relationships/hyperlink" Target="https://www.google.com/maps/place/%EF%B8%8F+Lucky+Frog+Photo+Booth+%EF%B8%8F+Photo+Booth+Rental+Orange+County/@33.9239448,-118.0703626,18z/data=!3m1!4b1!4m6!3m5!1s0x80dd2d216e8b6dc7:0xfecf7536e9b88748!8m2!3d33.8885848!4d-118.0703626!16s%2Fg%2F12qg142pp?entry=ttu" TargetMode="External"/><Relationship Id="rId127" Type="http://schemas.openxmlformats.org/officeDocument/2006/relationships/hyperlink" Target="https://tinyurl.com/2a9lvlq2" TargetMode="External"/><Relationship Id="rId126" Type="http://schemas.openxmlformats.org/officeDocument/2006/relationships/hyperlink" Target="https://www.google.com/search?q=photo+booth+services&amp;kgmid=/g/12qg142pp" TargetMode="External"/><Relationship Id="rId26" Type="http://schemas.openxmlformats.org/officeDocument/2006/relationships/hyperlink" Target="https://tinyurl.com/2m7pcqyd" TargetMode="External"/><Relationship Id="rId121" Type="http://schemas.openxmlformats.org/officeDocument/2006/relationships/hyperlink" Target="https://tinyurl.com/264fudmu" TargetMode="External"/><Relationship Id="rId25" Type="http://schemas.openxmlformats.org/officeDocument/2006/relationships/hyperlink" Target="https://www.google.com/maps/dir/33.8885848,-118.0703626/@33.8885848,-118.0703626,17?ucbcb=1&amp;entry=ttu" TargetMode="External"/><Relationship Id="rId120" Type="http://schemas.openxmlformats.org/officeDocument/2006/relationships/hyperlink" Target="https://www.google.com/search?q=selfie+booth+rental&amp;kgmid=/g/12qg142pp" TargetMode="External"/><Relationship Id="rId28" Type="http://schemas.openxmlformats.org/officeDocument/2006/relationships/hyperlink" Target="https://tinyurl.com/2ldawb7c" TargetMode="External"/><Relationship Id="rId27" Type="http://schemas.openxmlformats.org/officeDocument/2006/relationships/hyperlink" Target="https://www.google.com/maps/@?api=1&amp;map_action=pano&amp;viewpoint=33.8885848%2C-118.0703626" TargetMode="External"/><Relationship Id="rId125" Type="http://schemas.openxmlformats.org/officeDocument/2006/relationships/hyperlink" Target="https://www.google.com/maps/place/%EF%B8%8F+Lucky+Frog+Photo+Booth+%EF%B8%8F+Photo+Booth+Rental+Orange+County/@33.9220648,-118.0703626,18z/data=!3m1!4b1!4m6!3m5!1s0x80dd2d216e8b6dc7:0xfecf7536e9b88748!8m2!3d33.8885848!4d-118.0703626!16s%2Fg%2F12qg142pp?entry=ttu" TargetMode="External"/><Relationship Id="rId29" Type="http://schemas.openxmlformats.org/officeDocument/2006/relationships/hyperlink" Target="https://www.google.com/maps/@?api=1&amp;map_action=map&amp;center=33.8885848%2C-118.0703626&amp;zoom=17&amp;basemap=satellite" TargetMode="External"/><Relationship Id="rId124" Type="http://schemas.openxmlformats.org/officeDocument/2006/relationships/hyperlink" Target="https://tinyurl.com/2yw9t5jp" TargetMode="External"/><Relationship Id="rId123" Type="http://schemas.openxmlformats.org/officeDocument/2006/relationships/hyperlink" Target="https://www.google.com/search?q=magic+mirror+photo+booth+rental&amp;kgmid=/g/12qg142pp" TargetMode="External"/><Relationship Id="rId122" Type="http://schemas.openxmlformats.org/officeDocument/2006/relationships/hyperlink" Target="https://www.google.com/maps/place/%EF%B8%8F+Lucky+Frog+Photo+Booth+%EF%B8%8F+Photo+Booth+Rental+Orange+County/@33.9188048,-118.0703626,15z/data=!3m1!4b1!4m6!3m5!1s0x80dd2d216e8b6dc7:0xfecf7536e9b88748!8m2!3d33.8885848!4d-118.0703626!16s%2Fg%2F12qg142pp?entry=ttu" TargetMode="External"/><Relationship Id="rId95" Type="http://schemas.openxmlformats.org/officeDocument/2006/relationships/hyperlink" Target="https://www.google.com/maps/place/%EF%B8%8F+Lucky+Frog+Photo+Booth+%EF%B8%8F+Photo+Booth+Rental+Orange+County/@33.8941848,-118.0703626,16z/data=!3m1!4b1!4m6!3m5!1s0x80dd2d216e8b6dc7:0xfecf7536e9b88748!8m2!3d33.8885848!4d-118.0703626!16s%2Fg%2F12qg142pp?entry=ttu" TargetMode="External"/><Relationship Id="rId94" Type="http://schemas.openxmlformats.org/officeDocument/2006/relationships/hyperlink" Target="https://tinyurl.com/248oots3" TargetMode="External"/><Relationship Id="rId97" Type="http://schemas.openxmlformats.org/officeDocument/2006/relationships/hyperlink" Target="https://tinyurl.com/25ukzqg5" TargetMode="External"/><Relationship Id="rId96" Type="http://schemas.openxmlformats.org/officeDocument/2006/relationships/hyperlink" Target="https://www.google.com/search?q=product+photo+booth&amp;kgmid=/g/12qg142pp" TargetMode="External"/><Relationship Id="rId11" Type="http://schemas.openxmlformats.org/officeDocument/2006/relationships/hyperlink" Target="https://www.google.com/search?kgmid=/g/12qg142pp" TargetMode="External"/><Relationship Id="rId99" Type="http://schemas.openxmlformats.org/officeDocument/2006/relationships/hyperlink" Target="https://www.google.com/search?q=social+media+photo+booth&amp;kgmid=/g/12qg142pp" TargetMode="External"/><Relationship Id="rId10" Type="http://schemas.openxmlformats.org/officeDocument/2006/relationships/hyperlink" Target="https://tinyurl.com/25xrbm8f" TargetMode="External"/><Relationship Id="rId98" Type="http://schemas.openxmlformats.org/officeDocument/2006/relationships/hyperlink" Target="https://www.google.com/maps/place/%EF%B8%8F+Lucky+Frog+Photo+Booth+%EF%B8%8F+Photo+Booth+Rental+Orange+County/@33.8968148,-118.0703626,16z/data=!3m1!4b1!4m6!3m5!1s0x80dd2d216e8b6dc7:0xfecf7536e9b88748!8m2!3d33.8885848!4d-118.0703626!16s%2Fg%2F12qg142pp?entry=ttu" TargetMode="External"/><Relationship Id="rId13" Type="http://schemas.openxmlformats.org/officeDocument/2006/relationships/hyperlink" Target="https://www.google.com/search?kgmid=/g/12qg142pp" TargetMode="External"/><Relationship Id="rId12" Type="http://schemas.openxmlformats.org/officeDocument/2006/relationships/hyperlink" Target="https://tinyurl.com/2db6e5ep" TargetMode="External"/><Relationship Id="rId91" Type="http://schemas.openxmlformats.org/officeDocument/2006/relationships/hyperlink" Target="https://tinyurl.com/23xjl7kz" TargetMode="External"/><Relationship Id="rId90" Type="http://schemas.openxmlformats.org/officeDocument/2006/relationships/hyperlink" Target="https://www.google.com/search?q=simple+photo+booth&amp;kgmid=/g/12qg142pp" TargetMode="External"/><Relationship Id="rId93" Type="http://schemas.openxmlformats.org/officeDocument/2006/relationships/hyperlink" Target="https://www.google.com/search?q=kids+photo+booth&amp;kgmid=/g/12qg142pp" TargetMode="External"/><Relationship Id="rId92" Type="http://schemas.openxmlformats.org/officeDocument/2006/relationships/hyperlink" Target="https://www.google.com/maps/place/%EF%B8%8F+Lucky+Frog+Photo+Booth+%EF%B8%8F+Photo+Booth+Rental+Orange+County/@33.8907948,-118.0703626,17z/data=!3m1!4b1!4m6!3m5!1s0x80dd2d216e8b6dc7:0xfecf7536e9b88748!8m2!3d33.8885848!4d-118.0703626!16s%2Fg%2F12qg142pp?entry=ttu" TargetMode="External"/><Relationship Id="rId118" Type="http://schemas.openxmlformats.org/officeDocument/2006/relationships/hyperlink" Target="https://tinyurl.com/27qboaaw" TargetMode="External"/><Relationship Id="rId117" Type="http://schemas.openxmlformats.org/officeDocument/2006/relationships/hyperlink" Target="https://www.google.com/search?q=boomerang+photo+booth&amp;kgmid=/g/12qg142pp" TargetMode="External"/><Relationship Id="rId116" Type="http://schemas.openxmlformats.org/officeDocument/2006/relationships/hyperlink" Target="https://www.google.com/maps/place/%EF%B8%8F+Lucky+Frog+Photo+Booth+%EF%B8%8F+Photo+Booth+Rental+Orange+County/@33.9145848,-118.0703626,15z/data=!3m1!4b1!4m6!3m5!1s0x80dd2d216e8b6dc7:0xfecf7536e9b88748!8m2!3d33.8885848!4d-118.0703626!16s%2Fg%2F12qg142pp?entry=ttu" TargetMode="External"/><Relationship Id="rId115" Type="http://schemas.openxmlformats.org/officeDocument/2006/relationships/hyperlink" Target="https://tinyurl.com/24taqofc" TargetMode="External"/><Relationship Id="rId119" Type="http://schemas.openxmlformats.org/officeDocument/2006/relationships/hyperlink" Target="https://www.google.com/maps/place/%EF%B8%8F+Lucky+Frog+Photo+Booth+%EF%B8%8F+Photo+Booth+Rental+Orange+County/@33.9164848,-118.0703626,14z/data=!3m1!4b1!4m6!3m5!1s0x80dd2d216e8b6dc7:0xfecf7536e9b88748!8m2!3d33.8885848!4d-118.0703626!16s%2Fg%2F12qg142pp?entry=ttu" TargetMode="External"/><Relationship Id="rId15" Type="http://schemas.openxmlformats.org/officeDocument/2006/relationships/hyperlink" Target="https://www.google.com/maps?ll=@33.8885848,-118.0703626&amp;z=17&amp;cid=18361023084522669896" TargetMode="External"/><Relationship Id="rId110" Type="http://schemas.openxmlformats.org/officeDocument/2006/relationships/hyperlink" Target="https://www.google.com/maps/place/%EF%B8%8F+Lucky+Frog+Photo+Booth+%EF%B8%8F+Photo+Booth+Rental+Orange+County/@33.9079448,-118.0703626,14z/data=!3m1!4b1!4m6!3m5!1s0x80dd2d216e8b6dc7:0xfecf7536e9b88748!8m2!3d33.8885848!4d-118.0703626!16s%2Fg%2F12qg142pp?entry=ttu" TargetMode="External"/><Relationship Id="rId14" Type="http://schemas.openxmlformats.org/officeDocument/2006/relationships/hyperlink" Target="https://tinyurl.com/24k3lerv" TargetMode="External"/><Relationship Id="rId17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?entry=ttu" TargetMode="External"/><Relationship Id="rId16" Type="http://schemas.openxmlformats.org/officeDocument/2006/relationships/hyperlink" Target="https://tinyurl.com/2h84v347" TargetMode="External"/><Relationship Id="rId19" Type="http://schemas.openxmlformats.org/officeDocument/2006/relationships/hyperlink" Target="https://www.google.com/maps/@33.8885848,-118.0703626,17?ucbcb=1&amp;cid=18361023084522669896&amp;entry=ttu" TargetMode="External"/><Relationship Id="rId114" Type="http://schemas.openxmlformats.org/officeDocument/2006/relationships/hyperlink" Target="https://www.google.com/search?q=roaming+photo+booth&amp;kgmid=/g/12qg142pp" TargetMode="External"/><Relationship Id="rId18" Type="http://schemas.openxmlformats.org/officeDocument/2006/relationships/hyperlink" Target="https://tinyurl.com/26dhs2hn" TargetMode="External"/><Relationship Id="rId113" Type="http://schemas.openxmlformats.org/officeDocument/2006/relationships/hyperlink" Target="https://www.google.com/maps/place/%EF%B8%8F+Lucky+Frog+Photo+Booth+%EF%B8%8F+Photo+Booth+Rental+Orange+County/@33.9111448,-118.0703626,17z/data=!3m1!4b1!4m6!3m5!1s0x80dd2d216e8b6dc7:0xfecf7536e9b88748!8m2!3d33.8885848!4d-118.0703626!16s%2Fg%2F12qg142pp?entry=ttu" TargetMode="External"/><Relationship Id="rId112" Type="http://schemas.openxmlformats.org/officeDocument/2006/relationships/hyperlink" Target="https://tinyurl.com/2872ehog" TargetMode="External"/><Relationship Id="rId111" Type="http://schemas.openxmlformats.org/officeDocument/2006/relationships/hyperlink" Target="https://www.google.com/search?q=corporate+photo+booth&amp;kgmid=/g/12qg142pp" TargetMode="External"/><Relationship Id="rId84" Type="http://schemas.openxmlformats.org/officeDocument/2006/relationships/hyperlink" Target="https://tinyurl.com/2dqknq57" TargetMode="External"/><Relationship Id="rId83" Type="http://schemas.openxmlformats.org/officeDocument/2006/relationships/hyperlink" Target="https://docs.google.com/spreadsheets/d/1l2hfOnoc5vjHJyeVeXAtq5d8ZXdBmPj2I3jDxpkupq4/pubhtml" TargetMode="External"/><Relationship Id="rId86" Type="http://schemas.openxmlformats.org/officeDocument/2006/relationships/hyperlink" Target="https://tinyurl.com/2agha8wr" TargetMode="External"/><Relationship Id="rId85" Type="http://schemas.openxmlformats.org/officeDocument/2006/relationships/hyperlink" Target="https://docs.google.com/spreadsheets/d/1l2hfOnoc5vjHJyeVeXAtq5d8ZXdBmPj2I3jDxpkupq4/pub" TargetMode="External"/><Relationship Id="rId88" Type="http://schemas.openxmlformats.org/officeDocument/2006/relationships/hyperlink" Target="https://tinyurl.com/2c5d45kt" TargetMode="External"/><Relationship Id="rId150" Type="http://schemas.openxmlformats.org/officeDocument/2006/relationships/hyperlink" Target="https://docs.google.com/spreadsheets/d/1l2hfOnoc5vjHJyeVeXAtq5d8ZXdBmPj2I3jDxpkupq4/edit" TargetMode="External"/><Relationship Id="rId87" Type="http://schemas.openxmlformats.org/officeDocument/2006/relationships/hyperlink" Target="https://docs.google.com/spreadsheets/d/1l2hfOnoc5vjHJyeVeXAtq5d8ZXdBmPj2I3jDxpkupq4/view" TargetMode="External"/><Relationship Id="rId89" Type="http://schemas.openxmlformats.org/officeDocument/2006/relationships/hyperlink" Target="https://www.google.com/maps/place/%EF%B8%8F+Lucky+Frog+Photo+Booth+%EF%B8%8F+Photo+Booth+Rental+Orange+County/@33.8885848,-118.0703626,18z/data=!3m1!4b1!4m6!3m5!1s0x80dd2d216e8b6dc7:0xfecf7536e9b88748!8m2!3d33.8885848!4d-118.0703626!16s%2Fg%2F12qg142pp?entry=ttu" TargetMode="External"/><Relationship Id="rId80" Type="http://schemas.openxmlformats.org/officeDocument/2006/relationships/hyperlink" Target="https://tinyurl.com/22wvdvgr" TargetMode="External"/><Relationship Id="rId82" Type="http://schemas.openxmlformats.org/officeDocument/2006/relationships/hyperlink" Target="https://tinyurl.com/2c4otth5" TargetMode="External"/><Relationship Id="rId81" Type="http://schemas.openxmlformats.org/officeDocument/2006/relationships/hyperlink" Target="https://docs.google.com/spreadsheet/pub?key=1l2hfOnoc5vjHJyeVeXAtq5d8ZXdBmPj2I3jDxpkupq4" TargetMode="External"/><Relationship Id="rId1" Type="http://schemas.openxmlformats.org/officeDocument/2006/relationships/hyperlink" Target="https://www.luckyfrogphotos.com/photobooth.html" TargetMode="External"/><Relationship Id="rId2" Type="http://schemas.openxmlformats.org/officeDocument/2006/relationships/hyperlink" Target="https://tinyurl.com/2bff8ljv" TargetMode="External"/><Relationship Id="rId3" Type="http://schemas.openxmlformats.org/officeDocument/2006/relationships/hyperlink" Target="https://www.google.com/search?kgmid=/g/12qg142pp" TargetMode="External"/><Relationship Id="rId149" Type="http://schemas.openxmlformats.org/officeDocument/2006/relationships/hyperlink" Target="https://docs.google.com/spreadsheets/d/1l2hfOnoc5vjHJyeVeXAtq5d8ZXdBmPj2I3jDxpkupq4/edit" TargetMode="External"/><Relationship Id="rId4" Type="http://schemas.openxmlformats.org/officeDocument/2006/relationships/hyperlink" Target="https://tinyurl.com/2kztztdb" TargetMode="External"/><Relationship Id="rId148" Type="http://schemas.openxmlformats.org/officeDocument/2006/relationships/hyperlink" Target="https://tinyurl.com/2yssnbwt" TargetMode="External"/><Relationship Id="rId9" Type="http://schemas.openxmlformats.org/officeDocument/2006/relationships/hyperlink" Target="https://www.google.com/search?kgmid=/g/12qg142pp" TargetMode="External"/><Relationship Id="rId143" Type="http://schemas.openxmlformats.org/officeDocument/2006/relationships/hyperlink" Target="https://www.google.com/maps/place/%EF%B8%8F+Lucky+Frog+Photo+Booth+%EF%B8%8F+Photo+Booth+Rental+Orange+County/@33.9355248,-118.0703626,15z/data=!3m1!4b1!4m6!3m5!1s0x80dd2d216e8b6dc7:0xfecf7536e9b88748!8m2!3d33.8885848!4d-118.0703626!16s%2Fg%2F12qg142pp?entry=ttu" TargetMode="External"/><Relationship Id="rId142" Type="http://schemas.openxmlformats.org/officeDocument/2006/relationships/hyperlink" Target="https://tinyurl.com/24c5unew" TargetMode="External"/><Relationship Id="rId141" Type="http://schemas.openxmlformats.org/officeDocument/2006/relationships/hyperlink" Target="https://www.google.com/search?q=magic+photo+booth&amp;kgmid=/g/12qg142pp" TargetMode="External"/><Relationship Id="rId140" Type="http://schemas.openxmlformats.org/officeDocument/2006/relationships/hyperlink" Target="https://www.google.com/maps/place/%EF%B8%8F+Lucky+Frog+Photo+Booth+%EF%B8%8F+Photo+Booth+Rental+Orange+County/@33.9322648,-118.0703626,16z/data=!3m1!4b1!4m6!3m5!1s0x80dd2d216e8b6dc7:0xfecf7536e9b88748!8m2!3d33.8885848!4d-118.0703626!16s%2Fg%2F12qg142pp?entry=ttu" TargetMode="External"/><Relationship Id="rId5" Type="http://schemas.openxmlformats.org/officeDocument/2006/relationships/hyperlink" Target="https://www.google.com/search?kgmid=/g/12qg142pp" TargetMode="External"/><Relationship Id="rId147" Type="http://schemas.openxmlformats.org/officeDocument/2006/relationships/hyperlink" Target="https://www.google.com/search?q=inflatable+photo+booth+rental&amp;kgmid=/g/12qg142pp" TargetMode="External"/><Relationship Id="rId6" Type="http://schemas.openxmlformats.org/officeDocument/2006/relationships/hyperlink" Target="https://tinyurl.com/2dzypplh" TargetMode="External"/><Relationship Id="rId146" Type="http://schemas.openxmlformats.org/officeDocument/2006/relationships/hyperlink" Target="https://www.google.com/maps/place/%EF%B8%8F+Lucky+Frog+Photo+Booth+%EF%B8%8F+Photo+Booth+Rental+Orange+County/@33.9377748,-118.0703626,16z/data=!3m1!4b1!4m6!3m5!1s0x80dd2d216e8b6dc7:0xfecf7536e9b88748!8m2!3d33.8885848!4d-118.0703626!16s%2Fg%2F12qg142pp?entry=ttu" TargetMode="External"/><Relationship Id="rId7" Type="http://schemas.openxmlformats.org/officeDocument/2006/relationships/hyperlink" Target="https://www.google.com/search?kgmid=/g/12qg142pp" TargetMode="External"/><Relationship Id="rId145" Type="http://schemas.openxmlformats.org/officeDocument/2006/relationships/hyperlink" Target="https://tinyurl.com/2dgwdlfa" TargetMode="External"/><Relationship Id="rId8" Type="http://schemas.openxmlformats.org/officeDocument/2006/relationships/hyperlink" Target="https://tinyurl.com/25s8p42g" TargetMode="External"/><Relationship Id="rId144" Type="http://schemas.openxmlformats.org/officeDocument/2006/relationships/hyperlink" Target="https://www.google.com/search?q=photo+booth+hire+prices&amp;kgmid=/g/12qg142pp" TargetMode="External"/><Relationship Id="rId73" Type="http://schemas.openxmlformats.org/officeDocument/2006/relationships/hyperlink" Target="https://drive.google.com/uc?export=view&amp;id=1k6T-DCTDNB3FztPWAE3T0yU0IQJvD-nj" TargetMode="External"/><Relationship Id="rId72" Type="http://schemas.openxmlformats.org/officeDocument/2006/relationships/hyperlink" Target="https://tinyurl.com/22j7no3a" TargetMode="External"/><Relationship Id="rId75" Type="http://schemas.openxmlformats.org/officeDocument/2006/relationships/hyperlink" Target="https://drive.google.com/uc?export=view&amp;id=11lBuoC6biXAA6PHQV3Kfn_wID-VL7zwF" TargetMode="External"/><Relationship Id="rId74" Type="http://schemas.openxmlformats.org/officeDocument/2006/relationships/hyperlink" Target="https://tinyurl.com/2czfk3um" TargetMode="External"/><Relationship Id="rId77" Type="http://schemas.openxmlformats.org/officeDocument/2006/relationships/hyperlink" Target="https://drive.google.com/uc?export=view&amp;id=1lfojN2VD9HuJKm2nvNvkH5SairY09fT9" TargetMode="External"/><Relationship Id="rId76" Type="http://schemas.openxmlformats.org/officeDocument/2006/relationships/hyperlink" Target="https://tinyurl.com/23dm45ub" TargetMode="External"/><Relationship Id="rId79" Type="http://schemas.openxmlformats.org/officeDocument/2006/relationships/hyperlink" Target="https://drive.google.com/drive/folders/1cP6UL0IyRQt3BUkGRhJBIaZLFEZGn8ik" TargetMode="External"/><Relationship Id="rId78" Type="http://schemas.openxmlformats.org/officeDocument/2006/relationships/hyperlink" Target="https://tinyurl.com/27wzslex" TargetMode="External"/><Relationship Id="rId71" Type="http://schemas.openxmlformats.org/officeDocument/2006/relationships/hyperlink" Target="https://drive.google.com/uc?export=view&amp;id=1Jo0eBPxAZnG2e3j-qgw3vQf8y9vkrn89" TargetMode="External"/><Relationship Id="rId70" Type="http://schemas.openxmlformats.org/officeDocument/2006/relationships/hyperlink" Target="https://tinyurl.com/2483hkoc" TargetMode="External"/><Relationship Id="rId139" Type="http://schemas.openxmlformats.org/officeDocument/2006/relationships/hyperlink" Target="https://tinyurl.com/2d38neyq" TargetMode="External"/><Relationship Id="rId138" Type="http://schemas.openxmlformats.org/officeDocument/2006/relationships/hyperlink" Target="https://www.google.com/search?q=retro+photo+booth&amp;kgmid=/g/12qg142pp" TargetMode="External"/><Relationship Id="rId137" Type="http://schemas.openxmlformats.org/officeDocument/2006/relationships/hyperlink" Target="https://www.google.com/maps/place/%EF%B8%8F+Lucky+Frog+Photo+Booth+%EF%B8%8F+Photo+Booth+Rental+Orange+County/@33.9302448,-118.0703626,16z/data=!3m1!4b1!4m6!3m5!1s0x80dd2d216e8b6dc7:0xfecf7536e9b88748!8m2!3d33.8885848!4d-118.0703626!16s%2Fg%2F12qg142pp?entry=ttu" TargetMode="External"/><Relationship Id="rId132" Type="http://schemas.openxmlformats.org/officeDocument/2006/relationships/hyperlink" Target="https://www.google.com/search?q=wedding+booth&amp;kgmid=/g/12qg142pp" TargetMode="External"/><Relationship Id="rId131" Type="http://schemas.openxmlformats.org/officeDocument/2006/relationships/hyperlink" Target="https://www.google.com/maps/place/%EF%B8%8F+Lucky+Frog+Photo+Booth+%EF%B8%8F+Photo+Booth+Rental+Orange+County/@33.9261648,-118.0703626,17z/data=!3m1!4b1!4m6!3m5!1s0x80dd2d216e8b6dc7:0xfecf7536e9b88748!8m2!3d33.8885848!4d-118.0703626!16s%2Fg%2F12qg142pp?entry=ttu" TargetMode="External"/><Relationship Id="rId130" Type="http://schemas.openxmlformats.org/officeDocument/2006/relationships/hyperlink" Target="https://tinyurl.com/2dkdjf26" TargetMode="External"/><Relationship Id="rId136" Type="http://schemas.openxmlformats.org/officeDocument/2006/relationships/hyperlink" Target="https://tinyurl.com/2yf5x4jc" TargetMode="External"/><Relationship Id="rId135" Type="http://schemas.openxmlformats.org/officeDocument/2006/relationships/hyperlink" Target="https://www.google.com/search?q=photo+booth+fun&amp;kgmid=/g/12qg142pp" TargetMode="External"/><Relationship Id="rId134" Type="http://schemas.openxmlformats.org/officeDocument/2006/relationships/hyperlink" Target="https://www.google.com/maps/place/%EF%B8%8F+Lucky+Frog+Photo+Booth+%EF%B8%8F+Photo+Booth+Rental+Orange+County/@33.9283448,-118.0703626,15z/data=!3m1!4b1!4m6!3m5!1s0x80dd2d216e8b6dc7:0xfecf7536e9b88748!8m2!3d33.8885848!4d-118.0703626!16s%2Fg%2F12qg142pp?entry=ttu" TargetMode="External"/><Relationship Id="rId133" Type="http://schemas.openxmlformats.org/officeDocument/2006/relationships/hyperlink" Target="https://tinyurl.com/25kbycmh" TargetMode="External"/><Relationship Id="rId62" Type="http://schemas.openxmlformats.org/officeDocument/2006/relationships/hyperlink" Target="https://tinyurl.com/24evt7v4" TargetMode="External"/><Relationship Id="rId61" Type="http://schemas.openxmlformats.org/officeDocument/2006/relationships/hyperlink" Target="https://drive.google.com/uc?export=view&amp;id=1nT8notnPoLkDsbizA_CT_bRgtJk7Qh0m" TargetMode="External"/><Relationship Id="rId64" Type="http://schemas.openxmlformats.org/officeDocument/2006/relationships/hyperlink" Target="https://tinyurl.com/2cpavo4e" TargetMode="External"/><Relationship Id="rId63" Type="http://schemas.openxmlformats.org/officeDocument/2006/relationships/hyperlink" Target="https://drive.google.com/uc?export=view&amp;id=1jTLpSB8oxTaK1dEvmjdcm1rWsIDhSmIy" TargetMode="External"/><Relationship Id="rId66" Type="http://schemas.openxmlformats.org/officeDocument/2006/relationships/hyperlink" Target="https://tinyurl.com/28k4ugy9" TargetMode="External"/><Relationship Id="rId65" Type="http://schemas.openxmlformats.org/officeDocument/2006/relationships/hyperlink" Target="https://drive.google.com/uc?export=view&amp;id=1i8jKJl6GIZfip51GHAKbB_7TNCHtPQeF" TargetMode="External"/><Relationship Id="rId68" Type="http://schemas.openxmlformats.org/officeDocument/2006/relationships/hyperlink" Target="https://tinyurl.com/2butz9ad" TargetMode="External"/><Relationship Id="rId67" Type="http://schemas.openxmlformats.org/officeDocument/2006/relationships/hyperlink" Target="https://drive.google.com/uc?export=view&amp;id=1djE2mCjfurqXK-_sJjzledKF3y4dl9Uu" TargetMode="External"/><Relationship Id="rId60" Type="http://schemas.openxmlformats.org/officeDocument/2006/relationships/hyperlink" Target="https://tinyurl.com/26hzdbwn" TargetMode="External"/><Relationship Id="rId69" Type="http://schemas.openxmlformats.org/officeDocument/2006/relationships/hyperlink" Target="https://drive.google.com/uc?export=view&amp;id=1xPB15ghb8MKEOS-0Hbla7t1POZg7SqUf" TargetMode="External"/><Relationship Id="rId51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!5m2!1e2!1e4?entry=ttu" TargetMode="External"/><Relationship Id="rId50" Type="http://schemas.openxmlformats.org/officeDocument/2006/relationships/hyperlink" Target="https://tinyurl.com/2yx6n57x" TargetMode="External"/><Relationship Id="rId53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!5m2!1e1!1e4?entry=ttu" TargetMode="External"/><Relationship Id="rId52" Type="http://schemas.openxmlformats.org/officeDocument/2006/relationships/hyperlink" Target="https://tinyurl.com/2awejzyc" TargetMode="External"/><Relationship Id="rId55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!5m3!1e2!1e4!1e5?entry=ttu" TargetMode="External"/><Relationship Id="rId54" Type="http://schemas.openxmlformats.org/officeDocument/2006/relationships/hyperlink" Target="https://tinyurl.com/2cooj89a" TargetMode="External"/><Relationship Id="rId57" Type="http://schemas.openxmlformats.org/officeDocument/2006/relationships/hyperlink" Target="https://www.google.com/maps/place/%EF%B8%8F+Lucky+Frog+Photo+Booth+%EF%B8%8F+Photo+Booth+Rental+Orange+County/@33.8885848,-118.0703626,17z/data=!3m1!4b1!4m6!3m5!1s0x80dd2d216e8b6dc7:0xfecf7536e9b88748!8m2!3d33.8885848!4d-118.0703626!16s%2Fg%2F12qg142pp!5m3!1e1!1e4!1e5?entry=ttu" TargetMode="External"/><Relationship Id="rId56" Type="http://schemas.openxmlformats.org/officeDocument/2006/relationships/hyperlink" Target="https://tinyurl.com/27szabwx" TargetMode="External"/><Relationship Id="rId59" Type="http://schemas.openxmlformats.org/officeDocument/2006/relationships/hyperlink" Target="https://drive.google.com/uc?export=view&amp;id=1U3SslNRhqa3tk1Xrw25_wk_p-tTHZvZK" TargetMode="External"/><Relationship Id="rId154" Type="http://schemas.openxmlformats.org/officeDocument/2006/relationships/hyperlink" Target="https://docs.google.com/spreadsheets/d/1l2hfOnoc5vjHJyeVeXAtq5d8ZXdBmPj2I3jDxpkupq4/edit" TargetMode="External"/><Relationship Id="rId58" Type="http://schemas.openxmlformats.org/officeDocument/2006/relationships/hyperlink" Target="https://tinyurl.com/2ykpowr9" TargetMode="External"/><Relationship Id="rId153" Type="http://schemas.openxmlformats.org/officeDocument/2006/relationships/hyperlink" Target="https://docs.google.com/spreadsheets/d/1l2hfOnoc5vjHJyeVeXAtq5d8ZXdBmPj2I3jDxpkupq4/edit" TargetMode="External"/><Relationship Id="rId152" Type="http://schemas.openxmlformats.org/officeDocument/2006/relationships/hyperlink" Target="https://docs.google.com/spreadsheets/d/1l2hfOnoc5vjHJyeVeXAtq5d8ZXdBmPj2I3jDxpkupq4/edit" TargetMode="External"/><Relationship Id="rId151" Type="http://schemas.openxmlformats.org/officeDocument/2006/relationships/hyperlink" Target="https://docs.google.com/spreadsheets/d/1l2hfOnoc5vjHJyeVeXAtq5d8ZXdBmPj2I3jDxpkupq4/edit" TargetMode="External"/><Relationship Id="rId15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export=view&amp;id=1_zFQpJJpI4oaOlpA43JUbqLU_xtU4Glu" TargetMode="External"/><Relationship Id="rId2" Type="http://schemas.openxmlformats.org/officeDocument/2006/relationships/hyperlink" Target="https://drive.google.com/uc?export=view&amp;id=1XzGrJn10IlAwm8O2_g5_Qz7z_2WJNhFl" TargetMode="External"/><Relationship Id="rId3" Type="http://schemas.openxmlformats.org/officeDocument/2006/relationships/hyperlink" Target="https://drive.google.com/uc?export=view&amp;id=1Ljn5F_k8hLTu7LkP_ehkzk0M37kGlQ9M" TargetMode="External"/><Relationship Id="rId4" Type="http://schemas.openxmlformats.org/officeDocument/2006/relationships/hyperlink" Target="https://drive.google.com/uc?export=view&amp;id=1Dpkov9nBbt9uteohT4fZ_S8rcWMQIjf6" TargetMode="External"/><Relationship Id="rId5" Type="http://schemas.openxmlformats.org/officeDocument/2006/relationships/hyperlink" Target="https://drive.google.com/uc?export=view&amp;id=1ba-wpMXSy1FcsMM7lJS9DcmYmgPHhRp3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ien+Hau+Temple&amp;destination_place_id=ChIJX6k8plDGwoAReNYljvUL49E&amp;travelmode=best" TargetMode="External"/><Relationship Id="rId19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ien+Hau+Temple&amp;destination_place_id=ChIJX6k8plDGwoAReNYljvUL49E&amp;travelmode=transit" TargetMode="External"/><Relationship Id="rId19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ien+Hau+Temple&amp;destination_place_id=ChIJX6k8plDGwoAReNYljvUL49E&amp;travelmode=bicycling" TargetMode="External"/><Relationship Id="rId19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ien+Hau+Temple&amp;destination_place_id=ChIJX6k8plDGwoAReNYljvUL49E&amp;travelmode=walking" TargetMode="External"/><Relationship Id="rId19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ien+Hau+Temple&amp;destination_place_id=ChIJX6k8plDGwoAReNYljvUL49E&amp;travelmode=driving" TargetMode="External"/><Relationship Id="rId18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chael+Jackson+Beat+it+(Music+Video)+-+Special+Cafe&amp;destination_place_id=ChIJJZdHqC7HwoARFvHuZb8s6_A&amp;travelmode=transit" TargetMode="External"/><Relationship Id="rId18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chael+Jackson+Beat+it+(Music+Video)+-+Special+Cafe&amp;destination_place_id=ChIJJZdHqC7HwoARFvHuZb8s6_A&amp;travelmode=bicycling" TargetMode="External"/><Relationship Id="rId18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chael+Jackson+Beat+it+(Music+Video)+-+Special+Cafe&amp;destination_place_id=ChIJJZdHqC7HwoARFvHuZb8s6_A&amp;travelmode=walking" TargetMode="External"/><Relationship Id="rId18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chael+Jackson+Beat+it+(Music+Video)+-+Special+Cafe&amp;destination_place_id=ChIJJZdHqC7HwoARFvHuZb8s6_A&amp;travelmode=driving" TargetMode="External"/><Relationship Id="rId189" Type="http://schemas.openxmlformats.org/officeDocument/2006/relationships/hyperlink" Target="https://www.google.com/maps/dir/33.8885848,-118.0703626/34.0442591,-118.244646" TargetMode="External"/><Relationship Id="rId188" Type="http://schemas.openxmlformats.org/officeDocument/2006/relationships/hyperlink" Target="https://maps.google.com?saddr=33.8885848,-118.0703626&amp;daddr=34.0442591,-118.244646" TargetMode="External"/><Relationship Id="rId18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chael+Jackson+Beat+it+(Music+Video)+-+Special+Cafe&amp;destination_place_id=ChIJJZdHqC7HwoARFvHuZb8s6_A&amp;travelmode=best" TargetMode="External"/><Relationship Id="rId182" Type="http://schemas.openxmlformats.org/officeDocument/2006/relationships/hyperlink" Target="https://www.google.com/maps/dir/33.8885848,-118.0703626/33.7499816,-118.1054627" TargetMode="External"/><Relationship Id="rId181" Type="http://schemas.openxmlformats.org/officeDocument/2006/relationships/hyperlink" Target="https://maps.google.com?saddr=33.8885848,-118.0703626&amp;daddr=33.7499816,-118.1054627" TargetMode="External"/><Relationship Id="rId18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Cerritos+Wetlands&amp;destination_place_id=ChIJV7S22-Yv3YARDxQQatLNdB0&amp;travelmode=transit" TargetMode="External"/><Relationship Id="rId17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Cerritos+Wetlands&amp;destination_place_id=ChIJV7S22-Yv3YARDxQQatLNdB0&amp;travelmode=best" TargetMode="External"/><Relationship Id="rId175" Type="http://schemas.openxmlformats.org/officeDocument/2006/relationships/hyperlink" Target="https://www.google.com/maps/dir/33.8885848,-118.0703626/34.0476503,-118.2478642" TargetMode="External"/><Relationship Id="rId174" Type="http://schemas.openxmlformats.org/officeDocument/2006/relationships/hyperlink" Target="https://maps.google.com?saddr=33.8885848,-118.0703626&amp;daddr=34.0476503,-118.2478642" TargetMode="External"/><Relationship Id="rId17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wntown+Los+Angeles+Art+Walk&amp;destination_place_id=ChIJ-UBfNUrGwoARisZY3LbCfkM&amp;travelmode=transit" TargetMode="External"/><Relationship Id="rId17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Cerritos+Wetlands&amp;destination_place_id=ChIJV7S22-Yv3YARDxQQatLNdB0&amp;travelmode=bicycling" TargetMode="External"/><Relationship Id="rId17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Cerritos+Wetlands&amp;destination_place_id=ChIJV7S22-Yv3YARDxQQatLNdB0&amp;travelmode=walking" TargetMode="External"/><Relationship Id="rId17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Cerritos+Wetlands&amp;destination_place_id=ChIJV7S22-Yv3YARDxQQatLNdB0&amp;travelmode=driving" TargetMode="External"/><Relationship Id="rId19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eritage+Museum+of+Orange+County&amp;destination_place_id=ChIJ4y1OupfY3IARM-WCXfaxuUI&amp;travelmode=driving" TargetMode="External"/><Relationship Id="rId19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eritage+Museum+of+Orange+County&amp;destination_place_id=ChIJ4y1OupfY3IARM-WCXfaxuUI&amp;travelmode=best" TargetMode="External"/><Relationship Id="rId196" Type="http://schemas.openxmlformats.org/officeDocument/2006/relationships/hyperlink" Target="https://www.google.com/maps/dir/33.8885848,-118.0703626/34.062676,-118.2408801" TargetMode="External"/><Relationship Id="rId195" Type="http://schemas.openxmlformats.org/officeDocument/2006/relationships/hyperlink" Target="https://maps.google.com?saddr=33.8885848,-118.0703626&amp;daddr=34.062676,-118.2408801" TargetMode="External"/><Relationship Id="rId19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eritage+Museum+of+Orange+County&amp;destination_place_id=ChIJ4y1OupfY3IARM-WCXfaxuUI&amp;travelmode=walking" TargetMode="External"/><Relationship Id="rId15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rmenian+Genocide+Martyrs+Memorial+Monument&amp;destination_place_id=ChIJOcbju8bPwoARWAoJIqp3Xf0&amp;travelmode=walking" TargetMode="External"/><Relationship Id="rId392" Type="http://schemas.openxmlformats.org/officeDocument/2006/relationships/hyperlink" Target="https://www.google.com/maps/dir/33.8885848,-118.0703626/33.903739,-117.8651883" TargetMode="External"/><Relationship Id="rId391" Type="http://schemas.openxmlformats.org/officeDocument/2006/relationships/hyperlink" Target="https://maps.google.com?saddr=33.8885848,-118.0703626&amp;daddr=33.903739,-117.8651883" TargetMode="External"/><Relationship Id="rId39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i-City+Park&amp;destination_place_id=ChIJl0TKIkXU3IARwjHULDgcB1c&amp;travelmode=transit" TargetMode="External"/><Relationship Id="rId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leeping+Beauty+Castle+Walkthrough&amp;destination_place_id=ChIJRR0WM9HX3IARK9Sc4AyhmpE&amp;travelmode=best" TargetMode="External"/><Relationship Id="rId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leeping+Beauty+Castle+Walkthrough&amp;destination_place_id=ChIJRR0WM9HX3IARK9Sc4AyhmpE&amp;travelmode=driving" TargetMode="External"/><Relationship Id="rId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leeping+Beauty+Castle+Walkthrough&amp;destination_place_id=ChIJRR0WM9HX3IARK9Sc4AyhmpE&amp;travelmode=walking" TargetMode="External"/><Relationship Id="rId14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rmenian+Genocide+Martyrs+Memorial+Monument&amp;destination_place_id=ChIJOcbju8bPwoARWAoJIqp3Xf0&amp;travelmode=driving" TargetMode="External"/><Relationship Id="rId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leeping+Beauty+Castle+Walkthrough&amp;destination_place_id=ChIJRR0WM9HX3IARK9Sc4AyhmpE&amp;travelmode=bicycling" TargetMode="External"/><Relationship Id="rId14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rmenian+Genocide+Martyrs+Memorial+Monument&amp;destination_place_id=ChIJOcbju8bPwoARWAoJIqp3Xf0&amp;travelmode=best" TargetMode="External"/><Relationship Id="rId109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Gwc436cx3YARMyQPcE5YMkI&amp;travelmode=transit" TargetMode="External"/><Relationship Id="rId1091" Type="http://schemas.openxmlformats.org/officeDocument/2006/relationships/hyperlink" Target="https://maps.google.com?saddr=33.8885848,-118.0703626&amp;daddr=33.7715503,-118.1577025" TargetMode="External"/><Relationship Id="rId1092" Type="http://schemas.openxmlformats.org/officeDocument/2006/relationships/hyperlink" Target="https://www.google.com/maps/dir/33.8885848,-118.0703626/33.7715503,-118.1577025" TargetMode="External"/><Relationship Id="rId109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84i_jh8p3YARfeQ3pkRZ-q0&amp;travelmode=best" TargetMode="External"/><Relationship Id="rId109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84i_jh8p3YARfeQ3pkRZ-q0&amp;travelmode=driving" TargetMode="External"/><Relationship Id="rId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wntown+Disney+District&amp;destination_place_id=ChIJtQw0jtfX3IARiwjloLOkQs0&amp;travelmode=driving" TargetMode="External"/><Relationship Id="rId14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ttle+India&amp;destination_place_id=ChIJy1uQXest3YARL2veACsSueQ&amp;travelmode=walking" TargetMode="External"/><Relationship Id="rId385" Type="http://schemas.openxmlformats.org/officeDocument/2006/relationships/hyperlink" Target="https://www.google.com/maps/dir/33.8885848,-118.0703626/33.9036277,-117.9397933" TargetMode="External"/><Relationship Id="rId109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84i_jh8p3YARfeQ3pkRZ-q0&amp;travelmode=walking" TargetMode="External"/><Relationship Id="rId14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ttle+India&amp;destination_place_id=ChIJy1uQXest3YARL2veACsSueQ&amp;travelmode=driving" TargetMode="External"/><Relationship Id="rId384" Type="http://schemas.openxmlformats.org/officeDocument/2006/relationships/hyperlink" Target="https://maps.google.com?saddr=33.8885848,-118.0703626&amp;daddr=33.9036277,-117.9397933" TargetMode="External"/><Relationship Id="rId109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84i_jh8p3YARfeQ3pkRZ-q0&amp;travelmode=bicycling" TargetMode="External"/><Relationship Id="rId14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ttle+India&amp;destination_place_id=ChIJy1uQXest3YARL2veACsSueQ&amp;travelmode=best" TargetMode="External"/><Relationship Id="rId38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aguna+Lake+Park&amp;destination_place_id=ChIJl2iDIY8q3YARjJuiD2cLzX4&amp;travelmode=transit" TargetMode="External"/><Relationship Id="rId109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84i_jh8p3YARfeQ3pkRZ-q0&amp;travelmode=transit" TargetMode="External"/><Relationship Id="rId140" Type="http://schemas.openxmlformats.org/officeDocument/2006/relationships/hyperlink" Target="https://www.google.com/maps/dir/33.8885848,-118.0703626/33.7606184,-118.1903112" TargetMode="External"/><Relationship Id="rId38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aguna+Lake+Park&amp;destination_place_id=ChIJl2iDIY8q3YARjJuiD2cLzX4&amp;travelmode=bicycling" TargetMode="External"/><Relationship Id="rId1098" Type="http://schemas.openxmlformats.org/officeDocument/2006/relationships/hyperlink" Target="https://maps.google.com?saddr=33.8885848,-118.0703626&amp;daddr=33.8018,-117.9948" TargetMode="External"/><Relationship Id="rId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leeping+Beauty+Castle+Walkthrough&amp;destination_place_id=ChIJRR0WM9HX3IARK9Sc4AyhmpE&amp;travelmode=transit" TargetMode="External"/><Relationship Id="rId147" Type="http://schemas.openxmlformats.org/officeDocument/2006/relationships/hyperlink" Target="https://www.google.com/maps/dir/33.8885848,-118.0703626/33.8663341,-118.082187" TargetMode="External"/><Relationship Id="rId38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i-City+Park&amp;destination_place_id=ChIJl0TKIkXU3IARwjHULDgcB1c&amp;travelmode=bicycling" TargetMode="External"/><Relationship Id="rId1099" Type="http://schemas.openxmlformats.org/officeDocument/2006/relationships/hyperlink" Target="https://www.google.com/maps/dir/33.8885848,-118.0703626/33.8018,-117.9948" TargetMode="External"/><Relationship Id="rId6" Type="http://schemas.openxmlformats.org/officeDocument/2006/relationships/hyperlink" Target="https://maps.google.com?saddr=33.8885848,-118.0703626&amp;daddr=33.8127953,-117.9189693" TargetMode="External"/><Relationship Id="rId146" Type="http://schemas.openxmlformats.org/officeDocument/2006/relationships/hyperlink" Target="https://maps.google.com?saddr=33.8885848,-118.0703626&amp;daddr=33.8663341,-118.082187" TargetMode="External"/><Relationship Id="rId38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i-City+Park&amp;destination_place_id=ChIJl0TKIkXU3IARwjHULDgcB1c&amp;travelmode=walking" TargetMode="External"/><Relationship Id="rId7" Type="http://schemas.openxmlformats.org/officeDocument/2006/relationships/hyperlink" Target="https://www.google.com/maps/dir/33.8885848,-118.0703626/33.8127953,-117.9189693" TargetMode="External"/><Relationship Id="rId14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ttle+India&amp;destination_place_id=ChIJy1uQXest3YARL2veACsSueQ&amp;travelmode=transit" TargetMode="External"/><Relationship Id="rId38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i-City+Park&amp;destination_place_id=ChIJl0TKIkXU3IARwjHULDgcB1c&amp;travelmode=driving" TargetMode="External"/><Relationship Id="rId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wntown+Disney+District&amp;destination_place_id=ChIJtQw0jtfX3IARiwjloLOkQs0&amp;travelmode=best" TargetMode="External"/><Relationship Id="rId14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ttle+India&amp;destination_place_id=ChIJy1uQXest3YARL2veACsSueQ&amp;travelmode=bicycling" TargetMode="External"/><Relationship Id="rId38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i-City+Park&amp;destination_place_id=ChIJl0TKIkXU3IARwjHULDgcB1c&amp;travelmode=best" TargetMode="External"/><Relationship Id="rId38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aguna+Lake+Park&amp;destination_place_id=ChIJl2iDIY8q3YARjJuiD2cLzX4&amp;travelmode=walking" TargetMode="External"/><Relationship Id="rId38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aguna+Lake+Park&amp;destination_place_id=ChIJl2iDIY8q3YARjJuiD2cLzX4&amp;travelmode=driving" TargetMode="External"/><Relationship Id="rId139" Type="http://schemas.openxmlformats.org/officeDocument/2006/relationships/hyperlink" Target="https://maps.google.com?saddr=33.8885848,-118.0703626&amp;daddr=33.7606184,-118.1903112" TargetMode="External"/><Relationship Id="rId13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horeline+Village&amp;destination_place_id=ChIJXci-9SQx3YARELY9vukCvLk&amp;travelmode=transit" TargetMode="External"/><Relationship Id="rId13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horeline+Village&amp;destination_place_id=ChIJXci-9SQx3YARELY9vukCvLk&amp;travelmode=bicycling" TargetMode="External"/><Relationship Id="rId37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aguna+Lake+Park&amp;destination_place_id=ChIJl2iDIY8q3YARjJuiD2cLzX4&amp;travelmode=best" TargetMode="External"/><Relationship Id="rId108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90mu7ZQx3YARe3qvqSfRs3k&amp;travelmode=driving" TargetMode="External"/><Relationship Id="rId108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90mu7ZQx3YARe3qvqSfRs3k&amp;travelmode=walking" TargetMode="External"/><Relationship Id="rId108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90mu7ZQx3YARe3qvqSfRs3k&amp;travelmode=bicycling" TargetMode="External"/><Relationship Id="rId108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90mu7ZQx3YARe3qvqSfRs3k&amp;travelmode=transit" TargetMode="External"/><Relationship Id="rId132" Type="http://schemas.openxmlformats.org/officeDocument/2006/relationships/hyperlink" Target="https://maps.google.com?saddr=33.8885848,-118.0703626&amp;daddr=33.7422615,-118.2772823" TargetMode="External"/><Relationship Id="rId37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si+Lai+Temple&amp;destination_place_id=ChIJkUb-yavVwoARU2Pmszd9mfo&amp;travelmode=walking" TargetMode="External"/><Relationship Id="rId1084" Type="http://schemas.openxmlformats.org/officeDocument/2006/relationships/hyperlink" Target="https://maps.google.com?saddr=33.8885848,-118.0703626&amp;daddr=33.7904447,-118.1371314" TargetMode="External"/><Relationship Id="rId13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ttleship+USS+Iowa+Museum&amp;destination_place_id=ChIJdZbSPDg23YAR6yR-akC2g4E&amp;travelmode=transit" TargetMode="External"/><Relationship Id="rId37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si+Lai+Temple&amp;destination_place_id=ChIJkUb-yavVwoARU2Pmszd9mfo&amp;travelmode=driving" TargetMode="External"/><Relationship Id="rId1085" Type="http://schemas.openxmlformats.org/officeDocument/2006/relationships/hyperlink" Target="https://www.google.com/maps/dir/33.8885848,-118.0703626/33.7904447,-118.1371314" TargetMode="External"/><Relationship Id="rId13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ttleship+USS+Iowa+Museum&amp;destination_place_id=ChIJdZbSPDg23YAR6yR-akC2g4E&amp;travelmode=bicycling" TargetMode="External"/><Relationship Id="rId37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si+Lai+Temple&amp;destination_place_id=ChIJkUb-yavVwoARU2Pmszd9mfo&amp;travelmode=best" TargetMode="External"/><Relationship Id="rId108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Gwc436cx3YARMyQPcE5YMkI&amp;travelmode=best" TargetMode="External"/><Relationship Id="rId371" Type="http://schemas.openxmlformats.org/officeDocument/2006/relationships/hyperlink" Target="https://www.google.com/maps/dir/33.8885848,-118.0703626/33.7889918,-117.8565962" TargetMode="External"/><Relationship Id="rId108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Gwc436cx3YARMyQPcE5YMkI&amp;travelmode=driving" TargetMode="External"/><Relationship Id="rId13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horeline+Village&amp;destination_place_id=ChIJXci-9SQx3YARELY9vukCvLk&amp;travelmode=walking" TargetMode="External"/><Relationship Id="rId378" Type="http://schemas.openxmlformats.org/officeDocument/2006/relationships/hyperlink" Target="https://www.google.com/maps/dir/33.8885848,-118.0703626/33.9756882,-117.9677071" TargetMode="External"/><Relationship Id="rId108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Gwc436cx3YARMyQPcE5YMkI&amp;travelmode=walking" TargetMode="External"/><Relationship Id="rId13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horeline+Village&amp;destination_place_id=ChIJXci-9SQx3YARELY9vukCvLk&amp;travelmode=driving" TargetMode="External"/><Relationship Id="rId377" Type="http://schemas.openxmlformats.org/officeDocument/2006/relationships/hyperlink" Target="https://maps.google.com?saddr=33.8885848,-118.0703626&amp;daddr=33.9756882,-117.9677071" TargetMode="External"/><Relationship Id="rId108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Gwc436cx3YARMyQPcE5YMkI&amp;travelmode=bicycling" TargetMode="External"/><Relationship Id="rId13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horeline+Village&amp;destination_place_id=ChIJXci-9SQx3YARELY9vukCvLk&amp;travelmode=best" TargetMode="External"/><Relationship Id="rId37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si+Lai+Temple&amp;destination_place_id=ChIJkUb-yavVwoARU2Pmszd9mfo&amp;travelmode=transit" TargetMode="External"/><Relationship Id="rId133" Type="http://schemas.openxmlformats.org/officeDocument/2006/relationships/hyperlink" Target="https://www.google.com/maps/dir/33.8885848,-118.0703626/33.7422615,-118.2772823" TargetMode="External"/><Relationship Id="rId37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si+Lai+Temple&amp;destination_place_id=ChIJkUb-yavVwoARU2Pmszd9mfo&amp;travelmode=bicycling" TargetMode="External"/><Relationship Id="rId17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wntown+Los+Angeles+Art+Walk&amp;destination_place_id=ChIJ-UBfNUrGwoARisZY3LbCfkM&amp;travelmode=bicycling" TargetMode="External"/><Relationship Id="rId17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wntown+Los+Angeles+Art+Walk&amp;destination_place_id=ChIJ-UBfNUrGwoARisZY3LbCfkM&amp;travelmode=walking" TargetMode="External"/><Relationship Id="rId17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wntown+Los+Angeles+Art+Walk&amp;destination_place_id=ChIJ-UBfNUrGwoARisZY3LbCfkM&amp;travelmode=driving" TargetMode="External"/><Relationship Id="rId16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lorado+Lagoon&amp;destination_place_id=ChIJ6TxAIcox3YAR4n_5OLF0PgE&amp;travelmode=bicycling" TargetMode="External"/><Relationship Id="rId16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lorado+Lagoon&amp;destination_place_id=ChIJ6TxAIcox3YAR4n_5OLF0PgE&amp;travelmode=walking" TargetMode="External"/><Relationship Id="rId16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lorado+Lagoon&amp;destination_place_id=ChIJ6TxAIcox3YAR4n_5OLF0PgE&amp;travelmode=driving" TargetMode="External"/><Relationship Id="rId16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lorado+Lagoon&amp;destination_place_id=ChIJ6TxAIcox3YAR4n_5OLF0PgE&amp;travelmode=best" TargetMode="External"/><Relationship Id="rId16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wntown+Los+Angeles+Art+Walk&amp;destination_place_id=ChIJ-UBfNUrGwoARisZY3LbCfkM&amp;travelmode=best" TargetMode="External"/><Relationship Id="rId168" Type="http://schemas.openxmlformats.org/officeDocument/2006/relationships/hyperlink" Target="https://www.google.com/maps/dir/33.8885848,-118.0703626/33.7719038,-118.1340534" TargetMode="External"/><Relationship Id="rId167" Type="http://schemas.openxmlformats.org/officeDocument/2006/relationships/hyperlink" Target="https://maps.google.com?saddr=33.8885848,-118.0703626&amp;daddr=33.7719038,-118.1340534" TargetMode="External"/><Relationship Id="rId16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lorado+Lagoon&amp;destination_place_id=ChIJ6TxAIcox3YAR4n_5OLF0PgE&amp;travelmode=transit" TargetMode="External"/><Relationship Id="rId161" Type="http://schemas.openxmlformats.org/officeDocument/2006/relationships/hyperlink" Target="https://www.google.com/maps/dir/33.8885848,-118.0703626/33.8090944,-117.9189738" TargetMode="External"/><Relationship Id="rId160" Type="http://schemas.openxmlformats.org/officeDocument/2006/relationships/hyperlink" Target="https://maps.google.com?saddr=33.8885848,-118.0703626&amp;daddr=33.8090944,-117.9189738" TargetMode="External"/><Relationship Id="rId15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isneyland+Esplanade&amp;destination_place_id=ChIJKx3EAdrX3IARl1SHBK4rtfg&amp;travelmode=transit" TargetMode="External"/><Relationship Id="rId154" Type="http://schemas.openxmlformats.org/officeDocument/2006/relationships/hyperlink" Target="https://www.google.com/maps/dir/33.8885848,-118.0703626/34.0284284,-118.1310051" TargetMode="External"/><Relationship Id="rId39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ncient+Sanctum&amp;destination_place_id=ChIJ3TA10-4p3YARKp8up_QaCKM&amp;travelmode=bicycling" TargetMode="External"/><Relationship Id="rId153" Type="http://schemas.openxmlformats.org/officeDocument/2006/relationships/hyperlink" Target="https://maps.google.com?saddr=33.8885848,-118.0703626&amp;daddr=34.0284284,-118.1310051" TargetMode="External"/><Relationship Id="rId39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ncient+Sanctum&amp;destination_place_id=ChIJ3TA10-4p3YARKp8up_QaCKM&amp;travelmode=walking" TargetMode="External"/><Relationship Id="rId15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rmenian+Genocide+Martyrs+Memorial+Monument&amp;destination_place_id=ChIJOcbju8bPwoARWAoJIqp3Xf0&amp;travelmode=transit" TargetMode="External"/><Relationship Id="rId39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ncient+Sanctum&amp;destination_place_id=ChIJ3TA10-4p3YARKp8up_QaCKM&amp;travelmode=driving" TargetMode="External"/><Relationship Id="rId15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rmenian+Genocide+Martyrs+Memorial+Monument&amp;destination_place_id=ChIJOcbju8bPwoARWAoJIqp3Xf0&amp;travelmode=bicycling" TargetMode="External"/><Relationship Id="rId39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ncient+Sanctum&amp;destination_place_id=ChIJ3TA10-4p3YARKp8up_QaCKM&amp;travelmode=best" TargetMode="External"/><Relationship Id="rId15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isneyland+Esplanade&amp;destination_place_id=ChIJKx3EAdrX3IARl1SHBK4rtfg&amp;travelmode=bicycling" TargetMode="External"/><Relationship Id="rId15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isneyland+Esplanade&amp;destination_place_id=ChIJKx3EAdrX3IARl1SHBK4rtfg&amp;travelmode=walking" TargetMode="External"/><Relationship Id="rId399" Type="http://schemas.openxmlformats.org/officeDocument/2006/relationships/hyperlink" Target="https://www.google.com/maps/dir/33.8885848,-118.0703626/33.8061842,-117.9181258" TargetMode="External"/><Relationship Id="rId15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isneyland+Esplanade&amp;destination_place_id=ChIJKx3EAdrX3IARl1SHBK4rtfg&amp;travelmode=driving" TargetMode="External"/><Relationship Id="rId398" Type="http://schemas.openxmlformats.org/officeDocument/2006/relationships/hyperlink" Target="https://maps.google.com?saddr=33.8885848,-118.0703626&amp;daddr=33.8061842,-117.9181258" TargetMode="External"/><Relationship Id="rId15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isneyland+Esplanade&amp;destination_place_id=ChIJKx3EAdrX3IARl1SHBK4rtfg&amp;travelmode=best" TargetMode="External"/><Relationship Id="rId39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ncient+Sanctum&amp;destination_place_id=ChIJ3TA10-4p3YARKp8up_QaCKM&amp;travelmode=transit" TargetMode="External"/><Relationship Id="rId80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exus+of+Cerritos&amp;destination_place_id=ChIJp1ZKBXct3YARRvZ_rdJgaIg&amp;travelmode=walking" TargetMode="External"/><Relationship Id="rId80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exus+of+Cerritos&amp;destination_place_id=ChIJp1ZKBXct3YARRvZ_rdJgaIg&amp;travelmode=driving" TargetMode="External"/><Relationship Id="rId80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exus+of+Cerritos&amp;destination_place_id=ChIJp1ZKBXct3YARRvZ_rdJgaIg&amp;travelmode=best" TargetMode="External"/><Relationship Id="rId805" Type="http://schemas.openxmlformats.org/officeDocument/2006/relationships/hyperlink" Target="https://www.google.com/maps/dir/33.8885848,-118.0703626/33.94027450000001,-118.0492829" TargetMode="External"/><Relationship Id="rId80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exus+of+Cerritos&amp;destination_place_id=ChIJp1ZKBXct3YARRvZ_rdJgaIg&amp;travelmode=bicycling" TargetMode="External"/><Relationship Id="rId80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Supercenter&amp;destination_place_id=ChIJ4YKP4xHTwoARJwlORQrt8Vw&amp;travelmode=driving" TargetMode="External"/><Relationship Id="rId804" Type="http://schemas.openxmlformats.org/officeDocument/2006/relationships/hyperlink" Target="https://maps.google.com?saddr=33.8885848,-118.0703626&amp;daddr=33.94027450000001,-118.0492829" TargetMode="External"/><Relationship Id="rId80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Supercenter&amp;destination_place_id=ChIJ4YKP4xHTwoARJwlORQrt8Vw&amp;travelmode=transit" TargetMode="External"/><Relationship Id="rId80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Supercenter&amp;destination_place_id=ChIJ4YKP4xHTwoARJwlORQrt8Vw&amp;travelmode=bicycling" TargetMode="External"/><Relationship Id="rId80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Supercenter&amp;destination_place_id=ChIJ4YKP4xHTwoARJwlORQrt8Vw&amp;travelmode=walking" TargetMode="External"/><Relationship Id="rId4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o+Pico+State+Historic+Park&amp;destination_place_id=ChIJtXAI94PRwoARREiqZiCcHHM&amp;travelmode=transit" TargetMode="External"/><Relationship Id="rId42" Type="http://schemas.openxmlformats.org/officeDocument/2006/relationships/hyperlink" Target="https://www.google.com/maps/dir/33.8885848,-118.0703626/33.9936111,-118.0711111" TargetMode="External"/><Relationship Id="rId41" Type="http://schemas.openxmlformats.org/officeDocument/2006/relationships/hyperlink" Target="https://maps.google.com?saddr=33.8885848,-118.0703626&amp;daddr=33.9936111,-118.0711111" TargetMode="External"/><Relationship Id="rId4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radbury+Building&amp;destination_place_id=ChIJBYuC8kvGwoAROxBTjwqfWpU&amp;travelmode=driving" TargetMode="External"/><Relationship Id="rId4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radbury+Building&amp;destination_place_id=ChIJBYuC8kvGwoAROxBTjwqfWpU&amp;travelmode=best" TargetMode="External"/><Relationship Id="rId4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radbury+Building&amp;destination_place_id=ChIJBYuC8kvGwoAROxBTjwqfWpU&amp;travelmode=bicycling" TargetMode="External"/><Relationship Id="rId4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radbury+Building&amp;destination_place_id=ChIJBYuC8kvGwoAROxBTjwqfWpU&amp;travelmode=walking" TargetMode="External"/><Relationship Id="rId50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rkwest+Bicycle+Casino&amp;destination_place_id=ChIJK4mWNILOwoAR4Ms0ULQipVo&amp;travelmode=transit" TargetMode="External"/><Relationship Id="rId50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rkwest+Bicycle+Casino&amp;destination_place_id=ChIJK4mWNILOwoAR4Ms0ULQipVo&amp;travelmode=bicycling" TargetMode="External"/><Relationship Id="rId503" Type="http://schemas.openxmlformats.org/officeDocument/2006/relationships/hyperlink" Target="https://maps.google.com?saddr=33.8885848,-118.0703626&amp;daddr=33.8298751,-118.0842629" TargetMode="External"/><Relationship Id="rId74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lta+Beauty&amp;destination_place_id=ChIJXyI59f4s3YARZ8aqQIx-Ppw&amp;travelmode=walking" TargetMode="External"/><Relationship Id="rId987" Type="http://schemas.openxmlformats.org/officeDocument/2006/relationships/hyperlink" Target="https://www.google.com/maps/dir/33.8885848,-118.0703626/33.7675647,-118.188584" TargetMode="External"/><Relationship Id="rId50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rnes+&amp;+Noble&amp;destination_place_id=ChIJTyHmt9wt3YARqiuyRYwMoRI&amp;travelmode=transit" TargetMode="External"/><Relationship Id="rId74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lta+Beauty&amp;destination_place_id=ChIJXyI59f4s3YARZ8aqQIx-Ppw&amp;travelmode=driving" TargetMode="External"/><Relationship Id="rId986" Type="http://schemas.openxmlformats.org/officeDocument/2006/relationships/hyperlink" Target="https://maps.google.com?saddr=33.8885848,-118.0703626&amp;daddr=33.7675647,-118.188584" TargetMode="External"/><Relationship Id="rId50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rnes+&amp;+Noble&amp;destination_place_id=ChIJTyHmt9wt3YARqiuyRYwMoRI&amp;travelmode=bicycling" TargetMode="External"/><Relationship Id="rId74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lta+Beauty&amp;destination_place_id=ChIJXyI59f4s3YARZ8aqQIx-Ppw&amp;travelmode=best" TargetMode="External"/><Relationship Id="rId98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merica+Bank+-+ATM&amp;destination_place_id=ChIJMQJPZDwx3YARQ5cZjcH3Ws8&amp;travelmode=transit" TargetMode="External"/><Relationship Id="rId50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rnes+&amp;+Noble&amp;destination_place_id=ChIJTyHmt9wt3YARqiuyRYwMoRI&amp;travelmode=walking" TargetMode="External"/><Relationship Id="rId742" Type="http://schemas.openxmlformats.org/officeDocument/2006/relationships/hyperlink" Target="https://www.google.com/maps/dir/33.8885848,-118.0703626/33.8689875,-118.0579629" TargetMode="External"/><Relationship Id="rId98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merica+Bank+-+ATM&amp;destination_place_id=ChIJMQJPZDwx3YARQ5cZjcH3Ws8&amp;travelmode=bicycling" TargetMode="External"/><Relationship Id="rId50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rkwest+Bicycle+Casino&amp;destination_place_id=ChIJK4mWNILOwoAR4Ms0ULQipVo&amp;travelmode=walking" TargetMode="External"/><Relationship Id="rId749" Type="http://schemas.openxmlformats.org/officeDocument/2006/relationships/hyperlink" Target="https://www.google.com/maps/dir/33.8885848,-118.0703626/33.870682,-118.0590823" TargetMode="External"/><Relationship Id="rId50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rkwest+Bicycle+Casino&amp;destination_place_id=ChIJK4mWNILOwoAR4Ms0ULQipVo&amp;travelmode=driving" TargetMode="External"/><Relationship Id="rId748" Type="http://schemas.openxmlformats.org/officeDocument/2006/relationships/hyperlink" Target="https://maps.google.com?saddr=33.8885848,-118.0703626&amp;daddr=33.870682,-118.0590823" TargetMode="External"/><Relationship Id="rId50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rkwest+Bicycle+Casino&amp;destination_place_id=ChIJK4mWNILOwoAR4Ms0ULQipVo&amp;travelmode=best" TargetMode="External"/><Relationship Id="rId74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lta+Beauty&amp;destination_place_id=ChIJXyI59f4s3YARZ8aqQIx-Ppw&amp;travelmode=transit" TargetMode="External"/><Relationship Id="rId98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l3SgJ2go3YARaKIDbzTgRO8&amp;travelmode=driving" TargetMode="External"/><Relationship Id="rId504" Type="http://schemas.openxmlformats.org/officeDocument/2006/relationships/hyperlink" Target="https://www.google.com/maps/dir/33.8885848,-118.0703626/33.8298751,-118.0842629" TargetMode="External"/><Relationship Id="rId74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lta+Beauty&amp;destination_place_id=ChIJXyI59f4s3YARZ8aqQIx-Ppw&amp;travelmode=bicycling" TargetMode="External"/><Relationship Id="rId98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l3SgJ2go3YARaKIDbzTgRO8&amp;travelmode=best" TargetMode="External"/><Relationship Id="rId48" Type="http://schemas.openxmlformats.org/officeDocument/2006/relationships/hyperlink" Target="https://maps.google.com?saddr=33.8885848,-118.0703626&amp;daddr=34.050604,-118.2478573" TargetMode="External"/><Relationship Id="rId4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radbury+Building&amp;destination_place_id=ChIJBYuC8kvGwoAROxBTjwqfWpU&amp;travelmode=transit" TargetMode="External"/><Relationship Id="rId49" Type="http://schemas.openxmlformats.org/officeDocument/2006/relationships/hyperlink" Target="https://www.google.com/maps/dir/33.8885848,-118.0703626/34.050604,-118.2478573" TargetMode="External"/><Relationship Id="rId741" Type="http://schemas.openxmlformats.org/officeDocument/2006/relationships/hyperlink" Target="https://maps.google.com?saddr=33.8885848,-118.0703626&amp;daddr=33.8689875,-118.0579629" TargetMode="External"/><Relationship Id="rId98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merica+Bank+-+ATM&amp;destination_place_id=ChIJMQJPZDwx3YARQ5cZjcH3Ws8&amp;travelmode=walking" TargetMode="External"/><Relationship Id="rId74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ader+Joe's&amp;destination_place_id=ChIJXwqz7v4s3YARmP3VNE9pDd0&amp;travelmode=transit" TargetMode="External"/><Relationship Id="rId98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merica+Bank+-+ATM&amp;destination_place_id=ChIJMQJPZDwx3YARQ5cZjcH3Ws8&amp;travelmode=driving" TargetMode="External"/><Relationship Id="rId98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merica+Bank+-+ATM&amp;destination_place_id=ChIJMQJPZDwx3YARQ5cZjcH3Ws8&amp;travelmode=best" TargetMode="External"/><Relationship Id="rId980" Type="http://schemas.openxmlformats.org/officeDocument/2006/relationships/hyperlink" Target="https://www.google.com/maps/dir/33.8885848,-118.0703626/33.9198795,-118.1022092" TargetMode="External"/><Relationship Id="rId3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Angeles+State+Historic+Park&amp;destination_place_id=ChIJgfk0NV7GwoAR4ja9LMYRY0s&amp;travelmode=walking" TargetMode="External"/><Relationship Id="rId3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Angeles+State+Historic+Park&amp;destination_place_id=ChIJgfk0NV7GwoAR4ja9LMYRY0s&amp;travelmode=driving" TargetMode="External"/><Relationship Id="rId3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Angeles+State+Historic+Park&amp;destination_place_id=ChIJgfk0NV7GwoAR4ja9LMYRY0s&amp;travelmode=transit" TargetMode="External"/><Relationship Id="rId3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Angeles+State+Historic+Park&amp;destination_place_id=ChIJgfk0NV7GwoAR4ja9LMYRY0s&amp;travelmode=bicycling" TargetMode="External"/><Relationship Id="rId35" Type="http://schemas.openxmlformats.org/officeDocument/2006/relationships/hyperlink" Target="https://www.google.com/maps/dir/33.8885848,-118.0703626/34.0682286,-118.2318135" TargetMode="External"/><Relationship Id="rId34" Type="http://schemas.openxmlformats.org/officeDocument/2006/relationships/hyperlink" Target="https://maps.google.com?saddr=33.8885848,-118.0703626&amp;daddr=34.0682286,-118.2318135" TargetMode="External"/><Relationship Id="rId73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ader+Joe's&amp;destination_place_id=ChIJXwqz7v4s3YARmP3VNE9pDd0&amp;travelmode=bicycling" TargetMode="External"/><Relationship Id="rId734" Type="http://schemas.openxmlformats.org/officeDocument/2006/relationships/hyperlink" Target="https://maps.google.com?saddr=33.8885848,-118.0703626&amp;daddr=33.8624084,-118.0941687" TargetMode="External"/><Relationship Id="rId97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PUqIQ5jSwoARZhev1xdR_7E&amp;travelmode=walking" TargetMode="External"/><Relationship Id="rId73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+Cosmetics&amp;destination_place_id=ChIJF7eQ4nMt3YARgoFTxsaWw2w&amp;travelmode=transit" TargetMode="External"/><Relationship Id="rId97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PUqIQ5jSwoARZhev1xdR_7E&amp;travelmode=driving" TargetMode="External"/><Relationship Id="rId73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+Cosmetics&amp;destination_place_id=ChIJF7eQ4nMt3YARgoFTxsaWw2w&amp;travelmode=bicycling" TargetMode="External"/><Relationship Id="rId97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PUqIQ5jSwoARZhev1xdR_7E&amp;travelmode=best" TargetMode="External"/><Relationship Id="rId73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+Cosmetics&amp;destination_place_id=ChIJF7eQ4nMt3YARgoFTxsaWw2w&amp;travelmode=walking" TargetMode="External"/><Relationship Id="rId973" Type="http://schemas.openxmlformats.org/officeDocument/2006/relationships/hyperlink" Target="https://www.google.com/maps/dir/33.8885848,-118.0703626/33.8411469,-117.9436323" TargetMode="External"/><Relationship Id="rId73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ader+Joe's&amp;destination_place_id=ChIJXwqz7v4s3YARmP3VNE9pDd0&amp;travelmode=walking" TargetMode="External"/><Relationship Id="rId73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ader+Joe's&amp;destination_place_id=ChIJXwqz7v4s3YARmP3VNE9pDd0&amp;travelmode=driving" TargetMode="External"/><Relationship Id="rId979" Type="http://schemas.openxmlformats.org/officeDocument/2006/relationships/hyperlink" Target="https://maps.google.com?saddr=33.8885848,-118.0703626&amp;daddr=33.9198795,-118.1022092" TargetMode="External"/><Relationship Id="rId73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ader+Joe's&amp;destination_place_id=ChIJXwqz7v4s3YARmP3VNE9pDd0&amp;travelmode=best" TargetMode="External"/><Relationship Id="rId97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PUqIQ5jSwoARZhev1xdR_7E&amp;travelmode=transit" TargetMode="External"/><Relationship Id="rId735" Type="http://schemas.openxmlformats.org/officeDocument/2006/relationships/hyperlink" Target="https://www.google.com/maps/dir/33.8885848,-118.0703626/33.8624084,-118.0941687" TargetMode="External"/><Relationship Id="rId97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PUqIQ5jSwoARZhev1xdR_7E&amp;travelmode=bicycling" TargetMode="External"/><Relationship Id="rId3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o+Pico+State+Historic+Park&amp;destination_place_id=ChIJtXAI94PRwoARREiqZiCcHHM&amp;travelmode=driving" TargetMode="External"/><Relationship Id="rId3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o+Pico+State+Historic+Park&amp;destination_place_id=ChIJtXAI94PRwoARREiqZiCcHHM&amp;travelmode=best" TargetMode="External"/><Relationship Id="rId3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o+Pico+State+Historic+Park&amp;destination_place_id=ChIJtXAI94PRwoARREiqZiCcHHM&amp;travelmode=bicycling" TargetMode="External"/><Relationship Id="rId3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o+Pico+State+Historic+Park&amp;destination_place_id=ChIJtXAI94PRwoARREiqZiCcHHM&amp;travelmode=walking" TargetMode="External"/><Relationship Id="rId73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+Cosmetics&amp;destination_place_id=ChIJF7eQ4nMt3YARgoFTxsaWw2w&amp;travelmode=driving" TargetMode="External"/><Relationship Id="rId972" Type="http://schemas.openxmlformats.org/officeDocument/2006/relationships/hyperlink" Target="https://maps.google.com?saddr=33.8885848,-118.0703626&amp;daddr=33.8411469,-117.9436323" TargetMode="External"/><Relationship Id="rId97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st+West+Bank&amp;destination_place_id=ChIJaeBCOuwp3YARq_6PK-MijUE&amp;travelmode=transit" TargetMode="External"/><Relationship Id="rId97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st+West+Bank&amp;destination_place_id=ChIJaeBCOuwp3YARq_6PK-MijUE&amp;travelmode=bicycling" TargetMode="External"/><Relationship Id="rId111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IXG-bToo3YARv9nc3KIUHvM&amp;travelmode=best" TargetMode="External"/><Relationship Id="rId111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IXG-bToo3YARv9nc3KIUHvM&amp;travelmode=driving" TargetMode="External"/><Relationship Id="rId20" Type="http://schemas.openxmlformats.org/officeDocument/2006/relationships/hyperlink" Target="https://maps.google.com?saddr=33.8885848,-118.0703626&amp;daddr=33.8054175,-117.9208423" TargetMode="External"/><Relationship Id="rId111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IXG-bToo3YARv9nc3KIUHvM&amp;travelmode=walking" TargetMode="External"/><Relationship Id="rId111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IXG-bToo3YARv9nc3KIUHvM&amp;travelmode=bicycling" TargetMode="External"/><Relationship Id="rId2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rate's+Lair+on+Tom+Sawyer+Island&amp;destination_place_id=ChIJx29__NbX3IARe_a8KuLeoGE&amp;travelmode=best" TargetMode="External"/><Relationship Id="rId111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IXG-bToo3YARv9nc3KIUHvM&amp;travelmode=transit" TargetMode="External"/><Relationship Id="rId21" Type="http://schemas.openxmlformats.org/officeDocument/2006/relationships/hyperlink" Target="https://www.google.com/maps/dir/33.8885848,-118.0703626/33.8054175,-117.9208423" TargetMode="External"/><Relationship Id="rId1119" Type="http://schemas.openxmlformats.org/officeDocument/2006/relationships/hyperlink" Target="https://maps.google.com?saddr=33.8885848,-118.0703626&amp;daddr=33.8026434,-117.9419229" TargetMode="External"/><Relationship Id="rId2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rate's+Lair+on+Tom+Sawyer+Island&amp;destination_place_id=ChIJx29__NbX3IARe_a8KuLeoGE&amp;travelmode=walking" TargetMode="External"/><Relationship Id="rId2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rate's+Lair+on+Tom+Sawyer+Island&amp;destination_place_id=ChIJx29__NbX3IARe_a8KuLeoGE&amp;travelmode=driving" TargetMode="External"/><Relationship Id="rId525" Type="http://schemas.openxmlformats.org/officeDocument/2006/relationships/hyperlink" Target="https://www.google.com/maps/dir/33.8885848,-118.0703626/33.8624839,-117.9221267" TargetMode="External"/><Relationship Id="rId76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&amp;T+Store&amp;destination_place_id=ChIJy6j2z_0s3YARHD9LRFr5EKo&amp;travelmode=bicycling" TargetMode="External"/><Relationship Id="rId524" Type="http://schemas.openxmlformats.org/officeDocument/2006/relationships/hyperlink" Target="https://maps.google.com?saddr=33.8885848,-118.0703626&amp;daddr=33.8624839,-117.9221267" TargetMode="External"/><Relationship Id="rId76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&amp;T+Store&amp;destination_place_id=ChIJy6j2z_0s3YARHD9LRFr5EKo&amp;travelmode=walking" TargetMode="External"/><Relationship Id="rId52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stco+Wholesale&amp;destination_place_id=ChIJtQTwqv_V3IARaK0QWyMEzyk&amp;travelmode=transit" TargetMode="External"/><Relationship Id="rId76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&amp;T+Store&amp;destination_place_id=ChIJy6j2z_0s3YARHD9LRFr5EKo&amp;travelmode=driving" TargetMode="External"/><Relationship Id="rId52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stco+Wholesale&amp;destination_place_id=ChIJtQTwqv_V3IARaK0QWyMEzyk&amp;travelmode=bicycling" TargetMode="External"/><Relationship Id="rId76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&amp;T+Store&amp;destination_place_id=ChIJy6j2z_0s3YARHD9LRFr5EKo&amp;travelmode=best" TargetMode="External"/><Relationship Id="rId52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H+Health+Whittier+Hospital&amp;destination_place_id=ChIJ5Qwt_7vTwoARecJ1KcfOOIQ&amp;travelmode=bicycling" TargetMode="External"/><Relationship Id="rId52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H+Health+Whittier+Hospital&amp;destination_place_id=ChIJ5Qwt_7vTwoARecJ1KcfOOIQ&amp;travelmode=walking" TargetMode="External"/><Relationship Id="rId52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H+Health+Whittier+Hospital&amp;destination_place_id=ChIJ5Qwt_7vTwoARecJ1KcfOOIQ&amp;travelmode=driving" TargetMode="External"/><Relationship Id="rId769" Type="http://schemas.openxmlformats.org/officeDocument/2006/relationships/hyperlink" Target="https://maps.google.com?saddr=33.8885848,-118.0703626&amp;daddr=33.8720949,-118.0631923" TargetMode="External"/><Relationship Id="rId52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H+Health+Whittier+Hospital&amp;destination_place_id=ChIJ5Qwt_7vTwoARecJ1KcfOOIQ&amp;travelmode=best" TargetMode="External"/><Relationship Id="rId76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&amp;T+Store&amp;destination_place_id=ChIJy6j2z_0s3YARHD9LRFr5EKo&amp;travelmode=transit" TargetMode="External"/><Relationship Id="rId2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rate's+Lair+on+Tom+Sawyer+Island&amp;destination_place_id=ChIJx29__NbX3IARe_a8KuLeoGE&amp;travelmode=transit" TargetMode="External"/><Relationship Id="rId2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rate's+Lair+on+Tom+Sawyer+Island&amp;destination_place_id=ChIJx29__NbX3IARe_a8KuLeoGE&amp;travelmode=bicycling" TargetMode="External"/><Relationship Id="rId28" Type="http://schemas.openxmlformats.org/officeDocument/2006/relationships/hyperlink" Target="https://www.google.com/maps/dir/33.8885848,-118.0703626/33.8121436,-117.9210796" TargetMode="External"/><Relationship Id="rId27" Type="http://schemas.openxmlformats.org/officeDocument/2006/relationships/hyperlink" Target="https://maps.google.com?saddr=33.8885848,-118.0703626&amp;daddr=33.8121436,-117.9210796" TargetMode="External"/><Relationship Id="rId52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stco+Wholesale&amp;destination_place_id=ChIJtQTwqv_V3IARaK0QWyMEzyk&amp;travelmode=walking" TargetMode="External"/><Relationship Id="rId763" Type="http://schemas.openxmlformats.org/officeDocument/2006/relationships/hyperlink" Target="https://www.google.com/maps/dir/33.8885848,-118.0703626/33.8632791,-118.0988158" TargetMode="External"/><Relationship Id="rId111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oZX5EXUt3YARMb19HWmGzSE&amp;travelmode=bicycling" TargetMode="External"/><Relationship Id="rId2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Angeles+State+Historic+Park&amp;destination_place_id=ChIJgfk0NV7GwoAR4ja9LMYRY0s&amp;travelmode=best" TargetMode="External"/><Relationship Id="rId52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stco+Wholesale&amp;destination_place_id=ChIJtQTwqv_V3IARaK0QWyMEzyk&amp;travelmode=driving" TargetMode="External"/><Relationship Id="rId762" Type="http://schemas.openxmlformats.org/officeDocument/2006/relationships/hyperlink" Target="https://maps.google.com?saddr=33.8885848,-118.0703626&amp;daddr=33.8632791,-118.0988158" TargetMode="External"/><Relationship Id="rId111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oZX5EXUt3YARMb19HWmGzSE&amp;travelmode=transit" TargetMode="External"/><Relationship Id="rId76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orm+Reeves+Honda+Superstore+Cerritos&amp;destination_place_id=ChIJP6vMznAt3YARg8cg7U_gy7s&amp;travelmode=transit" TargetMode="External"/><Relationship Id="rId1112" Type="http://schemas.openxmlformats.org/officeDocument/2006/relationships/hyperlink" Target="https://maps.google.com?saddr=33.8885848,-118.0703626&amp;daddr=33.861106,-118.0904934" TargetMode="External"/><Relationship Id="rId76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orm+Reeves+Honda+Superstore+Cerritos&amp;destination_place_id=ChIJP6vMznAt3YARg8cg7U_gy7s&amp;travelmode=bicycling" TargetMode="External"/><Relationship Id="rId1113" Type="http://schemas.openxmlformats.org/officeDocument/2006/relationships/hyperlink" Target="https://www.google.com/maps/dir/33.8885848,-118.0703626/33.861106,-118.0904934" TargetMode="External"/><Relationship Id="rId110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se+Bank&amp;destination_place_id=ChIJ70EStj3NwoAR02d2IcSD6Wk&amp;travelmode=bicycling" TargetMode="External"/><Relationship Id="rId110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se+Bank&amp;destination_place_id=ChIJ70EStj3NwoAR02d2IcSD6Wk&amp;travelmode=transit" TargetMode="External"/><Relationship Id="rId1105" Type="http://schemas.openxmlformats.org/officeDocument/2006/relationships/hyperlink" Target="https://maps.google.com?saddr=33.8885848,-118.0703626&amp;daddr=33.904367,-118.143298" TargetMode="External"/><Relationship Id="rId1106" Type="http://schemas.openxmlformats.org/officeDocument/2006/relationships/hyperlink" Target="https://www.google.com/maps/dir/33.8885848,-118.0703626/33.904367,-118.143298" TargetMode="External"/><Relationship Id="rId1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wntown+Disney+District&amp;destination_place_id=ChIJtQw0jtfX3IARiwjloLOkQs0&amp;travelmode=bicycling" TargetMode="External"/><Relationship Id="rId110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oZX5EXUt3YARMb19HWmGzSE&amp;travelmode=best" TargetMode="External"/><Relationship Id="rId1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wntown+Disney+District&amp;destination_place_id=ChIJtQw0jtfX3IARiwjloLOkQs0&amp;travelmode=walking" TargetMode="External"/><Relationship Id="rId110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oZX5EXUt3YARMb19HWmGzSE&amp;travelmode=driving" TargetMode="External"/><Relationship Id="rId13" Type="http://schemas.openxmlformats.org/officeDocument/2006/relationships/hyperlink" Target="https://maps.google.com?saddr=33.8885848,-118.0703626&amp;daddr=33.8097925,-117.9237869" TargetMode="External"/><Relationship Id="rId110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oZX5EXUt3YARMb19HWmGzSE&amp;travelmode=walking" TargetMode="External"/><Relationship Id="rId1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wntown+Disney+District&amp;destination_place_id=ChIJtQw0jtfX3IARiwjloLOkQs0&amp;travelmode=transit" TargetMode="External"/><Relationship Id="rId51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stco+Wholesale&amp;destination_place_id=ChIJtQTwqv_V3IARaK0QWyMEzyk&amp;travelmode=best" TargetMode="External"/><Relationship Id="rId51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urros+-+Haunted+Mansion&amp;destination_place_id=ChIJKWK-_tbX3IAREgG8cYpzh80&amp;travelmode=walking" TargetMode="External"/><Relationship Id="rId756" Type="http://schemas.openxmlformats.org/officeDocument/2006/relationships/hyperlink" Target="https://www.google.com/maps/dir/33.8885848,-118.0703626/33.9252273,-118.1070629" TargetMode="External"/><Relationship Id="rId99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NIFY+Financial+Credit+Union&amp;destination_place_id=ChIJBUk8hNPRwoARCFNJeRh1sNo&amp;travelmode=bicycling" TargetMode="External"/><Relationship Id="rId51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urros+-+Haunted+Mansion&amp;destination_place_id=ChIJKWK-_tbX3IAREgG8cYpzh80&amp;travelmode=driving" TargetMode="External"/><Relationship Id="rId755" Type="http://schemas.openxmlformats.org/officeDocument/2006/relationships/hyperlink" Target="https://maps.google.com?saddr=33.8885848,-118.0703626&amp;daddr=33.9252273,-118.1070629" TargetMode="External"/><Relationship Id="rId99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NIFY+Financial+Credit+Union&amp;destination_place_id=ChIJBUk8hNPRwoARCFNJeRh1sNo&amp;travelmode=walking" TargetMode="External"/><Relationship Id="rId51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urros+-+Haunted+Mansion&amp;destination_place_id=ChIJKWK-_tbX3IAREgG8cYpzh80&amp;travelmode=best" TargetMode="External"/><Relationship Id="rId75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oaG7mpzSwoARap12xQlKmCk&amp;travelmode=transit" TargetMode="External"/><Relationship Id="rId99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NIFY+Financial+Credit+Union&amp;destination_place_id=ChIJBUk8hNPRwoARCFNJeRh1sNo&amp;travelmode=driving" TargetMode="External"/><Relationship Id="rId511" Type="http://schemas.openxmlformats.org/officeDocument/2006/relationships/hyperlink" Target="https://www.google.com/maps/dir/33.8885848,-118.0703626/33.9664254,-118.165651" TargetMode="External"/><Relationship Id="rId75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oaG7mpzSwoARap12xQlKmCk&amp;travelmode=bicycling" TargetMode="External"/><Relationship Id="rId99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NIFY+Financial+Credit+Union&amp;destination_place_id=ChIJBUk8hNPRwoARCFNJeRh1sNo&amp;travelmode=best" TargetMode="External"/><Relationship Id="rId518" Type="http://schemas.openxmlformats.org/officeDocument/2006/relationships/hyperlink" Target="https://www.google.com/maps/dir/33.8885848,-118.0703626/33.8115423,-117.9215877" TargetMode="External"/><Relationship Id="rId517" Type="http://schemas.openxmlformats.org/officeDocument/2006/relationships/hyperlink" Target="https://maps.google.com?saddr=33.8885848,-118.0703626&amp;daddr=33.8115423,-117.9215877" TargetMode="External"/><Relationship Id="rId75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orm+Reeves+Honda+Superstore+Cerritos&amp;destination_place_id=ChIJP6vMznAt3YARg8cg7U_gy7s&amp;travelmode=walking" TargetMode="External"/><Relationship Id="rId51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urros+-+Haunted+Mansion&amp;destination_place_id=ChIJKWK-_tbX3IAREgG8cYpzh80&amp;travelmode=transit" TargetMode="External"/><Relationship Id="rId75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orm+Reeves+Honda+Superstore+Cerritos&amp;destination_place_id=ChIJP6vMznAt3YARg8cg7U_gy7s&amp;travelmode=driving" TargetMode="External"/><Relationship Id="rId51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urros+-+Haunted+Mansion&amp;destination_place_id=ChIJKWK-_tbX3IAREgG8cYpzh80&amp;travelmode=bicycling" TargetMode="External"/><Relationship Id="rId75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orm+Reeves+Honda+Superstore+Cerritos&amp;destination_place_id=ChIJP6vMznAt3YARg8cg7U_gy7s&amp;travelmode=best" TargetMode="External"/><Relationship Id="rId99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NIFY+Financial+Credit+Union&amp;destination_place_id=ChIJBUk8hNPRwoARCFNJeRh1sNo&amp;travelmode=transit" TargetMode="External"/><Relationship Id="rId1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xar+Pier&amp;destination_place_id=ChIJPQhS4djX3IARI9WzlAUOcV0&amp;travelmode=best" TargetMode="External"/><Relationship Id="rId99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l3SgJ2go3YARaKIDbzTgRO8&amp;travelmode=walking" TargetMode="External"/><Relationship Id="rId14" Type="http://schemas.openxmlformats.org/officeDocument/2006/relationships/hyperlink" Target="https://www.google.com/maps/dir/33.8885848,-118.0703626/33.8097925,-117.9237869" TargetMode="External"/><Relationship Id="rId1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xar+Pier&amp;destination_place_id=ChIJPQhS4djX3IARI9WzlAUOcV0&amp;travelmode=walking" TargetMode="External"/><Relationship Id="rId1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xar+Pier&amp;destination_place_id=ChIJPQhS4djX3IARI9WzlAUOcV0&amp;travelmode=driving" TargetMode="External"/><Relationship Id="rId1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xar+Pier&amp;destination_place_id=ChIJPQhS4djX3IARI9WzlAUOcV0&amp;travelmode=transit" TargetMode="External"/><Relationship Id="rId510" Type="http://schemas.openxmlformats.org/officeDocument/2006/relationships/hyperlink" Target="https://maps.google.com?saddr=33.8885848,-118.0703626&amp;daddr=33.9664254,-118.165651" TargetMode="External"/><Relationship Id="rId75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oaG7mpzSwoARap12xQlKmCk&amp;travelmode=walking" TargetMode="External"/><Relationship Id="rId994" Type="http://schemas.openxmlformats.org/officeDocument/2006/relationships/hyperlink" Target="https://www.google.com/maps/dir/33.8885848,-118.0703626/33.7901148,-117.9596539" TargetMode="External"/><Relationship Id="rId1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xar+Pier&amp;destination_place_id=ChIJPQhS4djX3IARI9WzlAUOcV0&amp;travelmode=bicycling" TargetMode="External"/><Relationship Id="rId75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oaG7mpzSwoARap12xQlKmCk&amp;travelmode=driving" TargetMode="External"/><Relationship Id="rId993" Type="http://schemas.openxmlformats.org/officeDocument/2006/relationships/hyperlink" Target="https://maps.google.com?saddr=33.8885848,-118.0703626&amp;daddr=33.7901148,-117.9596539" TargetMode="External"/><Relationship Id="rId110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se+Bank&amp;destination_place_id=ChIJ70EStj3NwoAR02d2IcSD6Wk&amp;travelmode=best" TargetMode="External"/><Relationship Id="rId75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oaG7mpzSwoARap12xQlKmCk&amp;travelmode=best" TargetMode="External"/><Relationship Id="rId99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l3SgJ2go3YARaKIDbzTgRO8&amp;travelmode=transit" TargetMode="External"/><Relationship Id="rId110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se+Bank&amp;destination_place_id=ChIJ70EStj3NwoAR02d2IcSD6Wk&amp;travelmode=driving" TargetMode="External"/><Relationship Id="rId99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l3SgJ2go3YARaKIDbzTgRO8&amp;travelmode=bicycling" TargetMode="External"/><Relationship Id="rId110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se+Bank&amp;destination_place_id=ChIJ70EStj3NwoAR02d2IcSD6Wk&amp;travelmode=walking" TargetMode="External"/><Relationship Id="rId84" Type="http://schemas.openxmlformats.org/officeDocument/2006/relationships/hyperlink" Target="https://www.google.com/maps/dir/33.8885848,-118.0703626/33.8443038,-118.0002265" TargetMode="External"/><Relationship Id="rId83" Type="http://schemas.openxmlformats.org/officeDocument/2006/relationships/hyperlink" Target="https://maps.google.com?saddr=33.8885848,-118.0703626&amp;daddr=33.8443038,-118.0002265" TargetMode="External"/><Relationship Id="rId8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torybook+Land+Canal+Boats&amp;destination_place_id=ChIJ9TWHTdHX3IARsElE7ASk9NU&amp;travelmode=driving" TargetMode="External"/><Relationship Id="rId8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torybook+Land+Canal+Boats&amp;destination_place_id=ChIJ9TWHTdHX3IARsElE7ASk9NU&amp;travelmode=best" TargetMode="External"/><Relationship Id="rId8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torybook+Land+Canal+Boats&amp;destination_place_id=ChIJ9TWHTdHX3IARsElE7ASk9NU&amp;travelmode=bicycling" TargetMode="External"/><Relationship Id="rId8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torybook+Land+Canal+Boats&amp;destination_place_id=ChIJ9TWHTdHX3IARsElE7ASk9NU&amp;travelmode=walking" TargetMode="External"/><Relationship Id="rId8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torybook+Land+Canal+Boats&amp;destination_place_id=ChIJ9TWHTdHX3IARsElE7ASk9NU&amp;travelmode=transit" TargetMode="External"/><Relationship Id="rId70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aniel's+Jewelers&amp;destination_place_id=ChIJ55lHRHQt3YARbkddj5g9NV8&amp;travelmode=driving" TargetMode="External"/><Relationship Id="rId70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aniel's+Jewelers&amp;destination_place_id=ChIJ55lHRHQt3YARbkddj5g9NV8&amp;travelmode=best" TargetMode="External"/><Relationship Id="rId707" Type="http://schemas.openxmlformats.org/officeDocument/2006/relationships/hyperlink" Target="https://www.google.com/maps/dir/33.8885848,-118.0703626/33.869189,-118.056182" TargetMode="External"/><Relationship Id="rId94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e3JW1wko3YARKVxk64y40oA&amp;travelmode=bicycling" TargetMode="External"/><Relationship Id="rId706" Type="http://schemas.openxmlformats.org/officeDocument/2006/relationships/hyperlink" Target="https://maps.google.com?saddr=33.8885848,-118.0703626&amp;daddr=33.869189,-118.056182" TargetMode="External"/><Relationship Id="rId94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e3JW1wko3YARKVxk64y40oA&amp;travelmode=walking" TargetMode="External"/><Relationship Id="rId8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Knott's+Berry+Farm&amp;destination_place_id=ChIJo3h_9V8p3YARVTAekE45jq4&amp;travelmode=walking" TargetMode="External"/><Relationship Id="rId8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Knott's+Berry+Farm&amp;destination_place_id=ChIJo3h_9V8p3YARVTAekE45jq4&amp;travelmode=transit" TargetMode="External"/><Relationship Id="rId8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Knott's+Berry+Farm&amp;destination_place_id=ChIJo3h_9V8p3YARVTAekE45jq4&amp;travelmode=bicycling" TargetMode="External"/><Relationship Id="rId70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X_mzh2Qu3YARsS0--MJsu3A&amp;travelmode=best" TargetMode="External"/><Relationship Id="rId94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t0gMuWgo3YAR-pgrCia1bRo&amp;travelmode=transit" TargetMode="External"/><Relationship Id="rId700" Type="http://schemas.openxmlformats.org/officeDocument/2006/relationships/hyperlink" Target="https://www.google.com/maps/dir/33.8885848,-118.0703626/34.0074315,-118.1538888" TargetMode="External"/><Relationship Id="rId94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t0gMuWgo3YAR-pgrCia1bRo&amp;travelmode=bicycling" TargetMode="External"/><Relationship Id="rId94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t0gMuWgo3YAR-pgrCia1bRo&amp;travelmode=walking" TargetMode="External"/><Relationship Id="rId94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t0gMuWgo3YAR-pgrCia1bRo&amp;travelmode=driving" TargetMode="External"/><Relationship Id="rId70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X_mzh2Qu3YARsS0--MJsu3A&amp;travelmode=transit" TargetMode="External"/><Relationship Id="rId94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e3JW1wko3YARKVxk64y40oA&amp;travelmode=driving" TargetMode="External"/><Relationship Id="rId70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X_mzh2Qu3YARsS0--MJsu3A&amp;travelmode=bicycling" TargetMode="External"/><Relationship Id="rId94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e3JW1wko3YARKVxk64y40oA&amp;travelmode=best" TargetMode="External"/><Relationship Id="rId70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X_mzh2Qu3YARsS0--MJsu3A&amp;travelmode=walking" TargetMode="External"/><Relationship Id="rId945" Type="http://schemas.openxmlformats.org/officeDocument/2006/relationships/hyperlink" Target="https://www.google.com/maps/dir/33.8885848,-118.0703626/33.7888766,-117.9639948" TargetMode="External"/><Relationship Id="rId70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X_mzh2Qu3YARsS0--MJsu3A&amp;travelmode=driving" TargetMode="External"/><Relationship Id="rId944" Type="http://schemas.openxmlformats.org/officeDocument/2006/relationships/hyperlink" Target="https://maps.google.com?saddr=33.8885848,-118.0703626&amp;daddr=33.7888766,-117.9639948" TargetMode="External"/><Relationship Id="rId7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A+Waterfront&amp;destination_place_id=ChIJC8ClADc23YARGv3mnzwNeu0&amp;travelmode=walking" TargetMode="External"/><Relationship Id="rId7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A+Waterfront&amp;destination_place_id=ChIJC8ClADc23YARGv3mnzwNeu0&amp;travelmode=driving" TargetMode="External"/><Relationship Id="rId7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A+Waterfront&amp;destination_place_id=ChIJC8ClADc23YARGv3mnzwNeu0&amp;travelmode=transit" TargetMode="External"/><Relationship Id="rId7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A+Waterfront&amp;destination_place_id=ChIJC8ClADc23YARGv3mnzwNeu0&amp;travelmode=bicycling" TargetMode="External"/><Relationship Id="rId77" Type="http://schemas.openxmlformats.org/officeDocument/2006/relationships/hyperlink" Target="https://www.google.com/maps/dir/33.8885848,-118.0703626/33.738759,-118.279002" TargetMode="External"/><Relationship Id="rId76" Type="http://schemas.openxmlformats.org/officeDocument/2006/relationships/hyperlink" Target="https://maps.google.com?saddr=33.8885848,-118.0703626&amp;daddr=33.738759,-118.279002" TargetMode="External"/><Relationship Id="rId7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Knott's+Berry+Farm&amp;destination_place_id=ChIJo3h_9V8p3YARVTAekE45jq4&amp;travelmode=driving" TargetMode="External"/><Relationship Id="rId7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Knott's+Berry+Farm&amp;destination_place_id=ChIJo3h_9V8p3YARVTAekE45jq4&amp;travelmode=best" TargetMode="External"/><Relationship Id="rId93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t0gMuWgo3YAR-pgrCia1bRo&amp;travelmode=best" TargetMode="External"/><Relationship Id="rId938" Type="http://schemas.openxmlformats.org/officeDocument/2006/relationships/hyperlink" Target="https://www.google.com/maps/dir/33.8885848,-118.0703626/34.0074216,-118.1532427" TargetMode="External"/><Relationship Id="rId937" Type="http://schemas.openxmlformats.org/officeDocument/2006/relationships/hyperlink" Target="https://maps.google.com?saddr=33.8885848,-118.0703626&amp;daddr=34.0074216,-118.1532427" TargetMode="External"/><Relationship Id="rId7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A+Waterfront&amp;destination_place_id=ChIJC8ClADc23YARGv3mnzwNeu0&amp;travelmode=best" TargetMode="External"/><Relationship Id="rId70" Type="http://schemas.openxmlformats.org/officeDocument/2006/relationships/hyperlink" Target="https://www.google.com/maps/dir/33.8885848,-118.0703626/33.726893,-118.0718469" TargetMode="External"/><Relationship Id="rId93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9ShXo1POwoARRPUd-FcS4oU&amp;travelmode=best" TargetMode="External"/><Relationship Id="rId931" Type="http://schemas.openxmlformats.org/officeDocument/2006/relationships/hyperlink" Target="https://www.google.com/maps/dir/33.8885848,-118.0703626/33.9444762,-118.2102051" TargetMode="External"/><Relationship Id="rId930" Type="http://schemas.openxmlformats.org/officeDocument/2006/relationships/hyperlink" Target="https://maps.google.com?saddr=33.8885848,-118.0703626&amp;daddr=33.9444762,-118.2102051" TargetMode="External"/><Relationship Id="rId93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9ShXo1POwoARRPUd-FcS4oU&amp;travelmode=transit" TargetMode="External"/><Relationship Id="rId93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9ShXo1POwoARRPUd-FcS4oU&amp;travelmode=bicycling" TargetMode="External"/><Relationship Id="rId93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9ShXo1POwoARRPUd-FcS4oU&amp;travelmode=walking" TargetMode="External"/><Relationship Id="rId93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9ShXo1POwoARRPUd-FcS4oU&amp;travelmode=driving" TargetMode="External"/><Relationship Id="rId62" Type="http://schemas.openxmlformats.org/officeDocument/2006/relationships/hyperlink" Target="https://maps.google.com?saddr=33.8885848,-118.0703626&amp;daddr=33.7852766,-118.119816" TargetMode="External"/><Relationship Id="rId6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rl+Burns+Miller+Japanese+Garden&amp;destination_place_id=ChIJN3Olj9sx3YARENSit3gqJeY&amp;travelmode=transit" TargetMode="External"/><Relationship Id="rId6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eabridge+Park&amp;destination_place_id=ChIJTc95NnEl3YAR-fouPyOVnqY&amp;travelmode=best" TargetMode="External"/><Relationship Id="rId63" Type="http://schemas.openxmlformats.org/officeDocument/2006/relationships/hyperlink" Target="https://www.google.com/maps/dir/33.8885848,-118.0703626/33.7852766,-118.119816" TargetMode="External"/><Relationship Id="rId6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eabridge+Park&amp;destination_place_id=ChIJTc95NnEl3YAR-fouPyOVnqY&amp;travelmode=walking" TargetMode="External"/><Relationship Id="rId6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eabridge+Park&amp;destination_place_id=ChIJTc95NnEl3YAR-fouPyOVnqY&amp;travelmode=driving" TargetMode="External"/><Relationship Id="rId6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eabridge+Park&amp;destination_place_id=ChIJTc95NnEl3YAR-fouPyOVnqY&amp;travelmode=transit" TargetMode="External"/><Relationship Id="rId6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eabridge+Park&amp;destination_place_id=ChIJTc95NnEl3YAR-fouPyOVnqY&amp;travelmode=bicycling" TargetMode="External"/><Relationship Id="rId72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+Cosmetics&amp;destination_place_id=ChIJF7eQ4nMt3YARgoFTxsaWw2w&amp;travelmode=best" TargetMode="External"/><Relationship Id="rId728" Type="http://schemas.openxmlformats.org/officeDocument/2006/relationships/hyperlink" Target="https://www.google.com/maps/dir/33.8885848,-118.0703626/33.8697031,-118.0829019" TargetMode="External"/><Relationship Id="rId6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rl+Burns+Miller+Japanese+Garden&amp;destination_place_id=ChIJN3Olj9sx3YARENSit3gqJeY&amp;travelmode=bicycling" TargetMode="External"/><Relationship Id="rId72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99+Ranch+Market&amp;destination_place_id=ChIJXZIXcg4t3YARroniGvjw2oQ&amp;travelmode=driving" TargetMode="External"/><Relationship Id="rId965" Type="http://schemas.openxmlformats.org/officeDocument/2006/relationships/hyperlink" Target="https://maps.google.com?saddr=33.8885848,-118.0703626&amp;daddr=33.862454,-117.922128" TargetMode="External"/><Relationship Id="rId72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99+Ranch+Market&amp;destination_place_id=ChIJXZIXcg4t3YARroniGvjw2oQ&amp;travelmode=best" TargetMode="External"/><Relationship Id="rId96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tQTwqv_V3IARS2M-ubPDKFA&amp;travelmode=transit" TargetMode="External"/><Relationship Id="rId721" Type="http://schemas.openxmlformats.org/officeDocument/2006/relationships/hyperlink" Target="https://www.google.com/maps/dir/33.8885848,-118.0703626/33.9238417,-118.1014326" TargetMode="External"/><Relationship Id="rId96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tQTwqv_V3IARS2M-ubPDKFA&amp;travelmode=bicycling" TargetMode="External"/><Relationship Id="rId720" Type="http://schemas.openxmlformats.org/officeDocument/2006/relationships/hyperlink" Target="https://maps.google.com?saddr=33.8885848,-118.0703626&amp;daddr=33.9238417,-118.1014326" TargetMode="External"/><Relationship Id="rId96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tQTwqv_V3IARS2M-ubPDKFA&amp;travelmode=walking" TargetMode="External"/><Relationship Id="rId727" Type="http://schemas.openxmlformats.org/officeDocument/2006/relationships/hyperlink" Target="https://maps.google.com?saddr=33.8885848,-118.0703626&amp;daddr=33.8697031,-118.0829019" TargetMode="External"/><Relationship Id="rId96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st+West+Bank&amp;destination_place_id=ChIJaeBCOuwp3YARq_6PK-MijUE&amp;travelmode=walking" TargetMode="External"/><Relationship Id="rId72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99+Ranch+Market&amp;destination_place_id=ChIJXZIXcg4t3YARroniGvjw2oQ&amp;travelmode=transit" TargetMode="External"/><Relationship Id="rId96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st+West+Bank&amp;destination_place_id=ChIJaeBCOuwp3YARq_6PK-MijUE&amp;travelmode=driving" TargetMode="External"/><Relationship Id="rId72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99+Ranch+Market&amp;destination_place_id=ChIJXZIXcg4t3YARroniGvjw2oQ&amp;travelmode=bicycling" TargetMode="External"/><Relationship Id="rId96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st+West+Bank&amp;destination_place_id=ChIJaeBCOuwp3YARq_6PK-MijUE&amp;travelmode=best" TargetMode="External"/><Relationship Id="rId72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99+Ranch+Market&amp;destination_place_id=ChIJXZIXcg4t3YARroniGvjw2oQ&amp;travelmode=walking" TargetMode="External"/><Relationship Id="rId966" Type="http://schemas.openxmlformats.org/officeDocument/2006/relationships/hyperlink" Target="https://www.google.com/maps/dir/33.8885848,-118.0703626/33.862454,-117.922128" TargetMode="External"/><Relationship Id="rId69" Type="http://schemas.openxmlformats.org/officeDocument/2006/relationships/hyperlink" Target="https://maps.google.com?saddr=33.8885848,-118.0703626&amp;daddr=33.726893,-118.0718469" TargetMode="External"/><Relationship Id="rId96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tQTwqv_V3IARS2M-ubPDKFA&amp;travelmode=driving" TargetMode="External"/><Relationship Id="rId96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tQTwqv_V3IARS2M-ubPDKFA&amp;travelmode=best" TargetMode="External"/><Relationship Id="rId5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erritos+Heritage+Park&amp;destination_place_id=ChIJp5g5Q1Qs3YARzV3quVseiJA&amp;travelmode=driving" TargetMode="External"/><Relationship Id="rId5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erritos+Heritage+Park&amp;destination_place_id=ChIJp5g5Q1Qs3YARzV3quVseiJA&amp;travelmode=best" TargetMode="External"/><Relationship Id="rId5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erritos+Heritage+Park&amp;destination_place_id=ChIJp5g5Q1Qs3YARzV3quVseiJA&amp;travelmode=bicycling" TargetMode="External"/><Relationship Id="rId5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erritos+Heritage+Park&amp;destination_place_id=ChIJp5g5Q1Qs3YARzV3quVseiJA&amp;travelmode=walking" TargetMode="External"/><Relationship Id="rId55" Type="http://schemas.openxmlformats.org/officeDocument/2006/relationships/hyperlink" Target="https://maps.google.com?saddr=33.8885848,-118.0703626&amp;daddr=33.8633838,-118.0618202" TargetMode="External"/><Relationship Id="rId5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erritos+Heritage+Park&amp;destination_place_id=ChIJp5g5Q1Qs3YARzV3quVseiJA&amp;travelmode=transit" TargetMode="External"/><Relationship Id="rId5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rl+Burns+Miller+Japanese+Garden&amp;destination_place_id=ChIJN3Olj9sx3YARENSit3gqJeY&amp;travelmode=best" TargetMode="External"/><Relationship Id="rId56" Type="http://schemas.openxmlformats.org/officeDocument/2006/relationships/hyperlink" Target="https://www.google.com/maps/dir/33.8885848,-118.0703626/33.8633838,-118.0618202" TargetMode="External"/><Relationship Id="rId71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MW+McKenna+Norwalk&amp;destination_place_id=ChIJeXLblJnSwoARmEsuHPzn7mU&amp;travelmode=transit" TargetMode="External"/><Relationship Id="rId71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MW+McKenna+Norwalk&amp;destination_place_id=ChIJeXLblJnSwoARmEsuHPzn7mU&amp;travelmode=bicycling" TargetMode="External"/><Relationship Id="rId71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MW+McKenna+Norwalk&amp;destination_place_id=ChIJeXLblJnSwoARmEsuHPzn7mU&amp;travelmode=walking" TargetMode="External"/><Relationship Id="rId959" Type="http://schemas.openxmlformats.org/officeDocument/2006/relationships/hyperlink" Target="https://www.google.com/maps/dir/33.8885848,-118.0703626/33.85659100000001,-117.9072941" TargetMode="External"/><Relationship Id="rId71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aniel's+Jewelers&amp;destination_place_id=ChIJ55lHRHQt3YARbkddj5g9NV8&amp;travelmode=transit" TargetMode="External"/><Relationship Id="rId95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4-CJJwzW3IARlpguzqdtuw8&amp;travelmode=driving" TargetMode="External"/><Relationship Id="rId71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aniel's+Jewelers&amp;destination_place_id=ChIJ55lHRHQt3YARbkddj5g9NV8&amp;travelmode=bicycling" TargetMode="External"/><Relationship Id="rId95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4-CJJwzW3IARlpguzqdtuw8&amp;travelmode=best" TargetMode="External"/><Relationship Id="rId71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aniel's+Jewelers&amp;destination_place_id=ChIJ55lHRHQt3YARbkddj5g9NV8&amp;travelmode=walking" TargetMode="External"/><Relationship Id="rId952" Type="http://schemas.openxmlformats.org/officeDocument/2006/relationships/hyperlink" Target="https://www.google.com/maps/dir/33.8885848,-118.0703626/33.77233760000001,-117.9419212" TargetMode="External"/><Relationship Id="rId951" Type="http://schemas.openxmlformats.org/officeDocument/2006/relationships/hyperlink" Target="https://maps.google.com?saddr=33.8885848,-118.0703626&amp;daddr=33.77233760000001,-117.9419212" TargetMode="External"/><Relationship Id="rId71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MW+McKenna+Norwalk&amp;destination_place_id=ChIJeXLblJnSwoARmEsuHPzn7mU&amp;travelmode=driving" TargetMode="External"/><Relationship Id="rId958" Type="http://schemas.openxmlformats.org/officeDocument/2006/relationships/hyperlink" Target="https://maps.google.com?saddr=33.8885848,-118.0703626&amp;daddr=33.85659100000001,-117.9072941" TargetMode="External"/><Relationship Id="rId71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MW+McKenna+Norwalk&amp;destination_place_id=ChIJeXLblJnSwoARmEsuHPzn7mU&amp;travelmode=best" TargetMode="External"/><Relationship Id="rId95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4-CJJwzW3IARlpguzqdtuw8&amp;travelmode=transit" TargetMode="External"/><Relationship Id="rId714" Type="http://schemas.openxmlformats.org/officeDocument/2006/relationships/hyperlink" Target="https://www.google.com/maps/dir/33.8885848,-118.0703626/33.86220000000001,-118.09426" TargetMode="External"/><Relationship Id="rId95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4-CJJwzW3IARlpguzqdtuw8&amp;travelmode=bicycling" TargetMode="External"/><Relationship Id="rId713" Type="http://schemas.openxmlformats.org/officeDocument/2006/relationships/hyperlink" Target="https://maps.google.com?saddr=33.8885848,-118.0703626&amp;daddr=33.86220000000001,-118.09426" TargetMode="External"/><Relationship Id="rId95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4-CJJwzW3IARlpguzqdtuw8&amp;travelmode=walking" TargetMode="External"/><Relationship Id="rId5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rl+Burns+Miller+Japanese+Garden&amp;destination_place_id=ChIJN3Olj9sx3YARENSit3gqJeY&amp;travelmode=walking" TargetMode="External"/><Relationship Id="rId5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rl+Burns+Miller+Japanese+Garden&amp;destination_place_id=ChIJN3Olj9sx3YARENSit3gqJeY&amp;travelmode=driving" TargetMode="External"/><Relationship Id="rId95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e3JW1wko3YARKVxk64y40oA&amp;travelmode=transit" TargetMode="External"/><Relationship Id="rId59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Home+Depot&amp;destination_place_id=ChIJt7GYzo8p3YARMheS7dNkYvI&amp;travelmode=driving" TargetMode="External"/><Relationship Id="rId10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illtop+Park&amp;destination_place_id=ChIJ6yi6-n0x3YARHC5OVOOdvQo&amp;travelmode=driving" TargetMode="External"/><Relationship Id="rId349" Type="http://schemas.openxmlformats.org/officeDocument/2006/relationships/hyperlink" Target="https://maps.google.com?saddr=33.8885848,-118.0703626&amp;daddr=33.7497605,-118.0884234" TargetMode="External"/><Relationship Id="rId10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illtop+Park&amp;destination_place_id=ChIJ6yi6-n0x3YARHC5OVOOdvQo&amp;travelmode=best" TargetMode="External"/><Relationship Id="rId34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eal+Beach+National+Wildlife+Refuge&amp;destination_place_id=ChIJ9UqQKZMv3YARTcZ7Lh0mT1s&amp;travelmode=transit" TargetMode="External"/><Relationship Id="rId105" Type="http://schemas.openxmlformats.org/officeDocument/2006/relationships/hyperlink" Target="https://www.google.com/maps/dir/33.8885848,-118.0703626/33.7109884,-118.2852845" TargetMode="External"/><Relationship Id="rId34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eal+Beach+National+Wildlife+Refuge&amp;destination_place_id=ChIJ9UqQKZMv3YARTcZ7Lh0mT1s&amp;travelmode=bicycling" TargetMode="External"/><Relationship Id="rId58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Home+Depot&amp;destination_place_id=ChIJt7GYzo8p3YARMheS7dNkYvI&amp;travelmode=best" TargetMode="External"/><Relationship Id="rId104" Type="http://schemas.openxmlformats.org/officeDocument/2006/relationships/hyperlink" Target="https://maps.google.com?saddr=33.8885848,-118.0703626&amp;daddr=33.7109884,-118.2852845" TargetMode="External"/><Relationship Id="rId34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eal+Beach+National+Wildlife+Refuge&amp;destination_place_id=ChIJ9UqQKZMv3YARTcZ7Lh0mT1s&amp;travelmode=walking" TargetMode="External"/><Relationship Id="rId588" Type="http://schemas.openxmlformats.org/officeDocument/2006/relationships/hyperlink" Target="https://www.google.com/maps/dir/33.8885848,-118.0703626/33.8623224,-118.0943856" TargetMode="External"/><Relationship Id="rId10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illtop+Park&amp;destination_place_id=ChIJ6yi6-n0x3YARHC5OVOOdvQo&amp;travelmode=bicycling" TargetMode="External"/><Relationship Id="rId117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lliant+Capital+LLC&amp;destination_place_id=ChIJwzpD0p7X3IARk-XUhvK6xWs&amp;travelmode=best" TargetMode="External"/><Relationship Id="rId10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illtop+Park&amp;destination_place_id=ChIJ6yi6-n0x3YARHC5OVOOdvQo&amp;travelmode=walking" TargetMode="External"/><Relationship Id="rId117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lliant+Capital+LLC&amp;destination_place_id=ChIJwzpD0p7X3IARk-XUhvK6xWs&amp;travelmode=driving" TargetMode="External"/><Relationship Id="rId34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hittier+Narrows+Natural+Area&amp;destination_place_id=ChIJpZlYXwPRwoARVeYLJ2hjI1U&amp;travelmode=transit" TargetMode="External"/><Relationship Id="rId58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llister+Co.&amp;destination_place_id=ChIJ55lHRHQt3YARP_9mbPEuKJk&amp;travelmode=driving" TargetMode="External"/><Relationship Id="rId117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lliant+Capital+LLC&amp;destination_place_id=ChIJwzpD0p7X3IARk-XUhvK6xWs&amp;travelmode=walking" TargetMode="External"/><Relationship Id="rId34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hittier+Narrows+Natural+Area&amp;destination_place_id=ChIJpZlYXwPRwoARVeYLJ2hjI1U&amp;travelmode=bicycling" TargetMode="External"/><Relationship Id="rId58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llister+Co.&amp;destination_place_id=ChIJ55lHRHQt3YARP_9mbPEuKJk&amp;travelmode=best" TargetMode="External"/><Relationship Id="rId117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lliant+Capital+LLC&amp;destination_place_id=ChIJwzpD0p7X3IARk-XUhvK6xWs&amp;travelmode=bicycling" TargetMode="External"/><Relationship Id="rId581" Type="http://schemas.openxmlformats.org/officeDocument/2006/relationships/hyperlink" Target="https://www.google.com/maps/dir/33.8885848,-118.0703626/33.877029,-118.21989" TargetMode="External"/><Relationship Id="rId117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lliant+Capital+LLC&amp;destination_place_id=ChIJwzpD0p7X3IARk-XUhvK6xWs&amp;travelmode=transit" TargetMode="External"/><Relationship Id="rId580" Type="http://schemas.openxmlformats.org/officeDocument/2006/relationships/hyperlink" Target="https://maps.google.com?saddr=33.8885848,-118.0703626&amp;daddr=33.877029,-118.21989" TargetMode="External"/><Relationship Id="rId1175" Type="http://schemas.openxmlformats.org/officeDocument/2006/relationships/hyperlink" Target="https://maps.google.com?saddr=33.8885848,-118.0703626&amp;daddr=33.8046292,-117.8838406" TargetMode="External"/><Relationship Id="rId10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brillo+Marine+Aquarium&amp;destination_place_id=ChIJOxUO5sI33YARcEAaUsmzICQ&amp;travelmode=transit" TargetMode="External"/><Relationship Id="rId34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eal+Beach+National+Wildlife+Refuge&amp;destination_place_id=ChIJ9UqQKZMv3YARTcZ7Lh0mT1s&amp;travelmode=driving" TargetMode="External"/><Relationship Id="rId587" Type="http://schemas.openxmlformats.org/officeDocument/2006/relationships/hyperlink" Target="https://maps.google.com?saddr=33.8885848,-118.0703626&amp;daddr=33.8623224,-118.0943856" TargetMode="External"/><Relationship Id="rId1176" Type="http://schemas.openxmlformats.org/officeDocument/2006/relationships/hyperlink" Target="https://www.google.com/maps/dir/33.8885848,-118.0703626/33.8046292,-117.8838406" TargetMode="External"/><Relationship Id="rId10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brillo+Marine+Aquarium&amp;destination_place_id=ChIJOxUO5sI33YARcEAaUsmzICQ&amp;travelmode=bicycling" TargetMode="External"/><Relationship Id="rId34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eal+Beach+National+Wildlife+Refuge&amp;destination_place_id=ChIJ9UqQKZMv3YARTcZ7Lh0mT1s&amp;travelmode=best" TargetMode="External"/><Relationship Id="rId58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llister+Co.&amp;destination_place_id=ChIJ55lHRHQt3YARP_9mbPEuKJk&amp;travelmode=transit" TargetMode="External"/><Relationship Id="rId117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scom+Credit+Union&amp;destination_place_id=ChIJFQMb09Yz3YARH0deK0TKtTI&amp;travelmode=best" TargetMode="External"/><Relationship Id="rId10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brillo+Marine+Aquarium&amp;destination_place_id=ChIJOxUO5sI33YARcEAaUsmzICQ&amp;travelmode=walking" TargetMode="External"/><Relationship Id="rId343" Type="http://schemas.openxmlformats.org/officeDocument/2006/relationships/hyperlink" Target="https://www.google.com/maps/dir/33.8885848,-118.0703626/34.0288629,-118.0552003" TargetMode="External"/><Relationship Id="rId58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llister+Co.&amp;destination_place_id=ChIJ55lHRHQt3YARP_9mbPEuKJk&amp;travelmode=bicycling" TargetMode="External"/><Relationship Id="rId117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scom+Credit+Union&amp;destination_place_id=ChIJFQMb09Yz3YARH0deK0TKtTI&amp;travelmode=driving" TargetMode="External"/><Relationship Id="rId10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brillo+Marine+Aquarium&amp;destination_place_id=ChIJOxUO5sI33YARcEAaUsmzICQ&amp;travelmode=driving" TargetMode="External"/><Relationship Id="rId342" Type="http://schemas.openxmlformats.org/officeDocument/2006/relationships/hyperlink" Target="https://maps.google.com?saddr=33.8885848,-118.0703626&amp;daddr=34.0288629,-118.0552003" TargetMode="External"/><Relationship Id="rId58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llister+Co.&amp;destination_place_id=ChIJ55lHRHQt3YARP_9mbPEuKJk&amp;travelmode=walking" TargetMode="External"/><Relationship Id="rId117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scom+Credit+Union&amp;destination_place_id=ChIJFQMb09Yz3YARH0deK0TKtTI&amp;travelmode=walking" TargetMode="External"/><Relationship Id="rId1169" Type="http://schemas.openxmlformats.org/officeDocument/2006/relationships/hyperlink" Target="https://www.google.com/maps/dir/33.8885848,-118.0703626/33.938133,-118.130132" TargetMode="External"/><Relationship Id="rId33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hittier+Narrows+Natural+Area&amp;destination_place_id=ChIJpZlYXwPRwoARVeYLJ2hjI1U&amp;travelmode=driving" TargetMode="External"/><Relationship Id="rId33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hittier+Narrows+Natural+Area&amp;destination_place_id=ChIJpZlYXwPRwoARVeYLJ2hjI1U&amp;travelmode=best" TargetMode="External"/><Relationship Id="rId57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Ue9duk_LwoARiXFl0Rk0uL4&amp;travelmode=transit" TargetMode="External"/><Relationship Id="rId336" Type="http://schemas.openxmlformats.org/officeDocument/2006/relationships/hyperlink" Target="https://www.google.com/maps/dir/33.8885848,-118.0703626/33.7601417,-118.1951111" TargetMode="External"/><Relationship Id="rId57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Ue9duk_LwoARiXFl0Rk0uL4&amp;travelmode=bicycling" TargetMode="External"/><Relationship Id="rId335" Type="http://schemas.openxmlformats.org/officeDocument/2006/relationships/hyperlink" Target="https://maps.google.com?saddr=33.8885848,-118.0703626&amp;daddr=33.7601417,-118.1951111" TargetMode="External"/><Relationship Id="rId57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Ue9duk_LwoARiXFl0Rk0uL4&amp;travelmode=walking" TargetMode="External"/><Relationship Id="rId33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hittier+Narrows+Natural+Area&amp;destination_place_id=ChIJpZlYXwPRwoARVeYLJ2hjI1U&amp;travelmode=walking" TargetMode="External"/><Relationship Id="rId116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%7C+Bitcoin+ATM&amp;destination_place_id=ChIJ0RDlz6go3YARqsJRMQ4Ck_M&amp;travelmode=transit" TargetMode="External"/><Relationship Id="rId33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horeLine+Aquatic+Park&amp;destination_place_id=ChIJEWc44S8x3YARWpCWKFHCoGY&amp;travelmode=best" TargetMode="External"/><Relationship Id="rId57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use+of+Blues+Anaheim&amp;destination_place_id=ChIJc4y_idjX3IARMRg3qcsJwC8&amp;travelmode=transit" TargetMode="External"/><Relationship Id="rId1161" Type="http://schemas.openxmlformats.org/officeDocument/2006/relationships/hyperlink" Target="https://maps.google.com?saddr=33.8885848,-118.0703626&amp;daddr=33.76112519999999,-118.0092251" TargetMode="External"/><Relationship Id="rId57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use+of+Blues+Anaheim&amp;destination_place_id=ChIJc4y_idjX3IARMRg3qcsJwC8&amp;travelmode=bicycling" TargetMode="External"/><Relationship Id="rId1162" Type="http://schemas.openxmlformats.org/officeDocument/2006/relationships/hyperlink" Target="https://www.google.com/maps/dir/33.8885848,-118.0703626/33.76112519999999,-118.0092251" TargetMode="External"/><Relationship Id="rId57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use+of+Blues+Anaheim&amp;destination_place_id=ChIJc4y_idjX3IARMRg3qcsJwC8&amp;travelmode=walking" TargetMode="External"/><Relationship Id="rId116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se+Bank&amp;destination_place_id=ChIJj4D6W5nNwoAR2-4PNQ6w9xM&amp;travelmode=best" TargetMode="External"/><Relationship Id="rId116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se+Bank&amp;destination_place_id=ChIJj4D6W5nNwoAR2-4PNQ6w9xM&amp;travelmode=driving" TargetMode="External"/><Relationship Id="rId33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horeLine+Aquatic+Park&amp;destination_place_id=ChIJEWc44S8x3YARWpCWKFHCoGY&amp;travelmode=transit" TargetMode="External"/><Relationship Id="rId57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Ue9duk_LwoARiXFl0Rk0uL4&amp;travelmode=driving" TargetMode="External"/><Relationship Id="rId116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se+Bank&amp;destination_place_id=ChIJj4D6W5nNwoAR2-4PNQ6w9xM&amp;travelmode=walking" TargetMode="External"/><Relationship Id="rId33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horeLine+Aquatic+Park&amp;destination_place_id=ChIJEWc44S8x3YARWpCWKFHCoGY&amp;travelmode=bicycling" TargetMode="External"/><Relationship Id="rId57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Ue9duk_LwoARiXFl0Rk0uL4&amp;travelmode=best" TargetMode="External"/><Relationship Id="rId116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se+Bank&amp;destination_place_id=ChIJj4D6W5nNwoAR2-4PNQ6w9xM&amp;travelmode=bicycling" TargetMode="External"/><Relationship Id="rId33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horeLine+Aquatic+Park&amp;destination_place_id=ChIJEWc44S8x3YARWpCWKFHCoGY&amp;travelmode=walking" TargetMode="External"/><Relationship Id="rId574" Type="http://schemas.openxmlformats.org/officeDocument/2006/relationships/hyperlink" Target="https://www.google.com/maps/dir/33.8885848,-118.0703626/33.80665229999999,-117.912121" TargetMode="External"/><Relationship Id="rId116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se+Bank&amp;destination_place_id=ChIJj4D6W5nNwoAR2-4PNQ6w9xM&amp;travelmode=transit" TargetMode="External"/><Relationship Id="rId33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horeLine+Aquatic+Park&amp;destination_place_id=ChIJEWc44S8x3YARWpCWKFHCoGY&amp;travelmode=driving" TargetMode="External"/><Relationship Id="rId573" Type="http://schemas.openxmlformats.org/officeDocument/2006/relationships/hyperlink" Target="https://maps.google.com?saddr=33.8885848,-118.0703626&amp;daddr=33.80665229999999,-117.912121" TargetMode="External"/><Relationship Id="rId1168" Type="http://schemas.openxmlformats.org/officeDocument/2006/relationships/hyperlink" Target="https://maps.google.com?saddr=33.8885848,-118.0703626&amp;daddr=33.938133,-118.130132" TargetMode="External"/><Relationship Id="rId370" Type="http://schemas.openxmlformats.org/officeDocument/2006/relationships/hyperlink" Target="https://maps.google.com?saddr=33.8885848,-118.0703626&amp;daddr=33.7889918,-117.8565962" TargetMode="External"/><Relationship Id="rId12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ttleship+USS+Iowa+Museum&amp;destination_place_id=ChIJdZbSPDg23YAR6yR-akC2g4E&amp;travelmode=walking" TargetMode="External"/><Relationship Id="rId12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ttleship+USS+Iowa+Museum&amp;destination_place_id=ChIJdZbSPDg23YAR6yR-akC2g4E&amp;travelmode=driving" TargetMode="External"/><Relationship Id="rId12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ttleship+USS+Iowa+Museum&amp;destination_place_id=ChIJdZbSPDg23YAR6yR-akC2g4E&amp;travelmode=best" TargetMode="External"/><Relationship Id="rId36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ilbert+Museum+of+California+Art&amp;destination_place_id=ChIJAyVZcN7Z3IARobA3OnHN3xA&amp;travelmode=transit" TargetMode="External"/><Relationship Id="rId126" Type="http://schemas.openxmlformats.org/officeDocument/2006/relationships/hyperlink" Target="https://www.google.com/maps/dir/33.8885848,-118.0703626/34.0618732,-118.2568859" TargetMode="External"/><Relationship Id="rId36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ilbert+Museum+of+California+Art&amp;destination_place_id=ChIJAyVZcN7Z3IARobA3OnHN3xA&amp;travelmode=bicycling" TargetMode="External"/><Relationship Id="rId1190" Type="http://schemas.openxmlformats.org/officeDocument/2006/relationships/hyperlink" Target="https://www.google.com/maps/dir/33.8885848,-118.0703626/34.0097431,-118.1080672" TargetMode="External"/><Relationship Id="rId119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rtners+Federal+Credit+Union&amp;destination_place_id=ChIJS4GTpwzW3IARBUDmHdsFit4&amp;travelmode=best" TargetMode="External"/><Relationship Id="rId119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rtners+Federal+Credit+Union&amp;destination_place_id=ChIJS4GTpwzW3IARBUDmHdsFit4&amp;travelmode=driving" TargetMode="External"/><Relationship Id="rId119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rtners+Federal+Credit+Union&amp;destination_place_id=ChIJS4GTpwzW3IARBUDmHdsFit4&amp;travelmode=walking" TargetMode="External"/><Relationship Id="rId12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Vista+Hermosa+Natural+Park,+Mountains+Recreation+&amp;+Conservation+Authority&amp;destination_place_id=ChIJeRhEtqvHwoARn4vexuEKGnQ&amp;travelmode=driving" TargetMode="External"/><Relationship Id="rId363" Type="http://schemas.openxmlformats.org/officeDocument/2006/relationships/hyperlink" Target="https://maps.google.com?saddr=33.8885848,-118.0703626&amp;daddr=33.8102333,-117.9184917" TargetMode="External"/><Relationship Id="rId119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rtners+Federal+Credit+Union&amp;destination_place_id=ChIJS4GTpwzW3IARBUDmHdsFit4&amp;travelmode=bicycling" TargetMode="External"/><Relationship Id="rId12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Vista+Hermosa+Natural+Park,+Mountains+Recreation+&amp;+Conservation+Authority&amp;destination_place_id=ChIJeRhEtqvHwoARn4vexuEKGnQ&amp;travelmode=best" TargetMode="External"/><Relationship Id="rId36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Disneyland+Story+presenting+Great+Moments+with+Mr.+Lincoln&amp;destination_place_id=ChIJg_8WsdDX3IARe9H6iI-roWY&amp;travelmode=transit" TargetMode="External"/><Relationship Id="rId119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rtners+Federal+Credit+Union&amp;destination_place_id=ChIJS4GTpwzW3IARBUDmHdsFit4&amp;travelmode=transit" TargetMode="External"/><Relationship Id="rId36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Disneyland+Story+presenting+Great+Moments+with+Mr.+Lincoln&amp;destination_place_id=ChIJg_8WsdDX3IARe9H6iI-roWY&amp;travelmode=bicycling" TargetMode="External"/><Relationship Id="rId1196" Type="http://schemas.openxmlformats.org/officeDocument/2006/relationships/hyperlink" Target="https://maps.google.com?saddr=33.8885848,-118.0703626&amp;daddr=33.83542259999999,-117.9131588" TargetMode="External"/><Relationship Id="rId36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Disneyland+Story+presenting+Great+Moments+with+Mr.+Lincoln&amp;destination_place_id=ChIJg_8WsdDX3IARe9H6iI-roWY&amp;travelmode=walking" TargetMode="External"/><Relationship Id="rId1197" Type="http://schemas.openxmlformats.org/officeDocument/2006/relationships/hyperlink" Target="https://www.google.com/maps/dir/33.8885848,-118.0703626/33.83542259999999,-117.9131588" TargetMode="External"/><Relationship Id="rId125" Type="http://schemas.openxmlformats.org/officeDocument/2006/relationships/hyperlink" Target="https://maps.google.com?saddr=33.8885848,-118.0703626&amp;daddr=34.0618732,-118.2568859" TargetMode="External"/><Relationship Id="rId36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ilbert+Museum+of+California+Art&amp;destination_place_id=ChIJAyVZcN7Z3IARobA3OnHN3xA&amp;travelmode=walking" TargetMode="External"/><Relationship Id="rId119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uYGTDdkq3YARYOeMN_tRydI&amp;travelmode=best" TargetMode="External"/><Relationship Id="rId12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Vista+Hermosa+Natural+Park,+Mountains+Recreation+&amp;+Conservation+Authority&amp;destination_place_id=ChIJeRhEtqvHwoARn4vexuEKGnQ&amp;travelmode=transit" TargetMode="External"/><Relationship Id="rId36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ilbert+Museum+of+California+Art&amp;destination_place_id=ChIJAyVZcN7Z3IARobA3OnHN3xA&amp;travelmode=driving" TargetMode="External"/><Relationship Id="rId119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uYGTDdkq3YARYOeMN_tRydI&amp;travelmode=driving" TargetMode="External"/><Relationship Id="rId12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Vista+Hermosa+Natural+Park,+Mountains+Recreation+&amp;+Conservation+Authority&amp;destination_place_id=ChIJeRhEtqvHwoARn4vexuEKGnQ&amp;travelmode=bicycling" TargetMode="External"/><Relationship Id="rId36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ilbert+Museum+of+California+Art&amp;destination_place_id=ChIJAyVZcN7Z3IARobA3OnHN3xA&amp;travelmode=best" TargetMode="External"/><Relationship Id="rId12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Vista+Hermosa+Natural+Park,+Mountains+Recreation+&amp;+Conservation+Authority&amp;destination_place_id=ChIJeRhEtqvHwoARn4vexuEKGnQ&amp;travelmode=walking" TargetMode="External"/><Relationship Id="rId364" Type="http://schemas.openxmlformats.org/officeDocument/2006/relationships/hyperlink" Target="https://www.google.com/maps/dir/33.8885848,-118.0703626/33.8102333,-117.9184917" TargetMode="External"/><Relationship Id="rId9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ublic+Art+%22Triforium%22&amp;destination_place_id=ChIJtzDYWE_GwoARYhpYTYiTBTE&amp;travelmode=bicycling" TargetMode="External"/><Relationship Id="rId9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ublic+Art+%22Triforium%22&amp;destination_place_id=ChIJtzDYWE_GwoARYhpYTYiTBTE&amp;travelmode=walking" TargetMode="External"/><Relationship Id="rId97" Type="http://schemas.openxmlformats.org/officeDocument/2006/relationships/hyperlink" Target="https://maps.google.com?saddr=33.8885848,-118.0703626&amp;daddr=34.0541522,-118.2411819" TargetMode="External"/><Relationship Id="rId9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ublic+Art+%22Triforium%22&amp;destination_place_id=ChIJtzDYWE_GwoARYhpYTYiTBTE&amp;travelmode=transit" TargetMode="External"/><Relationship Id="rId9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brillo+Marine+Aquarium&amp;destination_place_id=ChIJOxUO5sI33YARcEAaUsmzICQ&amp;travelmode=best" TargetMode="External"/><Relationship Id="rId98" Type="http://schemas.openxmlformats.org/officeDocument/2006/relationships/hyperlink" Target="https://www.google.com/maps/dir/33.8885848,-118.0703626/34.0541522,-118.2411819" TargetMode="External"/><Relationship Id="rId91" Type="http://schemas.openxmlformats.org/officeDocument/2006/relationships/hyperlink" Target="https://www.google.com/maps/dir/33.8885848,-118.0703626/33.8136285,-117.9182653" TargetMode="External"/><Relationship Id="rId90" Type="http://schemas.openxmlformats.org/officeDocument/2006/relationships/hyperlink" Target="https://maps.google.com?saddr=33.8885848,-118.0703626&amp;daddr=33.8136285,-117.9182653" TargetMode="External"/><Relationship Id="rId9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ublic+Art+%22Triforium%22&amp;destination_place_id=ChIJtzDYWE_GwoARYhpYTYiTBTE&amp;travelmode=driving" TargetMode="External"/><Relationship Id="rId9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ublic+Art+%22Triforium%22&amp;destination_place_id=ChIJtzDYWE_GwoARYhpYTYiTBTE&amp;travelmode=best" TargetMode="External"/><Relationship Id="rId118" Type="http://schemas.openxmlformats.org/officeDocument/2006/relationships/hyperlink" Target="https://maps.google.com?saddr=33.8885848,-118.0703626&amp;daddr=33.7190281,-117.9382728" TargetMode="External"/><Relationship Id="rId11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le+Square+Regional+Park&amp;destination_place_id=ChIJNWhHcwsn3YAR66eV_VxLTEY&amp;travelmode=transit" TargetMode="External"/><Relationship Id="rId35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Disneyland+Story+presenting+Great+Moments+with+Mr.+Lincoln&amp;destination_place_id=ChIJg_8WsdDX3IARe9H6iI-roWY&amp;travelmode=driving" TargetMode="External"/><Relationship Id="rId11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le+Square+Regional+Park&amp;destination_place_id=ChIJNWhHcwsn3YAR66eV_VxLTEY&amp;travelmode=bicycling" TargetMode="External"/><Relationship Id="rId35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Disneyland+Story+presenting+Great+Moments+with+Mr.+Lincoln&amp;destination_place_id=ChIJg_8WsdDX3IARe9H6iI-roWY&amp;travelmode=best" TargetMode="External"/><Relationship Id="rId11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le+Square+Regional+Park&amp;destination_place_id=ChIJNWhHcwsn3YAR66eV_VxLTEY&amp;travelmode=walking" TargetMode="External"/><Relationship Id="rId357" Type="http://schemas.openxmlformats.org/officeDocument/2006/relationships/hyperlink" Target="https://www.google.com/maps/dir/33.8885848,-118.0703626/33.7987141,-118.1636573" TargetMode="External"/><Relationship Id="rId59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IKEA&amp;destination_place_id=ChIJB1MrviM13YARBN4V9jdKFI0&amp;travelmode=bicycling" TargetMode="External"/><Relationship Id="rId118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scom+Credit+Union&amp;destination_place_id=ChIJFQMb09Yz3YARH0deK0TKtTI&amp;travelmode=bicycling" TargetMode="External"/><Relationship Id="rId118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scom+Credit+Union&amp;destination_place_id=ChIJFQMb09Yz3YARH0deK0TKtTI&amp;travelmode=transit" TargetMode="External"/><Relationship Id="rId119" Type="http://schemas.openxmlformats.org/officeDocument/2006/relationships/hyperlink" Target="https://www.google.com/maps/dir/33.8885848,-118.0703626/33.7190281,-117.9382728" TargetMode="External"/><Relationship Id="rId1182" Type="http://schemas.openxmlformats.org/officeDocument/2006/relationships/hyperlink" Target="https://maps.google.com?saddr=33.8885848,-118.0703626&amp;daddr=33.804691,-118.167317" TargetMode="External"/><Relationship Id="rId11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illtop+Park&amp;destination_place_id=ChIJ6yi6-n0x3YARHC5OVOOdvQo&amp;travelmode=transit" TargetMode="External"/><Relationship Id="rId35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unset+View+Park&amp;destination_place_id=ChIJfT70Z34x3YARf2o2zs-Dong&amp;travelmode=driving" TargetMode="External"/><Relationship Id="rId594" Type="http://schemas.openxmlformats.org/officeDocument/2006/relationships/hyperlink" Target="https://maps.google.com?saddr=33.8885848,-118.0703626&amp;daddr=33.8418961,-117.9574746" TargetMode="External"/><Relationship Id="rId1183" Type="http://schemas.openxmlformats.org/officeDocument/2006/relationships/hyperlink" Target="https://www.google.com/maps/dir/33.8885848,-118.0703626/33.804691,-118.167317" TargetMode="External"/><Relationship Id="rId35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unset+View+Park&amp;destination_place_id=ChIJfT70Z34x3YARf2o2zs-Dong&amp;travelmode=best" TargetMode="External"/><Relationship Id="rId59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Home+Depot&amp;destination_place_id=ChIJt7GYzo8p3YARMheS7dNkYvI&amp;travelmode=transit" TargetMode="External"/><Relationship Id="rId118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j0YvZ9fRwoARsQgP2MHOnz4&amp;travelmode=best" TargetMode="External"/><Relationship Id="rId350" Type="http://schemas.openxmlformats.org/officeDocument/2006/relationships/hyperlink" Target="https://www.google.com/maps/dir/33.8885848,-118.0703626/33.7497605,-118.0884234" TargetMode="External"/><Relationship Id="rId59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Home+Depot&amp;destination_place_id=ChIJt7GYzo8p3YARMheS7dNkYvI&amp;travelmode=bicycling" TargetMode="External"/><Relationship Id="rId118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j0YvZ9fRwoARsQgP2MHOnz4&amp;travelmode=driving" TargetMode="External"/><Relationship Id="rId59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Home+Depot&amp;destination_place_id=ChIJt7GYzo8p3YARMheS7dNkYvI&amp;travelmode=walking" TargetMode="External"/><Relationship Id="rId118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j0YvZ9fRwoARsQgP2MHOnz4&amp;travelmode=walking" TargetMode="External"/><Relationship Id="rId11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le+Square+Regional+Park&amp;destination_place_id=ChIJNWhHcwsn3YAR66eV_VxLTEY&amp;travelmode=driving" TargetMode="External"/><Relationship Id="rId356" Type="http://schemas.openxmlformats.org/officeDocument/2006/relationships/hyperlink" Target="https://maps.google.com?saddr=33.8885848,-118.0703626&amp;daddr=33.7987141,-118.1636573" TargetMode="External"/><Relationship Id="rId59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IKEA&amp;destination_place_id=ChIJB1MrviM13YARBN4V9jdKFI0&amp;travelmode=walking" TargetMode="External"/><Relationship Id="rId118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j0YvZ9fRwoARsQgP2MHOnz4&amp;travelmode=bicycling" TargetMode="External"/><Relationship Id="rId11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le+Square+Regional+Park&amp;destination_place_id=ChIJNWhHcwsn3YAR66eV_VxLTEY&amp;travelmode=best" TargetMode="External"/><Relationship Id="rId35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unset+View+Park&amp;destination_place_id=ChIJfT70Z34x3YARf2o2zs-Dong&amp;travelmode=transit" TargetMode="External"/><Relationship Id="rId59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IKEA&amp;destination_place_id=ChIJB1MrviM13YARBN4V9jdKFI0&amp;travelmode=driving" TargetMode="External"/><Relationship Id="rId118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j0YvZ9fRwoARsQgP2MHOnz4&amp;travelmode=transit" TargetMode="External"/><Relationship Id="rId112" Type="http://schemas.openxmlformats.org/officeDocument/2006/relationships/hyperlink" Target="https://www.google.com/maps/dir/33.8885848,-118.0703626/33.7993545,-118.1651217" TargetMode="External"/><Relationship Id="rId35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unset+View+Park&amp;destination_place_id=ChIJfT70Z34x3YARf2o2zs-Dong&amp;travelmode=bicycling" TargetMode="External"/><Relationship Id="rId59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IKEA&amp;destination_place_id=ChIJB1MrviM13YARBN4V9jdKFI0&amp;travelmode=best" TargetMode="External"/><Relationship Id="rId1189" Type="http://schemas.openxmlformats.org/officeDocument/2006/relationships/hyperlink" Target="https://maps.google.com?saddr=33.8885848,-118.0703626&amp;daddr=34.0097431,-118.1080672" TargetMode="External"/><Relationship Id="rId111" Type="http://schemas.openxmlformats.org/officeDocument/2006/relationships/hyperlink" Target="https://maps.google.com?saddr=33.8885848,-118.0703626&amp;daddr=33.7993545,-118.1651217" TargetMode="External"/><Relationship Id="rId35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unset+View+Park&amp;destination_place_id=ChIJfT70Z34x3YARf2o2zs-Dong&amp;travelmode=walking" TargetMode="External"/><Relationship Id="rId595" Type="http://schemas.openxmlformats.org/officeDocument/2006/relationships/hyperlink" Target="https://www.google.com/maps/dir/33.8885848,-118.0703626/33.8418961,-117.9574746" TargetMode="External"/><Relationship Id="rId113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XZEY8inMwoAR7XbHFb668ek&amp;travelmode=driving" TargetMode="External"/><Relationship Id="rId113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XZEY8inMwoAR7XbHFb668ek&amp;travelmode=walking" TargetMode="External"/><Relationship Id="rId113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XZEY8inMwoAR7XbHFb668ek&amp;travelmode=bicycling" TargetMode="External"/><Relationship Id="rId113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XZEY8inMwoAR7XbHFb668ek&amp;travelmode=transit" TargetMode="External"/><Relationship Id="rId30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apanese+Village+Plaza&amp;destination_place_id=ChIJe635DEjGwoARq-J1W5-JeHQ&amp;travelmode=bicycling" TargetMode="External"/><Relationship Id="rId54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MWoy9esr3YARev8diNxBa8U&amp;travelmode=best" TargetMode="External"/><Relationship Id="rId78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.A.+Honda+World&amp;destination_place_id=ChIJyU3oHInSwoARhaWs8eekqr0&amp;travelmode=transit" TargetMode="External"/><Relationship Id="rId30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apanese+Village+Plaza&amp;destination_place_id=ChIJe635DEjGwoARq-J1W5-JeHQ&amp;travelmode=walking" TargetMode="External"/><Relationship Id="rId546" Type="http://schemas.openxmlformats.org/officeDocument/2006/relationships/hyperlink" Target="https://www.google.com/maps/dir/33.8885848,-118.0703626/33.8857027,-118.0990606" TargetMode="External"/><Relationship Id="rId78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.A.+Honda+World&amp;destination_place_id=ChIJyU3oHInSwoARhaWs8eekqr0&amp;travelmode=bicycling" TargetMode="External"/><Relationship Id="rId30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apanese+Village+Plaza&amp;destination_place_id=ChIJe635DEjGwoARq-J1W5-JeHQ&amp;travelmode=driving" TargetMode="External"/><Relationship Id="rId545" Type="http://schemas.openxmlformats.org/officeDocument/2006/relationships/hyperlink" Target="https://maps.google.com?saddr=33.8885848,-118.0703626&amp;daddr=33.8857027,-118.0990606" TargetMode="External"/><Relationship Id="rId78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.A.+Honda+World&amp;destination_place_id=ChIJyU3oHInSwoARhaWs8eekqr0&amp;travelmode=walking" TargetMode="External"/><Relationship Id="rId30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apanese+Village+Plaza&amp;destination_place_id=ChIJe635DEjGwoARq-J1W5-JeHQ&amp;travelmode=best" TargetMode="External"/><Relationship Id="rId54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erritos+College+Bookstore&amp;destination_place_id=ChIJ23EVb0Mt3YARnzaP2IgBq9A&amp;travelmode=transit" TargetMode="External"/><Relationship Id="rId78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.A.+Honda+World&amp;destination_place_id=ChIJyU3oHInSwoARhaWs8eekqr0&amp;travelmode=driving" TargetMode="External"/><Relationship Id="rId30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merica+Tropical+Interpretive+Center&amp;destination_place_id=ChIJscTnAUXGwoARbOL70ZGMb3Q&amp;travelmode=best" TargetMode="External"/><Relationship Id="rId308" Type="http://schemas.openxmlformats.org/officeDocument/2006/relationships/hyperlink" Target="https://www.google.com/maps/dir/33.8885848,-118.0703626/34.0488922,-118.240424" TargetMode="External"/><Relationship Id="rId307" Type="http://schemas.openxmlformats.org/officeDocument/2006/relationships/hyperlink" Target="https://maps.google.com?saddr=33.8885848,-118.0703626&amp;daddr=34.0488922,-118.240424" TargetMode="External"/><Relationship Id="rId54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MWoy9esr3YARev8diNxBa8U&amp;travelmode=walking" TargetMode="External"/><Relationship Id="rId30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apanese+Village+Plaza&amp;destination_place_id=ChIJe635DEjGwoARq-J1W5-JeHQ&amp;travelmode=transit" TargetMode="External"/><Relationship Id="rId54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MWoy9esr3YARev8diNxBa8U&amp;travelmode=driving" TargetMode="External"/><Relationship Id="rId78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Connection+Center&amp;destination_place_id=ChIJ4YKP4xHTwoARvTp1AFe-O-o&amp;travelmode=bicycling" TargetMode="External"/><Relationship Id="rId78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Connection+Center&amp;destination_place_id=ChIJ4YKP4xHTwoARvTp1AFe-O-o&amp;travelmode=walking" TargetMode="External"/><Relationship Id="rId113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F0PL3d_PwoARJBfNj_8Tivc&amp;travelmode=walking" TargetMode="External"/><Relationship Id="rId113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F0PL3d_PwoARJBfNj_8Tivc&amp;travelmode=bicycling" TargetMode="External"/><Relationship Id="rId301" Type="http://schemas.openxmlformats.org/officeDocument/2006/relationships/hyperlink" Target="https://www.google.com/maps/dir/33.8885848,-118.0703626/33.79023129999999,-118.2584452" TargetMode="External"/><Relationship Id="rId54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erritos+College+Bookstore&amp;destination_place_id=ChIJ23EVb0Mt3YARnzaP2IgBq9A&amp;travelmode=bicycling" TargetMode="External"/><Relationship Id="rId78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.A.+Honda+World&amp;destination_place_id=ChIJyU3oHInSwoARhaWs8eekqr0&amp;travelmode=best" TargetMode="External"/><Relationship Id="rId113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F0PL3d_PwoARJBfNj_8Tivc&amp;travelmode=transit" TargetMode="External"/><Relationship Id="rId300" Type="http://schemas.openxmlformats.org/officeDocument/2006/relationships/hyperlink" Target="https://maps.google.com?saddr=33.8885848,-118.0703626&amp;daddr=33.79023129999999,-118.2584452" TargetMode="External"/><Relationship Id="rId54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erritos+College+Bookstore&amp;destination_place_id=ChIJ23EVb0Mt3YARnzaP2IgBq9A&amp;travelmode=walking" TargetMode="External"/><Relationship Id="rId784" Type="http://schemas.openxmlformats.org/officeDocument/2006/relationships/hyperlink" Target="https://www.google.com/maps/dir/33.8885848,-118.0703626/33.9407117,-118.049712" TargetMode="External"/><Relationship Id="rId1133" Type="http://schemas.openxmlformats.org/officeDocument/2006/relationships/hyperlink" Target="https://maps.google.com?saddr=33.8885848,-118.0703626&amp;daddr=34.038645,-118.1142556" TargetMode="External"/><Relationship Id="rId54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erritos+College+Bookstore&amp;destination_place_id=ChIJ23EVb0Mt3YARnzaP2IgBq9A&amp;travelmode=driving" TargetMode="External"/><Relationship Id="rId783" Type="http://schemas.openxmlformats.org/officeDocument/2006/relationships/hyperlink" Target="https://maps.google.com?saddr=33.8885848,-118.0703626&amp;daddr=33.9407117,-118.049712" TargetMode="External"/><Relationship Id="rId1134" Type="http://schemas.openxmlformats.org/officeDocument/2006/relationships/hyperlink" Target="https://www.google.com/maps/dir/33.8885848,-118.0703626/34.038645,-118.1142556" TargetMode="External"/><Relationship Id="rId54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erritos+College+Bookstore&amp;destination_place_id=ChIJ23EVb0Mt3YARnzaP2IgBq9A&amp;travelmode=best" TargetMode="External"/><Relationship Id="rId78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Connection+Center&amp;destination_place_id=ChIJ4YKP4xHTwoARvTp1AFe-O-o&amp;travelmode=transit" TargetMode="External"/><Relationship Id="rId113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XZEY8inMwoAR7XbHFb668ek&amp;travelmode=best" TargetMode="External"/><Relationship Id="rId112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NdjF6fTOwoARssC5hrxs258&amp;travelmode=transit" TargetMode="External"/><Relationship Id="rId1126" Type="http://schemas.openxmlformats.org/officeDocument/2006/relationships/hyperlink" Target="https://maps.google.com?saddr=33.8885848,-118.0703626&amp;daddr=33.9864219,-118.1626303" TargetMode="External"/><Relationship Id="rId1127" Type="http://schemas.openxmlformats.org/officeDocument/2006/relationships/hyperlink" Target="https://www.google.com/maps/dir/33.8885848,-118.0703626/33.9864219,-118.1626303" TargetMode="External"/><Relationship Id="rId112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F0PL3d_PwoARJBfNj_8Tivc&amp;travelmode=best" TargetMode="External"/><Relationship Id="rId112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F0PL3d_PwoARJBfNj_8Tivc&amp;travelmode=driving" TargetMode="External"/><Relationship Id="rId53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RSCJwQYm3YARn93PpnwmnYw&amp;travelmode=bicycling" TargetMode="External"/><Relationship Id="rId77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Connection+Center&amp;destination_place_id=ChIJ4YKP4xHTwoARvTp1AFe-O-o&amp;travelmode=best" TargetMode="External"/><Relationship Id="rId53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RSCJwQYm3YARn93PpnwmnYw&amp;travelmode=walking" TargetMode="External"/><Relationship Id="rId777" Type="http://schemas.openxmlformats.org/officeDocument/2006/relationships/hyperlink" Target="https://www.google.com/maps/dir/33.8885848,-118.0703626/33.9378224,-118.0481685" TargetMode="External"/><Relationship Id="rId53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RSCJwQYm3YARn93PpnwmnYw&amp;travelmode=driving" TargetMode="External"/><Relationship Id="rId776" Type="http://schemas.openxmlformats.org/officeDocument/2006/relationships/hyperlink" Target="https://maps.google.com?saddr=33.8885848,-118.0703626&amp;daddr=33.9378224,-118.0481685" TargetMode="External"/><Relationship Id="rId53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RSCJwQYm3YARn93PpnwmnYw&amp;travelmode=best" TargetMode="External"/><Relationship Id="rId77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g2zFwRPTwoARD7NYO_qIA9Q&amp;travelmode=transit" TargetMode="External"/><Relationship Id="rId539" Type="http://schemas.openxmlformats.org/officeDocument/2006/relationships/hyperlink" Target="https://www.google.com/maps/dir/33.8885848,-118.0703626/33.75060550000001,-118.0144054" TargetMode="External"/><Relationship Id="rId538" Type="http://schemas.openxmlformats.org/officeDocument/2006/relationships/hyperlink" Target="https://maps.google.com?saddr=33.8885848,-118.0703626&amp;daddr=33.75060550000001,-118.0144054" TargetMode="External"/><Relationship Id="rId53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RSCJwQYm3YARn93PpnwmnYw&amp;travelmode=transit" TargetMode="External"/><Relationship Id="rId77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Connection+Center&amp;destination_place_id=ChIJ4YKP4xHTwoARvTp1AFe-O-o&amp;travelmode=driving" TargetMode="External"/><Relationship Id="rId770" Type="http://schemas.openxmlformats.org/officeDocument/2006/relationships/hyperlink" Target="https://www.google.com/maps/dir/33.8885848,-118.0703626/33.8720949,-118.0631923" TargetMode="External"/><Relationship Id="rId1120" Type="http://schemas.openxmlformats.org/officeDocument/2006/relationships/hyperlink" Target="https://www.google.com/maps/dir/33.8885848,-118.0703626/33.8026434,-117.9419229" TargetMode="External"/><Relationship Id="rId532" Type="http://schemas.openxmlformats.org/officeDocument/2006/relationships/hyperlink" Target="https://www.google.com/maps/dir/33.8885848,-118.0703626/33.9690687,-118.0483086" TargetMode="External"/><Relationship Id="rId77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g2zFwRPTwoARD7NYO_qIA9Q&amp;travelmode=bicycling" TargetMode="External"/><Relationship Id="rId112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NdjF6fTOwoARssC5hrxs258&amp;travelmode=best" TargetMode="External"/><Relationship Id="rId531" Type="http://schemas.openxmlformats.org/officeDocument/2006/relationships/hyperlink" Target="https://maps.google.com?saddr=33.8885848,-118.0703626&amp;daddr=33.9690687,-118.0483086" TargetMode="External"/><Relationship Id="rId77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g2zFwRPTwoARD7NYO_qIA9Q&amp;travelmode=walking" TargetMode="External"/><Relationship Id="rId112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NdjF6fTOwoARssC5hrxs258&amp;travelmode=driving" TargetMode="External"/><Relationship Id="rId53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IH+Health+Whittier+Hospital&amp;destination_place_id=ChIJ5Qwt_7vTwoARecJ1KcfOOIQ&amp;travelmode=transit" TargetMode="External"/><Relationship Id="rId77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g2zFwRPTwoARD7NYO_qIA9Q&amp;travelmode=driving" TargetMode="External"/><Relationship Id="rId112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NdjF6fTOwoARssC5hrxs258&amp;travelmode=walking" TargetMode="External"/><Relationship Id="rId77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g2zFwRPTwoARD7NYO_qIA9Q&amp;travelmode=best" TargetMode="External"/><Relationship Id="rId112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NdjF6fTOwoARssC5hrxs258&amp;travelmode=bicycling" TargetMode="External"/><Relationship Id="rId115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%7C+Bitcoin+ATM&amp;destination_place_id=ChIJ0RDlz6go3YARqsJRMQ4Ck_M&amp;travelmode=walking" TargetMode="External"/><Relationship Id="rId115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%7C+Bitcoin+ATM&amp;destination_place_id=ChIJ0RDlz6go3YARqsJRMQ4Ck_M&amp;travelmode=bicycling" TargetMode="External"/><Relationship Id="rId32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ommy+Trojan&amp;destination_place_id=ChIJIfdecuPHwoARKagsKQF16io&amp;travelmode=transit" TargetMode="External"/><Relationship Id="rId56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use+of+Blues+Anaheim&amp;destination_place_id=ChIJc4y_idjX3IARMRg3qcsJwC8&amp;travelmode=driving" TargetMode="External"/><Relationship Id="rId32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ommy+Trojan&amp;destination_place_id=ChIJIfdecuPHwoARKagsKQF16io&amp;travelmode=bicycling" TargetMode="External"/><Relationship Id="rId56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use+of+Blues+Anaheim&amp;destination_place_id=ChIJc4y_idjX3IARMRg3qcsJwC8&amp;travelmode=best" TargetMode="External"/><Relationship Id="rId32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ommy+Trojan&amp;destination_place_id=ChIJIfdecuPHwoARKagsKQF16io&amp;travelmode=walking" TargetMode="External"/><Relationship Id="rId567" Type="http://schemas.openxmlformats.org/officeDocument/2006/relationships/hyperlink" Target="https://www.google.com/maps/dir/33.8885848,-118.0703626/33.9195263,-118.1026756" TargetMode="External"/><Relationship Id="rId32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ommy+Trojan&amp;destination_place_id=ChIJIfdecuPHwoARKagsKQF16io&amp;travelmode=driving" TargetMode="External"/><Relationship Id="rId566" Type="http://schemas.openxmlformats.org/officeDocument/2006/relationships/hyperlink" Target="https://maps.google.com?saddr=33.8885848,-118.0703626&amp;daddr=33.9195263,-118.1026756" TargetMode="External"/><Relationship Id="rId329" Type="http://schemas.openxmlformats.org/officeDocument/2006/relationships/hyperlink" Target="https://www.google.com/maps/dir/33.8885848,-118.0703626/34.0205619,-118.2854468" TargetMode="External"/><Relationship Id="rId328" Type="http://schemas.openxmlformats.org/officeDocument/2006/relationships/hyperlink" Target="https://maps.google.com?saddr=33.8885848,-118.0703626&amp;daddr=34.0205619,-118.2854468" TargetMode="External"/><Relationship Id="rId56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stco+Wholesale&amp;destination_place_id=ChIJPUqIQ5jSwoARgdmVFbGb4jU&amp;travelmode=best" TargetMode="External"/><Relationship Id="rId115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a0RWgXrWwoARoQxwjWHhkEk&amp;travelmode=driving" TargetMode="External"/><Relationship Id="rId560" Type="http://schemas.openxmlformats.org/officeDocument/2006/relationships/hyperlink" Target="https://www.google.com/maps/dir/33.8885848,-118.0703626/33.8511755,-118.1407921" TargetMode="External"/><Relationship Id="rId115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a0RWgXrWwoARoQxwjWHhkEk&amp;travelmode=walking" TargetMode="External"/><Relationship Id="rId115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a0RWgXrWwoARoQxwjWHhkEk&amp;travelmode=bicycling" TargetMode="External"/><Relationship Id="rId115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a0RWgXrWwoARoQxwjWHhkEk&amp;travelmode=transit" TargetMode="External"/><Relationship Id="rId32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ommy+Trojan&amp;destination_place_id=ChIJIfdecuPHwoARKagsKQF16io&amp;travelmode=best" TargetMode="External"/><Relationship Id="rId56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stco+Wholesale&amp;destination_place_id=ChIJPUqIQ5jSwoARgdmVFbGb4jU&amp;travelmode=transit" TargetMode="External"/><Relationship Id="rId1154" Type="http://schemas.openxmlformats.org/officeDocument/2006/relationships/hyperlink" Target="https://maps.google.com?saddr=33.8885848,-118.0703626&amp;daddr=34.0214365,-117.957909" TargetMode="External"/><Relationship Id="rId322" Type="http://schemas.openxmlformats.org/officeDocument/2006/relationships/hyperlink" Target="https://www.google.com/maps/dir/33.8885848,-118.0703626/34.029229,-118.0683865" TargetMode="External"/><Relationship Id="rId56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stco+Wholesale&amp;destination_place_id=ChIJPUqIQ5jSwoARgdmVFbGb4jU&amp;travelmode=bicycling" TargetMode="External"/><Relationship Id="rId1155" Type="http://schemas.openxmlformats.org/officeDocument/2006/relationships/hyperlink" Target="https://www.google.com/maps/dir/33.8885848,-118.0703626/34.0214365,-117.957909" TargetMode="External"/><Relationship Id="rId321" Type="http://schemas.openxmlformats.org/officeDocument/2006/relationships/hyperlink" Target="https://maps.google.com?saddr=33.8885848,-118.0703626&amp;daddr=34.029229,-118.0683865" TargetMode="External"/><Relationship Id="rId56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stco+Wholesale&amp;destination_place_id=ChIJPUqIQ5jSwoARgdmVFbGb4jU&amp;travelmode=walking" TargetMode="External"/><Relationship Id="rId115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%7C+Bitcoin+ATM&amp;destination_place_id=ChIJ0RDlz6go3YARqsJRMQ4Ck_M&amp;travelmode=best" TargetMode="External"/><Relationship Id="rId32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osque+Del+Rio+Hondo&amp;destination_place_id=ChIJAS6b_FPQwoARQtVGSSK-XKg&amp;travelmode=transit" TargetMode="External"/><Relationship Id="rId56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stco+Wholesale&amp;destination_place_id=ChIJPUqIQ5jSwoARgdmVFbGb4jU&amp;travelmode=driving" TargetMode="External"/><Relationship Id="rId115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%7C+Bitcoin+ATM&amp;destination_place_id=ChIJ0RDlz6go3YARqsJRMQ4Ck_M&amp;travelmode=driving" TargetMode="External"/><Relationship Id="rId1147" Type="http://schemas.openxmlformats.org/officeDocument/2006/relationships/hyperlink" Target="https://maps.google.com?saddr=33.8885848,-118.0703626&amp;daddr=33.7662509,-118.191385" TargetMode="External"/><Relationship Id="rId1148" Type="http://schemas.openxmlformats.org/officeDocument/2006/relationships/hyperlink" Target="https://www.google.com/maps/dir/33.8885848,-118.0703626/33.7662509,-118.191385" TargetMode="External"/><Relationship Id="rId114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a0RWgXrWwoARoQxwjWHhkEk&amp;travelmode=best" TargetMode="External"/><Relationship Id="rId31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osque+Del+Rio+Hondo&amp;destination_place_id=ChIJAS6b_FPQwoARQtVGSSK-XKg&amp;travelmode=best" TargetMode="External"/><Relationship Id="rId55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oot+Locker&amp;destination_place_id=ChIJld31mvYy3YAR0E8Z0Kh0hp4&amp;travelmode=transit" TargetMode="External"/><Relationship Id="rId315" Type="http://schemas.openxmlformats.org/officeDocument/2006/relationships/hyperlink" Target="https://www.google.com/maps/dir/33.8885848,-118.0703626/34.05765,-118.2381585" TargetMode="External"/><Relationship Id="rId55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oot+Locker&amp;destination_place_id=ChIJld31mvYy3YAR0E8Z0Kh0hp4&amp;travelmode=bicycling" TargetMode="External"/><Relationship Id="rId79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Supercenter&amp;destination_place_id=ChIJ4YKP4xHTwoARJwlORQrt8Vw&amp;travelmode=best" TargetMode="External"/><Relationship Id="rId314" Type="http://schemas.openxmlformats.org/officeDocument/2006/relationships/hyperlink" Target="https://maps.google.com?saddr=33.8885848,-118.0703626&amp;daddr=34.05765,-118.2381585" TargetMode="External"/><Relationship Id="rId55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oot+Locker&amp;destination_place_id=ChIJld31mvYy3YAR0E8Z0Kh0hp4&amp;travelmode=walking" TargetMode="External"/><Relationship Id="rId798" Type="http://schemas.openxmlformats.org/officeDocument/2006/relationships/hyperlink" Target="https://www.google.com/maps/dir/33.8885848,-118.0703626/33.885534,-118.105267" TargetMode="External"/><Relationship Id="rId31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merica+Tropical+Interpretive+Center&amp;destination_place_id=ChIJscTnAUXGwoARbOL70ZGMb3Q&amp;travelmode=transit" TargetMode="External"/><Relationship Id="rId55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oot+Locker&amp;destination_place_id=ChIJld31mvYy3YAR0E8Z0Kh0hp4&amp;travelmode=driving" TargetMode="External"/><Relationship Id="rId797" Type="http://schemas.openxmlformats.org/officeDocument/2006/relationships/hyperlink" Target="https://maps.google.com?saddr=33.8885848,-118.0703626&amp;daddr=33.885534,-118.105267" TargetMode="External"/><Relationship Id="rId31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osque+Del+Rio+Hondo&amp;destination_place_id=ChIJAS6b_FPQwoARQtVGSSK-XKg&amp;travelmode=bicycling" TargetMode="External"/><Relationship Id="rId31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osque+Del+Rio+Hondo&amp;destination_place_id=ChIJAS6b_FPQwoARQtVGSSK-XKg&amp;travelmode=walking" TargetMode="External"/><Relationship Id="rId31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osque+Del+Rio+Hondo&amp;destination_place_id=ChIJAS6b_FPQwoARQtVGSSK-XKg&amp;travelmode=driving" TargetMode="External"/><Relationship Id="rId559" Type="http://schemas.openxmlformats.org/officeDocument/2006/relationships/hyperlink" Target="https://maps.google.com?saddr=33.8885848,-118.0703626&amp;daddr=33.8511755,-118.1407921" TargetMode="External"/><Relationship Id="rId55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MWoy9esr3YARev8diNxBa8U&amp;travelmode=bicycling" TargetMode="External"/><Relationship Id="rId79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mmo+Bros&amp;destination_place_id=ChIJ32hhQFot3YARyGIs8z7G6Ps&amp;travelmode=best" TargetMode="External"/><Relationship Id="rId791" Type="http://schemas.openxmlformats.org/officeDocument/2006/relationships/hyperlink" Target="https://www.google.com/maps/dir/33.8885848,-118.0703626/33.9365958,-118.097189" TargetMode="External"/><Relationship Id="rId1140" Type="http://schemas.openxmlformats.org/officeDocument/2006/relationships/hyperlink" Target="https://maps.google.com?saddr=33.8885848,-118.0703626&amp;daddr=33.9705777,-118.1658792" TargetMode="External"/><Relationship Id="rId790" Type="http://schemas.openxmlformats.org/officeDocument/2006/relationships/hyperlink" Target="https://maps.google.com?saddr=33.8885848,-118.0703626&amp;daddr=33.9365958,-118.097189" TargetMode="External"/><Relationship Id="rId1141" Type="http://schemas.openxmlformats.org/officeDocument/2006/relationships/hyperlink" Target="https://www.google.com/maps/dir/33.8885848,-118.0703626/33.9705777,-118.1658792" TargetMode="External"/><Relationship Id="rId114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ctor's+Bank&amp;destination_place_id=ChIJhQbZNDox3YARuv1XsDRY6g0&amp;travelmode=best" TargetMode="External"/><Relationship Id="rId31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merica+Tropical+Interpretive+Center&amp;destination_place_id=ChIJscTnAUXGwoARbOL70ZGMb3Q&amp;travelmode=bicycling" TargetMode="External"/><Relationship Id="rId55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oot+Locker&amp;destination_place_id=ChIJld31mvYy3YAR0E8Z0Kh0hp4&amp;travelmode=best" TargetMode="External"/><Relationship Id="rId79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mmo+Bros&amp;destination_place_id=ChIJ32hhQFot3YARyGIs8z7G6Ps&amp;travelmode=transit" TargetMode="External"/><Relationship Id="rId114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ctor's+Bank&amp;destination_place_id=ChIJhQbZNDox3YARuv1XsDRY6g0&amp;travelmode=driving" TargetMode="External"/><Relationship Id="rId31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merica+Tropical+Interpretive+Center&amp;destination_place_id=ChIJscTnAUXGwoARbOL70ZGMb3Q&amp;travelmode=walking" TargetMode="External"/><Relationship Id="rId553" Type="http://schemas.openxmlformats.org/officeDocument/2006/relationships/hyperlink" Target="https://www.google.com/maps/dir/33.8885848,-118.0703626/33.857376,-118.0014648" TargetMode="External"/><Relationship Id="rId79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mmo+Bros&amp;destination_place_id=ChIJ32hhQFot3YARyGIs8z7G6Ps&amp;travelmode=bicycling" TargetMode="External"/><Relationship Id="rId114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ctor's+Bank&amp;destination_place_id=ChIJhQbZNDox3YARuv1XsDRY6g0&amp;travelmode=walking" TargetMode="External"/><Relationship Id="rId31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merica+Tropical+Interpretive+Center&amp;destination_place_id=ChIJscTnAUXGwoARbOL70ZGMb3Q&amp;travelmode=driving" TargetMode="External"/><Relationship Id="rId552" Type="http://schemas.openxmlformats.org/officeDocument/2006/relationships/hyperlink" Target="https://maps.google.com?saddr=33.8885848,-118.0703626&amp;daddr=33.857376,-118.0014648" TargetMode="External"/><Relationship Id="rId79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mmo+Bros&amp;destination_place_id=ChIJ32hhQFot3YARyGIs8z7G6Ps&amp;travelmode=walking" TargetMode="External"/><Relationship Id="rId114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ctor's+Bank&amp;destination_place_id=ChIJhQbZNDox3YARuv1XsDRY6g0&amp;travelmode=bicycling" TargetMode="External"/><Relationship Id="rId55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MWoy9esr3YARev8diNxBa8U&amp;travelmode=transit" TargetMode="External"/><Relationship Id="rId79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mmo+Bros&amp;destination_place_id=ChIJ32hhQFot3YARyGIs8z7G6Ps&amp;travelmode=driving" TargetMode="External"/><Relationship Id="rId114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ctor's+Bank&amp;destination_place_id=ChIJhQbZNDox3YARuv1XsDRY6g0&amp;travelmode=transit" TargetMode="External"/><Relationship Id="rId29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Banning+Museum&amp;destination_place_id=ChIJ9bhKKcw13YARpn9Dk1oypdY&amp;travelmode=walking" TargetMode="External"/><Relationship Id="rId29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Banning+Museum&amp;destination_place_id=ChIJ9bhKKcw13YARpn9Dk1oypdY&amp;travelmode=driving" TargetMode="External"/><Relationship Id="rId29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Banning+Museum&amp;destination_place_id=ChIJ9bhKKcw13YARpn9Dk1oypdY&amp;travelmode=best" TargetMode="External"/><Relationship Id="rId294" Type="http://schemas.openxmlformats.org/officeDocument/2006/relationships/hyperlink" Target="https://www.google.com/maps/dir/33.8885848,-118.0703626/33.7694616,-118.1834921" TargetMode="External"/><Relationship Id="rId29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Banning+Museum&amp;destination_place_id=ChIJ9bhKKcw13YARpn9Dk1oypdY&amp;travelmode=transit" TargetMode="External"/><Relationship Id="rId29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Banning+Museum&amp;destination_place_id=ChIJ9bhKKcw13YARpn9Dk1oypdY&amp;travelmode=bicycling" TargetMode="External"/><Relationship Id="rId27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avy+Memorial&amp;destination_place_id=ChIJc-EBKqsx3YARf7jrj6LWuNU&amp;travelmode=transit" TargetMode="External"/><Relationship Id="rId27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avy+Memorial&amp;destination_place_id=ChIJc-EBKqsx3YARf7jrj6LWuNU&amp;travelmode=bicycling" TargetMode="External"/><Relationship Id="rId26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avy+Memorial&amp;destination_place_id=ChIJc-EBKqsx3YARf7jrj6LWuNU&amp;travelmode=walking" TargetMode="External"/><Relationship Id="rId26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uzeo+Museum+and+Cultural+Center&amp;destination_place_id=ChIJXU3PKyXW3IARhRwrRyqLhpM&amp;travelmode=transit" TargetMode="External"/><Relationship Id="rId26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uzeo+Museum+and+Cultural+Center&amp;destination_place_id=ChIJXU3PKyXW3IARhRwrRyqLhpM&amp;travelmode=bicycling" TargetMode="External"/><Relationship Id="rId26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uzeo+Museum+and+Cultural+Center&amp;destination_place_id=ChIJXU3PKyXW3IARhRwrRyqLhpM&amp;travelmode=walking" TargetMode="External"/><Relationship Id="rId26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uzeo+Museum+and+Cultural+Center&amp;destination_place_id=ChIJXU3PKyXW3IARhRwrRyqLhpM&amp;travelmode=driving" TargetMode="External"/><Relationship Id="rId26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avy+Memorial&amp;destination_place_id=ChIJc-EBKqsx3YARf7jrj6LWuNU&amp;travelmode=driving" TargetMode="External"/><Relationship Id="rId26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avy+Memorial&amp;destination_place_id=ChIJc-EBKqsx3YARf7jrj6LWuNU&amp;travelmode=best" TargetMode="External"/><Relationship Id="rId266" Type="http://schemas.openxmlformats.org/officeDocument/2006/relationships/hyperlink" Target="https://www.google.com/maps/dir/33.8885848,-118.0703626/33.83348050000001,-117.914103" TargetMode="External"/><Relationship Id="rId265" Type="http://schemas.openxmlformats.org/officeDocument/2006/relationships/hyperlink" Target="https://maps.google.com?saddr=33.8885848,-118.0703626&amp;daddr=33.83348050000001,-117.914103" TargetMode="External"/><Relationship Id="rId26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uzeo+Museum+and+Cultural+Center&amp;destination_place_id=ChIJXU3PKyXW3IARhRwrRyqLhpM&amp;travelmode=best" TargetMode="External"/><Relationship Id="rId259" Type="http://schemas.openxmlformats.org/officeDocument/2006/relationships/hyperlink" Target="https://www.google.com/maps/dir/33.8885848,-118.0703626/33.7751861,-118.1804241" TargetMode="External"/><Relationship Id="rId258" Type="http://schemas.openxmlformats.org/officeDocument/2006/relationships/hyperlink" Target="https://maps.google.com?saddr=33.8885848,-118.0703626&amp;daddr=33.7751861,-118.1804241" TargetMode="External"/><Relationship Id="rId25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cific+Island+Ethnic+Art+Museum&amp;destination_place_id=ChIJ2XyMOhUx3YARvBiNfi6inNQ&amp;travelmode=best" TargetMode="External"/><Relationship Id="rId49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ordstrom&amp;destination_place_id=ChIJAdw-Lp4t3YARD6A1YxrYEpM&amp;travelmode=transit" TargetMode="External"/><Relationship Id="rId252" Type="http://schemas.openxmlformats.org/officeDocument/2006/relationships/hyperlink" Target="https://www.google.com/maps/dir/33.8885848,-118.0703626/34.0328896,-118.2633975" TargetMode="External"/><Relationship Id="rId49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ordstrom&amp;destination_place_id=ChIJAdw-Lp4t3YARD6A1YxrYEpM&amp;travelmode=bicycling" TargetMode="External"/><Relationship Id="rId251" Type="http://schemas.openxmlformats.org/officeDocument/2006/relationships/hyperlink" Target="https://maps.google.com?saddr=33.8885848,-118.0703626&amp;daddr=34.0328896,-118.2633975" TargetMode="External"/><Relationship Id="rId49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ordstrom&amp;destination_place_id=ChIJAdw-Lp4t3YARD6A1YxrYEpM&amp;travelmode=walking" TargetMode="External"/><Relationship Id="rId25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Emerald+Trail&amp;destination_place_id=ChIJHwysKITHwoARgu4jgPugq2c&amp;travelmode=transit" TargetMode="External"/><Relationship Id="rId49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ordstrom&amp;destination_place_id=ChIJAdw-Lp4t3YARD6A1YxrYEpM&amp;travelmode=driving" TargetMode="External"/><Relationship Id="rId25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cific+Island+Ethnic+Art+Museum&amp;destination_place_id=ChIJ2XyMOhUx3YARvBiNfi6inNQ&amp;travelmode=transit" TargetMode="External"/><Relationship Id="rId49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rnes+&amp;+Noble&amp;destination_place_id=ChIJTyHmt9wt3YARqiuyRYwMoRI&amp;travelmode=driving" TargetMode="External"/><Relationship Id="rId25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cific+Island+Ethnic+Art+Museum&amp;destination_place_id=ChIJ2XyMOhUx3YARvBiNfi6inNQ&amp;travelmode=bicycling" TargetMode="External"/><Relationship Id="rId49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rnes+&amp;+Noble&amp;destination_place_id=ChIJTyHmt9wt3YARqiuyRYwMoRI&amp;travelmode=best" TargetMode="External"/><Relationship Id="rId25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cific+Island+Ethnic+Art+Museum&amp;destination_place_id=ChIJ2XyMOhUx3YARvBiNfi6inNQ&amp;travelmode=walking" TargetMode="External"/><Relationship Id="rId497" Type="http://schemas.openxmlformats.org/officeDocument/2006/relationships/hyperlink" Target="https://www.google.com/maps/dir/33.8885848,-118.0703626/33.8634588,-118.0937519" TargetMode="External"/><Relationship Id="rId25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acific+Island+Ethnic+Art+Museum&amp;destination_place_id=ChIJ2XyMOhUx3YARvBiNfi6inNQ&amp;travelmode=driving" TargetMode="External"/><Relationship Id="rId496" Type="http://schemas.openxmlformats.org/officeDocument/2006/relationships/hyperlink" Target="https://maps.google.com?saddr=33.8885848,-118.0703626&amp;daddr=33.8634588,-118.0937519" TargetMode="External"/><Relationship Id="rId293" Type="http://schemas.openxmlformats.org/officeDocument/2006/relationships/hyperlink" Target="https://maps.google.com?saddr=33.8885848,-118.0703626&amp;daddr=33.7694616,-118.1834921" TargetMode="External"/><Relationship Id="rId29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Kelly+House&amp;destination_place_id=ChIJMwcSyiIx3YAR9oicE-Ht5mU&amp;travelmode=transit" TargetMode="External"/><Relationship Id="rId29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Kelly+House&amp;destination_place_id=ChIJMwcSyiIx3YAR9oicE-Ht5mU&amp;travelmode=bicycling" TargetMode="External"/><Relationship Id="rId29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Kelly+House&amp;destination_place_id=ChIJMwcSyiIx3YAR9oicE-Ht5mU&amp;travelmode=walking" TargetMode="External"/><Relationship Id="rId286" Type="http://schemas.openxmlformats.org/officeDocument/2006/relationships/hyperlink" Target="https://maps.google.com?saddr=33.8885848,-118.0703626&amp;daddr=34.0572431,-118.2379814" TargetMode="External"/><Relationship Id="rId28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vila+Adobe&amp;destination_place_id=ChIJ-1Vb4UTGwoARANaWGbqWTUA&amp;travelmode=transit" TargetMode="External"/><Relationship Id="rId28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vila+Adobe&amp;destination_place_id=ChIJ-1Vb4UTGwoARANaWGbqWTUA&amp;travelmode=bicycling" TargetMode="External"/><Relationship Id="rId28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vila+Adobe&amp;destination_place_id=ChIJ-1Vb4UTGwoARANaWGbqWTUA&amp;travelmode=walking" TargetMode="External"/><Relationship Id="rId28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Kelly+House&amp;destination_place_id=ChIJMwcSyiIx3YAR9oicE-Ht5mU&amp;travelmode=driving" TargetMode="External"/><Relationship Id="rId28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Kelly+House&amp;destination_place_id=ChIJMwcSyiIx3YAR9oicE-Ht5mU&amp;travelmode=best" TargetMode="External"/><Relationship Id="rId287" Type="http://schemas.openxmlformats.org/officeDocument/2006/relationships/hyperlink" Target="https://www.google.com/maps/dir/33.8885848,-118.0703626/34.0572431,-118.2379814" TargetMode="External"/><Relationship Id="rId28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vila+Adobe&amp;destination_place_id=ChIJ-1Vb4UTGwoARANaWGbqWTUA&amp;travelmode=driving" TargetMode="External"/><Relationship Id="rId28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vila+Adobe&amp;destination_place_id=ChIJ-1Vb4UTGwoARANaWGbqWTUA&amp;travelmode=best" TargetMode="External"/><Relationship Id="rId280" Type="http://schemas.openxmlformats.org/officeDocument/2006/relationships/hyperlink" Target="https://www.google.com/maps/dir/33.8885848,-118.0703626/33.8155898,-117.919034" TargetMode="External"/><Relationship Id="rId27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nnie's+House&amp;destination_place_id=ChIJOeeS9dPX3IARnoCxvQs1n94&amp;travelmode=driving" TargetMode="External"/><Relationship Id="rId27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nnie's+House&amp;destination_place_id=ChIJOeeS9dPX3IARnoCxvQs1n94&amp;travelmode=best" TargetMode="External"/><Relationship Id="rId273" Type="http://schemas.openxmlformats.org/officeDocument/2006/relationships/hyperlink" Target="https://www.google.com/maps/dir/33.8885848,-118.0703626/33.7615487,-118.1561351" TargetMode="External"/><Relationship Id="rId272" Type="http://schemas.openxmlformats.org/officeDocument/2006/relationships/hyperlink" Target="https://maps.google.com?saddr=33.8885848,-118.0703626&amp;daddr=33.7615487,-118.1561351" TargetMode="External"/><Relationship Id="rId279" Type="http://schemas.openxmlformats.org/officeDocument/2006/relationships/hyperlink" Target="https://maps.google.com?saddr=33.8885848,-118.0703626&amp;daddr=33.8155898,-117.919034" TargetMode="External"/><Relationship Id="rId27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nnie's+House&amp;destination_place_id=ChIJOeeS9dPX3IARnoCxvQs1n94&amp;travelmode=transit" TargetMode="External"/><Relationship Id="rId27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nnie's+House&amp;destination_place_id=ChIJOeeS9dPX3IARnoCxvQs1n94&amp;travelmode=bicycling" TargetMode="External"/><Relationship Id="rId27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nnie's+House&amp;destination_place_id=ChIJOeeS9dPX3IARnoCxvQs1n94&amp;travelmode=walking" TargetMode="External"/><Relationship Id="rId90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nk+of+America+ATM&amp;destination_place_id=ChIJfx5JPc7V3IARrSfrYj5ja08&amp;travelmode=bicycling" TargetMode="External"/><Relationship Id="rId90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nk+of+America+ATM&amp;destination_place_id=ChIJfx5JPc7V3IARrSfrYj5ja08&amp;travelmode=walking" TargetMode="External"/><Relationship Id="rId90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nk+of+America+ATM&amp;destination_place_id=ChIJfx5JPc7V3IARrSfrYj5ja08&amp;travelmode=driving" TargetMode="External"/><Relationship Id="rId90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nk+of+America+ATM&amp;destination_place_id=ChIJfx5JPc7V3IARrSfrYj5ja08&amp;travelmode=best" TargetMode="External"/><Relationship Id="rId909" Type="http://schemas.openxmlformats.org/officeDocument/2006/relationships/hyperlink" Target="https://maps.google.com?saddr=33.8885848,-118.0703626&amp;daddr=33.8779009,-117.8900475" TargetMode="External"/><Relationship Id="rId90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nk+of+America+ATM&amp;destination_place_id=ChIJfx5JPc7V3IARrSfrYj5ja08&amp;travelmode=transit" TargetMode="External"/><Relationship Id="rId903" Type="http://schemas.openxmlformats.org/officeDocument/2006/relationships/hyperlink" Target="https://www.google.com/maps/dir/33.8885848,-118.0703626/33.92912609999999,-118.2149293" TargetMode="External"/><Relationship Id="rId902" Type="http://schemas.openxmlformats.org/officeDocument/2006/relationships/hyperlink" Target="https://maps.google.com?saddr=33.8885848,-118.0703626&amp;daddr=33.92912609999999,-118.2149293" TargetMode="External"/><Relationship Id="rId90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me+and+Office+Tech&amp;destination_place_id=ChIJBzZDBI3LwoARqfMzhjuSykI&amp;travelmode=transit" TargetMode="External"/><Relationship Id="rId90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me+and+Office+Tech&amp;destination_place_id=ChIJBzZDBI3LwoARqfMzhjuSykI&amp;travelmode=bicycling" TargetMode="External"/><Relationship Id="rId92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n2kgx_nLwoARc5u80mOcchY&amp;travelmode=transit" TargetMode="External"/><Relationship Id="rId92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n2kgx_nLwoARc5u80mOcchY&amp;travelmode=bicycling" TargetMode="External"/><Relationship Id="rId92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n2kgx_nLwoARc5u80mOcchY&amp;travelmode=walking" TargetMode="External"/><Relationship Id="rId92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n2kgx_nLwoARc5u80mOcchY&amp;travelmode=driving" TargetMode="External"/><Relationship Id="rId92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9xp-9jkx3YARUiiGfdpy7Ms&amp;travelmode=bicycling" TargetMode="External"/><Relationship Id="rId92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9xp-9jkx3YARUiiGfdpy7Ms&amp;travelmode=walking" TargetMode="External"/><Relationship Id="rId92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n2kgx_nLwoARc5u80mOcchY&amp;travelmode=best" TargetMode="External"/><Relationship Id="rId924" Type="http://schemas.openxmlformats.org/officeDocument/2006/relationships/hyperlink" Target="https://www.google.com/maps/dir/33.8885848,-118.0703626/33.76737969999999,-118.1934755" TargetMode="External"/><Relationship Id="rId923" Type="http://schemas.openxmlformats.org/officeDocument/2006/relationships/hyperlink" Target="https://maps.google.com?saddr=33.8885848,-118.0703626&amp;daddr=33.76737969999999,-118.1934755" TargetMode="External"/><Relationship Id="rId92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9xp-9jkx3YARUiiGfdpy7Ms&amp;travelmode=transit" TargetMode="External"/><Relationship Id="rId91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9xp-9jkx3YARUiiGfdpy7Ms&amp;travelmode=best" TargetMode="External"/><Relationship Id="rId917" Type="http://schemas.openxmlformats.org/officeDocument/2006/relationships/hyperlink" Target="https://www.google.com/maps/dir/33.8885848,-118.0703626/33.8313363,-117.9429334" TargetMode="External"/><Relationship Id="rId916" Type="http://schemas.openxmlformats.org/officeDocument/2006/relationships/hyperlink" Target="https://maps.google.com?saddr=33.8885848,-118.0703626&amp;daddr=33.8313363,-117.9429334" TargetMode="External"/><Relationship Id="rId91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q7uPMcIp3YARfcdxSaqc43k&amp;travelmode=transit" TargetMode="External"/><Relationship Id="rId91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9xp-9jkx3YARUiiGfdpy7Ms&amp;travelmode=driving" TargetMode="External"/><Relationship Id="rId910" Type="http://schemas.openxmlformats.org/officeDocument/2006/relationships/hyperlink" Target="https://www.google.com/maps/dir/33.8885848,-118.0703626/33.8779009,-117.8900475" TargetMode="External"/><Relationship Id="rId91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q7uPMcIp3YARfcdxSaqc43k&amp;travelmode=bicycling" TargetMode="External"/><Relationship Id="rId91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q7uPMcIp3YARfcdxSaqc43k&amp;travelmode=walking" TargetMode="External"/><Relationship Id="rId91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q7uPMcIp3YARfcdxSaqc43k&amp;travelmode=driving" TargetMode="External"/><Relationship Id="rId91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q7uPMcIp3YARfcdxSaqc43k&amp;travelmode=best" TargetMode="External"/><Relationship Id="rId121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tXel-Too3YARuotBJ_weXnE&amp;travelmode=driving" TargetMode="External"/><Relationship Id="rId121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tXel-Too3YARuotBJ_weXnE&amp;travelmode=walking" TargetMode="External"/><Relationship Id="rId121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tXel-Too3YARuotBJ_weXnE&amp;travelmode=bicycling" TargetMode="External"/><Relationship Id="rId121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tXel-Too3YARuotBJ_weXnE&amp;travelmode=transit" TargetMode="External"/><Relationship Id="rId1217" Type="http://schemas.openxmlformats.org/officeDocument/2006/relationships/hyperlink" Target="https://maps.google.com?saddr=33.8885848,-118.0703626&amp;daddr=33.801814,-117.9397284" TargetMode="External"/><Relationship Id="rId1218" Type="http://schemas.openxmlformats.org/officeDocument/2006/relationships/hyperlink" Target="https://www.google.com/maps/dir/33.8885848,-118.0703626/33.801814,-117.9397284" TargetMode="External"/><Relationship Id="rId121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B9FLS-8x3YARBMxjzNWoiU0&amp;travelmode=best" TargetMode="External"/><Relationship Id="rId629" Type="http://schemas.openxmlformats.org/officeDocument/2006/relationships/hyperlink" Target="https://maps.google.com?saddr=33.8885848,-118.0703626&amp;daddr=33.9181747,-117.9936307" TargetMode="External"/><Relationship Id="rId62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avers&amp;destination_place_id=ChIJTed4PzYr3YARPvMnghfObSY&amp;travelmode=best" TargetMode="External"/><Relationship Id="rId86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Valley+View+Home+Loans&amp;destination_place_id=ChIJ_0ZuH24s3YARDNbB0Sw-ons&amp;travelmode=transit" TargetMode="External"/><Relationship Id="rId623" Type="http://schemas.openxmlformats.org/officeDocument/2006/relationships/hyperlink" Target="https://www.google.com/maps/dir/33.8885848,-118.0703626/33.859973,-118.093031" TargetMode="External"/><Relationship Id="rId86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Valley+View+Home+Loans&amp;destination_place_id=ChIJ_0ZuH24s3YARDNbB0Sw-ons&amp;travelmode=bicycling" TargetMode="External"/><Relationship Id="rId622" Type="http://schemas.openxmlformats.org/officeDocument/2006/relationships/hyperlink" Target="https://maps.google.com?saddr=33.8885848,-118.0703626&amp;daddr=33.859973,-118.093031" TargetMode="External"/><Relationship Id="rId86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Valley+View+Home+Loans&amp;destination_place_id=ChIJ_0ZuH24s3YARDNbB0Sw-ons&amp;travelmode=walking" TargetMode="External"/><Relationship Id="rId62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y's&amp;destination_place_id=ChIJ8565_XMt3YARx4UIKYn6qDc&amp;travelmode=transit" TargetMode="External"/><Relationship Id="rId86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Valley+View+Home+Loans&amp;destination_place_id=ChIJ_0ZuH24s3YARDNbB0Sw-ons&amp;travelmode=driving" TargetMode="External"/><Relationship Id="rId62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avers&amp;destination_place_id=ChIJTed4PzYr3YARPvMnghfObSY&amp;travelmode=transit" TargetMode="External"/><Relationship Id="rId62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avers&amp;destination_place_id=ChIJTed4PzYr3YARPvMnghfObSY&amp;travelmode=bicycling" TargetMode="External"/><Relationship Id="rId86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bank&amp;destination_place_id=ChIJcbyB7HQz3YARgwytHUXYgVc&amp;travelmode=best" TargetMode="External"/><Relationship Id="rId62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avers&amp;destination_place_id=ChIJTed4PzYr3YARPvMnghfObSY&amp;travelmode=walking" TargetMode="External"/><Relationship Id="rId868" Type="http://schemas.openxmlformats.org/officeDocument/2006/relationships/hyperlink" Target="https://www.google.com/maps/dir/33.8885848,-118.0703626/33.7977462,-118.0031634" TargetMode="External"/><Relationship Id="rId62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avers&amp;destination_place_id=ChIJTed4PzYr3YARPvMnghfObSY&amp;travelmode=driving" TargetMode="External"/><Relationship Id="rId867" Type="http://schemas.openxmlformats.org/officeDocument/2006/relationships/hyperlink" Target="https://maps.google.com?saddr=33.8885848,-118.0703626&amp;daddr=33.7977462,-118.0031634" TargetMode="External"/><Relationship Id="rId62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y's&amp;destination_place_id=ChIJ8565_XMt3YARx4UIKYn6qDc&amp;travelmode=bicycling" TargetMode="External"/><Relationship Id="rId86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Valley+View+Home+Loans&amp;destination_place_id=ChIJ_0ZuH24s3YARDNbB0Sw-ons&amp;travelmode=best" TargetMode="External"/><Relationship Id="rId861" Type="http://schemas.openxmlformats.org/officeDocument/2006/relationships/hyperlink" Target="https://www.google.com/maps/dir/33.8885848,-118.0703626/33.7473714,-118.0130952" TargetMode="External"/><Relationship Id="rId1210" Type="http://schemas.openxmlformats.org/officeDocument/2006/relationships/hyperlink" Target="https://maps.google.com?saddr=33.8885848,-118.0703626&amp;daddr=33.9819264,-118.0498174" TargetMode="External"/><Relationship Id="rId860" Type="http://schemas.openxmlformats.org/officeDocument/2006/relationships/hyperlink" Target="https://maps.google.com?saddr=33.8885848,-118.0703626&amp;daddr=33.7473714,-118.0130952" TargetMode="External"/><Relationship Id="rId1211" Type="http://schemas.openxmlformats.org/officeDocument/2006/relationships/hyperlink" Target="https://www.google.com/maps/dir/33.8885848,-118.0703626/33.9819264,-118.0498174" TargetMode="External"/><Relationship Id="rId121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tXel-Too3YARuotBJ_weXnE&amp;travelmode=best" TargetMode="External"/><Relationship Id="rId120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uYGTDdkq3YARYOeMN_tRydI&amp;travelmode=transit" TargetMode="External"/><Relationship Id="rId1203" Type="http://schemas.openxmlformats.org/officeDocument/2006/relationships/hyperlink" Target="https://maps.google.com?saddr=33.8885848,-118.0703626&amp;daddr=33.9176268,-117.9674739" TargetMode="External"/><Relationship Id="rId1204" Type="http://schemas.openxmlformats.org/officeDocument/2006/relationships/hyperlink" Target="https://www.google.com/maps/dir/33.8885848,-118.0703626/33.9176268,-117.9674739" TargetMode="External"/><Relationship Id="rId120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D2fa48TTwoARk3fbSfaSCGU&amp;travelmode=best" TargetMode="External"/><Relationship Id="rId120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D2fa48TTwoARk3fbSfaSCGU&amp;travelmode=driving" TargetMode="External"/><Relationship Id="rId120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D2fa48TTwoARk3fbSfaSCGU&amp;travelmode=walking" TargetMode="External"/><Relationship Id="rId120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D2fa48TTwoARk3fbSfaSCGU&amp;travelmode=bicycling" TargetMode="External"/><Relationship Id="rId120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D2fa48TTwoARk3fbSfaSCGU&amp;travelmode=transit" TargetMode="External"/><Relationship Id="rId61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y's&amp;destination_place_id=ChIJ8565_XMt3YARx4UIKYn6qDc&amp;travelmode=walking" TargetMode="External"/><Relationship Id="rId61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y's&amp;destination_place_id=ChIJ8565_XMt3YARx4UIKYn6qDc&amp;travelmode=driving" TargetMode="External"/><Relationship Id="rId61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Rio+Hondo+Bookstore&amp;destination_place_id=ChIJLd9LwTjRwoAR6_VIVS5gyxU&amp;travelmode=bicycling" TargetMode="External"/><Relationship Id="rId85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yaUD-gUm3YARcE-L5Eb2BWs&amp;travelmode=best" TargetMode="External"/><Relationship Id="rId61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Rio+Hondo+Bookstore&amp;destination_place_id=ChIJLd9LwTjRwoAR6_VIVS5gyxU&amp;travelmode=walking" TargetMode="External"/><Relationship Id="rId854" Type="http://schemas.openxmlformats.org/officeDocument/2006/relationships/hyperlink" Target="https://www.google.com/maps/dir/33.8885848,-118.0703626/33.8928594,-117.9280499" TargetMode="External"/><Relationship Id="rId61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Rio+Hondo+Bookstore&amp;destination_place_id=ChIJLd9LwTjRwoAR6_VIVS5gyxU&amp;travelmode=driving" TargetMode="External"/><Relationship Id="rId853" Type="http://schemas.openxmlformats.org/officeDocument/2006/relationships/hyperlink" Target="https://maps.google.com?saddr=33.8885848,-118.0703626&amp;daddr=33.8928594,-117.9280499" TargetMode="External"/><Relationship Id="rId61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Rio+Hondo+Bookstore&amp;destination_place_id=ChIJLd9LwTjRwoAR6_VIVS5gyxU&amp;travelmode=best" TargetMode="External"/><Relationship Id="rId85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ealth+Associates+Federal+CU&amp;destination_place_id=ChIJ5WWR0ngq3YARMAsMwmigksM&amp;travelmode=transit" TargetMode="External"/><Relationship Id="rId61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y's&amp;destination_place_id=ChIJ8565_XMt3YARx4UIKYn6qDc&amp;travelmode=best" TargetMode="External"/><Relationship Id="rId85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yaUD-gUm3YARcE-L5Eb2BWs&amp;travelmode=transit" TargetMode="External"/><Relationship Id="rId616" Type="http://schemas.openxmlformats.org/officeDocument/2006/relationships/hyperlink" Target="https://www.google.com/maps/dir/33.8885848,-118.0703626/34.0197585,-118.033475" TargetMode="External"/><Relationship Id="rId85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yaUD-gUm3YARcE-L5Eb2BWs&amp;travelmode=bicycling" TargetMode="External"/><Relationship Id="rId615" Type="http://schemas.openxmlformats.org/officeDocument/2006/relationships/hyperlink" Target="https://maps.google.com?saddr=33.8885848,-118.0703626&amp;daddr=34.0197585,-118.033475" TargetMode="External"/><Relationship Id="rId85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yaUD-gUm3YARcE-L5Eb2BWs&amp;travelmode=walking" TargetMode="External"/><Relationship Id="rId61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Rio+Hondo+Bookstore&amp;destination_place_id=ChIJLd9LwTjRwoAR6_VIVS5gyxU&amp;travelmode=transit" TargetMode="External"/><Relationship Id="rId85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yaUD-gUm3YARcE-L5Eb2BWs&amp;travelmode=driving" TargetMode="External"/><Relationship Id="rId85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ealth+Associates+Federal+CU&amp;destination_place_id=ChIJ5WWR0ngq3YARMAsMwmigksM&amp;travelmode=bicycling" TargetMode="External"/><Relationship Id="rId85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ealth+Associates+Federal+CU&amp;destination_place_id=ChIJ5WWR0ngq3YARMAsMwmigksM&amp;travelmode=walking" TargetMode="External"/><Relationship Id="rId120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uYGTDdkq3YARYOeMN_tRydI&amp;travelmode=walking" TargetMode="External"/><Relationship Id="rId120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uYGTDdkq3YARYOeMN_tRydI&amp;travelmode=bicycling" TargetMode="External"/><Relationship Id="rId123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NIFY+Financial+Credit+Union&amp;destination_place_id=ChIJAZ_jVkIm3YARUTSG-oJYqMU&amp;travelmode=walking" TargetMode="External"/><Relationship Id="rId123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NIFY+Financial+Credit+Union&amp;destination_place_id=ChIJAZ_jVkIm3YARUTSG-oJYqMU&amp;travelmode=bicycling" TargetMode="External"/><Relationship Id="rId123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NIFY+Financial+Credit+Union&amp;destination_place_id=ChIJAZ_jVkIm3YARUTSG-oJYqMU&amp;travelmode=transit" TargetMode="External"/><Relationship Id="rId1238" Type="http://schemas.openxmlformats.org/officeDocument/2006/relationships/hyperlink" Target="https://maps.google.com?saddr=33.8885848,-118.0703626&amp;daddr=33.716813,-118.0084614" TargetMode="External"/><Relationship Id="rId1239" Type="http://schemas.openxmlformats.org/officeDocument/2006/relationships/hyperlink" Target="https://www.google.com/maps/dir/33.8885848,-118.0703626/33.716813,-118.0084614" TargetMode="External"/><Relationship Id="rId40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L+Pino&amp;destination_place_id=ChIJdbtGBwDFwoARIErAuPq8_xA&amp;travelmode=walking" TargetMode="External"/><Relationship Id="rId40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now+White's+Enchanted+Wish&amp;destination_place_id=ChIJC4tPjBHX3IARhEqioRHqpCw&amp;travelmode=transit" TargetMode="External"/><Relationship Id="rId64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be+Toyota&amp;destination_place_id=ChIJEZgNN6jMwoARJ1_7aTrTRKw&amp;travelmode=driving" TargetMode="External"/><Relationship Id="rId888" Type="http://schemas.openxmlformats.org/officeDocument/2006/relationships/hyperlink" Target="https://maps.google.com?saddr=33.8885848,-118.0703626&amp;daddr=33.8504995,-118.1367541" TargetMode="External"/><Relationship Id="rId40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now+White's+Enchanted+Wish&amp;destination_place_id=ChIJC4tPjBHX3IARhEqioRHqpCw&amp;travelmode=bicycling" TargetMode="External"/><Relationship Id="rId64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be+Toyota&amp;destination_place_id=ChIJEZgNN6jMwoARJ1_7aTrTRKw&amp;travelmode=best" TargetMode="External"/><Relationship Id="rId88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feVn9vMy3YAReJPxNMA-PB4&amp;travelmode=transit" TargetMode="External"/><Relationship Id="rId40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now+White's+Enchanted+Wish&amp;destination_place_id=ChIJC4tPjBHX3IARhEqioRHqpCw&amp;travelmode=walking" TargetMode="External"/><Relationship Id="rId644" Type="http://schemas.openxmlformats.org/officeDocument/2006/relationships/hyperlink" Target="https://www.google.com/maps/dir/33.8885848,-118.0703626/34.0063385,-118.1529537" TargetMode="External"/><Relationship Id="rId88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feVn9vMy3YAReJPxNMA-PB4&amp;travelmode=bicycling" TargetMode="External"/><Relationship Id="rId40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now+White's+Enchanted+Wish&amp;destination_place_id=ChIJC4tPjBHX3IARhEqioRHqpCw&amp;travelmode=driving" TargetMode="External"/><Relationship Id="rId643" Type="http://schemas.openxmlformats.org/officeDocument/2006/relationships/hyperlink" Target="https://maps.google.com?saddr=33.8885848,-118.0703626&amp;daddr=34.0063385,-118.1529537" TargetMode="External"/><Relationship Id="rId88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feVn9vMy3YAReJPxNMA-PB4&amp;travelmode=walking" TargetMode="External"/><Relationship Id="rId40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L+Pino&amp;destination_place_id=ChIJdbtGBwDFwoARIErAuPq8_xA&amp;travelmode=driving" TargetMode="External"/><Relationship Id="rId40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L+Pino&amp;destination_place_id=ChIJdbtGBwDFwoARIErAuPq8_xA&amp;travelmode=best" TargetMode="External"/><Relationship Id="rId64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be+Toyota&amp;destination_place_id=ChIJEZgNN6jMwoARJ1_7aTrTRKw&amp;travelmode=transit" TargetMode="External"/><Relationship Id="rId406" Type="http://schemas.openxmlformats.org/officeDocument/2006/relationships/hyperlink" Target="https://www.google.com/maps/dir/33.8885848,-118.0703626/33.8127559,-117.918767" TargetMode="External"/><Relationship Id="rId64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be+Toyota&amp;destination_place_id=ChIJEZgNN6jMwoARJ1_7aTrTRKw&amp;travelmode=bicycling" TargetMode="External"/><Relationship Id="rId405" Type="http://schemas.openxmlformats.org/officeDocument/2006/relationships/hyperlink" Target="https://maps.google.com?saddr=33.8885848,-118.0703626&amp;daddr=33.8127559,-117.918767" TargetMode="External"/><Relationship Id="rId64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be+Toyota&amp;destination_place_id=ChIJEZgNN6jMwoARJ1_7aTrTRKw&amp;travelmode=walking" TargetMode="External"/><Relationship Id="rId889" Type="http://schemas.openxmlformats.org/officeDocument/2006/relationships/hyperlink" Target="https://www.google.com/maps/dir/33.8885848,-118.0703626/33.8504995,-118.1367541" TargetMode="External"/><Relationship Id="rId88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armers+&amp;+Merchants+Bank&amp;destination_place_id=ChIJITRXWegz3YARodIb2Rbe4KA&amp;travelmode=transit" TargetMode="External"/><Relationship Id="rId123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YZbRgyTW3IARgvHWT7VIMM8&amp;travelmode=transit" TargetMode="External"/><Relationship Id="rId40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Snow+White's+Enchanted+Wish&amp;destination_place_id=ChIJC4tPjBHX3IARhEqioRHqpCw&amp;travelmode=best" TargetMode="External"/><Relationship Id="rId64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ds&amp;destination_place_id=ChIJT_27nVTOwoARjIf-yz3fqVg&amp;travelmode=transit" TargetMode="External"/><Relationship Id="rId88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feVn9vMy3YAReJPxNMA-PB4&amp;travelmode=driving" TargetMode="External"/><Relationship Id="rId1231" Type="http://schemas.openxmlformats.org/officeDocument/2006/relationships/hyperlink" Target="https://maps.google.com?saddr=33.8885848,-118.0703626&amp;daddr=33.8357839,-117.9157811" TargetMode="External"/><Relationship Id="rId64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ds&amp;destination_place_id=ChIJT_27nVTOwoARjIf-yz3fqVg&amp;travelmode=bicycling" TargetMode="External"/><Relationship Id="rId88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feVn9vMy3YAReJPxNMA-PB4&amp;travelmode=best" TargetMode="External"/><Relationship Id="rId1232" Type="http://schemas.openxmlformats.org/officeDocument/2006/relationships/hyperlink" Target="https://www.google.com/maps/dir/33.8885848,-118.0703626/33.8357839,-117.9157811" TargetMode="External"/><Relationship Id="rId64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ds&amp;destination_place_id=ChIJT_27nVTOwoARjIf-yz3fqVg&amp;travelmode=walking" TargetMode="External"/><Relationship Id="rId882" Type="http://schemas.openxmlformats.org/officeDocument/2006/relationships/hyperlink" Target="https://www.google.com/maps/dir/33.8885848,-118.0703626/33.8081074,-118.1867435" TargetMode="External"/><Relationship Id="rId123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NIFY+Financial+Credit+Union&amp;destination_place_id=ChIJAZ_jVkIm3YARUTSG-oJYqMU&amp;travelmode=best" TargetMode="External"/><Relationship Id="rId881" Type="http://schemas.openxmlformats.org/officeDocument/2006/relationships/hyperlink" Target="https://maps.google.com?saddr=33.8885848,-118.0703626&amp;daddr=33.8081074,-118.1867435" TargetMode="External"/><Relationship Id="rId123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UNIFY+Financial+Credit+Union&amp;destination_place_id=ChIJAZ_jVkIm3YARUTSG-oJYqMU&amp;travelmode=driving" TargetMode="External"/><Relationship Id="rId1224" Type="http://schemas.openxmlformats.org/officeDocument/2006/relationships/hyperlink" Target="https://maps.google.com?saddr=33.8885848,-118.0703626&amp;daddr=33.7946404,-118.1246862" TargetMode="External"/><Relationship Id="rId1225" Type="http://schemas.openxmlformats.org/officeDocument/2006/relationships/hyperlink" Target="https://www.google.com/maps/dir/33.8885848,-118.0703626/33.7946404,-118.1246862" TargetMode="External"/><Relationship Id="rId122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YZbRgyTW3IARgvHWT7VIMM8&amp;travelmode=best" TargetMode="External"/><Relationship Id="rId122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YZbRgyTW3IARgvHWT7VIMM8&amp;travelmode=driving" TargetMode="External"/><Relationship Id="rId122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YZbRgyTW3IARgvHWT7VIMM8&amp;travelmode=walking" TargetMode="External"/><Relationship Id="rId122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YZbRgyTW3IARgvHWT7VIMM8&amp;travelmode=bicycling" TargetMode="External"/><Relationship Id="rId63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Home+Depot&amp;destination_place_id=ChIJZ0f6Z9Yz3YAR14Hmm8HVYDM&amp;travelmode=transit" TargetMode="External"/><Relationship Id="rId87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armers+&amp;+Merchants+Bank&amp;destination_place_id=ChIJITRXWegz3YARodIb2Rbe4KA&amp;travelmode=driving" TargetMode="External"/><Relationship Id="rId63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Home+Depot&amp;destination_place_id=ChIJZ0f6Z9Yz3YAR14Hmm8HVYDM&amp;travelmode=bicycling" TargetMode="External"/><Relationship Id="rId87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armers+&amp;+Merchants+Bank&amp;destination_place_id=ChIJITRXWegz3YARodIb2Rbe4KA&amp;travelmode=best" TargetMode="External"/><Relationship Id="rId63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Home+Depot&amp;destination_place_id=ChIJZ0f6Z9Yz3YAR14Hmm8HVYDM&amp;travelmode=walking" TargetMode="External"/><Relationship Id="rId875" Type="http://schemas.openxmlformats.org/officeDocument/2006/relationships/hyperlink" Target="https://www.google.com/maps/dir/33.8885848,-118.0703626/33.8400514,-118.1846017" TargetMode="External"/><Relationship Id="rId63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Home+Depot&amp;destination_place_id=ChIJZ0f6Z9Yz3YAR14Hmm8HVYDM&amp;travelmode=driving" TargetMode="External"/><Relationship Id="rId874" Type="http://schemas.openxmlformats.org/officeDocument/2006/relationships/hyperlink" Target="https://maps.google.com?saddr=33.8885848,-118.0703626&amp;daddr=33.8400514,-118.1846017" TargetMode="External"/><Relationship Id="rId63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ds&amp;destination_place_id=ChIJT_27nVTOwoARjIf-yz3fqVg&amp;travelmode=driving" TargetMode="External"/><Relationship Id="rId63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ds&amp;destination_place_id=ChIJT_27nVTOwoARjIf-yz3fqVg&amp;travelmode=best" TargetMode="External"/><Relationship Id="rId637" Type="http://schemas.openxmlformats.org/officeDocument/2006/relationships/hyperlink" Target="https://www.google.com/maps/dir/33.8885848,-118.0703626/33.8017165,-118.1658432" TargetMode="External"/><Relationship Id="rId87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armers+&amp;+Merchants+Bank&amp;destination_place_id=ChIJITRXWegz3YARodIb2Rbe4KA&amp;travelmode=bicycling" TargetMode="External"/><Relationship Id="rId636" Type="http://schemas.openxmlformats.org/officeDocument/2006/relationships/hyperlink" Target="https://maps.google.com?saddr=33.8885848,-118.0703626&amp;daddr=33.8017165,-118.1658432" TargetMode="External"/><Relationship Id="rId87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armers+&amp;+Merchants+Bank&amp;destination_place_id=ChIJITRXWegz3YARodIb2Rbe4KA&amp;travelmode=walking" TargetMode="External"/><Relationship Id="rId63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Home+Depot&amp;destination_place_id=ChIJZ0f6Z9Yz3YAR14Hmm8HVYDM&amp;travelmode=best" TargetMode="External"/><Relationship Id="rId87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bank&amp;destination_place_id=ChIJcbyB7HQz3YARgwytHUXYgVc&amp;travelmode=transit" TargetMode="External"/><Relationship Id="rId122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B9FLS-8x3YARBMxjzNWoiU0&amp;travelmode=driving" TargetMode="External"/><Relationship Id="rId630" Type="http://schemas.openxmlformats.org/officeDocument/2006/relationships/hyperlink" Target="https://www.google.com/maps/dir/33.8885848,-118.0703626/33.9181747,-117.9936307" TargetMode="External"/><Relationship Id="rId87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bank&amp;destination_place_id=ChIJcbyB7HQz3YARgwytHUXYgVc&amp;travelmode=bicycling" TargetMode="External"/><Relationship Id="rId122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B9FLS-8x3YARBMxjzNWoiU0&amp;travelmode=walking" TargetMode="External"/><Relationship Id="rId87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bank&amp;destination_place_id=ChIJcbyB7HQz3YARgwytHUXYgVc&amp;travelmode=walking" TargetMode="External"/><Relationship Id="rId122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B9FLS-8x3YARBMxjzNWoiU0&amp;travelmode=bicycling" TargetMode="External"/><Relationship Id="rId87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bank&amp;destination_place_id=ChIJcbyB7HQz3YARgwytHUXYgVc&amp;travelmode=driving" TargetMode="External"/><Relationship Id="rId122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B9FLS-8x3YARBMxjzNWoiU0&amp;travelmode=transit" TargetMode="External"/><Relationship Id="rId82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Connection+Center&amp;destination_place_id=ChIJke6avzvNwoART9SJ0Ly6SVo&amp;travelmode=walking" TargetMode="External"/><Relationship Id="rId82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Connection+Center&amp;destination_place_id=ChIJke6avzvNwoART9SJ0Ly6SVo&amp;travelmode=driving" TargetMode="External"/><Relationship Id="rId82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Connection+Center&amp;destination_place_id=ChIJke6avzvNwoART9SJ0Ly6SVo&amp;travelmode=best" TargetMode="External"/><Relationship Id="rId82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Yogurtland+Cerritos&amp;destination_place_id=ChIJ1Z25_XMt3YARneq7rWNYCNc&amp;travelmode=walking" TargetMode="External"/><Relationship Id="rId82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Yogurtland+Cerritos&amp;destination_place_id=ChIJ1Z25_XMt3YARneq7rWNYCNc&amp;travelmode=driving" TargetMode="External"/><Relationship Id="rId82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Yogurtland+Cerritos&amp;destination_place_id=ChIJ1Z25_XMt3YARneq7rWNYCNc&amp;travelmode=best" TargetMode="External"/><Relationship Id="rId826" Type="http://schemas.openxmlformats.org/officeDocument/2006/relationships/hyperlink" Target="https://www.google.com/maps/dir/33.8885848,-118.0703626/33.8611429,-118.0931609" TargetMode="External"/><Relationship Id="rId825" Type="http://schemas.openxmlformats.org/officeDocument/2006/relationships/hyperlink" Target="https://maps.google.com?saddr=33.8885848,-118.0703626&amp;daddr=33.8611429,-118.0931609" TargetMode="External"/><Relationship Id="rId82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Yogurtland+Cerritos&amp;destination_place_id=ChIJ1Z25_XMt3YARneq7rWNYCNc&amp;travelmode=transit" TargetMode="External"/><Relationship Id="rId82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Yogurtland+Cerritos&amp;destination_place_id=ChIJ1Z25_XMt3YARneq7rWNYCNc&amp;travelmode=bicycling" TargetMode="External"/><Relationship Id="rId819" Type="http://schemas.openxmlformats.org/officeDocument/2006/relationships/hyperlink" Target="https://www.google.com/maps/dir/33.8885848,-118.0703626/33.8721368,-118.0621381" TargetMode="External"/><Relationship Id="rId818" Type="http://schemas.openxmlformats.org/officeDocument/2006/relationships/hyperlink" Target="https://maps.google.com?saddr=33.8885848,-118.0703626&amp;daddr=33.8721368,-118.0621381" TargetMode="External"/><Relationship Id="rId81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ational+Vision+Center&amp;destination_place_id=ChIJu9n_J_ws3YARwihDkopt-qo&amp;travelmode=transit" TargetMode="External"/><Relationship Id="rId81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ational+Vision+Center&amp;destination_place_id=ChIJu9n_J_ws3YARwihDkopt-qo&amp;travelmode=bicycling" TargetMode="External"/><Relationship Id="rId811" Type="http://schemas.openxmlformats.org/officeDocument/2006/relationships/hyperlink" Target="https://maps.google.com?saddr=33.8885848,-118.0703626&amp;daddr=33.8608971,-118.0988464" TargetMode="External"/><Relationship Id="rId81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exus+of+Cerritos&amp;destination_place_id=ChIJp1ZKBXct3YARRvZ_rdJgaIg&amp;travelmode=transit" TargetMode="External"/><Relationship Id="rId81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ational+Vision+Center&amp;destination_place_id=ChIJu9n_J_ws3YARwihDkopt-qo&amp;travelmode=walking" TargetMode="External"/><Relationship Id="rId81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ational+Vision+Center&amp;destination_place_id=ChIJu9n_J_ws3YARwihDkopt-qo&amp;travelmode=driving" TargetMode="External"/><Relationship Id="rId81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ational+Vision+Center&amp;destination_place_id=ChIJu9n_J_ws3YARwihDkopt-qo&amp;travelmode=best" TargetMode="External"/><Relationship Id="rId812" Type="http://schemas.openxmlformats.org/officeDocument/2006/relationships/hyperlink" Target="https://www.google.com/maps/dir/33.8885848,-118.0703626/33.8608971,-118.0988464" TargetMode="External"/><Relationship Id="rId609" Type="http://schemas.openxmlformats.org/officeDocument/2006/relationships/hyperlink" Target="https://www.google.com/maps/dir/33.8885848,-118.0703626/33.850132,-118.1405785" TargetMode="External"/><Relationship Id="rId608" Type="http://schemas.openxmlformats.org/officeDocument/2006/relationships/hyperlink" Target="https://maps.google.com?saddr=33.8885848,-118.0703626&amp;daddr=33.850132,-118.1405785" TargetMode="External"/><Relationship Id="rId60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y's&amp;destination_place_id=ChIJmeyqN_Qy3YARQE8PRxYGSC8&amp;travelmode=transit" TargetMode="External"/><Relationship Id="rId84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ealth+Associates+Federal+CU&amp;destination_place_id=ChIJ5WWR0ngq3YARMAsMwmigksM&amp;travelmode=driving" TargetMode="External"/><Relationship Id="rId602" Type="http://schemas.openxmlformats.org/officeDocument/2006/relationships/hyperlink" Target="https://www.google.com/maps/dir/33.8885848,-118.0703626/33.84203009999999,-118.2598638" TargetMode="External"/><Relationship Id="rId84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yQD7wJYs3YARpueikjJx2CU&amp;travelmode=bicycling" TargetMode="External"/><Relationship Id="rId601" Type="http://schemas.openxmlformats.org/officeDocument/2006/relationships/hyperlink" Target="https://maps.google.com?saddr=33.8885848,-118.0703626&amp;daddr=33.84203009999999,-118.2598638" TargetMode="External"/><Relationship Id="rId84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yQD7wJYs3YARpueikjJx2CU&amp;travelmode=walking" TargetMode="External"/><Relationship Id="rId60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IKEA&amp;destination_place_id=ChIJB1MrviM13YARBN4V9jdKFI0&amp;travelmode=transit" TargetMode="External"/><Relationship Id="rId84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yQD7wJYs3YARpueikjJx2CU&amp;travelmode=driving" TargetMode="External"/><Relationship Id="rId84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yQD7wJYs3YARpueikjJx2CU&amp;travelmode=best" TargetMode="External"/><Relationship Id="rId60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y's&amp;destination_place_id=ChIJmeyqN_Qy3YARQE8PRxYGSC8&amp;travelmode=bicycling" TargetMode="External"/><Relationship Id="rId84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ealth+Associates+Federal+CU&amp;destination_place_id=ChIJ5WWR0ngq3YARMAsMwmigksM&amp;travelmode=best" TargetMode="External"/><Relationship Id="rId60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y's&amp;destination_place_id=ChIJmeyqN_Qy3YARQE8PRxYGSC8&amp;travelmode=walking" TargetMode="External"/><Relationship Id="rId847" Type="http://schemas.openxmlformats.org/officeDocument/2006/relationships/hyperlink" Target="https://www.google.com/maps/dir/33.8885848,-118.0703626/33.8900909,-118.0347152" TargetMode="External"/><Relationship Id="rId60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y's&amp;destination_place_id=ChIJmeyqN_Qy3YARQE8PRxYGSC8&amp;travelmode=driving" TargetMode="External"/><Relationship Id="rId846" Type="http://schemas.openxmlformats.org/officeDocument/2006/relationships/hyperlink" Target="https://maps.google.com?saddr=33.8885848,-118.0703626&amp;daddr=33.8900909,-118.0347152" TargetMode="External"/><Relationship Id="rId60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acy's&amp;destination_place_id=ChIJmeyqN_Qy3YARQE8PRxYGSC8&amp;travelmode=best" TargetMode="External"/><Relationship Id="rId84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yQD7wJYs3YARpueikjJx2CU&amp;travelmode=transit" TargetMode="External"/><Relationship Id="rId840" Type="http://schemas.openxmlformats.org/officeDocument/2006/relationships/hyperlink" Target="https://www.google.com/maps/dir/33.8885848,-118.0703626/33.862629,-118.1010204" TargetMode="External"/><Relationship Id="rId839" Type="http://schemas.openxmlformats.org/officeDocument/2006/relationships/hyperlink" Target="https://maps.google.com?saddr=33.8885848,-118.0703626&amp;daddr=33.862629,-118.1010204" TargetMode="External"/><Relationship Id="rId83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enske+Chevrolet+Of+Cerritos&amp;destination_place_id=ChIJ98lPBXot3YARzqTgi2QRo7o&amp;travelmode=transit" TargetMode="External"/><Relationship Id="rId833" Type="http://schemas.openxmlformats.org/officeDocument/2006/relationships/hyperlink" Target="https://www.google.com/maps/dir/33.8885848,-118.0703626/33.90218499999999,-118.1452453" TargetMode="External"/><Relationship Id="rId832" Type="http://schemas.openxmlformats.org/officeDocument/2006/relationships/hyperlink" Target="https://maps.google.com?saddr=33.8885848,-118.0703626&amp;daddr=33.90218499999999,-118.1452453" TargetMode="External"/><Relationship Id="rId83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Connection+Center&amp;destination_place_id=ChIJke6avzvNwoART9SJ0Ly6SVo&amp;travelmode=transit" TargetMode="External"/><Relationship Id="rId83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+Connection+Center&amp;destination_place_id=ChIJke6avzvNwoART9SJ0Ly6SVo&amp;travelmode=bicycling" TargetMode="External"/><Relationship Id="rId83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enske+Chevrolet+Of+Cerritos&amp;destination_place_id=ChIJ98lPBXot3YARzqTgi2QRo7o&amp;travelmode=bicycling" TargetMode="External"/><Relationship Id="rId83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enske+Chevrolet+Of+Cerritos&amp;destination_place_id=ChIJ98lPBXot3YARzqTgi2QRo7o&amp;travelmode=walking" TargetMode="External"/><Relationship Id="rId83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enske+Chevrolet+Of+Cerritos&amp;destination_place_id=ChIJ98lPBXot3YARzqTgi2QRo7o&amp;travelmode=driving" TargetMode="External"/><Relationship Id="rId83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Penske+Chevrolet+Of+Cerritos&amp;destination_place_id=ChIJ98lPBXot3YARzqTgi2QRo7o&amp;travelmode=best" TargetMode="External"/><Relationship Id="rId105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R9mxgiYm3YAR4804UUx-VZ4&amp;travelmode=driving" TargetMode="External"/><Relationship Id="rId22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ames+Irvine+Japanese+Garden+at+JACCC&amp;destination_place_id=ChIJjTze4jfGwoAR0o0CaOZMGiw&amp;travelmode=bicycling" TargetMode="External"/><Relationship Id="rId22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ames+Irvine+Japanese+Garden+at+JACCC&amp;destination_place_id=ChIJjTze4jfGwoAR0o0CaOZMGiw&amp;travelmode=walking" TargetMode="External"/><Relationship Id="rId469" Type="http://schemas.openxmlformats.org/officeDocument/2006/relationships/hyperlink" Target="https://www.google.com/maps/dir/33.8885848,-118.0703626/33.862665,-118.094118" TargetMode="External"/><Relationship Id="rId22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ames+Irvine+Japanese+Garden+at+JACCC&amp;destination_place_id=ChIJjTze4jfGwoAR0o0CaOZMGiw&amp;travelmode=driving" TargetMode="External"/><Relationship Id="rId468" Type="http://schemas.openxmlformats.org/officeDocument/2006/relationships/hyperlink" Target="https://maps.google.com?saddr=33.8885848,-118.0703626&amp;daddr=33.862665,-118.094118" TargetMode="External"/><Relationship Id="rId22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ames+Irvine+Japanese+Garden+at+JACCC&amp;destination_place_id=ChIJjTze4jfGwoAR0o0CaOZMGiw&amp;travelmode=best" TargetMode="External"/><Relationship Id="rId46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pple+Los+Cerritos&amp;destination_place_id=ChIJ8565_XMt3YAR7HyLbSDC9GE&amp;travelmode=transit" TargetMode="External"/><Relationship Id="rId22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ames+Irvine+Japanese+Garden+at+JACCC&amp;destination_place_id=ChIJjTze4jfGwoAR0o0CaOZMGiw&amp;travelmode=transit" TargetMode="External"/><Relationship Id="rId1050" Type="http://schemas.openxmlformats.org/officeDocument/2006/relationships/hyperlink" Target="https://www.google.com/maps/dir/33.8885848,-118.0703626/33.80471600000001,-118.1902313" TargetMode="External"/><Relationship Id="rId22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xposition+Park+Rose+Garden&amp;destination_place_id=ChIJY4yAluLHwoAR7y--92aDHbQ&amp;travelmode=walking" TargetMode="External"/><Relationship Id="rId462" Type="http://schemas.openxmlformats.org/officeDocument/2006/relationships/hyperlink" Target="https://www.google.com/maps/dir/33.8885848,-118.0703626/33.8312352,-117.9430234" TargetMode="External"/><Relationship Id="rId105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nk+of+America+ATM&amp;destination_place_id=ChIJzyYQQN0t3YARQPncIKSIN2E&amp;travelmode=best" TargetMode="External"/><Relationship Id="rId461" Type="http://schemas.openxmlformats.org/officeDocument/2006/relationships/hyperlink" Target="https://maps.google.com?saddr=33.8885848,-118.0703626&amp;daddr=33.8312352,-117.9430234" TargetMode="External"/><Relationship Id="rId105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nk+of+America+ATM&amp;destination_place_id=ChIJzyYQQN0t3YARQPncIKSIN2E&amp;travelmode=driving" TargetMode="External"/><Relationship Id="rId46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m-HOz8Mp3YARTbhGEmkD9ic&amp;travelmode=transit" TargetMode="External"/><Relationship Id="rId105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nk+of+America+ATM&amp;destination_place_id=ChIJzyYQQN0t3YARQPncIKSIN2E&amp;travelmode=walking" TargetMode="External"/><Relationship Id="rId105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nk+of+America+ATM&amp;destination_place_id=ChIJzyYQQN0t3YARQPncIKSIN2E&amp;travelmode=bicycling" TargetMode="External"/><Relationship Id="rId224" Type="http://schemas.openxmlformats.org/officeDocument/2006/relationships/hyperlink" Target="https://www.google.com/maps/dir/33.8885848,-118.0703626/34.0173508,-118.2859244" TargetMode="External"/><Relationship Id="rId46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pple+Los+Cerritos&amp;destination_place_id=ChIJ8565_XMt3YAR7HyLbSDC9GE&amp;travelmode=bicycling" TargetMode="External"/><Relationship Id="rId105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nk+of+America+ATM&amp;destination_place_id=ChIJzyYQQN0t3YARQPncIKSIN2E&amp;travelmode=transit" TargetMode="External"/><Relationship Id="rId223" Type="http://schemas.openxmlformats.org/officeDocument/2006/relationships/hyperlink" Target="https://maps.google.com?saddr=33.8885848,-118.0703626&amp;daddr=34.0173508,-118.2859244" TargetMode="External"/><Relationship Id="rId46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pple+Los+Cerritos&amp;destination_place_id=ChIJ8565_XMt3YAR7HyLbSDC9GE&amp;travelmode=walking" TargetMode="External"/><Relationship Id="rId1056" Type="http://schemas.openxmlformats.org/officeDocument/2006/relationships/hyperlink" Target="https://maps.google.com?saddr=33.8885848,-118.0703626&amp;daddr=33.8289678,-118.0851655" TargetMode="External"/><Relationship Id="rId22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xposition+Park+Rose+Garden&amp;destination_place_id=ChIJY4yAluLHwoAR7y--92aDHbQ&amp;travelmode=transit" TargetMode="External"/><Relationship Id="rId46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pple+Los+Cerritos&amp;destination_place_id=ChIJ8565_XMt3YAR7HyLbSDC9GE&amp;travelmode=driving" TargetMode="External"/><Relationship Id="rId1057" Type="http://schemas.openxmlformats.org/officeDocument/2006/relationships/hyperlink" Target="https://www.google.com/maps/dir/33.8885848,-118.0703626/33.8289678,-118.0851655" TargetMode="External"/><Relationship Id="rId22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xposition+Park+Rose+Garden&amp;destination_place_id=ChIJY4yAluLHwoAR7y--92aDHbQ&amp;travelmode=bicycling" TargetMode="External"/><Relationship Id="rId46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pple+Los+Cerritos&amp;destination_place_id=ChIJ8565_XMt3YAR7HyLbSDC9GE&amp;travelmode=best" TargetMode="External"/><Relationship Id="rId105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R9mxgiYm3YAR4804UUx-VZ4&amp;travelmode=best" TargetMode="External"/><Relationship Id="rId104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9SZrZO8z3YARjYWc2YsOmNI&amp;travelmode=transit" TargetMode="External"/><Relationship Id="rId1049" Type="http://schemas.openxmlformats.org/officeDocument/2006/relationships/hyperlink" Target="https://maps.google.com?saddr=33.8885848,-118.0703626&amp;daddr=33.80471600000001,-118.1902313" TargetMode="External"/><Relationship Id="rId217" Type="http://schemas.openxmlformats.org/officeDocument/2006/relationships/hyperlink" Target="https://www.google.com/maps/dir/33.8885848,-118.0703626/33.8670619,-118.2174783" TargetMode="External"/><Relationship Id="rId45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m-HOz8Mp3YARTbhGEmkD9ic&amp;travelmode=bicycling" TargetMode="External"/><Relationship Id="rId216" Type="http://schemas.openxmlformats.org/officeDocument/2006/relationships/hyperlink" Target="https://maps.google.com?saddr=33.8885848,-118.0703626&amp;daddr=33.8670619,-118.2174783" TargetMode="External"/><Relationship Id="rId45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m-HOz8Mp3YARTbhGEmkD9ic&amp;travelmode=walking" TargetMode="External"/><Relationship Id="rId21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minguez+Rancho+Adobe+Museum&amp;destination_place_id=ChIJN8CgmbI03YARdsm2xT2OS7Q&amp;travelmode=transit" TargetMode="External"/><Relationship Id="rId45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m-HOz8Mp3YARTbhGEmkD9ic&amp;travelmode=driving" TargetMode="External"/><Relationship Id="rId699" Type="http://schemas.openxmlformats.org/officeDocument/2006/relationships/hyperlink" Target="https://maps.google.com?saddr=33.8885848,-118.0703626&amp;daddr=34.0074315,-118.1538888" TargetMode="External"/><Relationship Id="rId21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minguez+Rancho+Adobe+Museum&amp;destination_place_id=ChIJN8CgmbI03YARdsm2xT2OS7Q&amp;travelmode=bicycling" TargetMode="External"/><Relationship Id="rId45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m-HOz8Mp3YARTbhGEmkD9ic&amp;travelmode=best" TargetMode="External"/><Relationship Id="rId69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illys&amp;destination_place_id=ChIJhZyY5FLOwoAR-2SY_8e3k24&amp;travelmode=transit" TargetMode="External"/><Relationship Id="rId21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xposition+Park+Rose+Garden&amp;destination_place_id=ChIJY4yAluLHwoAR7y--92aDHbQ&amp;travelmode=driving" TargetMode="External"/><Relationship Id="rId21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xposition+Park+Rose+Garden&amp;destination_place_id=ChIJY4yAluLHwoAR7y--92aDHbQ&amp;travelmode=best" TargetMode="External"/><Relationship Id="rId45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ving+Spaces&amp;destination_place_id=ChIJJ2IJTn4s3YAR8WNikp9KxPM&amp;travelmode=walking" TargetMode="External"/><Relationship Id="rId693" Type="http://schemas.openxmlformats.org/officeDocument/2006/relationships/hyperlink" Target="https://www.google.com/maps/dir/33.8885848,-118.0703626/33.935768,-118.119984" TargetMode="External"/><Relationship Id="rId104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HYKhem7LwoARueqPRD6wgkA&amp;travelmode=bicycling" TargetMode="External"/><Relationship Id="rId45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ving+Spaces&amp;destination_place_id=ChIJJ2IJTn4s3YAR8WNikp9KxPM&amp;travelmode=driving" TargetMode="External"/><Relationship Id="rId692" Type="http://schemas.openxmlformats.org/officeDocument/2006/relationships/hyperlink" Target="https://maps.google.com?saddr=33.8885848,-118.0703626&amp;daddr=33.935768,-118.119984" TargetMode="External"/><Relationship Id="rId104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HYKhem7LwoARueqPRD6wgkA&amp;travelmode=transit" TargetMode="External"/><Relationship Id="rId69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t+Topic&amp;destination_place_id=ChIJFaqNaYLNwoARKAXjjxpCkwI&amp;travelmode=transit" TargetMode="External"/><Relationship Id="rId1042" Type="http://schemas.openxmlformats.org/officeDocument/2006/relationships/hyperlink" Target="https://maps.google.com?saddr=33.8885848,-118.0703626&amp;daddr=33.8965922,-118.2228803" TargetMode="External"/><Relationship Id="rId69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t+Topic&amp;destination_place_id=ChIJFaqNaYLNwoARKAXjjxpCkwI&amp;travelmode=bicycling" TargetMode="External"/><Relationship Id="rId1043" Type="http://schemas.openxmlformats.org/officeDocument/2006/relationships/hyperlink" Target="https://www.google.com/maps/dir/33.8885848,-118.0703626/33.8965922,-118.2228803" TargetMode="External"/><Relationship Id="rId21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minguez+Rancho+Adobe+Museum&amp;destination_place_id=ChIJN8CgmbI03YARdsm2xT2OS7Q&amp;travelmode=walking" TargetMode="External"/><Relationship Id="rId455" Type="http://schemas.openxmlformats.org/officeDocument/2006/relationships/hyperlink" Target="https://www.google.com/maps/dir/33.8885848,-118.0703626/33.874483,-118.021965" TargetMode="External"/><Relationship Id="rId69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illys&amp;destination_place_id=ChIJhZyY5FLOwoAR-2SY_8e3k24&amp;travelmode=bicycling" TargetMode="External"/><Relationship Id="rId104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9SZrZO8z3YARjYWc2YsOmNI&amp;travelmode=best" TargetMode="External"/><Relationship Id="rId21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minguez+Rancho+Adobe+Museum&amp;destination_place_id=ChIJN8CgmbI03YARdsm2xT2OS7Q&amp;travelmode=driving" TargetMode="External"/><Relationship Id="rId454" Type="http://schemas.openxmlformats.org/officeDocument/2006/relationships/hyperlink" Target="https://maps.google.com?saddr=33.8885848,-118.0703626&amp;daddr=33.874483,-118.021965" TargetMode="External"/><Relationship Id="rId69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illys&amp;destination_place_id=ChIJhZyY5FLOwoAR-2SY_8e3k24&amp;travelmode=walking" TargetMode="External"/><Relationship Id="rId104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9SZrZO8z3YARjYWc2YsOmNI&amp;travelmode=driving" TargetMode="External"/><Relationship Id="rId21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Dominguez+Rancho+Adobe+Museum&amp;destination_place_id=ChIJN8CgmbI03YARdsm2xT2OS7Q&amp;travelmode=best" TargetMode="External"/><Relationship Id="rId45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ving+Spaces&amp;destination_place_id=ChIJJ2IJTn4s3YAR8WNikp9KxPM&amp;travelmode=transit" TargetMode="External"/><Relationship Id="rId69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illys&amp;destination_place_id=ChIJhZyY5FLOwoAR-2SY_8e3k24&amp;travelmode=driving" TargetMode="External"/><Relationship Id="rId104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9SZrZO8z3YARjYWc2YsOmNI&amp;travelmode=walking" TargetMode="External"/><Relationship Id="rId210" Type="http://schemas.openxmlformats.org/officeDocument/2006/relationships/hyperlink" Target="https://www.google.com/maps/dir/33.8885848,-118.0703626/33.7622021,-118.1647825" TargetMode="External"/><Relationship Id="rId45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ving+Spaces&amp;destination_place_id=ChIJJ2IJTn4s3YAR8WNikp9KxPM&amp;travelmode=bicycling" TargetMode="External"/><Relationship Id="rId69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illys&amp;destination_place_id=ChIJhZyY5FLOwoAR-2SY_8e3k24&amp;travelmode=best" TargetMode="External"/><Relationship Id="rId104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9SZrZO8z3YARjYWc2YsOmNI&amp;travelmode=bicycling" TargetMode="External"/><Relationship Id="rId49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Nordstrom&amp;destination_place_id=ChIJAdw-Lp4t3YARD6A1YxrYEpM&amp;travelmode=best" TargetMode="External"/><Relationship Id="rId490" Type="http://schemas.openxmlformats.org/officeDocument/2006/relationships/hyperlink" Target="https://www.google.com/maps/dir/33.8885848,-118.0703626/33.8788721,-117.9627064" TargetMode="External"/><Relationship Id="rId24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Emerald+Trail&amp;destination_place_id=ChIJHwysKITHwoARgu4jgPugq2c&amp;travelmode=bicycling" TargetMode="External"/><Relationship Id="rId24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Emerald+Trail&amp;destination_place_id=ChIJHwysKITHwoARgu4jgPugq2c&amp;travelmode=walking" TargetMode="External"/><Relationship Id="rId24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Emerald+Trail&amp;destination_place_id=ChIJHwysKITHwoARgu4jgPugq2c&amp;travelmode=driving" TargetMode="External"/><Relationship Id="rId489" Type="http://schemas.openxmlformats.org/officeDocument/2006/relationships/hyperlink" Target="https://maps.google.com?saddr=33.8885848,-118.0703626&amp;daddr=33.8788721,-117.9627064" TargetMode="External"/><Relationship Id="rId1070" Type="http://schemas.openxmlformats.org/officeDocument/2006/relationships/hyperlink" Target="https://maps.google.com?saddr=33.8885848,-118.0703626&amp;daddr=33.7907939,-118.135941" TargetMode="External"/><Relationship Id="rId1071" Type="http://schemas.openxmlformats.org/officeDocument/2006/relationships/hyperlink" Target="https://www.google.com/maps/dir/33.8885848,-118.0703626/33.7907939,-118.135941" TargetMode="External"/><Relationship Id="rId107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l0JWQ0Ms3YARjhj-TWHZI_k&amp;travelmode=best" TargetMode="External"/><Relationship Id="rId24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Angeles+Maritime+Museum&amp;destination_place_id=ChIJEUqY6yU23YAR75bCE4CxnTw&amp;travelmode=bicycling" TargetMode="External"/><Relationship Id="rId48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rnes+&amp;+Noble&amp;destination_place_id=ChIJDxHz-kUq3YARRE55WjsC8Zw&amp;travelmode=best" TargetMode="External"/><Relationship Id="rId107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l0JWQ0Ms3YARjhj-TWHZI_k&amp;travelmode=driving" TargetMode="External"/><Relationship Id="rId24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Angeles+Maritime+Museum&amp;destination_place_id=ChIJEUqY6yU23YAR75bCE4CxnTw&amp;travelmode=walking" TargetMode="External"/><Relationship Id="rId483" Type="http://schemas.openxmlformats.org/officeDocument/2006/relationships/hyperlink" Target="https://www.google.com/maps/dir/33.8885848,-118.0703626/33.7978736,-118.1226002" TargetMode="External"/><Relationship Id="rId107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l0JWQ0Ms3YARjhj-TWHZI_k&amp;travelmode=walking" TargetMode="External"/><Relationship Id="rId24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Angeles+Maritime+Museum&amp;destination_place_id=ChIJEUqY6yU23YAR75bCE4CxnTw&amp;travelmode=driving" TargetMode="External"/><Relationship Id="rId482" Type="http://schemas.openxmlformats.org/officeDocument/2006/relationships/hyperlink" Target="https://maps.google.com?saddr=33.8885848,-118.0703626&amp;daddr=33.7978736,-118.1226002" TargetMode="External"/><Relationship Id="rId107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l0JWQ0Ms3YARjhj-TWHZI_k&amp;travelmode=bicycling" TargetMode="External"/><Relationship Id="rId48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3-aYlO8x3YARjZV0HpFoFn8&amp;travelmode=transit" TargetMode="External"/><Relationship Id="rId107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Bank&amp;destination_place_id=ChIJl0JWQ0Ms3YARjhj-TWHZI_k&amp;travelmode=transit" TargetMode="External"/><Relationship Id="rId24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he+Emerald+Trail&amp;destination_place_id=ChIJHwysKITHwoARgu4jgPugq2c&amp;travelmode=best" TargetMode="External"/><Relationship Id="rId48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rnes+&amp;+Noble&amp;destination_place_id=ChIJDxHz-kUq3YARRE55WjsC8Zw&amp;travelmode=transit" TargetMode="External"/><Relationship Id="rId1077" Type="http://schemas.openxmlformats.org/officeDocument/2006/relationships/hyperlink" Target="https://maps.google.com?saddr=33.8885848,-118.0703626&amp;daddr=33.8591699,-118.0471964" TargetMode="External"/><Relationship Id="rId245" Type="http://schemas.openxmlformats.org/officeDocument/2006/relationships/hyperlink" Target="https://www.google.com/maps/dir/33.8885848,-118.0703626/33.7385629,-118.2787874" TargetMode="External"/><Relationship Id="rId48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rnes+&amp;+Noble&amp;destination_place_id=ChIJDxHz-kUq3YARRE55WjsC8Zw&amp;travelmode=bicycling" TargetMode="External"/><Relationship Id="rId1078" Type="http://schemas.openxmlformats.org/officeDocument/2006/relationships/hyperlink" Target="https://www.google.com/maps/dir/33.8885848,-118.0703626/33.8591699,-118.0471964" TargetMode="External"/><Relationship Id="rId244" Type="http://schemas.openxmlformats.org/officeDocument/2006/relationships/hyperlink" Target="https://maps.google.com?saddr=33.8885848,-118.0703626&amp;daddr=33.7385629,-118.2787874" TargetMode="External"/><Relationship Id="rId48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rnes+&amp;+Noble&amp;destination_place_id=ChIJDxHz-kUq3YARRE55WjsC8Zw&amp;travelmode=walking" TargetMode="External"/><Relationship Id="rId107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&amp;destination_place_id=ChIJ90mu7ZQx3YARe3qvqSfRs3k&amp;travelmode=best" TargetMode="External"/><Relationship Id="rId24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Angeles+Maritime+Museum&amp;destination_place_id=ChIJEUqY6yU23YAR75bCE4CxnTw&amp;travelmode=transit" TargetMode="External"/><Relationship Id="rId48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arnes+&amp;+Noble&amp;destination_place_id=ChIJDxHz-kUq3YARRE55WjsC8Zw&amp;travelmode=driving" TargetMode="External"/><Relationship Id="rId48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3-aYlO8x3YARjZV0HpFoFn8&amp;travelmode=bicycling" TargetMode="External"/><Relationship Id="rId23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Angeles+Maritime+Museum&amp;destination_place_id=ChIJEUqY6yU23YAR75bCE4CxnTw&amp;travelmode=best" TargetMode="External"/><Relationship Id="rId238" Type="http://schemas.openxmlformats.org/officeDocument/2006/relationships/hyperlink" Target="https://www.google.com/maps/dir/33.8885848,-118.0703626/33.7541941,-118.194791" TargetMode="External"/><Relationship Id="rId237" Type="http://schemas.openxmlformats.org/officeDocument/2006/relationships/hyperlink" Target="https://maps.google.com?saddr=33.8885848,-118.0703626&amp;daddr=33.7541941,-118.194791" TargetMode="External"/><Relationship Id="rId47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3-aYlO8x3YARjZV0HpFoFn8&amp;travelmode=walking" TargetMode="External"/><Relationship Id="rId23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arry+Bridges+Memorial+Park&amp;destination_place_id=ChIJe62dfSgx3YARXSf-LBdAQ8M&amp;travelmode=transit" TargetMode="External"/><Relationship Id="rId47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3-aYlO8x3YARjZV0HpFoFn8&amp;travelmode=driving" TargetMode="External"/><Relationship Id="rId106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R9mxgiYm3YAR4804UUx-VZ4&amp;travelmode=walking" TargetMode="External"/><Relationship Id="rId106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R9mxgiYm3YAR4804UUx-VZ4&amp;travelmode=bicycling" TargetMode="External"/><Relationship Id="rId231" Type="http://schemas.openxmlformats.org/officeDocument/2006/relationships/hyperlink" Target="https://www.google.com/maps/dir/33.8885848,-118.0703626/34.0476706,-118.2416205" TargetMode="External"/><Relationship Id="rId47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F3mU8HPNwoARVvf6zylrLDA&amp;travelmode=bicycling" TargetMode="External"/><Relationship Id="rId106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R9mxgiYm3YAR4804UUx-VZ4&amp;travelmode=transit" TargetMode="External"/><Relationship Id="rId230" Type="http://schemas.openxmlformats.org/officeDocument/2006/relationships/hyperlink" Target="https://maps.google.com?saddr=33.8885848,-118.0703626&amp;daddr=34.0476706,-118.2416205" TargetMode="External"/><Relationship Id="rId47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F3mU8HPNwoARVvf6zylrLDA&amp;travelmode=walking" TargetMode="External"/><Relationship Id="rId1063" Type="http://schemas.openxmlformats.org/officeDocument/2006/relationships/hyperlink" Target="https://maps.google.com?saddr=33.8885848,-118.0703626&amp;daddr=33.75674979999999,-117.9870918" TargetMode="External"/><Relationship Id="rId47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F3mU8HPNwoARVvf6zylrLDA&amp;travelmode=driving" TargetMode="External"/><Relationship Id="rId1064" Type="http://schemas.openxmlformats.org/officeDocument/2006/relationships/hyperlink" Target="https://www.google.com/maps/dir/33.8885848,-118.0703626/33.75674979999999,-117.9870918" TargetMode="External"/><Relationship Id="rId47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F3mU8HPNwoARVvf6zylrLDA&amp;travelmode=best" TargetMode="External"/><Relationship Id="rId106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ansone+Merchant+Services&amp;destination_place_id=ChIJp-RiSusx3YARk2Nel2lu3fQ&amp;travelmode=best" TargetMode="External"/><Relationship Id="rId23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arry+Bridges+Memorial+Park&amp;destination_place_id=ChIJe62dfSgx3YARXSf-LBdAQ8M&amp;travelmode=bicycling" TargetMode="External"/><Relationship Id="rId47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arget&amp;destination_place_id=ChIJ3-aYlO8x3YARjZV0HpFoFn8&amp;travelmode=best" TargetMode="External"/><Relationship Id="rId106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ansone+Merchant+Services&amp;destination_place_id=ChIJp-RiSusx3YARk2Nel2lu3fQ&amp;travelmode=driving" TargetMode="External"/><Relationship Id="rId23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arry+Bridges+Memorial+Park&amp;destination_place_id=ChIJe62dfSgx3YARXSf-LBdAQ8M&amp;travelmode=walking" TargetMode="External"/><Relationship Id="rId476" Type="http://schemas.openxmlformats.org/officeDocument/2006/relationships/hyperlink" Target="https://www.google.com/maps/dir/33.8885848,-118.0703626/33.925569,-118.129242" TargetMode="External"/><Relationship Id="rId106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ansone+Merchant+Services&amp;destination_place_id=ChIJp-RiSusx3YARk2Nel2lu3fQ&amp;travelmode=walking" TargetMode="External"/><Relationship Id="rId23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arry+Bridges+Memorial+Park&amp;destination_place_id=ChIJe62dfSgx3YARXSf-LBdAQ8M&amp;travelmode=driving" TargetMode="External"/><Relationship Id="rId475" Type="http://schemas.openxmlformats.org/officeDocument/2006/relationships/hyperlink" Target="https://maps.google.com?saddr=33.8885848,-118.0703626&amp;daddr=33.925569,-118.129242" TargetMode="External"/><Relationship Id="rId106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ansone+Merchant+Services&amp;destination_place_id=ChIJp-RiSusx3YARk2Nel2lu3fQ&amp;travelmode=bicycling" TargetMode="External"/><Relationship Id="rId23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arry+Bridges+Memorial+Park&amp;destination_place_id=ChIJe62dfSgx3YARXSf-LBdAQ8M&amp;travelmode=best" TargetMode="External"/><Relationship Id="rId47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F3mU8HPNwoARVvf6zylrLDA&amp;travelmode=transit" TargetMode="External"/><Relationship Id="rId106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Transone+Merchant+Services&amp;destination_place_id=ChIJp-RiSusx3YARk2Nel2lu3fQ&amp;travelmode=transit" TargetMode="External"/><Relationship Id="rId1015" Type="http://schemas.openxmlformats.org/officeDocument/2006/relationships/hyperlink" Target="https://www.google.com/maps/dir/33.8885848,-118.0703626/33.8580701,-118.0812743" TargetMode="External"/><Relationship Id="rId125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fUTRMTvU3IAR-MAvmWBfgxg&amp;travelmode=bicycling" TargetMode="External"/><Relationship Id="rId101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QXvdf_HX3IART8ObyeNn8LE&amp;travelmode=best" TargetMode="External"/><Relationship Id="rId125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fUTRMTvU3IAR-MAvmWBfgxg&amp;travelmode=transit" TargetMode="External"/><Relationship Id="rId101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QXvdf_HX3IART8ObyeNn8LE&amp;travelmode=driving" TargetMode="External"/><Relationship Id="rId1259" Type="http://schemas.openxmlformats.org/officeDocument/2006/relationships/hyperlink" Target="https://maps.google.com?saddr=33.8885848,-118.0703626&amp;daddr=33.88538150000001,-117.8625233" TargetMode="External"/><Relationship Id="rId101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QXvdf_HX3IART8ObyeNn8LE&amp;travelmode=walking" TargetMode="External"/><Relationship Id="rId101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QXvdf_HX3IART8ObyeNn8LE&amp;travelmode=bicycling" TargetMode="External"/><Relationship Id="rId426" Type="http://schemas.openxmlformats.org/officeDocument/2006/relationships/hyperlink" Target="https://maps.google.com?saddr=33.8885848,-118.0703626&amp;daddr=33.832962,-117.967073" TargetMode="External"/><Relationship Id="rId66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ood4Less&amp;destination_place_id=ChIJJbznwzoo3YARAcB9juzgtwk&amp;travelmode=walking" TargetMode="External"/><Relationship Id="rId42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tel+Pepper+Tree+Boutique+Kitchen+Studios+-+Anaheim&amp;destination_place_id=ChIJo89Io54p3YARAl5rfatCgXE&amp;travelmode=transit" TargetMode="External"/><Relationship Id="rId66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ood4Less&amp;destination_place_id=ChIJJbznwzoo3YARAcB9juzgtwk&amp;travelmode=driving" TargetMode="External"/><Relationship Id="rId42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tel+Pepper+Tree+Boutique+Kitchen+Studios+-+Anaheim&amp;destination_place_id=ChIJo89Io54p3YARAl5rfatCgXE&amp;travelmode=bicycling" TargetMode="External"/><Relationship Id="rId66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ood4Less&amp;destination_place_id=ChIJJbznwzoo3YARAcB9juzgtwk&amp;travelmode=best" TargetMode="External"/><Relationship Id="rId42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tel+Pepper+Tree+Boutique+Kitchen+Studios+-+Anaheim&amp;destination_place_id=ChIJo89Io54p3YARAl5rfatCgXE&amp;travelmode=walking" TargetMode="External"/><Relationship Id="rId665" Type="http://schemas.openxmlformats.org/officeDocument/2006/relationships/hyperlink" Target="https://www.google.com/maps/dir/33.8885848,-118.0703626/33.8451353,-117.9870888" TargetMode="External"/><Relationship Id="rId42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Cerritos+Center&amp;destination_place_id=ChIJ539XJnQt3YARx_PLXvgj8rI&amp;travelmode=driving" TargetMode="External"/><Relationship Id="rId42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Cerritos+Center&amp;destination_place_id=ChIJ539XJnQt3YARx_PLXvgj8rI&amp;travelmode=best" TargetMode="External"/><Relationship Id="rId427" Type="http://schemas.openxmlformats.org/officeDocument/2006/relationships/hyperlink" Target="https://www.google.com/maps/dir/33.8885848,-118.0703626/33.832962,-117.967073" TargetMode="External"/><Relationship Id="rId66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ood4Less&amp;destination_place_id=ChIJJbznwzoo3YARAcB9juzgtwk&amp;travelmode=bicycling" TargetMode="External"/><Relationship Id="rId66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&amp;destination_place_id=ChIJWah1_9gr3YAR3BCHJs3MyAc&amp;travelmode=driving" TargetMode="External"/><Relationship Id="rId125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_WAG8m7LwoARtxVHGyj1SZs&amp;travelmode=bicycling" TargetMode="External"/><Relationship Id="rId125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_WAG8m7LwoARtxVHGyj1SZs&amp;travelmode=transit" TargetMode="External"/><Relationship Id="rId101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st+West+Bank&amp;destination_place_id=ChIJ7Y05wqYt3YAR5a0WbYumLjM&amp;travelmode=driving" TargetMode="External"/><Relationship Id="rId1252" Type="http://schemas.openxmlformats.org/officeDocument/2006/relationships/hyperlink" Target="https://maps.google.com?saddr=33.8885848,-118.0703626&amp;daddr=33.8947517,-118.2208515" TargetMode="External"/><Relationship Id="rId42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tel+Pepper+Tree+Boutique+Kitchen+Studios+-+Anaheim&amp;destination_place_id=ChIJo89Io54p3YARAl5rfatCgXE&amp;travelmode=driving" TargetMode="External"/><Relationship Id="rId664" Type="http://schemas.openxmlformats.org/officeDocument/2006/relationships/hyperlink" Target="https://maps.google.com?saddr=33.8885848,-118.0703626&amp;daddr=33.8451353,-117.9870888" TargetMode="External"/><Relationship Id="rId101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st+West+Bank&amp;destination_place_id=ChIJ7Y05wqYt3YAR5a0WbYumLjM&amp;travelmode=walking" TargetMode="External"/><Relationship Id="rId1253" Type="http://schemas.openxmlformats.org/officeDocument/2006/relationships/hyperlink" Target="https://www.google.com/maps/dir/33.8885848,-118.0703626/33.8947517,-118.2208515" TargetMode="External"/><Relationship Id="rId42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tel+Pepper+Tree+Boutique+Kitchen+Studios+-+Anaheim&amp;destination_place_id=ChIJo89Io54p3YARAl5rfatCgXE&amp;travelmode=best" TargetMode="External"/><Relationship Id="rId66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&amp;destination_place_id=ChIJWah1_9gr3YAR3BCHJs3MyAc&amp;travelmode=transit" TargetMode="External"/><Relationship Id="rId101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st+West+Bank&amp;destination_place_id=ChIJ7Y05wqYt3YAR5a0WbYumLjM&amp;travelmode=bicycling" TargetMode="External"/><Relationship Id="rId125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fUTRMTvU3IAR-MAvmWBfgxg&amp;travelmode=best" TargetMode="External"/><Relationship Id="rId420" Type="http://schemas.openxmlformats.org/officeDocument/2006/relationships/hyperlink" Target="https://www.google.com/maps/dir/33.8885848,-118.0703626/34.0198548,-117.9649784" TargetMode="External"/><Relationship Id="rId66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&amp;destination_place_id=ChIJWah1_9gr3YAR3BCHJs3MyAc&amp;travelmode=bicycling" TargetMode="External"/><Relationship Id="rId101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st+West+Bank&amp;destination_place_id=ChIJ7Y05wqYt3YAR5a0WbYumLjM&amp;travelmode=transit" TargetMode="External"/><Relationship Id="rId125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fUTRMTvU3IAR-MAvmWBfgxg&amp;travelmode=driving" TargetMode="External"/><Relationship Id="rId66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&amp;destination_place_id=ChIJWah1_9gr3YAR3BCHJs3MyAc&amp;travelmode=walking" TargetMode="External"/><Relationship Id="rId1014" Type="http://schemas.openxmlformats.org/officeDocument/2006/relationships/hyperlink" Target="https://maps.google.com?saddr=33.8885848,-118.0703626&amp;daddr=33.8580701,-118.0812743" TargetMode="External"/><Relationship Id="rId125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iti&amp;destination_place_id=ChIJfUTRMTvU3IAR-MAvmWBfgxg&amp;travelmode=walking" TargetMode="External"/><Relationship Id="rId100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gRophYkx3YARLYF8H8tKPxA&amp;travelmode=walking" TargetMode="External"/><Relationship Id="rId1246" Type="http://schemas.openxmlformats.org/officeDocument/2006/relationships/hyperlink" Target="https://www.google.com/maps/dir/33.8885848,-118.0703626/33.89659520000001,-118.2228787" TargetMode="External"/><Relationship Id="rId100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gRophYkx3YARLYF8H8tKPxA&amp;travelmode=bicycling" TargetMode="External"/><Relationship Id="rId124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_WAG8m7LwoARtxVHGyj1SZs&amp;travelmode=best" TargetMode="External"/><Relationship Id="rId100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gRophYkx3YARLYF8H8tKPxA&amp;travelmode=transit" TargetMode="External"/><Relationship Id="rId124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_WAG8m7LwoARtxVHGyj1SZs&amp;travelmode=driving" TargetMode="External"/><Relationship Id="rId1007" Type="http://schemas.openxmlformats.org/officeDocument/2006/relationships/hyperlink" Target="https://maps.google.com?saddr=33.8885848,-118.0703626&amp;daddr=33.8040691,-118.1417885" TargetMode="External"/><Relationship Id="rId124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_WAG8m7LwoARtxVHGyj1SZs&amp;travelmode=walking" TargetMode="External"/><Relationship Id="rId1008" Type="http://schemas.openxmlformats.org/officeDocument/2006/relationships/hyperlink" Target="https://www.google.com/maps/dir/33.8885848,-118.0703626/33.8040691,-118.1417885" TargetMode="External"/><Relationship Id="rId100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ast+West+Bank&amp;destination_place_id=ChIJ7Y05wqYt3YAR5a0WbYumLjM&amp;travelmode=best" TargetMode="External"/><Relationship Id="rId41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orkman+and+Temple+Family+Homestead+Museum&amp;destination_place_id=ChIJGS0J4XvWwoARIzd6A_Bo1ek&amp;travelmode=driving" TargetMode="External"/><Relationship Id="rId657" Type="http://schemas.openxmlformats.org/officeDocument/2006/relationships/hyperlink" Target="https://maps.google.com?saddr=33.8885848,-118.0703626&amp;daddr=33.9157374,-117.8866532" TargetMode="External"/><Relationship Id="rId89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me+and+Office+Tech&amp;destination_place_id=ChIJBzZDBI3LwoARqfMzhjuSykI&amp;travelmode=walking" TargetMode="External"/><Relationship Id="rId41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orkman+and+Temple+Family+Homestead+Museum&amp;destination_place_id=ChIJGS0J4XvWwoARIzd6A_Bo1ek&amp;travelmode=best" TargetMode="External"/><Relationship Id="rId65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pple+Brea+Mall&amp;destination_place_id=ChIJxf___-_U3IARAYBCGNp8oyo&amp;travelmode=transit" TargetMode="External"/><Relationship Id="rId89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me+and+Office+Tech&amp;destination_place_id=ChIJBzZDBI3LwoARqfMzhjuSykI&amp;travelmode=driving" TargetMode="External"/><Relationship Id="rId413" Type="http://schemas.openxmlformats.org/officeDocument/2006/relationships/hyperlink" Target="https://www.google.com/maps/dir/33.8885848,-118.0703626/34.0432537,-118.1924703" TargetMode="External"/><Relationship Id="rId65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pple+Brea+Mall&amp;destination_place_id=ChIJxf___-_U3IARAYBCGNp8oyo&amp;travelmode=bicycling" TargetMode="External"/><Relationship Id="rId89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me+and+Office+Tech&amp;destination_place_id=ChIJBzZDBI3LwoARqfMzhjuSykI&amp;travelmode=best" TargetMode="External"/><Relationship Id="rId412" Type="http://schemas.openxmlformats.org/officeDocument/2006/relationships/hyperlink" Target="https://maps.google.com?saddr=33.8885848,-118.0703626&amp;daddr=34.0432537,-118.1924703" TargetMode="External"/><Relationship Id="rId65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pple+Brea+Mall&amp;destination_place_id=ChIJxf___-_U3IARAYBCGNp8oyo&amp;travelmode=walking" TargetMode="External"/><Relationship Id="rId896" Type="http://schemas.openxmlformats.org/officeDocument/2006/relationships/hyperlink" Target="https://www.google.com/maps/dir/33.8885848,-118.0703626/33.8435407,-118.2612203" TargetMode="External"/><Relationship Id="rId419" Type="http://schemas.openxmlformats.org/officeDocument/2006/relationships/hyperlink" Target="https://maps.google.com?saddr=33.8885848,-118.0703626&amp;daddr=34.0198548,-117.9649784" TargetMode="External"/><Relationship Id="rId41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orkman+and+Temple+Family+Homestead+Museum&amp;destination_place_id=ChIJGS0J4XvWwoARIzd6A_Bo1ek&amp;travelmode=transit" TargetMode="External"/><Relationship Id="rId41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orkman+and+Temple+Family+Homestead+Museum&amp;destination_place_id=ChIJGS0J4XvWwoARIzd6A_Bo1ek&amp;travelmode=bicycling" TargetMode="External"/><Relationship Id="rId65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almart&amp;destination_place_id=ChIJWah1_9gr3YAR3BCHJs3MyAc&amp;travelmode=best" TargetMode="External"/><Relationship Id="rId41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orkman+and+Temple+Family+Homestead+Museum&amp;destination_place_id=ChIJGS0J4XvWwoARIzd6A_Bo1ek&amp;travelmode=walking" TargetMode="External"/><Relationship Id="rId658" Type="http://schemas.openxmlformats.org/officeDocument/2006/relationships/hyperlink" Target="https://www.google.com/maps/dir/33.8885848,-118.0703626/33.9157374,-117.8866532" TargetMode="External"/><Relationship Id="rId89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NawQnyQ13YARkJLGLNcQK-s&amp;travelmode=driving" TargetMode="External"/><Relationship Id="rId89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NawQnyQ13YARkJLGLNcQK-s&amp;travelmode=best" TargetMode="External"/><Relationship Id="rId124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HYKhem7LwoARAduDfeP-Qbo&amp;travelmode=best" TargetMode="External"/><Relationship Id="rId124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HYKhem7LwoARAduDfeP-Qbo&amp;travelmode=driving" TargetMode="External"/><Relationship Id="rId41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L+Pino&amp;destination_place_id=ChIJdbtGBwDFwoARIErAuPq8_xA&amp;travelmode=transit" TargetMode="External"/><Relationship Id="rId65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pple+Brea+Mall&amp;destination_place_id=ChIJxf___-_U3IARAYBCGNp8oyo&amp;travelmode=driving" TargetMode="External"/><Relationship Id="rId895" Type="http://schemas.openxmlformats.org/officeDocument/2006/relationships/hyperlink" Target="https://maps.google.com?saddr=33.8885848,-118.0703626&amp;daddr=33.8435407,-118.2612203" TargetMode="External"/><Relationship Id="rId1000" Type="http://schemas.openxmlformats.org/officeDocument/2006/relationships/hyperlink" Target="https://maps.google.com?saddr=33.8885848,-118.0703626&amp;daddr=34.01797,-118.1061241" TargetMode="External"/><Relationship Id="rId124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HYKhem7LwoARAduDfeP-Qbo&amp;travelmode=walking" TargetMode="External"/><Relationship Id="rId41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EL+Pino&amp;destination_place_id=ChIJdbtGBwDFwoARIErAuPq8_xA&amp;travelmode=bicycling" TargetMode="External"/><Relationship Id="rId65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pple+Brea+Mall&amp;destination_place_id=ChIJxf___-_U3IARAYBCGNp8oyo&amp;travelmode=best" TargetMode="External"/><Relationship Id="rId89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NawQnyQ13YARkJLGLNcQK-s&amp;travelmode=transit" TargetMode="External"/><Relationship Id="rId1001" Type="http://schemas.openxmlformats.org/officeDocument/2006/relationships/hyperlink" Target="https://www.google.com/maps/dir/33.8885848,-118.0703626/34.01797,-118.1061241" TargetMode="External"/><Relationship Id="rId124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HYKhem7LwoARAduDfeP-Qbo&amp;travelmode=bicycling" TargetMode="External"/><Relationship Id="rId651" Type="http://schemas.openxmlformats.org/officeDocument/2006/relationships/hyperlink" Target="https://www.google.com/maps/dir/33.8885848,-118.0703626/33.80858769999999,-118.1898648" TargetMode="External"/><Relationship Id="rId89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NawQnyQ13YARkJLGLNcQK-s&amp;travelmode=bicycling" TargetMode="External"/><Relationship Id="rId100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gRophYkx3YARLYF8H8tKPxA&amp;travelmode=best" TargetMode="External"/><Relationship Id="rId124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oinstar+Kiosk+-+Bitcoin+ATM&amp;destination_place_id=ChIJHYKhem7LwoARAduDfeP-Qbo&amp;travelmode=transit" TargetMode="External"/><Relationship Id="rId650" Type="http://schemas.openxmlformats.org/officeDocument/2006/relationships/hyperlink" Target="https://maps.google.com?saddr=33.8885848,-118.0703626&amp;daddr=33.80858769999999,-118.1898648" TargetMode="External"/><Relationship Id="rId89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NawQnyQ13YARkJLGLNcQK-s&amp;travelmode=walking" TargetMode="External"/><Relationship Id="rId100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gRophYkx3YARLYF8H8tKPxA&amp;travelmode=driving" TargetMode="External"/><Relationship Id="rId1245" Type="http://schemas.openxmlformats.org/officeDocument/2006/relationships/hyperlink" Target="https://maps.google.com?saddr=33.8885848,-118.0703626&amp;daddr=33.89659520000001,-118.2228787" TargetMode="External"/><Relationship Id="rId103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HYKhem7LwoARueqPRD6wgkA&amp;travelmode=best" TargetMode="External"/><Relationship Id="rId103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HYKhem7LwoARueqPRD6wgkA&amp;travelmode=driving" TargetMode="External"/><Relationship Id="rId103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HYKhem7LwoARueqPRD6wgkA&amp;travelmode=walking" TargetMode="External"/><Relationship Id="rId20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unipero+Beach&amp;destination_place_id=ChIJOYxgaEEx3YARhVdp_JVsDO8&amp;travelmode=walking" TargetMode="External"/><Relationship Id="rId448" Type="http://schemas.openxmlformats.org/officeDocument/2006/relationships/hyperlink" Target="https://www.google.com/maps/dir/33.8885848,-118.0703626/33.91620029999999,-117.9317032" TargetMode="External"/><Relationship Id="rId20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unipero+Beach&amp;destination_place_id=ChIJOYxgaEEx3YARhVdp_JVsDO8&amp;travelmode=driving" TargetMode="External"/><Relationship Id="rId447" Type="http://schemas.openxmlformats.org/officeDocument/2006/relationships/hyperlink" Target="https://maps.google.com?saddr=33.8885848,-118.0703626&amp;daddr=33.91620029999999,-117.9317032" TargetMode="External"/><Relationship Id="rId68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t+Topic&amp;destination_place_id=ChIJFaqNaYLNwoARKAXjjxpCkwI&amp;travelmode=walking" TargetMode="External"/><Relationship Id="rId20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unipero+Beach&amp;destination_place_id=ChIJOYxgaEEx3YARhVdp_JVsDO8&amp;travelmode=best" TargetMode="External"/><Relationship Id="rId44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D7_z2pgq3YART2ocm-nUF0o&amp;travelmode=transit" TargetMode="External"/><Relationship Id="rId68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t+Topic&amp;destination_place_id=ChIJFaqNaYLNwoARKAXjjxpCkwI&amp;travelmode=driving" TargetMode="External"/><Relationship Id="rId203" Type="http://schemas.openxmlformats.org/officeDocument/2006/relationships/hyperlink" Target="https://www.google.com/maps/dir/33.8885848,-118.0703626/33.7207429,-117.9106923" TargetMode="External"/><Relationship Id="rId44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D7_z2pgq3YART2ocm-nUF0o&amp;travelmode=bicycling" TargetMode="External"/><Relationship Id="rId68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ot+Topic&amp;destination_place_id=ChIJFaqNaYLNwoARKAXjjxpCkwI&amp;travelmode=best" TargetMode="External"/><Relationship Id="rId209" Type="http://schemas.openxmlformats.org/officeDocument/2006/relationships/hyperlink" Target="https://maps.google.com?saddr=33.8885848,-118.0703626&amp;daddr=33.7622021,-118.1647825" TargetMode="External"/><Relationship Id="rId20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unipero+Beach&amp;destination_place_id=ChIJOYxgaEEx3YARhVdp_JVsDO8&amp;travelmode=transit" TargetMode="External"/><Relationship Id="rId20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unipero+Beach&amp;destination_place_id=ChIJOYxgaEEx3YARhVdp_JVsDO8&amp;travelmode=bicycling" TargetMode="External"/><Relationship Id="rId44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iving+Spaces&amp;destination_place_id=ChIJJ2IJTn4s3YAR8WNikp9KxPM&amp;travelmode=best" TargetMode="External"/><Relationship Id="rId440" Type="http://schemas.openxmlformats.org/officeDocument/2006/relationships/hyperlink" Target="https://maps.google.com?saddr=33.8885848,-118.0703626&amp;daddr=33.9369048,-118.121117" TargetMode="External"/><Relationship Id="rId68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rlotte+Russe&amp;destination_place_id=ChIJ2RYsOoPNwoARCKCCgMI7uJ0&amp;travelmode=walking" TargetMode="External"/><Relationship Id="rId68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rlotte+Russe&amp;destination_place_id=ChIJ2RYsOoPNwoARCKCCgMI7uJ0&amp;travelmode=driving" TargetMode="External"/><Relationship Id="rId103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HYKhem7LwoARdJ-amdSIeHs&amp;travelmode=best" TargetMode="External"/><Relationship Id="rId68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rlotte+Russe&amp;destination_place_id=ChIJ2RYsOoPNwoARCKCCgMI7uJ0&amp;travelmode=best" TargetMode="External"/><Relationship Id="rId103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HYKhem7LwoARdJ-amdSIeHs&amp;travelmode=driving" TargetMode="External"/><Relationship Id="rId103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HYKhem7LwoARdJ-amdSIeHs&amp;travelmode=walking" TargetMode="External"/><Relationship Id="rId202" Type="http://schemas.openxmlformats.org/officeDocument/2006/relationships/hyperlink" Target="https://maps.google.com?saddr=33.8885848,-118.0703626&amp;daddr=33.7207429,-117.9106923" TargetMode="External"/><Relationship Id="rId44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D7_z2pgq3YART2ocm-nUF0o&amp;travelmode=walking" TargetMode="External"/><Relationship Id="rId686" Type="http://schemas.openxmlformats.org/officeDocument/2006/relationships/hyperlink" Target="https://www.google.com/maps/dir/33.8885848,-118.0703626/33.935768,-118.119984" TargetMode="External"/><Relationship Id="rId103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HYKhem7LwoARdJ-amdSIeHs&amp;travelmode=bicycling" TargetMode="External"/><Relationship Id="rId20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eritage+Museum+of+Orange+County&amp;destination_place_id=ChIJ4y1OupfY3IARM-WCXfaxuUI&amp;travelmode=transit" TargetMode="External"/><Relationship Id="rId44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D7_z2pgq3YART2ocm-nUF0o&amp;travelmode=driving" TargetMode="External"/><Relationship Id="rId685" Type="http://schemas.openxmlformats.org/officeDocument/2006/relationships/hyperlink" Target="https://maps.google.com?saddr=33.8885848,-118.0703626&amp;daddr=33.935768,-118.119984" TargetMode="External"/><Relationship Id="rId103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Wells+Fargo+ATM&amp;destination_place_id=ChIJHYKhem7LwoARdJ-amdSIeHs&amp;travelmode=transit" TargetMode="External"/><Relationship Id="rId20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Heritage+Museum+of+Orange+County&amp;destination_place_id=ChIJ4y1OupfY3IARM-WCXfaxuUI&amp;travelmode=bicycling" TargetMode="External"/><Relationship Id="rId44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Best+Buy&amp;destination_place_id=ChIJD7_z2pgq3YART2ocm-nUF0o&amp;travelmode=best" TargetMode="External"/><Relationship Id="rId68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rlotte+Russe&amp;destination_place_id=ChIJ2RYsOoPNwoARCKCCgMI7uJ0&amp;travelmode=transit" TargetMode="External"/><Relationship Id="rId1035" Type="http://schemas.openxmlformats.org/officeDocument/2006/relationships/hyperlink" Target="https://maps.google.com?saddr=33.8885848,-118.0703626&amp;daddr=33.8942604,-118.2244251" TargetMode="External"/><Relationship Id="rId441" Type="http://schemas.openxmlformats.org/officeDocument/2006/relationships/hyperlink" Target="https://www.google.com/maps/dir/33.8885848,-118.0703626/33.9369048,-118.121117" TargetMode="External"/><Relationship Id="rId68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harlotte+Russe&amp;destination_place_id=ChIJ2RYsOoPNwoARCKCCgMI7uJ0&amp;travelmode=bicycling" TargetMode="External"/><Relationship Id="rId1036" Type="http://schemas.openxmlformats.org/officeDocument/2006/relationships/hyperlink" Target="https://www.google.com/maps/dir/33.8885848,-118.0703626/33.8942604,-118.2244251" TargetMode="External"/><Relationship Id="rId102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jVeVCkov3YARaxfRJ5aerj8&amp;travelmode=bicycling" TargetMode="External"/><Relationship Id="rId102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jVeVCkov3YARaxfRJ5aerj8&amp;travelmode=transit" TargetMode="External"/><Relationship Id="rId1028" Type="http://schemas.openxmlformats.org/officeDocument/2006/relationships/hyperlink" Target="https://maps.google.com?saddr=33.8885848,-118.0703626&amp;daddr=33.7732937,-118.0234576" TargetMode="External"/><Relationship Id="rId1029" Type="http://schemas.openxmlformats.org/officeDocument/2006/relationships/hyperlink" Target="https://www.google.com/maps/dir/33.8885848,-118.0703626/33.7732937,-118.0234576" TargetMode="External"/><Relationship Id="rId43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CPenney&amp;destination_place_id=ChIJM5HqEILNwoARQyvIYjKQlq0&amp;travelmode=walking" TargetMode="External"/><Relationship Id="rId679" Type="http://schemas.openxmlformats.org/officeDocument/2006/relationships/hyperlink" Target="https://www.google.com/maps/dir/33.8885848,-118.0703626/34.0071573,-118.1528333" TargetMode="External"/><Relationship Id="rId43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CPenney&amp;destination_place_id=ChIJM5HqEILNwoARQyvIYjKQlq0&amp;travelmode=driving" TargetMode="External"/><Relationship Id="rId678" Type="http://schemas.openxmlformats.org/officeDocument/2006/relationships/hyperlink" Target="https://maps.google.com?saddr=33.8885848,-118.0703626&amp;daddr=34.0071573,-118.1528333" TargetMode="External"/><Relationship Id="rId43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CPenney&amp;destination_place_id=ChIJM5HqEILNwoARQyvIYjKQlq0&amp;travelmode=best" TargetMode="External"/><Relationship Id="rId677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chael+Kors+Outlet&amp;destination_place_id=ChIJhZyY5FLOwoARgYYAOfagj9s&amp;travelmode=transit" TargetMode="External"/><Relationship Id="rId434" Type="http://schemas.openxmlformats.org/officeDocument/2006/relationships/hyperlink" Target="https://www.google.com/maps/dir/33.8885848,-118.0703626/33.8622482,-118.0948809" TargetMode="External"/><Relationship Id="rId676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chael+Kors+Outlet&amp;destination_place_id=ChIJhZyY5FLOwoARgYYAOfagj9s&amp;travelmode=bicycling" TargetMode="External"/><Relationship Id="rId439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CPenney&amp;destination_place_id=ChIJM5HqEILNwoARQyvIYjKQlq0&amp;travelmode=transit" TargetMode="External"/><Relationship Id="rId438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JCPenney&amp;destination_place_id=ChIJM5HqEILNwoARQyvIYjKQlq0&amp;travelmode=bicycling" TargetMode="External"/><Relationship Id="rId671" Type="http://schemas.openxmlformats.org/officeDocument/2006/relationships/hyperlink" Target="https://maps.google.com?saddr=33.8885848,-118.0703626&amp;daddr=33.8018936,-117.9377523" TargetMode="External"/><Relationship Id="rId1260" Type="http://schemas.openxmlformats.org/officeDocument/2006/relationships/hyperlink" Target="https://www.google.com/maps/dir/33.8885848,-118.0703626/33.88538150000001,-117.8625233" TargetMode="External"/><Relationship Id="rId67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Food4Less&amp;destination_place_id=ChIJJbznwzoo3YARAcB9juzgtwk&amp;travelmode=transit" TargetMode="External"/><Relationship Id="rId1261" Type="http://schemas.openxmlformats.org/officeDocument/2006/relationships/drawing" Target="../drawings/drawing4.xml"/><Relationship Id="rId102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Cardtronics+ATM&amp;destination_place_id=ChIJQXvdf_HX3IART8ObyeNn8LE&amp;travelmode=transit" TargetMode="External"/><Relationship Id="rId1021" Type="http://schemas.openxmlformats.org/officeDocument/2006/relationships/hyperlink" Target="https://maps.google.com?saddr=33.8885848,-118.0703626&amp;daddr=33.7896337,-117.9070497" TargetMode="External"/><Relationship Id="rId433" Type="http://schemas.openxmlformats.org/officeDocument/2006/relationships/hyperlink" Target="https://maps.google.com?saddr=33.8885848,-118.0703626&amp;daddr=33.8622482,-118.0948809" TargetMode="External"/><Relationship Id="rId67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chael+Kors+Outlet&amp;destination_place_id=ChIJhZyY5FLOwoARgYYAOfagj9s&amp;travelmode=walking" TargetMode="External"/><Relationship Id="rId1022" Type="http://schemas.openxmlformats.org/officeDocument/2006/relationships/hyperlink" Target="https://www.google.com/maps/dir/33.8885848,-118.0703626/33.7896337,-117.9070497" TargetMode="External"/><Relationship Id="rId432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Cerritos+Center&amp;destination_place_id=ChIJ539XJnQt3YARx_PLXvgj8rI&amp;travelmode=transit" TargetMode="External"/><Relationship Id="rId67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chael+Kors+Outlet&amp;destination_place_id=ChIJhZyY5FLOwoARgYYAOfagj9s&amp;travelmode=driving" TargetMode="External"/><Relationship Id="rId102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jVeVCkov3YARaxfRJ5aerj8&amp;travelmode=best" TargetMode="External"/><Relationship Id="rId431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Cerritos+Center&amp;destination_place_id=ChIJ539XJnQt3YARx_PLXvgj8rI&amp;travelmode=bicycling" TargetMode="External"/><Relationship Id="rId673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Michael+Kors+Outlet&amp;destination_place_id=ChIJhZyY5FLOwoARgYYAOfagj9s&amp;travelmode=best" TargetMode="External"/><Relationship Id="rId1024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jVeVCkov3YARaxfRJ5aerj8&amp;travelmode=driving" TargetMode="External"/><Relationship Id="rId430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Los+Cerritos+Center&amp;destination_place_id=ChIJ539XJnQt3YARx_PLXvgj8rI&amp;travelmode=walking" TargetMode="External"/><Relationship Id="rId672" Type="http://schemas.openxmlformats.org/officeDocument/2006/relationships/hyperlink" Target="https://www.google.com/maps/dir/33.8885848,-118.0703626/33.8018936,-117.9377523" TargetMode="External"/><Relationship Id="rId1025" Type="http://schemas.openxmlformats.org/officeDocument/2006/relationships/hyperlink" Target="https://www.google.com/maps/dir/?api=1&amp;origin=%EF%B8%8F+Lucky+Frog+Photo+Booth+%EF%B8%8F+Photo+Booth+Rental+Orange+County&amp;origin_place_id=ChIJx22LbiEt3YARSIe46TZ1z_4&amp;destination=ATM&amp;destination_place_id=ChIJjVeVCkov3YARaxfRJ5aerj8&amp;travelmode=walking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maps/dir/?api=1&amp;origin=Thien+Hau+Temple&amp;origin_place_id=ChIJX6k8plDGwoAReNYljvUL49E&amp;destination=%EF%B8%8F+Lucky+Frog+Photo+Booth+%EF%B8%8F+Photo+Booth+Rental+Orange+County&amp;destination_place_id=ChIJx22LbiEt3YARSIe46TZ1z_4&amp;travelmode=best" TargetMode="External"/><Relationship Id="rId194" Type="http://schemas.openxmlformats.org/officeDocument/2006/relationships/hyperlink" Target="https://www.google.com/maps/dir/?api=1&amp;origin=Thien+Hau+Temple&amp;origin_place_id=ChIJX6k8plDGwoAReNYljvUL49E&amp;destination=%EF%B8%8F+Lucky+Frog+Photo+Booth+%EF%B8%8F+Photo+Booth+Rental+Orange+County&amp;destination_place_id=ChIJx22LbiEt3YARSIe46TZ1z_4&amp;travelmode=transit" TargetMode="External"/><Relationship Id="rId193" Type="http://schemas.openxmlformats.org/officeDocument/2006/relationships/hyperlink" Target="https://www.google.com/maps/dir/?api=1&amp;origin=Thien+Hau+Temple&amp;origin_place_id=ChIJX6k8plDGwoAReNYljvUL49E&amp;destination=%EF%B8%8F+Lucky+Frog+Photo+Booth+%EF%B8%8F+Photo+Booth+Rental+Orange+County&amp;destination_place_id=ChIJx22LbiEt3YARSIe46TZ1z_4&amp;travelmode=bicycling" TargetMode="External"/><Relationship Id="rId192" Type="http://schemas.openxmlformats.org/officeDocument/2006/relationships/hyperlink" Target="https://www.google.com/maps/dir/?api=1&amp;origin=Thien+Hau+Temple&amp;origin_place_id=ChIJX6k8plDGwoAReNYljvUL49E&amp;destination=%EF%B8%8F+Lucky+Frog+Photo+Booth+%EF%B8%8F+Photo+Booth+Rental+Orange+County&amp;destination_place_id=ChIJx22LbiEt3YARSIe46TZ1z_4&amp;travelmode=walking" TargetMode="External"/><Relationship Id="rId191" Type="http://schemas.openxmlformats.org/officeDocument/2006/relationships/hyperlink" Target="https://www.google.com/maps/dir/?api=1&amp;origin=Thien+Hau+Temple&amp;origin_place_id=ChIJX6k8plDGwoAReNYljvUL49E&amp;destination=%EF%B8%8F+Lucky+Frog+Photo+Booth+%EF%B8%8F+Photo+Booth+Rental+Orange+County&amp;destination_place_id=ChIJx22LbiEt3YARSIe46TZ1z_4&amp;travelmode=driving" TargetMode="External"/><Relationship Id="rId187" Type="http://schemas.openxmlformats.org/officeDocument/2006/relationships/hyperlink" Target="https://www.google.com/maps/dir/?api=1&amp;origin=Michael+Jackson+Beat+it+(Music+Video)+-+Special+Cafe&amp;origin_place_id=ChIJJZdHqC7HwoARFvHuZb8s6_A&amp;destination=%EF%B8%8F+Lucky+Frog+Photo+Booth+%EF%B8%8F+Photo+Booth+Rental+Orange+County&amp;destination_place_id=ChIJx22LbiEt3YARSIe46TZ1z_4&amp;travelmode=transit" TargetMode="External"/><Relationship Id="rId186" Type="http://schemas.openxmlformats.org/officeDocument/2006/relationships/hyperlink" Target="https://www.google.com/maps/dir/?api=1&amp;origin=Michael+Jackson+Beat+it+(Music+Video)+-+Special+Cafe&amp;origin_place_id=ChIJJZdHqC7HwoARFvHuZb8s6_A&amp;destination=%EF%B8%8F+Lucky+Frog+Photo+Booth+%EF%B8%8F+Photo+Booth+Rental+Orange+County&amp;destination_place_id=ChIJx22LbiEt3YARSIe46TZ1z_4&amp;travelmode=bicycling" TargetMode="External"/><Relationship Id="rId185" Type="http://schemas.openxmlformats.org/officeDocument/2006/relationships/hyperlink" Target="https://www.google.com/maps/dir/?api=1&amp;origin=Michael+Jackson+Beat+it+(Music+Video)+-+Special+Cafe&amp;origin_place_id=ChIJJZdHqC7HwoARFvHuZb8s6_A&amp;destination=%EF%B8%8F+Lucky+Frog+Photo+Booth+%EF%B8%8F+Photo+Booth+Rental+Orange+County&amp;destination_place_id=ChIJx22LbiEt3YARSIe46TZ1z_4&amp;travelmode=walking" TargetMode="External"/><Relationship Id="rId184" Type="http://schemas.openxmlformats.org/officeDocument/2006/relationships/hyperlink" Target="https://www.google.com/maps/dir/?api=1&amp;origin=Michael+Jackson+Beat+it+(Music+Video)+-+Special+Cafe&amp;origin_place_id=ChIJJZdHqC7HwoARFvHuZb8s6_A&amp;destination=%EF%B8%8F+Lucky+Frog+Photo+Booth+%EF%B8%8F+Photo+Booth+Rental+Orange+County&amp;destination_place_id=ChIJx22LbiEt3YARSIe46TZ1z_4&amp;travelmode=driving" TargetMode="External"/><Relationship Id="rId189" Type="http://schemas.openxmlformats.org/officeDocument/2006/relationships/hyperlink" Target="https://www.google.com/maps/dir/34.0442591,-118.244646/33.8885848,-118.0703626" TargetMode="External"/><Relationship Id="rId188" Type="http://schemas.openxmlformats.org/officeDocument/2006/relationships/hyperlink" Target="https://maps.google.com?saddr=34.0442591,-118.244646&amp;daddr=33.8885848,-118.0703626" TargetMode="External"/><Relationship Id="rId183" Type="http://schemas.openxmlformats.org/officeDocument/2006/relationships/hyperlink" Target="https://www.google.com/maps/dir/?api=1&amp;origin=Michael+Jackson+Beat+it+(Music+Video)+-+Special+Cafe&amp;origin_place_id=ChIJJZdHqC7HwoARFvHuZb8s6_A&amp;destination=%EF%B8%8F+Lucky+Frog+Photo+Booth+%EF%B8%8F+Photo+Booth+Rental+Orange+County&amp;destination_place_id=ChIJx22LbiEt3YARSIe46TZ1z_4&amp;travelmode=best" TargetMode="External"/><Relationship Id="rId182" Type="http://schemas.openxmlformats.org/officeDocument/2006/relationships/hyperlink" Target="https://www.google.com/maps/dir/33.7499816,-118.1054627/33.8885848,-118.0703626" TargetMode="External"/><Relationship Id="rId181" Type="http://schemas.openxmlformats.org/officeDocument/2006/relationships/hyperlink" Target="https://maps.google.com?saddr=33.7499816,-118.1054627&amp;daddr=33.8885848,-118.0703626" TargetMode="External"/><Relationship Id="rId180" Type="http://schemas.openxmlformats.org/officeDocument/2006/relationships/hyperlink" Target="https://www.google.com/maps/dir/?api=1&amp;origin=Los+Cerritos+Wetlands&amp;origin_place_id=ChIJV7S22-Yv3YARDxQQatLNdB0&amp;destination=%EF%B8%8F+Lucky+Frog+Photo+Booth+%EF%B8%8F+Photo+Booth+Rental+Orange+County&amp;destination_place_id=ChIJx22LbiEt3YARSIe46TZ1z_4&amp;travelmode=transit" TargetMode="External"/><Relationship Id="rId176" Type="http://schemas.openxmlformats.org/officeDocument/2006/relationships/hyperlink" Target="https://www.google.com/maps/dir/?api=1&amp;origin=Los+Cerritos+Wetlands&amp;origin_place_id=ChIJV7S22-Yv3YARDxQQatLNdB0&amp;destination=%EF%B8%8F+Lucky+Frog+Photo+Booth+%EF%B8%8F+Photo+Booth+Rental+Orange+County&amp;destination_place_id=ChIJx22LbiEt3YARSIe46TZ1z_4&amp;travelmode=best" TargetMode="External"/><Relationship Id="rId175" Type="http://schemas.openxmlformats.org/officeDocument/2006/relationships/hyperlink" Target="https://www.google.com/maps/dir/34.0476503,-118.2478642/33.8885848,-118.0703626" TargetMode="External"/><Relationship Id="rId174" Type="http://schemas.openxmlformats.org/officeDocument/2006/relationships/hyperlink" Target="https://maps.google.com?saddr=34.0476503,-118.2478642&amp;daddr=33.8885848,-118.0703626" TargetMode="External"/><Relationship Id="rId173" Type="http://schemas.openxmlformats.org/officeDocument/2006/relationships/hyperlink" Target="https://www.google.com/maps/dir/?api=1&amp;origin=Downtown+Los+Angeles+Art+Walk&amp;origin_place_id=ChIJ-UBfNUrGwoARisZY3LbCfkM&amp;destination=%EF%B8%8F+Lucky+Frog+Photo+Booth+%EF%B8%8F+Photo+Booth+Rental+Orange+County&amp;destination_place_id=ChIJx22LbiEt3YARSIe46TZ1z_4&amp;travelmode=transit" TargetMode="External"/><Relationship Id="rId179" Type="http://schemas.openxmlformats.org/officeDocument/2006/relationships/hyperlink" Target="https://www.google.com/maps/dir/?api=1&amp;origin=Los+Cerritos+Wetlands&amp;origin_place_id=ChIJV7S22-Yv3YARDxQQatLNdB0&amp;destination=%EF%B8%8F+Lucky+Frog+Photo+Booth+%EF%B8%8F+Photo+Booth+Rental+Orange+County&amp;destination_place_id=ChIJx22LbiEt3YARSIe46TZ1z_4&amp;travelmode=bicycling" TargetMode="External"/><Relationship Id="rId178" Type="http://schemas.openxmlformats.org/officeDocument/2006/relationships/hyperlink" Target="https://www.google.com/maps/dir/?api=1&amp;origin=Los+Cerritos+Wetlands&amp;origin_place_id=ChIJV7S22-Yv3YARDxQQatLNdB0&amp;destination=%EF%B8%8F+Lucky+Frog+Photo+Booth+%EF%B8%8F+Photo+Booth+Rental+Orange+County&amp;destination_place_id=ChIJx22LbiEt3YARSIe46TZ1z_4&amp;travelmode=walking" TargetMode="External"/><Relationship Id="rId177" Type="http://schemas.openxmlformats.org/officeDocument/2006/relationships/hyperlink" Target="https://www.google.com/maps/dir/?api=1&amp;origin=Los+Cerritos+Wetlands&amp;origin_place_id=ChIJV7S22-Yv3YARDxQQatLNdB0&amp;destination=%EF%B8%8F+Lucky+Frog+Photo+Booth+%EF%B8%8F+Photo+Booth+Rental+Orange+County&amp;destination_place_id=ChIJx22LbiEt3YARSIe46TZ1z_4&amp;travelmode=driving" TargetMode="External"/><Relationship Id="rId198" Type="http://schemas.openxmlformats.org/officeDocument/2006/relationships/hyperlink" Target="https://www.google.com/maps/dir/?api=1&amp;origin=Heritage+Museum+of+Orange+County&amp;origin_place_id=ChIJ4y1OupfY3IARM-WCXfaxuUI&amp;destination=%EF%B8%8F+Lucky+Frog+Photo+Booth+%EF%B8%8F+Photo+Booth+Rental+Orange+County&amp;destination_place_id=ChIJx22LbiEt3YARSIe46TZ1z_4&amp;travelmode=driving" TargetMode="External"/><Relationship Id="rId197" Type="http://schemas.openxmlformats.org/officeDocument/2006/relationships/hyperlink" Target="https://www.google.com/maps/dir/?api=1&amp;origin=Heritage+Museum+of+Orange+County&amp;origin_place_id=ChIJ4y1OupfY3IARM-WCXfaxuUI&amp;destination=%EF%B8%8F+Lucky+Frog+Photo+Booth+%EF%B8%8F+Photo+Booth+Rental+Orange+County&amp;destination_place_id=ChIJx22LbiEt3YARSIe46TZ1z_4&amp;travelmode=best" TargetMode="External"/><Relationship Id="rId196" Type="http://schemas.openxmlformats.org/officeDocument/2006/relationships/hyperlink" Target="https://www.google.com/maps/dir/34.062676,-118.2408801/33.8885848,-118.0703626" TargetMode="External"/><Relationship Id="rId195" Type="http://schemas.openxmlformats.org/officeDocument/2006/relationships/hyperlink" Target="https://maps.google.com?saddr=34.062676,-118.2408801&amp;daddr=33.8885848,-118.0703626" TargetMode="External"/><Relationship Id="rId199" Type="http://schemas.openxmlformats.org/officeDocument/2006/relationships/hyperlink" Target="https://www.google.com/maps/dir/?api=1&amp;origin=Heritage+Museum+of+Orange+County&amp;origin_place_id=ChIJ4y1OupfY3IARM-WCXfaxuUI&amp;destination=%EF%B8%8F+Lucky+Frog+Photo+Booth+%EF%B8%8F+Photo+Booth+Rental+Orange+County&amp;destination_place_id=ChIJx22LbiEt3YARSIe46TZ1z_4&amp;travelmode=walking" TargetMode="External"/><Relationship Id="rId150" Type="http://schemas.openxmlformats.org/officeDocument/2006/relationships/hyperlink" Target="https://www.google.com/maps/dir/?api=1&amp;origin=Armenian+Genocide+Martyrs+Memorial+Monument&amp;origin_place_id=ChIJOcbju8bPwoARWAoJIqp3Xf0&amp;destination=%EF%B8%8F+Lucky+Frog+Photo+Booth+%EF%B8%8F+Photo+Booth+Rental+Orange+County&amp;destination_place_id=ChIJx22LbiEt3YARSIe46TZ1z_4&amp;travelmode=walking" TargetMode="External"/><Relationship Id="rId392" Type="http://schemas.openxmlformats.org/officeDocument/2006/relationships/hyperlink" Target="https://www.google.com/maps/dir/33.903739,-117.8651883/33.8885848,-118.0703626" TargetMode="External"/><Relationship Id="rId391" Type="http://schemas.openxmlformats.org/officeDocument/2006/relationships/hyperlink" Target="https://maps.google.com?saddr=33.903739,-117.8651883&amp;daddr=33.8885848,-118.0703626" TargetMode="External"/><Relationship Id="rId390" Type="http://schemas.openxmlformats.org/officeDocument/2006/relationships/hyperlink" Target="https://www.google.com/maps/dir/?api=1&amp;origin=Tri-City+Park&amp;origin_place_id=ChIJl0TKIkXU3IARwjHULDgcB1c&amp;destination=%EF%B8%8F+Lucky+Frog+Photo+Booth+%EF%B8%8F+Photo+Booth+Rental+Orange+County&amp;destination_place_id=ChIJx22LbiEt3YARSIe46TZ1z_4&amp;travelmode=transit" TargetMode="External"/><Relationship Id="rId1" Type="http://schemas.openxmlformats.org/officeDocument/2006/relationships/hyperlink" Target="https://www.google.com/maps/dir/?api=1&amp;origin=Sleeping+Beauty+Castle+Walkthrough&amp;origin_place_id=ChIJRR0WM9HX3IARK9Sc4AyhmpE&amp;destination=%EF%B8%8F+Lucky+Frog+Photo+Booth+%EF%B8%8F+Photo+Booth+Rental+Orange+County&amp;destination_place_id=ChIJx22LbiEt3YARSIe46TZ1z_4&amp;travelmode=best" TargetMode="External"/><Relationship Id="rId2" Type="http://schemas.openxmlformats.org/officeDocument/2006/relationships/hyperlink" Target="https://www.google.com/maps/dir/?api=1&amp;origin=Sleeping+Beauty+Castle+Walkthrough&amp;origin_place_id=ChIJRR0WM9HX3IARK9Sc4AyhmpE&amp;destination=%EF%B8%8F+Lucky+Frog+Photo+Booth+%EF%B8%8F+Photo+Booth+Rental+Orange+County&amp;destination_place_id=ChIJx22LbiEt3YARSIe46TZ1z_4&amp;travelmode=driving" TargetMode="External"/><Relationship Id="rId3" Type="http://schemas.openxmlformats.org/officeDocument/2006/relationships/hyperlink" Target="https://www.google.com/maps/dir/?api=1&amp;origin=Sleeping+Beauty+Castle+Walkthrough&amp;origin_place_id=ChIJRR0WM9HX3IARK9Sc4AyhmpE&amp;destination=%EF%B8%8F+Lucky+Frog+Photo+Booth+%EF%B8%8F+Photo+Booth+Rental+Orange+County&amp;destination_place_id=ChIJx22LbiEt3YARSIe46TZ1z_4&amp;travelmode=walking" TargetMode="External"/><Relationship Id="rId149" Type="http://schemas.openxmlformats.org/officeDocument/2006/relationships/hyperlink" Target="https://www.google.com/maps/dir/?api=1&amp;origin=Armenian+Genocide+Martyrs+Memorial+Monument&amp;origin_place_id=ChIJOcbju8bPwoARWAoJIqp3Xf0&amp;destination=%EF%B8%8F+Lucky+Frog+Photo+Booth+%EF%B8%8F+Photo+Booth+Rental+Orange+County&amp;destination_place_id=ChIJx22LbiEt3YARSIe46TZ1z_4&amp;travelmode=driving" TargetMode="External"/><Relationship Id="rId4" Type="http://schemas.openxmlformats.org/officeDocument/2006/relationships/hyperlink" Target="https://www.google.com/maps/dir/?api=1&amp;origin=Sleeping+Beauty+Castle+Walkthrough&amp;origin_place_id=ChIJRR0WM9HX3IARK9Sc4AyhmpE&amp;destination=%EF%B8%8F+Lucky+Frog+Photo+Booth+%EF%B8%8F+Photo+Booth+Rental+Orange+County&amp;destination_place_id=ChIJx22LbiEt3YARSIe46TZ1z_4&amp;travelmode=bicycling" TargetMode="External"/><Relationship Id="rId148" Type="http://schemas.openxmlformats.org/officeDocument/2006/relationships/hyperlink" Target="https://www.google.com/maps/dir/?api=1&amp;origin=Armenian+Genocide+Martyrs+Memorial+Monument&amp;origin_place_id=ChIJOcbju8bPwoARWAoJIqp3Xf0&amp;destination=%EF%B8%8F+Lucky+Frog+Photo+Booth+%EF%B8%8F+Photo+Booth+Rental+Orange+County&amp;destination_place_id=ChIJx22LbiEt3YARSIe46TZ1z_4&amp;travelmode=best" TargetMode="External"/><Relationship Id="rId1090" Type="http://schemas.openxmlformats.org/officeDocument/2006/relationships/hyperlink" Target="https://www.google.com/maps/dir/?api=1&amp;origin=Cardtronics+ATM&amp;origin_place_id=ChIJGwc436cx3YARMyQPcE5YMkI&amp;destination=%EF%B8%8F+Lucky+Frog+Photo+Booth+%EF%B8%8F+Photo+Booth+Rental+Orange+County&amp;destination_place_id=ChIJx22LbiEt3YARSIe46TZ1z_4&amp;travelmode=transit" TargetMode="External"/><Relationship Id="rId1091" Type="http://schemas.openxmlformats.org/officeDocument/2006/relationships/hyperlink" Target="https://maps.google.com?saddr=33.7715503,-118.1577025&amp;daddr=33.8885848,-118.0703626" TargetMode="External"/><Relationship Id="rId1092" Type="http://schemas.openxmlformats.org/officeDocument/2006/relationships/hyperlink" Target="https://www.google.com/maps/dir/33.7715503,-118.1577025/33.8885848,-118.0703626" TargetMode="External"/><Relationship Id="rId1093" Type="http://schemas.openxmlformats.org/officeDocument/2006/relationships/hyperlink" Target="https://www.google.com/maps/dir/?api=1&amp;origin=Coinstar+Kiosk+-+Bitcoin+ATM&amp;origin_place_id=ChIJ84i_jh8p3YARfeQ3pkRZ-q0&amp;destination=%EF%B8%8F+Lucky+Frog+Photo+Booth+%EF%B8%8F+Photo+Booth+Rental+Orange+County&amp;destination_place_id=ChIJx22LbiEt3YARSIe46TZ1z_4&amp;travelmode=best" TargetMode="External"/><Relationship Id="rId1094" Type="http://schemas.openxmlformats.org/officeDocument/2006/relationships/hyperlink" Target="https://www.google.com/maps/dir/?api=1&amp;origin=Coinstar+Kiosk+-+Bitcoin+ATM&amp;origin_place_id=ChIJ84i_jh8p3YARfeQ3pkRZ-q0&amp;destination=%EF%B8%8F+Lucky+Frog+Photo+Booth+%EF%B8%8F+Photo+Booth+Rental+Orange+County&amp;destination_place_id=ChIJx22LbiEt3YARSIe46TZ1z_4&amp;travelmode=driving" TargetMode="External"/><Relationship Id="rId9" Type="http://schemas.openxmlformats.org/officeDocument/2006/relationships/hyperlink" Target="https://www.google.com/maps/dir/?api=1&amp;origin=Downtown+Disney+District&amp;origin_place_id=ChIJtQw0jtfX3IARiwjloLOkQs0&amp;destination=%EF%B8%8F+Lucky+Frog+Photo+Booth+%EF%B8%8F+Photo+Booth+Rental+Orange+County&amp;destination_place_id=ChIJx22LbiEt3YARSIe46TZ1z_4&amp;travelmode=driving" TargetMode="External"/><Relationship Id="rId143" Type="http://schemas.openxmlformats.org/officeDocument/2006/relationships/hyperlink" Target="https://www.google.com/maps/dir/?api=1&amp;origin=Little+India&amp;origin_place_id=ChIJy1uQXest3YARL2veACsSueQ&amp;destination=%EF%B8%8F+Lucky+Frog+Photo+Booth+%EF%B8%8F+Photo+Booth+Rental+Orange+County&amp;destination_place_id=ChIJx22LbiEt3YARSIe46TZ1z_4&amp;travelmode=walking" TargetMode="External"/><Relationship Id="rId385" Type="http://schemas.openxmlformats.org/officeDocument/2006/relationships/hyperlink" Target="https://www.google.com/maps/dir/33.9036277,-117.9397933/33.8885848,-118.0703626" TargetMode="External"/><Relationship Id="rId1095" Type="http://schemas.openxmlformats.org/officeDocument/2006/relationships/hyperlink" Target="https://www.google.com/maps/dir/?api=1&amp;origin=Coinstar+Kiosk+-+Bitcoin+ATM&amp;origin_place_id=ChIJ84i_jh8p3YARfeQ3pkRZ-q0&amp;destination=%EF%B8%8F+Lucky+Frog+Photo+Booth+%EF%B8%8F+Photo+Booth+Rental+Orange+County&amp;destination_place_id=ChIJx22LbiEt3YARSIe46TZ1z_4&amp;travelmode=walking" TargetMode="External"/><Relationship Id="rId142" Type="http://schemas.openxmlformats.org/officeDocument/2006/relationships/hyperlink" Target="https://www.google.com/maps/dir/?api=1&amp;origin=Little+India&amp;origin_place_id=ChIJy1uQXest3YARL2veACsSueQ&amp;destination=%EF%B8%8F+Lucky+Frog+Photo+Booth+%EF%B8%8F+Photo+Booth+Rental+Orange+County&amp;destination_place_id=ChIJx22LbiEt3YARSIe46TZ1z_4&amp;travelmode=driving" TargetMode="External"/><Relationship Id="rId384" Type="http://schemas.openxmlformats.org/officeDocument/2006/relationships/hyperlink" Target="https://maps.google.com?saddr=33.9036277,-117.9397933&amp;daddr=33.8885848,-118.0703626" TargetMode="External"/><Relationship Id="rId1096" Type="http://schemas.openxmlformats.org/officeDocument/2006/relationships/hyperlink" Target="https://www.google.com/maps/dir/?api=1&amp;origin=Coinstar+Kiosk+-+Bitcoin+ATM&amp;origin_place_id=ChIJ84i_jh8p3YARfeQ3pkRZ-q0&amp;destination=%EF%B8%8F+Lucky+Frog+Photo+Booth+%EF%B8%8F+Photo+Booth+Rental+Orange+County&amp;destination_place_id=ChIJx22LbiEt3YARSIe46TZ1z_4&amp;travelmode=bicycling" TargetMode="External"/><Relationship Id="rId141" Type="http://schemas.openxmlformats.org/officeDocument/2006/relationships/hyperlink" Target="https://www.google.com/maps/dir/?api=1&amp;origin=Little+India&amp;origin_place_id=ChIJy1uQXest3YARL2veACsSueQ&amp;destination=%EF%B8%8F+Lucky+Frog+Photo+Booth+%EF%B8%8F+Photo+Booth+Rental+Orange+County&amp;destination_place_id=ChIJx22LbiEt3YARSIe46TZ1z_4&amp;travelmode=best" TargetMode="External"/><Relationship Id="rId383" Type="http://schemas.openxmlformats.org/officeDocument/2006/relationships/hyperlink" Target="https://www.google.com/maps/dir/?api=1&amp;origin=Laguna+Lake+Park&amp;origin_place_id=ChIJl2iDIY8q3YARjJuiD2cLzX4&amp;destination=%EF%B8%8F+Lucky+Frog+Photo+Booth+%EF%B8%8F+Photo+Booth+Rental+Orange+County&amp;destination_place_id=ChIJx22LbiEt3YARSIe46TZ1z_4&amp;travelmode=transit" TargetMode="External"/><Relationship Id="rId1097" Type="http://schemas.openxmlformats.org/officeDocument/2006/relationships/hyperlink" Target="https://www.google.com/maps/dir/?api=1&amp;origin=Coinstar+Kiosk+-+Bitcoin+ATM&amp;origin_place_id=ChIJ84i_jh8p3YARfeQ3pkRZ-q0&amp;destination=%EF%B8%8F+Lucky+Frog+Photo+Booth+%EF%B8%8F+Photo+Booth+Rental+Orange+County&amp;destination_place_id=ChIJx22LbiEt3YARSIe46TZ1z_4&amp;travelmode=transit" TargetMode="External"/><Relationship Id="rId140" Type="http://schemas.openxmlformats.org/officeDocument/2006/relationships/hyperlink" Target="https://www.google.com/maps/dir/33.7606184,-118.1903112/33.8885848,-118.0703626" TargetMode="External"/><Relationship Id="rId382" Type="http://schemas.openxmlformats.org/officeDocument/2006/relationships/hyperlink" Target="https://www.google.com/maps/dir/?api=1&amp;origin=Laguna+Lake+Park&amp;origin_place_id=ChIJl2iDIY8q3YARjJuiD2cLzX4&amp;destination=%EF%B8%8F+Lucky+Frog+Photo+Booth+%EF%B8%8F+Photo+Booth+Rental+Orange+County&amp;destination_place_id=ChIJx22LbiEt3YARSIe46TZ1z_4&amp;travelmode=bicycling" TargetMode="External"/><Relationship Id="rId1098" Type="http://schemas.openxmlformats.org/officeDocument/2006/relationships/hyperlink" Target="https://maps.google.com?saddr=33.8018,-117.9948&amp;daddr=33.8885848,-118.0703626" TargetMode="External"/><Relationship Id="rId5" Type="http://schemas.openxmlformats.org/officeDocument/2006/relationships/hyperlink" Target="https://www.google.com/maps/dir/?api=1&amp;origin=Sleeping+Beauty+Castle+Walkthrough&amp;origin_place_id=ChIJRR0WM9HX3IARK9Sc4AyhmpE&amp;destination=%EF%B8%8F+Lucky+Frog+Photo+Booth+%EF%B8%8F+Photo+Booth+Rental+Orange+County&amp;destination_place_id=ChIJx22LbiEt3YARSIe46TZ1z_4&amp;travelmode=transit" TargetMode="External"/><Relationship Id="rId147" Type="http://schemas.openxmlformats.org/officeDocument/2006/relationships/hyperlink" Target="https://www.google.com/maps/dir/33.8663341,-118.082187/33.8885848,-118.0703626" TargetMode="External"/><Relationship Id="rId389" Type="http://schemas.openxmlformats.org/officeDocument/2006/relationships/hyperlink" Target="https://www.google.com/maps/dir/?api=1&amp;origin=Tri-City+Park&amp;origin_place_id=ChIJl0TKIkXU3IARwjHULDgcB1c&amp;destination=%EF%B8%8F+Lucky+Frog+Photo+Booth+%EF%B8%8F+Photo+Booth+Rental+Orange+County&amp;destination_place_id=ChIJx22LbiEt3YARSIe46TZ1z_4&amp;travelmode=bicycling" TargetMode="External"/><Relationship Id="rId1099" Type="http://schemas.openxmlformats.org/officeDocument/2006/relationships/hyperlink" Target="https://www.google.com/maps/dir/33.8018,-117.9948/33.8885848,-118.0703626" TargetMode="External"/><Relationship Id="rId6" Type="http://schemas.openxmlformats.org/officeDocument/2006/relationships/hyperlink" Target="https://maps.google.com?saddr=33.8127953,-117.9189693&amp;daddr=33.8885848,-118.0703626" TargetMode="External"/><Relationship Id="rId146" Type="http://schemas.openxmlformats.org/officeDocument/2006/relationships/hyperlink" Target="https://maps.google.com?saddr=33.8663341,-118.082187&amp;daddr=33.8885848,-118.0703626" TargetMode="External"/><Relationship Id="rId388" Type="http://schemas.openxmlformats.org/officeDocument/2006/relationships/hyperlink" Target="https://www.google.com/maps/dir/?api=1&amp;origin=Tri-City+Park&amp;origin_place_id=ChIJl0TKIkXU3IARwjHULDgcB1c&amp;destination=%EF%B8%8F+Lucky+Frog+Photo+Booth+%EF%B8%8F+Photo+Booth+Rental+Orange+County&amp;destination_place_id=ChIJx22LbiEt3YARSIe46TZ1z_4&amp;travelmode=walking" TargetMode="External"/><Relationship Id="rId7" Type="http://schemas.openxmlformats.org/officeDocument/2006/relationships/hyperlink" Target="https://www.google.com/maps/dir/33.8127953,-117.9189693/33.8885848,-118.0703626" TargetMode="External"/><Relationship Id="rId145" Type="http://schemas.openxmlformats.org/officeDocument/2006/relationships/hyperlink" Target="https://www.google.com/maps/dir/?api=1&amp;origin=Little+India&amp;origin_place_id=ChIJy1uQXest3YARL2veACsSueQ&amp;destination=%EF%B8%8F+Lucky+Frog+Photo+Booth+%EF%B8%8F+Photo+Booth+Rental+Orange+County&amp;destination_place_id=ChIJx22LbiEt3YARSIe46TZ1z_4&amp;travelmode=transit" TargetMode="External"/><Relationship Id="rId387" Type="http://schemas.openxmlformats.org/officeDocument/2006/relationships/hyperlink" Target="https://www.google.com/maps/dir/?api=1&amp;origin=Tri-City+Park&amp;origin_place_id=ChIJl0TKIkXU3IARwjHULDgcB1c&amp;destination=%EF%B8%8F+Lucky+Frog+Photo+Booth+%EF%B8%8F+Photo+Booth+Rental+Orange+County&amp;destination_place_id=ChIJx22LbiEt3YARSIe46TZ1z_4&amp;travelmode=driving" TargetMode="External"/><Relationship Id="rId8" Type="http://schemas.openxmlformats.org/officeDocument/2006/relationships/hyperlink" Target="https://www.google.com/maps/dir/?api=1&amp;origin=Downtown+Disney+District&amp;origin_place_id=ChIJtQw0jtfX3IARiwjloLOkQs0&amp;destination=%EF%B8%8F+Lucky+Frog+Photo+Booth+%EF%B8%8F+Photo+Booth+Rental+Orange+County&amp;destination_place_id=ChIJx22LbiEt3YARSIe46TZ1z_4&amp;travelmode=best" TargetMode="External"/><Relationship Id="rId144" Type="http://schemas.openxmlformats.org/officeDocument/2006/relationships/hyperlink" Target="https://www.google.com/maps/dir/?api=1&amp;origin=Little+India&amp;origin_place_id=ChIJy1uQXest3YARL2veACsSueQ&amp;destination=%EF%B8%8F+Lucky+Frog+Photo+Booth+%EF%B8%8F+Photo+Booth+Rental+Orange+County&amp;destination_place_id=ChIJx22LbiEt3YARSIe46TZ1z_4&amp;travelmode=bicycling" TargetMode="External"/><Relationship Id="rId386" Type="http://schemas.openxmlformats.org/officeDocument/2006/relationships/hyperlink" Target="https://www.google.com/maps/dir/?api=1&amp;origin=Tri-City+Park&amp;origin_place_id=ChIJl0TKIkXU3IARwjHULDgcB1c&amp;destination=%EF%B8%8F+Lucky+Frog+Photo+Booth+%EF%B8%8F+Photo+Booth+Rental+Orange+County&amp;destination_place_id=ChIJx22LbiEt3YARSIe46TZ1z_4&amp;travelmode=best" TargetMode="External"/><Relationship Id="rId381" Type="http://schemas.openxmlformats.org/officeDocument/2006/relationships/hyperlink" Target="https://www.google.com/maps/dir/?api=1&amp;origin=Laguna+Lake+Park&amp;origin_place_id=ChIJl2iDIY8q3YARjJuiD2cLzX4&amp;destination=%EF%B8%8F+Lucky+Frog+Photo+Booth+%EF%B8%8F+Photo+Booth+Rental+Orange+County&amp;destination_place_id=ChIJx22LbiEt3YARSIe46TZ1z_4&amp;travelmode=walking" TargetMode="External"/><Relationship Id="rId380" Type="http://schemas.openxmlformats.org/officeDocument/2006/relationships/hyperlink" Target="https://www.google.com/maps/dir/?api=1&amp;origin=Laguna+Lake+Park&amp;origin_place_id=ChIJl2iDIY8q3YARjJuiD2cLzX4&amp;destination=%EF%B8%8F+Lucky+Frog+Photo+Booth+%EF%B8%8F+Photo+Booth+Rental+Orange+County&amp;destination_place_id=ChIJx22LbiEt3YARSIe46TZ1z_4&amp;travelmode=driving" TargetMode="External"/><Relationship Id="rId139" Type="http://schemas.openxmlformats.org/officeDocument/2006/relationships/hyperlink" Target="https://maps.google.com?saddr=33.7606184,-118.1903112&amp;daddr=33.8885848,-118.0703626" TargetMode="External"/><Relationship Id="rId138" Type="http://schemas.openxmlformats.org/officeDocument/2006/relationships/hyperlink" Target="https://www.google.com/maps/dir/?api=1&amp;origin=Shoreline+Village&amp;origin_place_id=ChIJXci-9SQx3YARELY9vukCvLk&amp;destination=%EF%B8%8F+Lucky+Frog+Photo+Booth+%EF%B8%8F+Photo+Booth+Rental+Orange+County&amp;destination_place_id=ChIJx22LbiEt3YARSIe46TZ1z_4&amp;travelmode=transit" TargetMode="External"/><Relationship Id="rId137" Type="http://schemas.openxmlformats.org/officeDocument/2006/relationships/hyperlink" Target="https://www.google.com/maps/dir/?api=1&amp;origin=Shoreline+Village&amp;origin_place_id=ChIJXci-9SQx3YARELY9vukCvLk&amp;destination=%EF%B8%8F+Lucky+Frog+Photo+Booth+%EF%B8%8F+Photo+Booth+Rental+Orange+County&amp;destination_place_id=ChIJx22LbiEt3YARSIe46TZ1z_4&amp;travelmode=bicycling" TargetMode="External"/><Relationship Id="rId379" Type="http://schemas.openxmlformats.org/officeDocument/2006/relationships/hyperlink" Target="https://www.google.com/maps/dir/?api=1&amp;origin=Laguna+Lake+Park&amp;origin_place_id=ChIJl2iDIY8q3YARjJuiD2cLzX4&amp;destination=%EF%B8%8F+Lucky+Frog+Photo+Booth+%EF%B8%8F+Photo+Booth+Rental+Orange+County&amp;destination_place_id=ChIJx22LbiEt3YARSIe46TZ1z_4&amp;travelmode=best" TargetMode="External"/><Relationship Id="rId1080" Type="http://schemas.openxmlformats.org/officeDocument/2006/relationships/hyperlink" Target="https://www.google.com/maps/dir/?api=1&amp;origin=Cardtronics&amp;origin_place_id=ChIJ90mu7ZQx3YARe3qvqSfRs3k&amp;destination=%EF%B8%8F+Lucky+Frog+Photo+Booth+%EF%B8%8F+Photo+Booth+Rental+Orange+County&amp;destination_place_id=ChIJx22LbiEt3YARSIe46TZ1z_4&amp;travelmode=driving" TargetMode="External"/><Relationship Id="rId1081" Type="http://schemas.openxmlformats.org/officeDocument/2006/relationships/hyperlink" Target="https://www.google.com/maps/dir/?api=1&amp;origin=Cardtronics&amp;origin_place_id=ChIJ90mu7ZQx3YARe3qvqSfRs3k&amp;destination=%EF%B8%8F+Lucky+Frog+Photo+Booth+%EF%B8%8F+Photo+Booth+Rental+Orange+County&amp;destination_place_id=ChIJx22LbiEt3YARSIe46TZ1z_4&amp;travelmode=walking" TargetMode="External"/><Relationship Id="rId1082" Type="http://schemas.openxmlformats.org/officeDocument/2006/relationships/hyperlink" Target="https://www.google.com/maps/dir/?api=1&amp;origin=Cardtronics&amp;origin_place_id=ChIJ90mu7ZQx3YARe3qvqSfRs3k&amp;destination=%EF%B8%8F+Lucky+Frog+Photo+Booth+%EF%B8%8F+Photo+Booth+Rental+Orange+County&amp;destination_place_id=ChIJx22LbiEt3YARSIe46TZ1z_4&amp;travelmode=bicycling" TargetMode="External"/><Relationship Id="rId1083" Type="http://schemas.openxmlformats.org/officeDocument/2006/relationships/hyperlink" Target="https://www.google.com/maps/dir/?api=1&amp;origin=Cardtronics&amp;origin_place_id=ChIJ90mu7ZQx3YARe3qvqSfRs3k&amp;destination=%EF%B8%8F+Lucky+Frog+Photo+Booth+%EF%B8%8F+Photo+Booth+Rental+Orange+County&amp;destination_place_id=ChIJx22LbiEt3YARSIe46TZ1z_4&amp;travelmode=transit" TargetMode="External"/><Relationship Id="rId132" Type="http://schemas.openxmlformats.org/officeDocument/2006/relationships/hyperlink" Target="https://maps.google.com?saddr=33.7422615,-118.2772823&amp;daddr=33.8885848,-118.0703626" TargetMode="External"/><Relationship Id="rId374" Type="http://schemas.openxmlformats.org/officeDocument/2006/relationships/hyperlink" Target="https://www.google.com/maps/dir/?api=1&amp;origin=Hsi+Lai+Temple&amp;origin_place_id=ChIJkUb-yavVwoARU2Pmszd9mfo&amp;destination=%EF%B8%8F+Lucky+Frog+Photo+Booth+%EF%B8%8F+Photo+Booth+Rental+Orange+County&amp;destination_place_id=ChIJx22LbiEt3YARSIe46TZ1z_4&amp;travelmode=walking" TargetMode="External"/><Relationship Id="rId1084" Type="http://schemas.openxmlformats.org/officeDocument/2006/relationships/hyperlink" Target="https://maps.google.com?saddr=33.7904447,-118.1371314&amp;daddr=33.8885848,-118.0703626" TargetMode="External"/><Relationship Id="rId131" Type="http://schemas.openxmlformats.org/officeDocument/2006/relationships/hyperlink" Target="https://www.google.com/maps/dir/?api=1&amp;origin=Battleship+USS+Iowa+Museum&amp;origin_place_id=ChIJdZbSPDg23YAR6yR-akC2g4E&amp;destination=%EF%B8%8F+Lucky+Frog+Photo+Booth+%EF%B8%8F+Photo+Booth+Rental+Orange+County&amp;destination_place_id=ChIJx22LbiEt3YARSIe46TZ1z_4&amp;travelmode=transit" TargetMode="External"/><Relationship Id="rId373" Type="http://schemas.openxmlformats.org/officeDocument/2006/relationships/hyperlink" Target="https://www.google.com/maps/dir/?api=1&amp;origin=Hsi+Lai+Temple&amp;origin_place_id=ChIJkUb-yavVwoARU2Pmszd9mfo&amp;destination=%EF%B8%8F+Lucky+Frog+Photo+Booth+%EF%B8%8F+Photo+Booth+Rental+Orange+County&amp;destination_place_id=ChIJx22LbiEt3YARSIe46TZ1z_4&amp;travelmode=driving" TargetMode="External"/><Relationship Id="rId1085" Type="http://schemas.openxmlformats.org/officeDocument/2006/relationships/hyperlink" Target="https://www.google.com/maps/dir/33.7904447,-118.1371314/33.8885848,-118.0703626" TargetMode="External"/><Relationship Id="rId130" Type="http://schemas.openxmlformats.org/officeDocument/2006/relationships/hyperlink" Target="https://www.google.com/maps/dir/?api=1&amp;origin=Battleship+USS+Iowa+Museum&amp;origin_place_id=ChIJdZbSPDg23YAR6yR-akC2g4E&amp;destination=%EF%B8%8F+Lucky+Frog+Photo+Booth+%EF%B8%8F+Photo+Booth+Rental+Orange+County&amp;destination_place_id=ChIJx22LbiEt3YARSIe46TZ1z_4&amp;travelmode=bicycling" TargetMode="External"/><Relationship Id="rId372" Type="http://schemas.openxmlformats.org/officeDocument/2006/relationships/hyperlink" Target="https://www.google.com/maps/dir/?api=1&amp;origin=Hsi+Lai+Temple&amp;origin_place_id=ChIJkUb-yavVwoARU2Pmszd9mfo&amp;destination=%EF%B8%8F+Lucky+Frog+Photo+Booth+%EF%B8%8F+Photo+Booth+Rental+Orange+County&amp;destination_place_id=ChIJx22LbiEt3YARSIe46TZ1z_4&amp;travelmode=best" TargetMode="External"/><Relationship Id="rId1086" Type="http://schemas.openxmlformats.org/officeDocument/2006/relationships/hyperlink" Target="https://www.google.com/maps/dir/?api=1&amp;origin=Cardtronics+ATM&amp;origin_place_id=ChIJGwc436cx3YARMyQPcE5YMkI&amp;destination=%EF%B8%8F+Lucky+Frog+Photo+Booth+%EF%B8%8F+Photo+Booth+Rental+Orange+County&amp;destination_place_id=ChIJx22LbiEt3YARSIe46TZ1z_4&amp;travelmode=best" TargetMode="External"/><Relationship Id="rId371" Type="http://schemas.openxmlformats.org/officeDocument/2006/relationships/hyperlink" Target="https://www.google.com/maps/dir/33.7889918,-117.8565962/33.8885848,-118.0703626" TargetMode="External"/><Relationship Id="rId1087" Type="http://schemas.openxmlformats.org/officeDocument/2006/relationships/hyperlink" Target="https://www.google.com/maps/dir/?api=1&amp;origin=Cardtronics+ATM&amp;origin_place_id=ChIJGwc436cx3YARMyQPcE5YMkI&amp;destination=%EF%B8%8F+Lucky+Frog+Photo+Booth+%EF%B8%8F+Photo+Booth+Rental+Orange+County&amp;destination_place_id=ChIJx22LbiEt3YARSIe46TZ1z_4&amp;travelmode=driving" TargetMode="External"/><Relationship Id="rId136" Type="http://schemas.openxmlformats.org/officeDocument/2006/relationships/hyperlink" Target="https://www.google.com/maps/dir/?api=1&amp;origin=Shoreline+Village&amp;origin_place_id=ChIJXci-9SQx3YARELY9vukCvLk&amp;destination=%EF%B8%8F+Lucky+Frog+Photo+Booth+%EF%B8%8F+Photo+Booth+Rental+Orange+County&amp;destination_place_id=ChIJx22LbiEt3YARSIe46TZ1z_4&amp;travelmode=walking" TargetMode="External"/><Relationship Id="rId378" Type="http://schemas.openxmlformats.org/officeDocument/2006/relationships/hyperlink" Target="https://www.google.com/maps/dir/33.9756882,-117.9677071/33.8885848,-118.0703626" TargetMode="External"/><Relationship Id="rId1088" Type="http://schemas.openxmlformats.org/officeDocument/2006/relationships/hyperlink" Target="https://www.google.com/maps/dir/?api=1&amp;origin=Cardtronics+ATM&amp;origin_place_id=ChIJGwc436cx3YARMyQPcE5YMkI&amp;destination=%EF%B8%8F+Lucky+Frog+Photo+Booth+%EF%B8%8F+Photo+Booth+Rental+Orange+County&amp;destination_place_id=ChIJx22LbiEt3YARSIe46TZ1z_4&amp;travelmode=walking" TargetMode="External"/><Relationship Id="rId135" Type="http://schemas.openxmlformats.org/officeDocument/2006/relationships/hyperlink" Target="https://www.google.com/maps/dir/?api=1&amp;origin=Shoreline+Village&amp;origin_place_id=ChIJXci-9SQx3YARELY9vukCvLk&amp;destination=%EF%B8%8F+Lucky+Frog+Photo+Booth+%EF%B8%8F+Photo+Booth+Rental+Orange+County&amp;destination_place_id=ChIJx22LbiEt3YARSIe46TZ1z_4&amp;travelmode=driving" TargetMode="External"/><Relationship Id="rId377" Type="http://schemas.openxmlformats.org/officeDocument/2006/relationships/hyperlink" Target="https://maps.google.com?saddr=33.9756882,-117.9677071&amp;daddr=33.8885848,-118.0703626" TargetMode="External"/><Relationship Id="rId1089" Type="http://schemas.openxmlformats.org/officeDocument/2006/relationships/hyperlink" Target="https://www.google.com/maps/dir/?api=1&amp;origin=Cardtronics+ATM&amp;origin_place_id=ChIJGwc436cx3YARMyQPcE5YMkI&amp;destination=%EF%B8%8F+Lucky+Frog+Photo+Booth+%EF%B8%8F+Photo+Booth+Rental+Orange+County&amp;destination_place_id=ChIJx22LbiEt3YARSIe46TZ1z_4&amp;travelmode=bicycling" TargetMode="External"/><Relationship Id="rId134" Type="http://schemas.openxmlformats.org/officeDocument/2006/relationships/hyperlink" Target="https://www.google.com/maps/dir/?api=1&amp;origin=Shoreline+Village&amp;origin_place_id=ChIJXci-9SQx3YARELY9vukCvLk&amp;destination=%EF%B8%8F+Lucky+Frog+Photo+Booth+%EF%B8%8F+Photo+Booth+Rental+Orange+County&amp;destination_place_id=ChIJx22LbiEt3YARSIe46TZ1z_4&amp;travelmode=best" TargetMode="External"/><Relationship Id="rId376" Type="http://schemas.openxmlformats.org/officeDocument/2006/relationships/hyperlink" Target="https://www.google.com/maps/dir/?api=1&amp;origin=Hsi+Lai+Temple&amp;origin_place_id=ChIJkUb-yavVwoARU2Pmszd9mfo&amp;destination=%EF%B8%8F+Lucky+Frog+Photo+Booth+%EF%B8%8F+Photo+Booth+Rental+Orange+County&amp;destination_place_id=ChIJx22LbiEt3YARSIe46TZ1z_4&amp;travelmode=transit" TargetMode="External"/><Relationship Id="rId133" Type="http://schemas.openxmlformats.org/officeDocument/2006/relationships/hyperlink" Target="https://www.google.com/maps/dir/33.7422615,-118.2772823/33.8885848,-118.0703626" TargetMode="External"/><Relationship Id="rId375" Type="http://schemas.openxmlformats.org/officeDocument/2006/relationships/hyperlink" Target="https://www.google.com/maps/dir/?api=1&amp;origin=Hsi+Lai+Temple&amp;origin_place_id=ChIJkUb-yavVwoARU2Pmszd9mfo&amp;destination=%EF%B8%8F+Lucky+Frog+Photo+Booth+%EF%B8%8F+Photo+Booth+Rental+Orange+County&amp;destination_place_id=ChIJx22LbiEt3YARSIe46TZ1z_4&amp;travelmode=bicycling" TargetMode="External"/><Relationship Id="rId172" Type="http://schemas.openxmlformats.org/officeDocument/2006/relationships/hyperlink" Target="https://www.google.com/maps/dir/?api=1&amp;origin=Downtown+Los+Angeles+Art+Walk&amp;origin_place_id=ChIJ-UBfNUrGwoARisZY3LbCfkM&amp;destination=%EF%B8%8F+Lucky+Frog+Photo+Booth+%EF%B8%8F+Photo+Booth+Rental+Orange+County&amp;destination_place_id=ChIJx22LbiEt3YARSIe46TZ1z_4&amp;travelmode=bicycling" TargetMode="External"/><Relationship Id="rId171" Type="http://schemas.openxmlformats.org/officeDocument/2006/relationships/hyperlink" Target="https://www.google.com/maps/dir/?api=1&amp;origin=Downtown+Los+Angeles+Art+Walk&amp;origin_place_id=ChIJ-UBfNUrGwoARisZY3LbCfkM&amp;destination=%EF%B8%8F+Lucky+Frog+Photo+Booth+%EF%B8%8F+Photo+Booth+Rental+Orange+County&amp;destination_place_id=ChIJx22LbiEt3YARSIe46TZ1z_4&amp;travelmode=walking" TargetMode="External"/><Relationship Id="rId170" Type="http://schemas.openxmlformats.org/officeDocument/2006/relationships/hyperlink" Target="https://www.google.com/maps/dir/?api=1&amp;origin=Downtown+Los+Angeles+Art+Walk&amp;origin_place_id=ChIJ-UBfNUrGwoARisZY3LbCfkM&amp;destination=%EF%B8%8F+Lucky+Frog+Photo+Booth+%EF%B8%8F+Photo+Booth+Rental+Orange+County&amp;destination_place_id=ChIJx22LbiEt3YARSIe46TZ1z_4&amp;travelmode=driving" TargetMode="External"/><Relationship Id="rId165" Type="http://schemas.openxmlformats.org/officeDocument/2006/relationships/hyperlink" Target="https://www.google.com/maps/dir/?api=1&amp;origin=Colorado+Lagoon&amp;origin_place_id=ChIJ6TxAIcox3YAR4n_5OLF0PgE&amp;destination=%EF%B8%8F+Lucky+Frog+Photo+Booth+%EF%B8%8F+Photo+Booth+Rental+Orange+County&amp;destination_place_id=ChIJx22LbiEt3YARSIe46TZ1z_4&amp;travelmode=bicycling" TargetMode="External"/><Relationship Id="rId164" Type="http://schemas.openxmlformats.org/officeDocument/2006/relationships/hyperlink" Target="https://www.google.com/maps/dir/?api=1&amp;origin=Colorado+Lagoon&amp;origin_place_id=ChIJ6TxAIcox3YAR4n_5OLF0PgE&amp;destination=%EF%B8%8F+Lucky+Frog+Photo+Booth+%EF%B8%8F+Photo+Booth+Rental+Orange+County&amp;destination_place_id=ChIJx22LbiEt3YARSIe46TZ1z_4&amp;travelmode=walking" TargetMode="External"/><Relationship Id="rId163" Type="http://schemas.openxmlformats.org/officeDocument/2006/relationships/hyperlink" Target="https://www.google.com/maps/dir/?api=1&amp;origin=Colorado+Lagoon&amp;origin_place_id=ChIJ6TxAIcox3YAR4n_5OLF0PgE&amp;destination=%EF%B8%8F+Lucky+Frog+Photo+Booth+%EF%B8%8F+Photo+Booth+Rental+Orange+County&amp;destination_place_id=ChIJx22LbiEt3YARSIe46TZ1z_4&amp;travelmode=driving" TargetMode="External"/><Relationship Id="rId162" Type="http://schemas.openxmlformats.org/officeDocument/2006/relationships/hyperlink" Target="https://www.google.com/maps/dir/?api=1&amp;origin=Colorado+Lagoon&amp;origin_place_id=ChIJ6TxAIcox3YAR4n_5OLF0PgE&amp;destination=%EF%B8%8F+Lucky+Frog+Photo+Booth+%EF%B8%8F+Photo+Booth+Rental+Orange+County&amp;destination_place_id=ChIJx22LbiEt3YARSIe46TZ1z_4&amp;travelmode=best" TargetMode="External"/><Relationship Id="rId169" Type="http://schemas.openxmlformats.org/officeDocument/2006/relationships/hyperlink" Target="https://www.google.com/maps/dir/?api=1&amp;origin=Downtown+Los+Angeles+Art+Walk&amp;origin_place_id=ChIJ-UBfNUrGwoARisZY3LbCfkM&amp;destination=%EF%B8%8F+Lucky+Frog+Photo+Booth+%EF%B8%8F+Photo+Booth+Rental+Orange+County&amp;destination_place_id=ChIJx22LbiEt3YARSIe46TZ1z_4&amp;travelmode=best" TargetMode="External"/><Relationship Id="rId168" Type="http://schemas.openxmlformats.org/officeDocument/2006/relationships/hyperlink" Target="https://www.google.com/maps/dir/33.7719038,-118.1340534/33.8885848,-118.0703626" TargetMode="External"/><Relationship Id="rId167" Type="http://schemas.openxmlformats.org/officeDocument/2006/relationships/hyperlink" Target="https://maps.google.com?saddr=33.7719038,-118.1340534&amp;daddr=33.8885848,-118.0703626" TargetMode="External"/><Relationship Id="rId166" Type="http://schemas.openxmlformats.org/officeDocument/2006/relationships/hyperlink" Target="https://www.google.com/maps/dir/?api=1&amp;origin=Colorado+Lagoon&amp;origin_place_id=ChIJ6TxAIcox3YAR4n_5OLF0PgE&amp;destination=%EF%B8%8F+Lucky+Frog+Photo+Booth+%EF%B8%8F+Photo+Booth+Rental+Orange+County&amp;destination_place_id=ChIJx22LbiEt3YARSIe46TZ1z_4&amp;travelmode=transit" TargetMode="External"/><Relationship Id="rId161" Type="http://schemas.openxmlformats.org/officeDocument/2006/relationships/hyperlink" Target="https://www.google.com/maps/dir/33.8090944,-117.9189738/33.8885848,-118.0703626" TargetMode="External"/><Relationship Id="rId160" Type="http://schemas.openxmlformats.org/officeDocument/2006/relationships/hyperlink" Target="https://maps.google.com?saddr=33.8090944,-117.9189738&amp;daddr=33.8885848,-118.0703626" TargetMode="External"/><Relationship Id="rId159" Type="http://schemas.openxmlformats.org/officeDocument/2006/relationships/hyperlink" Target="https://www.google.com/maps/dir/?api=1&amp;origin=Disneyland+Esplanade&amp;origin_place_id=ChIJKx3EAdrX3IARl1SHBK4rtfg&amp;destination=%EF%B8%8F+Lucky+Frog+Photo+Booth+%EF%B8%8F+Photo+Booth+Rental+Orange+County&amp;destination_place_id=ChIJx22LbiEt3YARSIe46TZ1z_4&amp;travelmode=transit" TargetMode="External"/><Relationship Id="rId154" Type="http://schemas.openxmlformats.org/officeDocument/2006/relationships/hyperlink" Target="https://www.google.com/maps/dir/34.0284284,-118.1310051/33.8885848,-118.0703626" TargetMode="External"/><Relationship Id="rId396" Type="http://schemas.openxmlformats.org/officeDocument/2006/relationships/hyperlink" Target="https://www.google.com/maps/dir/?api=1&amp;origin=Ancient+Sanctum&amp;origin_place_id=ChIJ3TA10-4p3YARKp8up_QaCKM&amp;destination=%EF%B8%8F+Lucky+Frog+Photo+Booth+%EF%B8%8F+Photo+Booth+Rental+Orange+County&amp;destination_place_id=ChIJx22LbiEt3YARSIe46TZ1z_4&amp;travelmode=bicycling" TargetMode="External"/><Relationship Id="rId153" Type="http://schemas.openxmlformats.org/officeDocument/2006/relationships/hyperlink" Target="https://maps.google.com?saddr=34.0284284,-118.1310051&amp;daddr=33.8885848,-118.0703626" TargetMode="External"/><Relationship Id="rId395" Type="http://schemas.openxmlformats.org/officeDocument/2006/relationships/hyperlink" Target="https://www.google.com/maps/dir/?api=1&amp;origin=Ancient+Sanctum&amp;origin_place_id=ChIJ3TA10-4p3YARKp8up_QaCKM&amp;destination=%EF%B8%8F+Lucky+Frog+Photo+Booth+%EF%B8%8F+Photo+Booth+Rental+Orange+County&amp;destination_place_id=ChIJx22LbiEt3YARSIe46TZ1z_4&amp;travelmode=walking" TargetMode="External"/><Relationship Id="rId152" Type="http://schemas.openxmlformats.org/officeDocument/2006/relationships/hyperlink" Target="https://www.google.com/maps/dir/?api=1&amp;origin=Armenian+Genocide+Martyrs+Memorial+Monument&amp;origin_place_id=ChIJOcbju8bPwoARWAoJIqp3Xf0&amp;destination=%EF%B8%8F+Lucky+Frog+Photo+Booth+%EF%B8%8F+Photo+Booth+Rental+Orange+County&amp;destination_place_id=ChIJx22LbiEt3YARSIe46TZ1z_4&amp;travelmode=transit" TargetMode="External"/><Relationship Id="rId394" Type="http://schemas.openxmlformats.org/officeDocument/2006/relationships/hyperlink" Target="https://www.google.com/maps/dir/?api=1&amp;origin=Ancient+Sanctum&amp;origin_place_id=ChIJ3TA10-4p3YARKp8up_QaCKM&amp;destination=%EF%B8%8F+Lucky+Frog+Photo+Booth+%EF%B8%8F+Photo+Booth+Rental+Orange+County&amp;destination_place_id=ChIJx22LbiEt3YARSIe46TZ1z_4&amp;travelmode=driving" TargetMode="External"/><Relationship Id="rId151" Type="http://schemas.openxmlformats.org/officeDocument/2006/relationships/hyperlink" Target="https://www.google.com/maps/dir/?api=1&amp;origin=Armenian+Genocide+Martyrs+Memorial+Monument&amp;origin_place_id=ChIJOcbju8bPwoARWAoJIqp3Xf0&amp;destination=%EF%B8%8F+Lucky+Frog+Photo+Booth+%EF%B8%8F+Photo+Booth+Rental+Orange+County&amp;destination_place_id=ChIJx22LbiEt3YARSIe46TZ1z_4&amp;travelmode=bicycling" TargetMode="External"/><Relationship Id="rId393" Type="http://schemas.openxmlformats.org/officeDocument/2006/relationships/hyperlink" Target="https://www.google.com/maps/dir/?api=1&amp;origin=Ancient+Sanctum&amp;origin_place_id=ChIJ3TA10-4p3YARKp8up_QaCKM&amp;destination=%EF%B8%8F+Lucky+Frog+Photo+Booth+%EF%B8%8F+Photo+Booth+Rental+Orange+County&amp;destination_place_id=ChIJx22LbiEt3YARSIe46TZ1z_4&amp;travelmode=best" TargetMode="External"/><Relationship Id="rId158" Type="http://schemas.openxmlformats.org/officeDocument/2006/relationships/hyperlink" Target="https://www.google.com/maps/dir/?api=1&amp;origin=Disneyland+Esplanade&amp;origin_place_id=ChIJKx3EAdrX3IARl1SHBK4rtfg&amp;destination=%EF%B8%8F+Lucky+Frog+Photo+Booth+%EF%B8%8F+Photo+Booth+Rental+Orange+County&amp;destination_place_id=ChIJx22LbiEt3YARSIe46TZ1z_4&amp;travelmode=bicycling" TargetMode="External"/><Relationship Id="rId157" Type="http://schemas.openxmlformats.org/officeDocument/2006/relationships/hyperlink" Target="https://www.google.com/maps/dir/?api=1&amp;origin=Disneyland+Esplanade&amp;origin_place_id=ChIJKx3EAdrX3IARl1SHBK4rtfg&amp;destination=%EF%B8%8F+Lucky+Frog+Photo+Booth+%EF%B8%8F+Photo+Booth+Rental+Orange+County&amp;destination_place_id=ChIJx22LbiEt3YARSIe46TZ1z_4&amp;travelmode=walking" TargetMode="External"/><Relationship Id="rId399" Type="http://schemas.openxmlformats.org/officeDocument/2006/relationships/hyperlink" Target="https://www.google.com/maps/dir/33.8061842,-117.9181258/33.8885848,-118.0703626" TargetMode="External"/><Relationship Id="rId156" Type="http://schemas.openxmlformats.org/officeDocument/2006/relationships/hyperlink" Target="https://www.google.com/maps/dir/?api=1&amp;origin=Disneyland+Esplanade&amp;origin_place_id=ChIJKx3EAdrX3IARl1SHBK4rtfg&amp;destination=%EF%B8%8F+Lucky+Frog+Photo+Booth+%EF%B8%8F+Photo+Booth+Rental+Orange+County&amp;destination_place_id=ChIJx22LbiEt3YARSIe46TZ1z_4&amp;travelmode=driving" TargetMode="External"/><Relationship Id="rId398" Type="http://schemas.openxmlformats.org/officeDocument/2006/relationships/hyperlink" Target="https://maps.google.com?saddr=33.8061842,-117.9181258&amp;daddr=33.8885848,-118.0703626" TargetMode="External"/><Relationship Id="rId155" Type="http://schemas.openxmlformats.org/officeDocument/2006/relationships/hyperlink" Target="https://www.google.com/maps/dir/?api=1&amp;origin=Disneyland+Esplanade&amp;origin_place_id=ChIJKx3EAdrX3IARl1SHBK4rtfg&amp;destination=%EF%B8%8F+Lucky+Frog+Photo+Booth+%EF%B8%8F+Photo+Booth+Rental+Orange+County&amp;destination_place_id=ChIJx22LbiEt3YARSIe46TZ1z_4&amp;travelmode=best" TargetMode="External"/><Relationship Id="rId397" Type="http://schemas.openxmlformats.org/officeDocument/2006/relationships/hyperlink" Target="https://www.google.com/maps/dir/?api=1&amp;origin=Ancient+Sanctum&amp;origin_place_id=ChIJ3TA10-4p3YARKp8up_QaCKM&amp;destination=%EF%B8%8F+Lucky+Frog+Photo+Booth+%EF%B8%8F+Photo+Booth+Rental+Orange+County&amp;destination_place_id=ChIJx22LbiEt3YARSIe46TZ1z_4&amp;travelmode=transit" TargetMode="External"/><Relationship Id="rId808" Type="http://schemas.openxmlformats.org/officeDocument/2006/relationships/hyperlink" Target="https://www.google.com/maps/dir/?api=1&amp;origin=Lexus+of+Cerritos&amp;origin_place_id=ChIJp1ZKBXct3YARRvZ_rdJgaIg&amp;destination=%EF%B8%8F+Lucky+Frog+Photo+Booth+%EF%B8%8F+Photo+Booth+Rental+Orange+County&amp;destination_place_id=ChIJx22LbiEt3YARSIe46TZ1z_4&amp;travelmode=walking" TargetMode="External"/><Relationship Id="rId807" Type="http://schemas.openxmlformats.org/officeDocument/2006/relationships/hyperlink" Target="https://www.google.com/maps/dir/?api=1&amp;origin=Lexus+of+Cerritos&amp;origin_place_id=ChIJp1ZKBXct3YARRvZ_rdJgaIg&amp;destination=%EF%B8%8F+Lucky+Frog+Photo+Booth+%EF%B8%8F+Photo+Booth+Rental+Orange+County&amp;destination_place_id=ChIJx22LbiEt3YARSIe46TZ1z_4&amp;travelmode=driving" TargetMode="External"/><Relationship Id="rId806" Type="http://schemas.openxmlformats.org/officeDocument/2006/relationships/hyperlink" Target="https://www.google.com/maps/dir/?api=1&amp;origin=Lexus+of+Cerritos&amp;origin_place_id=ChIJp1ZKBXct3YARRvZ_rdJgaIg&amp;destination=%EF%B8%8F+Lucky+Frog+Photo+Booth+%EF%B8%8F+Photo+Booth+Rental+Orange+County&amp;destination_place_id=ChIJx22LbiEt3YARSIe46TZ1z_4&amp;travelmode=best" TargetMode="External"/><Relationship Id="rId805" Type="http://schemas.openxmlformats.org/officeDocument/2006/relationships/hyperlink" Target="https://www.google.com/maps/dir/33.94027450000001,-118.0492829/33.8885848,-118.0703626" TargetMode="External"/><Relationship Id="rId809" Type="http://schemas.openxmlformats.org/officeDocument/2006/relationships/hyperlink" Target="https://www.google.com/maps/dir/?api=1&amp;origin=Lexus+of+Cerritos&amp;origin_place_id=ChIJp1ZKBXct3YARRvZ_rdJgaIg&amp;destination=%EF%B8%8F+Lucky+Frog+Photo+Booth+%EF%B8%8F+Photo+Booth+Rental+Orange+County&amp;destination_place_id=ChIJx22LbiEt3YARSIe46TZ1z_4&amp;travelmode=bicycling" TargetMode="External"/><Relationship Id="rId800" Type="http://schemas.openxmlformats.org/officeDocument/2006/relationships/hyperlink" Target="https://www.google.com/maps/dir/?api=1&amp;origin=Walmart+Supercenter&amp;origin_place_id=ChIJ4YKP4xHTwoARJwlORQrt8Vw&amp;destination=%EF%B8%8F+Lucky+Frog+Photo+Booth+%EF%B8%8F+Photo+Booth+Rental+Orange+County&amp;destination_place_id=ChIJx22LbiEt3YARSIe46TZ1z_4&amp;travelmode=driving" TargetMode="External"/><Relationship Id="rId804" Type="http://schemas.openxmlformats.org/officeDocument/2006/relationships/hyperlink" Target="https://maps.google.com?saddr=33.94027450000001,-118.0492829&amp;daddr=33.8885848,-118.0703626" TargetMode="External"/><Relationship Id="rId803" Type="http://schemas.openxmlformats.org/officeDocument/2006/relationships/hyperlink" Target="https://www.google.com/maps/dir/?api=1&amp;origin=Walmart+Supercenter&amp;origin_place_id=ChIJ4YKP4xHTwoARJwlORQrt8Vw&amp;destination=%EF%B8%8F+Lucky+Frog+Photo+Booth+%EF%B8%8F+Photo+Booth+Rental+Orange+County&amp;destination_place_id=ChIJx22LbiEt3YARSIe46TZ1z_4&amp;travelmode=transit" TargetMode="External"/><Relationship Id="rId802" Type="http://schemas.openxmlformats.org/officeDocument/2006/relationships/hyperlink" Target="https://www.google.com/maps/dir/?api=1&amp;origin=Walmart+Supercenter&amp;origin_place_id=ChIJ4YKP4xHTwoARJwlORQrt8Vw&amp;destination=%EF%B8%8F+Lucky+Frog+Photo+Booth+%EF%B8%8F+Photo+Booth+Rental+Orange+County&amp;destination_place_id=ChIJx22LbiEt3YARSIe46TZ1z_4&amp;travelmode=bicycling" TargetMode="External"/><Relationship Id="rId801" Type="http://schemas.openxmlformats.org/officeDocument/2006/relationships/hyperlink" Target="https://www.google.com/maps/dir/?api=1&amp;origin=Walmart+Supercenter&amp;origin_place_id=ChIJ4YKP4xHTwoARJwlORQrt8Vw&amp;destination=%EF%B8%8F+Lucky+Frog+Photo+Booth+%EF%B8%8F+Photo+Booth+Rental+Orange+County&amp;destination_place_id=ChIJx22LbiEt3YARSIe46TZ1z_4&amp;travelmode=walking" TargetMode="External"/><Relationship Id="rId40" Type="http://schemas.openxmlformats.org/officeDocument/2006/relationships/hyperlink" Target="https://www.google.com/maps/dir/?api=1&amp;origin=Pio+Pico+State+Historic+Park&amp;origin_place_id=ChIJtXAI94PRwoARREiqZiCcHHM&amp;destination=%EF%B8%8F+Lucky+Frog+Photo+Booth+%EF%B8%8F+Photo+Booth+Rental+Orange+County&amp;destination_place_id=ChIJx22LbiEt3YARSIe46TZ1z_4&amp;travelmode=transit" TargetMode="External"/><Relationship Id="rId42" Type="http://schemas.openxmlformats.org/officeDocument/2006/relationships/hyperlink" Target="https://www.google.com/maps/dir/33.9936111,-118.0711111/33.8885848,-118.0703626" TargetMode="External"/><Relationship Id="rId41" Type="http://schemas.openxmlformats.org/officeDocument/2006/relationships/hyperlink" Target="https://maps.google.com?saddr=33.9936111,-118.0711111&amp;daddr=33.8885848,-118.0703626" TargetMode="External"/><Relationship Id="rId44" Type="http://schemas.openxmlformats.org/officeDocument/2006/relationships/hyperlink" Target="https://www.google.com/maps/dir/?api=1&amp;origin=Bradbury+Building&amp;origin_place_id=ChIJBYuC8kvGwoAROxBTjwqfWpU&amp;destination=%EF%B8%8F+Lucky+Frog+Photo+Booth+%EF%B8%8F+Photo+Booth+Rental+Orange+County&amp;destination_place_id=ChIJx22LbiEt3YARSIe46TZ1z_4&amp;travelmode=driving" TargetMode="External"/><Relationship Id="rId43" Type="http://schemas.openxmlformats.org/officeDocument/2006/relationships/hyperlink" Target="https://www.google.com/maps/dir/?api=1&amp;origin=Bradbury+Building&amp;origin_place_id=ChIJBYuC8kvGwoAROxBTjwqfWpU&amp;destination=%EF%B8%8F+Lucky+Frog+Photo+Booth+%EF%B8%8F+Photo+Booth+Rental+Orange+County&amp;destination_place_id=ChIJx22LbiEt3YARSIe46TZ1z_4&amp;travelmode=best" TargetMode="External"/><Relationship Id="rId46" Type="http://schemas.openxmlformats.org/officeDocument/2006/relationships/hyperlink" Target="https://www.google.com/maps/dir/?api=1&amp;origin=Bradbury+Building&amp;origin_place_id=ChIJBYuC8kvGwoAROxBTjwqfWpU&amp;destination=%EF%B8%8F+Lucky+Frog+Photo+Booth+%EF%B8%8F+Photo+Booth+Rental+Orange+County&amp;destination_place_id=ChIJx22LbiEt3YARSIe46TZ1z_4&amp;travelmode=bicycling" TargetMode="External"/><Relationship Id="rId45" Type="http://schemas.openxmlformats.org/officeDocument/2006/relationships/hyperlink" Target="https://www.google.com/maps/dir/?api=1&amp;origin=Bradbury+Building&amp;origin_place_id=ChIJBYuC8kvGwoAROxBTjwqfWpU&amp;destination=%EF%B8%8F+Lucky+Frog+Photo+Booth+%EF%B8%8F+Photo+Booth+Rental+Orange+County&amp;destination_place_id=ChIJx22LbiEt3YARSIe46TZ1z_4&amp;travelmode=walking" TargetMode="External"/><Relationship Id="rId509" Type="http://schemas.openxmlformats.org/officeDocument/2006/relationships/hyperlink" Target="https://www.google.com/maps/dir/?api=1&amp;origin=Parkwest+Bicycle+Casino&amp;origin_place_id=ChIJK4mWNILOwoAR4Ms0ULQipVo&amp;destination=%EF%B8%8F+Lucky+Frog+Photo+Booth+%EF%B8%8F+Photo+Booth+Rental+Orange+County&amp;destination_place_id=ChIJx22LbiEt3YARSIe46TZ1z_4&amp;travelmode=transit" TargetMode="External"/><Relationship Id="rId508" Type="http://schemas.openxmlformats.org/officeDocument/2006/relationships/hyperlink" Target="https://www.google.com/maps/dir/?api=1&amp;origin=Parkwest+Bicycle+Casino&amp;origin_place_id=ChIJK4mWNILOwoAR4Ms0ULQipVo&amp;destination=%EF%B8%8F+Lucky+Frog+Photo+Booth+%EF%B8%8F+Photo+Booth+Rental+Orange+County&amp;destination_place_id=ChIJx22LbiEt3YARSIe46TZ1z_4&amp;travelmode=bicycling" TargetMode="External"/><Relationship Id="rId503" Type="http://schemas.openxmlformats.org/officeDocument/2006/relationships/hyperlink" Target="https://maps.google.com?saddr=33.8298751,-118.0842629&amp;daddr=33.8885848,-118.0703626" TargetMode="External"/><Relationship Id="rId745" Type="http://schemas.openxmlformats.org/officeDocument/2006/relationships/hyperlink" Target="https://www.google.com/maps/dir/?api=1&amp;origin=Ulta+Beauty&amp;origin_place_id=ChIJXyI59f4s3YARZ8aqQIx-Ppw&amp;destination=%EF%B8%8F+Lucky+Frog+Photo+Booth+%EF%B8%8F+Photo+Booth+Rental+Orange+County&amp;destination_place_id=ChIJx22LbiEt3YARSIe46TZ1z_4&amp;travelmode=walking" TargetMode="External"/><Relationship Id="rId987" Type="http://schemas.openxmlformats.org/officeDocument/2006/relationships/hyperlink" Target="https://www.google.com/maps/dir/33.7675647,-118.188584/33.8885848,-118.0703626" TargetMode="External"/><Relationship Id="rId502" Type="http://schemas.openxmlformats.org/officeDocument/2006/relationships/hyperlink" Target="https://www.google.com/maps/dir/?api=1&amp;origin=Barnes+&amp;+Noble&amp;origin_place_id=ChIJTyHmt9wt3YARqiuyRYwMoRI&amp;destination=%EF%B8%8F+Lucky+Frog+Photo+Booth+%EF%B8%8F+Photo+Booth+Rental+Orange+County&amp;destination_place_id=ChIJx22LbiEt3YARSIe46TZ1z_4&amp;travelmode=transit" TargetMode="External"/><Relationship Id="rId744" Type="http://schemas.openxmlformats.org/officeDocument/2006/relationships/hyperlink" Target="https://www.google.com/maps/dir/?api=1&amp;origin=Ulta+Beauty&amp;origin_place_id=ChIJXyI59f4s3YARZ8aqQIx-Ppw&amp;destination=%EF%B8%8F+Lucky+Frog+Photo+Booth+%EF%B8%8F+Photo+Booth+Rental+Orange+County&amp;destination_place_id=ChIJx22LbiEt3YARSIe46TZ1z_4&amp;travelmode=driving" TargetMode="External"/><Relationship Id="rId986" Type="http://schemas.openxmlformats.org/officeDocument/2006/relationships/hyperlink" Target="https://maps.google.com?saddr=33.7675647,-118.188584&amp;daddr=33.8885848,-118.0703626" TargetMode="External"/><Relationship Id="rId501" Type="http://schemas.openxmlformats.org/officeDocument/2006/relationships/hyperlink" Target="https://www.google.com/maps/dir/?api=1&amp;origin=Barnes+&amp;+Noble&amp;origin_place_id=ChIJTyHmt9wt3YARqiuyRYwMoRI&amp;destination=%EF%B8%8F+Lucky+Frog+Photo+Booth+%EF%B8%8F+Photo+Booth+Rental+Orange+County&amp;destination_place_id=ChIJx22LbiEt3YARSIe46TZ1z_4&amp;travelmode=bicycling" TargetMode="External"/><Relationship Id="rId743" Type="http://schemas.openxmlformats.org/officeDocument/2006/relationships/hyperlink" Target="https://www.google.com/maps/dir/?api=1&amp;origin=Ulta+Beauty&amp;origin_place_id=ChIJXyI59f4s3YARZ8aqQIx-Ppw&amp;destination=%EF%B8%8F+Lucky+Frog+Photo+Booth+%EF%B8%8F+Photo+Booth+Rental+Orange+County&amp;destination_place_id=ChIJx22LbiEt3YARSIe46TZ1z_4&amp;travelmode=best" TargetMode="External"/><Relationship Id="rId985" Type="http://schemas.openxmlformats.org/officeDocument/2006/relationships/hyperlink" Target="https://www.google.com/maps/dir/?api=1&amp;origin=Comerica+Bank+-+ATM&amp;origin_place_id=ChIJMQJPZDwx3YARQ5cZjcH3Ws8&amp;destination=%EF%B8%8F+Lucky+Frog+Photo+Booth+%EF%B8%8F+Photo+Booth+Rental+Orange+County&amp;destination_place_id=ChIJx22LbiEt3YARSIe46TZ1z_4&amp;travelmode=transit" TargetMode="External"/><Relationship Id="rId500" Type="http://schemas.openxmlformats.org/officeDocument/2006/relationships/hyperlink" Target="https://www.google.com/maps/dir/?api=1&amp;origin=Barnes+&amp;+Noble&amp;origin_place_id=ChIJTyHmt9wt3YARqiuyRYwMoRI&amp;destination=%EF%B8%8F+Lucky+Frog+Photo+Booth+%EF%B8%8F+Photo+Booth+Rental+Orange+County&amp;destination_place_id=ChIJx22LbiEt3YARSIe46TZ1z_4&amp;travelmode=walking" TargetMode="External"/><Relationship Id="rId742" Type="http://schemas.openxmlformats.org/officeDocument/2006/relationships/hyperlink" Target="https://www.google.com/maps/dir/33.8689875,-118.0579629/33.8885848,-118.0703626" TargetMode="External"/><Relationship Id="rId984" Type="http://schemas.openxmlformats.org/officeDocument/2006/relationships/hyperlink" Target="https://www.google.com/maps/dir/?api=1&amp;origin=Comerica+Bank+-+ATM&amp;origin_place_id=ChIJMQJPZDwx3YARQ5cZjcH3Ws8&amp;destination=%EF%B8%8F+Lucky+Frog+Photo+Booth+%EF%B8%8F+Photo+Booth+Rental+Orange+County&amp;destination_place_id=ChIJx22LbiEt3YARSIe46TZ1z_4&amp;travelmode=bicycling" TargetMode="External"/><Relationship Id="rId507" Type="http://schemas.openxmlformats.org/officeDocument/2006/relationships/hyperlink" Target="https://www.google.com/maps/dir/?api=1&amp;origin=Parkwest+Bicycle+Casino&amp;origin_place_id=ChIJK4mWNILOwoAR4Ms0ULQipVo&amp;destination=%EF%B8%8F+Lucky+Frog+Photo+Booth+%EF%B8%8F+Photo+Booth+Rental+Orange+County&amp;destination_place_id=ChIJx22LbiEt3YARSIe46TZ1z_4&amp;travelmode=walking" TargetMode="External"/><Relationship Id="rId749" Type="http://schemas.openxmlformats.org/officeDocument/2006/relationships/hyperlink" Target="https://www.google.com/maps/dir/33.870682,-118.0590823/33.8885848,-118.0703626" TargetMode="External"/><Relationship Id="rId506" Type="http://schemas.openxmlformats.org/officeDocument/2006/relationships/hyperlink" Target="https://www.google.com/maps/dir/?api=1&amp;origin=Parkwest+Bicycle+Casino&amp;origin_place_id=ChIJK4mWNILOwoAR4Ms0ULQipVo&amp;destination=%EF%B8%8F+Lucky+Frog+Photo+Booth+%EF%B8%8F+Photo+Booth+Rental+Orange+County&amp;destination_place_id=ChIJx22LbiEt3YARSIe46TZ1z_4&amp;travelmode=driving" TargetMode="External"/><Relationship Id="rId748" Type="http://schemas.openxmlformats.org/officeDocument/2006/relationships/hyperlink" Target="https://maps.google.com?saddr=33.870682,-118.0590823&amp;daddr=33.8885848,-118.0703626" TargetMode="External"/><Relationship Id="rId505" Type="http://schemas.openxmlformats.org/officeDocument/2006/relationships/hyperlink" Target="https://www.google.com/maps/dir/?api=1&amp;origin=Parkwest+Bicycle+Casino&amp;origin_place_id=ChIJK4mWNILOwoAR4Ms0ULQipVo&amp;destination=%EF%B8%8F+Lucky+Frog+Photo+Booth+%EF%B8%8F+Photo+Booth+Rental+Orange+County&amp;destination_place_id=ChIJx22LbiEt3YARSIe46TZ1z_4&amp;travelmode=best" TargetMode="External"/><Relationship Id="rId747" Type="http://schemas.openxmlformats.org/officeDocument/2006/relationships/hyperlink" Target="https://www.google.com/maps/dir/?api=1&amp;origin=Ulta+Beauty&amp;origin_place_id=ChIJXyI59f4s3YARZ8aqQIx-Ppw&amp;destination=%EF%B8%8F+Lucky+Frog+Photo+Booth+%EF%B8%8F+Photo+Booth+Rental+Orange+County&amp;destination_place_id=ChIJx22LbiEt3YARSIe46TZ1z_4&amp;travelmode=transit" TargetMode="External"/><Relationship Id="rId989" Type="http://schemas.openxmlformats.org/officeDocument/2006/relationships/hyperlink" Target="https://www.google.com/maps/dir/?api=1&amp;origin=Wells+Fargo+Bank&amp;origin_place_id=ChIJl3SgJ2go3YARaKIDbzTgRO8&amp;destination=%EF%B8%8F+Lucky+Frog+Photo+Booth+%EF%B8%8F+Photo+Booth+Rental+Orange+County&amp;destination_place_id=ChIJx22LbiEt3YARSIe46TZ1z_4&amp;travelmode=driving" TargetMode="External"/><Relationship Id="rId504" Type="http://schemas.openxmlformats.org/officeDocument/2006/relationships/hyperlink" Target="https://www.google.com/maps/dir/33.8298751,-118.0842629/33.8885848,-118.0703626" TargetMode="External"/><Relationship Id="rId746" Type="http://schemas.openxmlformats.org/officeDocument/2006/relationships/hyperlink" Target="https://www.google.com/maps/dir/?api=1&amp;origin=Ulta+Beauty&amp;origin_place_id=ChIJXyI59f4s3YARZ8aqQIx-Ppw&amp;destination=%EF%B8%8F+Lucky+Frog+Photo+Booth+%EF%B8%8F+Photo+Booth+Rental+Orange+County&amp;destination_place_id=ChIJx22LbiEt3YARSIe46TZ1z_4&amp;travelmode=bicycling" TargetMode="External"/><Relationship Id="rId988" Type="http://schemas.openxmlformats.org/officeDocument/2006/relationships/hyperlink" Target="https://www.google.com/maps/dir/?api=1&amp;origin=Wells+Fargo+Bank&amp;origin_place_id=ChIJl3SgJ2go3YARaKIDbzTgRO8&amp;destination=%EF%B8%8F+Lucky+Frog+Photo+Booth+%EF%B8%8F+Photo+Booth+Rental+Orange+County&amp;destination_place_id=ChIJx22LbiEt3YARSIe46TZ1z_4&amp;travelmode=best" TargetMode="External"/><Relationship Id="rId48" Type="http://schemas.openxmlformats.org/officeDocument/2006/relationships/hyperlink" Target="https://maps.google.com?saddr=34.050604,-118.2478573&amp;daddr=33.8885848,-118.0703626" TargetMode="External"/><Relationship Id="rId47" Type="http://schemas.openxmlformats.org/officeDocument/2006/relationships/hyperlink" Target="https://www.google.com/maps/dir/?api=1&amp;origin=Bradbury+Building&amp;origin_place_id=ChIJBYuC8kvGwoAROxBTjwqfWpU&amp;destination=%EF%B8%8F+Lucky+Frog+Photo+Booth+%EF%B8%8F+Photo+Booth+Rental+Orange+County&amp;destination_place_id=ChIJx22LbiEt3YARSIe46TZ1z_4&amp;travelmode=transit" TargetMode="External"/><Relationship Id="rId49" Type="http://schemas.openxmlformats.org/officeDocument/2006/relationships/hyperlink" Target="https://www.google.com/maps/dir/34.050604,-118.2478573/33.8885848,-118.0703626" TargetMode="External"/><Relationship Id="rId741" Type="http://schemas.openxmlformats.org/officeDocument/2006/relationships/hyperlink" Target="https://maps.google.com?saddr=33.8689875,-118.0579629&amp;daddr=33.8885848,-118.0703626" TargetMode="External"/><Relationship Id="rId983" Type="http://schemas.openxmlformats.org/officeDocument/2006/relationships/hyperlink" Target="https://www.google.com/maps/dir/?api=1&amp;origin=Comerica+Bank+-+ATM&amp;origin_place_id=ChIJMQJPZDwx3YARQ5cZjcH3Ws8&amp;destination=%EF%B8%8F+Lucky+Frog+Photo+Booth+%EF%B8%8F+Photo+Booth+Rental+Orange+County&amp;destination_place_id=ChIJx22LbiEt3YARSIe46TZ1z_4&amp;travelmode=walking" TargetMode="External"/><Relationship Id="rId740" Type="http://schemas.openxmlformats.org/officeDocument/2006/relationships/hyperlink" Target="https://www.google.com/maps/dir/?api=1&amp;origin=Trader+Joe's&amp;origin_place_id=ChIJXwqz7v4s3YARmP3VNE9pDd0&amp;destination=%EF%B8%8F+Lucky+Frog+Photo+Booth+%EF%B8%8F+Photo+Booth+Rental+Orange+County&amp;destination_place_id=ChIJx22LbiEt3YARSIe46TZ1z_4&amp;travelmode=transit" TargetMode="External"/><Relationship Id="rId982" Type="http://schemas.openxmlformats.org/officeDocument/2006/relationships/hyperlink" Target="https://www.google.com/maps/dir/?api=1&amp;origin=Comerica+Bank+-+ATM&amp;origin_place_id=ChIJMQJPZDwx3YARQ5cZjcH3Ws8&amp;destination=%EF%B8%8F+Lucky+Frog+Photo+Booth+%EF%B8%8F+Photo+Booth+Rental+Orange+County&amp;destination_place_id=ChIJx22LbiEt3YARSIe46TZ1z_4&amp;travelmode=driving" TargetMode="External"/><Relationship Id="rId981" Type="http://schemas.openxmlformats.org/officeDocument/2006/relationships/hyperlink" Target="https://www.google.com/maps/dir/?api=1&amp;origin=Comerica+Bank+-+ATM&amp;origin_place_id=ChIJMQJPZDwx3YARQ5cZjcH3Ws8&amp;destination=%EF%B8%8F+Lucky+Frog+Photo+Booth+%EF%B8%8F+Photo+Booth+Rental+Orange+County&amp;destination_place_id=ChIJx22LbiEt3YARSIe46TZ1z_4&amp;travelmode=best" TargetMode="External"/><Relationship Id="rId980" Type="http://schemas.openxmlformats.org/officeDocument/2006/relationships/hyperlink" Target="https://www.google.com/maps/dir/33.9198795,-118.1022092/33.8885848,-118.0703626" TargetMode="External"/><Relationship Id="rId31" Type="http://schemas.openxmlformats.org/officeDocument/2006/relationships/hyperlink" Target="https://www.google.com/maps/dir/?api=1&amp;origin=Los+Angeles+State+Historic+Park&amp;origin_place_id=ChIJgfk0NV7GwoAR4ja9LMYRY0s&amp;destination=%EF%B8%8F+Lucky+Frog+Photo+Booth+%EF%B8%8F+Photo+Booth+Rental+Orange+County&amp;destination_place_id=ChIJx22LbiEt3YARSIe46TZ1z_4&amp;travelmode=walking" TargetMode="External"/><Relationship Id="rId30" Type="http://schemas.openxmlformats.org/officeDocument/2006/relationships/hyperlink" Target="https://www.google.com/maps/dir/?api=1&amp;origin=Los+Angeles+State+Historic+Park&amp;origin_place_id=ChIJgfk0NV7GwoAR4ja9LMYRY0s&amp;destination=%EF%B8%8F+Lucky+Frog+Photo+Booth+%EF%B8%8F+Photo+Booth+Rental+Orange+County&amp;destination_place_id=ChIJx22LbiEt3YARSIe46TZ1z_4&amp;travelmode=driving" TargetMode="External"/><Relationship Id="rId33" Type="http://schemas.openxmlformats.org/officeDocument/2006/relationships/hyperlink" Target="https://www.google.com/maps/dir/?api=1&amp;origin=Los+Angeles+State+Historic+Park&amp;origin_place_id=ChIJgfk0NV7GwoAR4ja9LMYRY0s&amp;destination=%EF%B8%8F+Lucky+Frog+Photo+Booth+%EF%B8%8F+Photo+Booth+Rental+Orange+County&amp;destination_place_id=ChIJx22LbiEt3YARSIe46TZ1z_4&amp;travelmode=transit" TargetMode="External"/><Relationship Id="rId32" Type="http://schemas.openxmlformats.org/officeDocument/2006/relationships/hyperlink" Target="https://www.google.com/maps/dir/?api=1&amp;origin=Los+Angeles+State+Historic+Park&amp;origin_place_id=ChIJgfk0NV7GwoAR4ja9LMYRY0s&amp;destination=%EF%B8%8F+Lucky+Frog+Photo+Booth+%EF%B8%8F+Photo+Booth+Rental+Orange+County&amp;destination_place_id=ChIJx22LbiEt3YARSIe46TZ1z_4&amp;travelmode=bicycling" TargetMode="External"/><Relationship Id="rId35" Type="http://schemas.openxmlformats.org/officeDocument/2006/relationships/hyperlink" Target="https://www.google.com/maps/dir/34.0682286,-118.2318135/33.8885848,-118.0703626" TargetMode="External"/><Relationship Id="rId34" Type="http://schemas.openxmlformats.org/officeDocument/2006/relationships/hyperlink" Target="https://maps.google.com?saddr=34.0682286,-118.2318135&amp;daddr=33.8885848,-118.0703626" TargetMode="External"/><Relationship Id="rId739" Type="http://schemas.openxmlformats.org/officeDocument/2006/relationships/hyperlink" Target="https://www.google.com/maps/dir/?api=1&amp;origin=Trader+Joe's&amp;origin_place_id=ChIJXwqz7v4s3YARmP3VNE9pDd0&amp;destination=%EF%B8%8F+Lucky+Frog+Photo+Booth+%EF%B8%8F+Photo+Booth+Rental+Orange+County&amp;destination_place_id=ChIJx22LbiEt3YARSIe46TZ1z_4&amp;travelmode=bicycling" TargetMode="External"/><Relationship Id="rId734" Type="http://schemas.openxmlformats.org/officeDocument/2006/relationships/hyperlink" Target="https://maps.google.com?saddr=33.8624084,-118.0941687&amp;daddr=33.8885848,-118.0703626" TargetMode="External"/><Relationship Id="rId976" Type="http://schemas.openxmlformats.org/officeDocument/2006/relationships/hyperlink" Target="https://www.google.com/maps/dir/?api=1&amp;origin=Cardtronics+ATM&amp;origin_place_id=ChIJPUqIQ5jSwoARZhev1xdR_7E&amp;destination=%EF%B8%8F+Lucky+Frog+Photo+Booth+%EF%B8%8F+Photo+Booth+Rental+Orange+County&amp;destination_place_id=ChIJx22LbiEt3YARSIe46TZ1z_4&amp;travelmode=walking" TargetMode="External"/><Relationship Id="rId733" Type="http://schemas.openxmlformats.org/officeDocument/2006/relationships/hyperlink" Target="https://www.google.com/maps/dir/?api=1&amp;origin=MAC+Cosmetics&amp;origin_place_id=ChIJF7eQ4nMt3YARgoFTxsaWw2w&amp;destination=%EF%B8%8F+Lucky+Frog+Photo+Booth+%EF%B8%8F+Photo+Booth+Rental+Orange+County&amp;destination_place_id=ChIJx22LbiEt3YARSIe46TZ1z_4&amp;travelmode=transit" TargetMode="External"/><Relationship Id="rId975" Type="http://schemas.openxmlformats.org/officeDocument/2006/relationships/hyperlink" Target="https://www.google.com/maps/dir/?api=1&amp;origin=Cardtronics+ATM&amp;origin_place_id=ChIJPUqIQ5jSwoARZhev1xdR_7E&amp;destination=%EF%B8%8F+Lucky+Frog+Photo+Booth+%EF%B8%8F+Photo+Booth+Rental+Orange+County&amp;destination_place_id=ChIJx22LbiEt3YARSIe46TZ1z_4&amp;travelmode=driving" TargetMode="External"/><Relationship Id="rId732" Type="http://schemas.openxmlformats.org/officeDocument/2006/relationships/hyperlink" Target="https://www.google.com/maps/dir/?api=1&amp;origin=MAC+Cosmetics&amp;origin_place_id=ChIJF7eQ4nMt3YARgoFTxsaWw2w&amp;destination=%EF%B8%8F+Lucky+Frog+Photo+Booth+%EF%B8%8F+Photo+Booth+Rental+Orange+County&amp;destination_place_id=ChIJx22LbiEt3YARSIe46TZ1z_4&amp;travelmode=bicycling" TargetMode="External"/><Relationship Id="rId974" Type="http://schemas.openxmlformats.org/officeDocument/2006/relationships/hyperlink" Target="https://www.google.com/maps/dir/?api=1&amp;origin=Cardtronics+ATM&amp;origin_place_id=ChIJPUqIQ5jSwoARZhev1xdR_7E&amp;destination=%EF%B8%8F+Lucky+Frog+Photo+Booth+%EF%B8%8F+Photo+Booth+Rental+Orange+County&amp;destination_place_id=ChIJx22LbiEt3YARSIe46TZ1z_4&amp;travelmode=best" TargetMode="External"/><Relationship Id="rId731" Type="http://schemas.openxmlformats.org/officeDocument/2006/relationships/hyperlink" Target="https://www.google.com/maps/dir/?api=1&amp;origin=MAC+Cosmetics&amp;origin_place_id=ChIJF7eQ4nMt3YARgoFTxsaWw2w&amp;destination=%EF%B8%8F+Lucky+Frog+Photo+Booth+%EF%B8%8F+Photo+Booth+Rental+Orange+County&amp;destination_place_id=ChIJx22LbiEt3YARSIe46TZ1z_4&amp;travelmode=walking" TargetMode="External"/><Relationship Id="rId973" Type="http://schemas.openxmlformats.org/officeDocument/2006/relationships/hyperlink" Target="https://www.google.com/maps/dir/33.8411469,-117.9436323/33.8885848,-118.0703626" TargetMode="External"/><Relationship Id="rId738" Type="http://schemas.openxmlformats.org/officeDocument/2006/relationships/hyperlink" Target="https://www.google.com/maps/dir/?api=1&amp;origin=Trader+Joe's&amp;origin_place_id=ChIJXwqz7v4s3YARmP3VNE9pDd0&amp;destination=%EF%B8%8F+Lucky+Frog+Photo+Booth+%EF%B8%8F+Photo+Booth+Rental+Orange+County&amp;destination_place_id=ChIJx22LbiEt3YARSIe46TZ1z_4&amp;travelmode=walking" TargetMode="External"/><Relationship Id="rId737" Type="http://schemas.openxmlformats.org/officeDocument/2006/relationships/hyperlink" Target="https://www.google.com/maps/dir/?api=1&amp;origin=Trader+Joe's&amp;origin_place_id=ChIJXwqz7v4s3YARmP3VNE9pDd0&amp;destination=%EF%B8%8F+Lucky+Frog+Photo+Booth+%EF%B8%8F+Photo+Booth+Rental+Orange+County&amp;destination_place_id=ChIJx22LbiEt3YARSIe46TZ1z_4&amp;travelmode=driving" TargetMode="External"/><Relationship Id="rId979" Type="http://schemas.openxmlformats.org/officeDocument/2006/relationships/hyperlink" Target="https://maps.google.com?saddr=33.9198795,-118.1022092&amp;daddr=33.8885848,-118.0703626" TargetMode="External"/><Relationship Id="rId736" Type="http://schemas.openxmlformats.org/officeDocument/2006/relationships/hyperlink" Target="https://www.google.com/maps/dir/?api=1&amp;origin=Trader+Joe's&amp;origin_place_id=ChIJXwqz7v4s3YARmP3VNE9pDd0&amp;destination=%EF%B8%8F+Lucky+Frog+Photo+Booth+%EF%B8%8F+Photo+Booth+Rental+Orange+County&amp;destination_place_id=ChIJx22LbiEt3YARSIe46TZ1z_4&amp;travelmode=best" TargetMode="External"/><Relationship Id="rId978" Type="http://schemas.openxmlformats.org/officeDocument/2006/relationships/hyperlink" Target="https://www.google.com/maps/dir/?api=1&amp;origin=Cardtronics+ATM&amp;origin_place_id=ChIJPUqIQ5jSwoARZhev1xdR_7E&amp;destination=%EF%B8%8F+Lucky+Frog+Photo+Booth+%EF%B8%8F+Photo+Booth+Rental+Orange+County&amp;destination_place_id=ChIJx22LbiEt3YARSIe46TZ1z_4&amp;travelmode=transit" TargetMode="External"/><Relationship Id="rId735" Type="http://schemas.openxmlformats.org/officeDocument/2006/relationships/hyperlink" Target="https://www.google.com/maps/dir/33.8624084,-118.0941687/33.8885848,-118.0703626" TargetMode="External"/><Relationship Id="rId977" Type="http://schemas.openxmlformats.org/officeDocument/2006/relationships/hyperlink" Target="https://www.google.com/maps/dir/?api=1&amp;origin=Cardtronics+ATM&amp;origin_place_id=ChIJPUqIQ5jSwoARZhev1xdR_7E&amp;destination=%EF%B8%8F+Lucky+Frog+Photo+Booth+%EF%B8%8F+Photo+Booth+Rental+Orange+County&amp;destination_place_id=ChIJx22LbiEt3YARSIe46TZ1z_4&amp;travelmode=bicycling" TargetMode="External"/><Relationship Id="rId37" Type="http://schemas.openxmlformats.org/officeDocument/2006/relationships/hyperlink" Target="https://www.google.com/maps/dir/?api=1&amp;origin=Pio+Pico+State+Historic+Park&amp;origin_place_id=ChIJtXAI94PRwoARREiqZiCcHHM&amp;destination=%EF%B8%8F+Lucky+Frog+Photo+Booth+%EF%B8%8F+Photo+Booth+Rental+Orange+County&amp;destination_place_id=ChIJx22LbiEt3YARSIe46TZ1z_4&amp;travelmode=driving" TargetMode="External"/><Relationship Id="rId36" Type="http://schemas.openxmlformats.org/officeDocument/2006/relationships/hyperlink" Target="https://www.google.com/maps/dir/?api=1&amp;origin=Pio+Pico+State+Historic+Park&amp;origin_place_id=ChIJtXAI94PRwoARREiqZiCcHHM&amp;destination=%EF%B8%8F+Lucky+Frog+Photo+Booth+%EF%B8%8F+Photo+Booth+Rental+Orange+County&amp;destination_place_id=ChIJx22LbiEt3YARSIe46TZ1z_4&amp;travelmode=best" TargetMode="External"/><Relationship Id="rId39" Type="http://schemas.openxmlformats.org/officeDocument/2006/relationships/hyperlink" Target="https://www.google.com/maps/dir/?api=1&amp;origin=Pio+Pico+State+Historic+Park&amp;origin_place_id=ChIJtXAI94PRwoARREiqZiCcHHM&amp;destination=%EF%B8%8F+Lucky+Frog+Photo+Booth+%EF%B8%8F+Photo+Booth+Rental+Orange+County&amp;destination_place_id=ChIJx22LbiEt3YARSIe46TZ1z_4&amp;travelmode=bicycling" TargetMode="External"/><Relationship Id="rId38" Type="http://schemas.openxmlformats.org/officeDocument/2006/relationships/hyperlink" Target="https://www.google.com/maps/dir/?api=1&amp;origin=Pio+Pico+State+Historic+Park&amp;origin_place_id=ChIJtXAI94PRwoARREiqZiCcHHM&amp;destination=%EF%B8%8F+Lucky+Frog+Photo+Booth+%EF%B8%8F+Photo+Booth+Rental+Orange+County&amp;destination_place_id=ChIJx22LbiEt3YARSIe46TZ1z_4&amp;travelmode=walking" TargetMode="External"/><Relationship Id="rId730" Type="http://schemas.openxmlformats.org/officeDocument/2006/relationships/hyperlink" Target="https://www.google.com/maps/dir/?api=1&amp;origin=MAC+Cosmetics&amp;origin_place_id=ChIJF7eQ4nMt3YARgoFTxsaWw2w&amp;destination=%EF%B8%8F+Lucky+Frog+Photo+Booth+%EF%B8%8F+Photo+Booth+Rental+Orange+County&amp;destination_place_id=ChIJx22LbiEt3YARSIe46TZ1z_4&amp;travelmode=driving" TargetMode="External"/><Relationship Id="rId972" Type="http://schemas.openxmlformats.org/officeDocument/2006/relationships/hyperlink" Target="https://maps.google.com?saddr=33.8411469,-117.9436323&amp;daddr=33.8885848,-118.0703626" TargetMode="External"/><Relationship Id="rId971" Type="http://schemas.openxmlformats.org/officeDocument/2006/relationships/hyperlink" Target="https://www.google.com/maps/dir/?api=1&amp;origin=East+West+Bank&amp;origin_place_id=ChIJaeBCOuwp3YARq_6PK-MijUE&amp;destination=%EF%B8%8F+Lucky+Frog+Photo+Booth+%EF%B8%8F+Photo+Booth+Rental+Orange+County&amp;destination_place_id=ChIJx22LbiEt3YARSIe46TZ1z_4&amp;travelmode=transit" TargetMode="External"/><Relationship Id="rId970" Type="http://schemas.openxmlformats.org/officeDocument/2006/relationships/hyperlink" Target="https://www.google.com/maps/dir/?api=1&amp;origin=East+West+Bank&amp;origin_place_id=ChIJaeBCOuwp3YARq_6PK-MijUE&amp;destination=%EF%B8%8F+Lucky+Frog+Photo+Booth+%EF%B8%8F+Photo+Booth+Rental+Orange+County&amp;destination_place_id=ChIJx22LbiEt3YARSIe46TZ1z_4&amp;travelmode=bicycling" TargetMode="External"/><Relationship Id="rId1114" Type="http://schemas.openxmlformats.org/officeDocument/2006/relationships/hyperlink" Target="https://www.google.com/maps/dir/?api=1&amp;origin=Cardtronics&amp;origin_place_id=ChIJIXG-bToo3YARv9nc3KIUHvM&amp;destination=%EF%B8%8F+Lucky+Frog+Photo+Booth+%EF%B8%8F+Photo+Booth+Rental+Orange+County&amp;destination_place_id=ChIJx22LbiEt3YARSIe46TZ1z_4&amp;travelmode=best" TargetMode="External"/><Relationship Id="rId1115" Type="http://schemas.openxmlformats.org/officeDocument/2006/relationships/hyperlink" Target="https://www.google.com/maps/dir/?api=1&amp;origin=Cardtronics&amp;origin_place_id=ChIJIXG-bToo3YARv9nc3KIUHvM&amp;destination=%EF%B8%8F+Lucky+Frog+Photo+Booth+%EF%B8%8F+Photo+Booth+Rental+Orange+County&amp;destination_place_id=ChIJx22LbiEt3YARSIe46TZ1z_4&amp;travelmode=driving" TargetMode="External"/><Relationship Id="rId20" Type="http://schemas.openxmlformats.org/officeDocument/2006/relationships/hyperlink" Target="https://maps.google.com?saddr=33.8054175,-117.9208423&amp;daddr=33.8885848,-118.0703626" TargetMode="External"/><Relationship Id="rId1116" Type="http://schemas.openxmlformats.org/officeDocument/2006/relationships/hyperlink" Target="https://www.google.com/maps/dir/?api=1&amp;origin=Cardtronics&amp;origin_place_id=ChIJIXG-bToo3YARv9nc3KIUHvM&amp;destination=%EF%B8%8F+Lucky+Frog+Photo+Booth+%EF%B8%8F+Photo+Booth+Rental+Orange+County&amp;destination_place_id=ChIJx22LbiEt3YARSIe46TZ1z_4&amp;travelmode=walking" TargetMode="External"/><Relationship Id="rId1117" Type="http://schemas.openxmlformats.org/officeDocument/2006/relationships/hyperlink" Target="https://www.google.com/maps/dir/?api=1&amp;origin=Cardtronics&amp;origin_place_id=ChIJIXG-bToo3YARv9nc3KIUHvM&amp;destination=%EF%B8%8F+Lucky+Frog+Photo+Booth+%EF%B8%8F+Photo+Booth+Rental+Orange+County&amp;destination_place_id=ChIJx22LbiEt3YARSIe46TZ1z_4&amp;travelmode=bicycling" TargetMode="External"/><Relationship Id="rId22" Type="http://schemas.openxmlformats.org/officeDocument/2006/relationships/hyperlink" Target="https://www.google.com/maps/dir/?api=1&amp;origin=Pirate's+Lair+on+Tom+Sawyer+Island&amp;origin_place_id=ChIJx29__NbX3IARe_a8KuLeoGE&amp;destination=%EF%B8%8F+Lucky+Frog+Photo+Booth+%EF%B8%8F+Photo+Booth+Rental+Orange+County&amp;destination_place_id=ChIJx22LbiEt3YARSIe46TZ1z_4&amp;travelmode=best" TargetMode="External"/><Relationship Id="rId1118" Type="http://schemas.openxmlformats.org/officeDocument/2006/relationships/hyperlink" Target="https://www.google.com/maps/dir/?api=1&amp;origin=Cardtronics&amp;origin_place_id=ChIJIXG-bToo3YARv9nc3KIUHvM&amp;destination=%EF%B8%8F+Lucky+Frog+Photo+Booth+%EF%B8%8F+Photo+Booth+Rental+Orange+County&amp;destination_place_id=ChIJx22LbiEt3YARSIe46TZ1z_4&amp;travelmode=transit" TargetMode="External"/><Relationship Id="rId21" Type="http://schemas.openxmlformats.org/officeDocument/2006/relationships/hyperlink" Target="https://www.google.com/maps/dir/33.8054175,-117.9208423/33.8885848,-118.0703626" TargetMode="External"/><Relationship Id="rId1119" Type="http://schemas.openxmlformats.org/officeDocument/2006/relationships/hyperlink" Target="https://maps.google.com?saddr=33.8026434,-117.9419229&amp;daddr=33.8885848,-118.0703626" TargetMode="External"/><Relationship Id="rId24" Type="http://schemas.openxmlformats.org/officeDocument/2006/relationships/hyperlink" Target="https://www.google.com/maps/dir/?api=1&amp;origin=Pirate's+Lair+on+Tom+Sawyer+Island&amp;origin_place_id=ChIJx29__NbX3IARe_a8KuLeoGE&amp;destination=%EF%B8%8F+Lucky+Frog+Photo+Booth+%EF%B8%8F+Photo+Booth+Rental+Orange+County&amp;destination_place_id=ChIJx22LbiEt3YARSIe46TZ1z_4&amp;travelmode=walking" TargetMode="External"/><Relationship Id="rId23" Type="http://schemas.openxmlformats.org/officeDocument/2006/relationships/hyperlink" Target="https://www.google.com/maps/dir/?api=1&amp;origin=Pirate's+Lair+on+Tom+Sawyer+Island&amp;origin_place_id=ChIJx29__NbX3IARe_a8KuLeoGE&amp;destination=%EF%B8%8F+Lucky+Frog+Photo+Booth+%EF%B8%8F+Photo+Booth+Rental+Orange+County&amp;destination_place_id=ChIJx22LbiEt3YARSIe46TZ1z_4&amp;travelmode=driving" TargetMode="External"/><Relationship Id="rId525" Type="http://schemas.openxmlformats.org/officeDocument/2006/relationships/hyperlink" Target="https://www.google.com/maps/dir/33.8624839,-117.9221267/33.8885848,-118.0703626" TargetMode="External"/><Relationship Id="rId767" Type="http://schemas.openxmlformats.org/officeDocument/2006/relationships/hyperlink" Target="https://www.google.com/maps/dir/?api=1&amp;origin=AT&amp;T+Store&amp;origin_place_id=ChIJy6j2z_0s3YARHD9LRFr5EKo&amp;destination=%EF%B8%8F+Lucky+Frog+Photo+Booth+%EF%B8%8F+Photo+Booth+Rental+Orange+County&amp;destination_place_id=ChIJx22LbiEt3YARSIe46TZ1z_4&amp;travelmode=bicycling" TargetMode="External"/><Relationship Id="rId524" Type="http://schemas.openxmlformats.org/officeDocument/2006/relationships/hyperlink" Target="https://maps.google.com?saddr=33.8624839,-117.9221267&amp;daddr=33.8885848,-118.0703626" TargetMode="External"/><Relationship Id="rId766" Type="http://schemas.openxmlformats.org/officeDocument/2006/relationships/hyperlink" Target="https://www.google.com/maps/dir/?api=1&amp;origin=AT&amp;T+Store&amp;origin_place_id=ChIJy6j2z_0s3YARHD9LRFr5EKo&amp;destination=%EF%B8%8F+Lucky+Frog+Photo+Booth+%EF%B8%8F+Photo+Booth+Rental+Orange+County&amp;destination_place_id=ChIJx22LbiEt3YARSIe46TZ1z_4&amp;travelmode=walking" TargetMode="External"/><Relationship Id="rId523" Type="http://schemas.openxmlformats.org/officeDocument/2006/relationships/hyperlink" Target="https://www.google.com/maps/dir/?api=1&amp;origin=Costco+Wholesale&amp;origin_place_id=ChIJtQTwqv_V3IARaK0QWyMEzyk&amp;destination=%EF%B8%8F+Lucky+Frog+Photo+Booth+%EF%B8%8F+Photo+Booth+Rental+Orange+County&amp;destination_place_id=ChIJx22LbiEt3YARSIe46TZ1z_4&amp;travelmode=transit" TargetMode="External"/><Relationship Id="rId765" Type="http://schemas.openxmlformats.org/officeDocument/2006/relationships/hyperlink" Target="https://www.google.com/maps/dir/?api=1&amp;origin=AT&amp;T+Store&amp;origin_place_id=ChIJy6j2z_0s3YARHD9LRFr5EKo&amp;destination=%EF%B8%8F+Lucky+Frog+Photo+Booth+%EF%B8%8F+Photo+Booth+Rental+Orange+County&amp;destination_place_id=ChIJx22LbiEt3YARSIe46TZ1z_4&amp;travelmode=driving" TargetMode="External"/><Relationship Id="rId522" Type="http://schemas.openxmlformats.org/officeDocument/2006/relationships/hyperlink" Target="https://www.google.com/maps/dir/?api=1&amp;origin=Costco+Wholesale&amp;origin_place_id=ChIJtQTwqv_V3IARaK0QWyMEzyk&amp;destination=%EF%B8%8F+Lucky+Frog+Photo+Booth+%EF%B8%8F+Photo+Booth+Rental+Orange+County&amp;destination_place_id=ChIJx22LbiEt3YARSIe46TZ1z_4&amp;travelmode=bicycling" TargetMode="External"/><Relationship Id="rId764" Type="http://schemas.openxmlformats.org/officeDocument/2006/relationships/hyperlink" Target="https://www.google.com/maps/dir/?api=1&amp;origin=AT&amp;T+Store&amp;origin_place_id=ChIJy6j2z_0s3YARHD9LRFr5EKo&amp;destination=%EF%B8%8F+Lucky+Frog+Photo+Booth+%EF%B8%8F+Photo+Booth+Rental+Orange+County&amp;destination_place_id=ChIJx22LbiEt3YARSIe46TZ1z_4&amp;travelmode=best" TargetMode="External"/><Relationship Id="rId529" Type="http://schemas.openxmlformats.org/officeDocument/2006/relationships/hyperlink" Target="https://www.google.com/maps/dir/?api=1&amp;origin=PIH+Health+Whittier+Hospital&amp;origin_place_id=ChIJ5Qwt_7vTwoARecJ1KcfOOIQ&amp;destination=%EF%B8%8F+Lucky+Frog+Photo+Booth+%EF%B8%8F+Photo+Booth+Rental+Orange+County&amp;destination_place_id=ChIJx22LbiEt3YARSIe46TZ1z_4&amp;travelmode=bicycling" TargetMode="External"/><Relationship Id="rId528" Type="http://schemas.openxmlformats.org/officeDocument/2006/relationships/hyperlink" Target="https://www.google.com/maps/dir/?api=1&amp;origin=PIH+Health+Whittier+Hospital&amp;origin_place_id=ChIJ5Qwt_7vTwoARecJ1KcfOOIQ&amp;destination=%EF%B8%8F+Lucky+Frog+Photo+Booth+%EF%B8%8F+Photo+Booth+Rental+Orange+County&amp;destination_place_id=ChIJx22LbiEt3YARSIe46TZ1z_4&amp;travelmode=walking" TargetMode="External"/><Relationship Id="rId527" Type="http://schemas.openxmlformats.org/officeDocument/2006/relationships/hyperlink" Target="https://www.google.com/maps/dir/?api=1&amp;origin=PIH+Health+Whittier+Hospital&amp;origin_place_id=ChIJ5Qwt_7vTwoARecJ1KcfOOIQ&amp;destination=%EF%B8%8F+Lucky+Frog+Photo+Booth+%EF%B8%8F+Photo+Booth+Rental+Orange+County&amp;destination_place_id=ChIJx22LbiEt3YARSIe46TZ1z_4&amp;travelmode=driving" TargetMode="External"/><Relationship Id="rId769" Type="http://schemas.openxmlformats.org/officeDocument/2006/relationships/hyperlink" Target="https://maps.google.com?saddr=33.8720949,-118.0631923&amp;daddr=33.8885848,-118.0703626" TargetMode="External"/><Relationship Id="rId526" Type="http://schemas.openxmlformats.org/officeDocument/2006/relationships/hyperlink" Target="https://www.google.com/maps/dir/?api=1&amp;origin=PIH+Health+Whittier+Hospital&amp;origin_place_id=ChIJ5Qwt_7vTwoARecJ1KcfOOIQ&amp;destination=%EF%B8%8F+Lucky+Frog+Photo+Booth+%EF%B8%8F+Photo+Booth+Rental+Orange+County&amp;destination_place_id=ChIJx22LbiEt3YARSIe46TZ1z_4&amp;travelmode=best" TargetMode="External"/><Relationship Id="rId768" Type="http://schemas.openxmlformats.org/officeDocument/2006/relationships/hyperlink" Target="https://www.google.com/maps/dir/?api=1&amp;origin=AT&amp;T+Store&amp;origin_place_id=ChIJy6j2z_0s3YARHD9LRFr5EKo&amp;destination=%EF%B8%8F+Lucky+Frog+Photo+Booth+%EF%B8%8F+Photo+Booth+Rental+Orange+County&amp;destination_place_id=ChIJx22LbiEt3YARSIe46TZ1z_4&amp;travelmode=transit" TargetMode="External"/><Relationship Id="rId26" Type="http://schemas.openxmlformats.org/officeDocument/2006/relationships/hyperlink" Target="https://www.google.com/maps/dir/?api=1&amp;origin=Pirate's+Lair+on+Tom+Sawyer+Island&amp;origin_place_id=ChIJx29__NbX3IARe_a8KuLeoGE&amp;destination=%EF%B8%8F+Lucky+Frog+Photo+Booth+%EF%B8%8F+Photo+Booth+Rental+Orange+County&amp;destination_place_id=ChIJx22LbiEt3YARSIe46TZ1z_4&amp;travelmode=transit" TargetMode="External"/><Relationship Id="rId25" Type="http://schemas.openxmlformats.org/officeDocument/2006/relationships/hyperlink" Target="https://www.google.com/maps/dir/?api=1&amp;origin=Pirate's+Lair+on+Tom+Sawyer+Island&amp;origin_place_id=ChIJx29__NbX3IARe_a8KuLeoGE&amp;destination=%EF%B8%8F+Lucky+Frog+Photo+Booth+%EF%B8%8F+Photo+Booth+Rental+Orange+County&amp;destination_place_id=ChIJx22LbiEt3YARSIe46TZ1z_4&amp;travelmode=bicycling" TargetMode="External"/><Relationship Id="rId28" Type="http://schemas.openxmlformats.org/officeDocument/2006/relationships/hyperlink" Target="https://www.google.com/maps/dir/33.8121436,-117.9210796/33.8885848,-118.0703626" TargetMode="External"/><Relationship Id="rId27" Type="http://schemas.openxmlformats.org/officeDocument/2006/relationships/hyperlink" Target="https://maps.google.com?saddr=33.8121436,-117.9210796&amp;daddr=33.8885848,-118.0703626" TargetMode="External"/><Relationship Id="rId521" Type="http://schemas.openxmlformats.org/officeDocument/2006/relationships/hyperlink" Target="https://www.google.com/maps/dir/?api=1&amp;origin=Costco+Wholesale&amp;origin_place_id=ChIJtQTwqv_V3IARaK0QWyMEzyk&amp;destination=%EF%B8%8F+Lucky+Frog+Photo+Booth+%EF%B8%8F+Photo+Booth+Rental+Orange+County&amp;destination_place_id=ChIJx22LbiEt3YARSIe46TZ1z_4&amp;travelmode=walking" TargetMode="External"/><Relationship Id="rId763" Type="http://schemas.openxmlformats.org/officeDocument/2006/relationships/hyperlink" Target="https://www.google.com/maps/dir/33.8632791,-118.0988158/33.8885848,-118.0703626" TargetMode="External"/><Relationship Id="rId1110" Type="http://schemas.openxmlformats.org/officeDocument/2006/relationships/hyperlink" Target="https://www.google.com/maps/dir/?api=1&amp;origin=Wells+Fargo+Bank&amp;origin_place_id=ChIJoZX5EXUt3YARMb19HWmGzSE&amp;destination=%EF%B8%8F+Lucky+Frog+Photo+Booth+%EF%B8%8F+Photo+Booth+Rental+Orange+County&amp;destination_place_id=ChIJx22LbiEt3YARSIe46TZ1z_4&amp;travelmode=bicycling" TargetMode="External"/><Relationship Id="rId29" Type="http://schemas.openxmlformats.org/officeDocument/2006/relationships/hyperlink" Target="https://www.google.com/maps/dir/?api=1&amp;origin=Los+Angeles+State+Historic+Park&amp;origin_place_id=ChIJgfk0NV7GwoAR4ja9LMYRY0s&amp;destination=%EF%B8%8F+Lucky+Frog+Photo+Booth+%EF%B8%8F+Photo+Booth+Rental+Orange+County&amp;destination_place_id=ChIJx22LbiEt3YARSIe46TZ1z_4&amp;travelmode=best" TargetMode="External"/><Relationship Id="rId520" Type="http://schemas.openxmlformats.org/officeDocument/2006/relationships/hyperlink" Target="https://www.google.com/maps/dir/?api=1&amp;origin=Costco+Wholesale&amp;origin_place_id=ChIJtQTwqv_V3IARaK0QWyMEzyk&amp;destination=%EF%B8%8F+Lucky+Frog+Photo+Booth+%EF%B8%8F+Photo+Booth+Rental+Orange+County&amp;destination_place_id=ChIJx22LbiEt3YARSIe46TZ1z_4&amp;travelmode=driving" TargetMode="External"/><Relationship Id="rId762" Type="http://schemas.openxmlformats.org/officeDocument/2006/relationships/hyperlink" Target="https://maps.google.com?saddr=33.8632791,-118.0988158&amp;daddr=33.8885848,-118.0703626" TargetMode="External"/><Relationship Id="rId1111" Type="http://schemas.openxmlformats.org/officeDocument/2006/relationships/hyperlink" Target="https://www.google.com/maps/dir/?api=1&amp;origin=Wells+Fargo+Bank&amp;origin_place_id=ChIJoZX5EXUt3YARMb19HWmGzSE&amp;destination=%EF%B8%8F+Lucky+Frog+Photo+Booth+%EF%B8%8F+Photo+Booth+Rental+Orange+County&amp;destination_place_id=ChIJx22LbiEt3YARSIe46TZ1z_4&amp;travelmode=transit" TargetMode="External"/><Relationship Id="rId761" Type="http://schemas.openxmlformats.org/officeDocument/2006/relationships/hyperlink" Target="https://www.google.com/maps/dir/?api=1&amp;origin=Norm+Reeves+Honda+Superstore+Cerritos&amp;origin_place_id=ChIJP6vMznAt3YARg8cg7U_gy7s&amp;destination=%EF%B8%8F+Lucky+Frog+Photo+Booth+%EF%B8%8F+Photo+Booth+Rental+Orange+County&amp;destination_place_id=ChIJx22LbiEt3YARSIe46TZ1z_4&amp;travelmode=transit" TargetMode="External"/><Relationship Id="rId1112" Type="http://schemas.openxmlformats.org/officeDocument/2006/relationships/hyperlink" Target="https://maps.google.com?saddr=33.861106,-118.0904934&amp;daddr=33.8885848,-118.0703626" TargetMode="External"/><Relationship Id="rId760" Type="http://schemas.openxmlformats.org/officeDocument/2006/relationships/hyperlink" Target="https://www.google.com/maps/dir/?api=1&amp;origin=Norm+Reeves+Honda+Superstore+Cerritos&amp;origin_place_id=ChIJP6vMznAt3YARg8cg7U_gy7s&amp;destination=%EF%B8%8F+Lucky+Frog+Photo+Booth+%EF%B8%8F+Photo+Booth+Rental+Orange+County&amp;destination_place_id=ChIJx22LbiEt3YARSIe46TZ1z_4&amp;travelmode=bicycling" TargetMode="External"/><Relationship Id="rId1113" Type="http://schemas.openxmlformats.org/officeDocument/2006/relationships/hyperlink" Target="https://www.google.com/maps/dir/33.861106,-118.0904934/33.8885848,-118.0703626" TargetMode="External"/><Relationship Id="rId1103" Type="http://schemas.openxmlformats.org/officeDocument/2006/relationships/hyperlink" Target="https://www.google.com/maps/dir/?api=1&amp;origin=Chase+Bank&amp;origin_place_id=ChIJ70EStj3NwoAR02d2IcSD6Wk&amp;destination=%EF%B8%8F+Lucky+Frog+Photo+Booth+%EF%B8%8F+Photo+Booth+Rental+Orange+County&amp;destination_place_id=ChIJx22LbiEt3YARSIe46TZ1z_4&amp;travelmode=bicycling" TargetMode="External"/><Relationship Id="rId1104" Type="http://schemas.openxmlformats.org/officeDocument/2006/relationships/hyperlink" Target="https://www.google.com/maps/dir/?api=1&amp;origin=Chase+Bank&amp;origin_place_id=ChIJ70EStj3NwoAR02d2IcSD6Wk&amp;destination=%EF%B8%8F+Lucky+Frog+Photo+Booth+%EF%B8%8F+Photo+Booth+Rental+Orange+County&amp;destination_place_id=ChIJx22LbiEt3YARSIe46TZ1z_4&amp;travelmode=transit" TargetMode="External"/><Relationship Id="rId1105" Type="http://schemas.openxmlformats.org/officeDocument/2006/relationships/hyperlink" Target="https://maps.google.com?saddr=33.904367,-118.143298&amp;daddr=33.8885848,-118.0703626" TargetMode="External"/><Relationship Id="rId1106" Type="http://schemas.openxmlformats.org/officeDocument/2006/relationships/hyperlink" Target="https://www.google.com/maps/dir/33.904367,-118.143298/33.8885848,-118.0703626" TargetMode="External"/><Relationship Id="rId11" Type="http://schemas.openxmlformats.org/officeDocument/2006/relationships/hyperlink" Target="https://www.google.com/maps/dir/?api=1&amp;origin=Downtown+Disney+District&amp;origin_place_id=ChIJtQw0jtfX3IARiwjloLOkQs0&amp;destination=%EF%B8%8F+Lucky+Frog+Photo+Booth+%EF%B8%8F+Photo+Booth+Rental+Orange+County&amp;destination_place_id=ChIJx22LbiEt3YARSIe46TZ1z_4&amp;travelmode=bicycling" TargetMode="External"/><Relationship Id="rId1107" Type="http://schemas.openxmlformats.org/officeDocument/2006/relationships/hyperlink" Target="https://www.google.com/maps/dir/?api=1&amp;origin=Wells+Fargo+Bank&amp;origin_place_id=ChIJoZX5EXUt3YARMb19HWmGzSE&amp;destination=%EF%B8%8F+Lucky+Frog+Photo+Booth+%EF%B8%8F+Photo+Booth+Rental+Orange+County&amp;destination_place_id=ChIJx22LbiEt3YARSIe46TZ1z_4&amp;travelmode=best" TargetMode="External"/><Relationship Id="rId10" Type="http://schemas.openxmlformats.org/officeDocument/2006/relationships/hyperlink" Target="https://www.google.com/maps/dir/?api=1&amp;origin=Downtown+Disney+District&amp;origin_place_id=ChIJtQw0jtfX3IARiwjloLOkQs0&amp;destination=%EF%B8%8F+Lucky+Frog+Photo+Booth+%EF%B8%8F+Photo+Booth+Rental+Orange+County&amp;destination_place_id=ChIJx22LbiEt3YARSIe46TZ1z_4&amp;travelmode=walking" TargetMode="External"/><Relationship Id="rId1108" Type="http://schemas.openxmlformats.org/officeDocument/2006/relationships/hyperlink" Target="https://www.google.com/maps/dir/?api=1&amp;origin=Wells+Fargo+Bank&amp;origin_place_id=ChIJoZX5EXUt3YARMb19HWmGzSE&amp;destination=%EF%B8%8F+Lucky+Frog+Photo+Booth+%EF%B8%8F+Photo+Booth+Rental+Orange+County&amp;destination_place_id=ChIJx22LbiEt3YARSIe46TZ1z_4&amp;travelmode=driving" TargetMode="External"/><Relationship Id="rId13" Type="http://schemas.openxmlformats.org/officeDocument/2006/relationships/hyperlink" Target="https://maps.google.com?saddr=33.8097925,-117.9237869&amp;daddr=33.8885848,-118.0703626" TargetMode="External"/><Relationship Id="rId1109" Type="http://schemas.openxmlformats.org/officeDocument/2006/relationships/hyperlink" Target="https://www.google.com/maps/dir/?api=1&amp;origin=Wells+Fargo+Bank&amp;origin_place_id=ChIJoZX5EXUt3YARMb19HWmGzSE&amp;destination=%EF%B8%8F+Lucky+Frog+Photo+Booth+%EF%B8%8F+Photo+Booth+Rental+Orange+County&amp;destination_place_id=ChIJx22LbiEt3YARSIe46TZ1z_4&amp;travelmode=walking" TargetMode="External"/><Relationship Id="rId12" Type="http://schemas.openxmlformats.org/officeDocument/2006/relationships/hyperlink" Target="https://www.google.com/maps/dir/?api=1&amp;origin=Downtown+Disney+District&amp;origin_place_id=ChIJtQw0jtfX3IARiwjloLOkQs0&amp;destination=%EF%B8%8F+Lucky+Frog+Photo+Booth+%EF%B8%8F+Photo+Booth+Rental+Orange+County&amp;destination_place_id=ChIJx22LbiEt3YARSIe46TZ1z_4&amp;travelmode=transit" TargetMode="External"/><Relationship Id="rId519" Type="http://schemas.openxmlformats.org/officeDocument/2006/relationships/hyperlink" Target="https://www.google.com/maps/dir/?api=1&amp;origin=Costco+Wholesale&amp;origin_place_id=ChIJtQTwqv_V3IARaK0QWyMEzyk&amp;destination=%EF%B8%8F+Lucky+Frog+Photo+Booth+%EF%B8%8F+Photo+Booth+Rental+Orange+County&amp;destination_place_id=ChIJx22LbiEt3YARSIe46TZ1z_4&amp;travelmode=best" TargetMode="External"/><Relationship Id="rId514" Type="http://schemas.openxmlformats.org/officeDocument/2006/relationships/hyperlink" Target="https://www.google.com/maps/dir/?api=1&amp;origin=Churros+-+Haunted+Mansion&amp;origin_place_id=ChIJKWK-_tbX3IAREgG8cYpzh80&amp;destination=%EF%B8%8F+Lucky+Frog+Photo+Booth+%EF%B8%8F+Photo+Booth+Rental+Orange+County&amp;destination_place_id=ChIJx22LbiEt3YARSIe46TZ1z_4&amp;travelmode=walking" TargetMode="External"/><Relationship Id="rId756" Type="http://schemas.openxmlformats.org/officeDocument/2006/relationships/hyperlink" Target="https://www.google.com/maps/dir/33.9252273,-118.1070629/33.8885848,-118.0703626" TargetMode="External"/><Relationship Id="rId998" Type="http://schemas.openxmlformats.org/officeDocument/2006/relationships/hyperlink" Target="https://www.google.com/maps/dir/?api=1&amp;origin=UNIFY+Financial+Credit+Union&amp;origin_place_id=ChIJBUk8hNPRwoARCFNJeRh1sNo&amp;destination=%EF%B8%8F+Lucky+Frog+Photo+Booth+%EF%B8%8F+Photo+Booth+Rental+Orange+County&amp;destination_place_id=ChIJx22LbiEt3YARSIe46TZ1z_4&amp;travelmode=bicycling" TargetMode="External"/><Relationship Id="rId513" Type="http://schemas.openxmlformats.org/officeDocument/2006/relationships/hyperlink" Target="https://www.google.com/maps/dir/?api=1&amp;origin=Churros+-+Haunted+Mansion&amp;origin_place_id=ChIJKWK-_tbX3IAREgG8cYpzh80&amp;destination=%EF%B8%8F+Lucky+Frog+Photo+Booth+%EF%B8%8F+Photo+Booth+Rental+Orange+County&amp;destination_place_id=ChIJx22LbiEt3YARSIe46TZ1z_4&amp;travelmode=driving" TargetMode="External"/><Relationship Id="rId755" Type="http://schemas.openxmlformats.org/officeDocument/2006/relationships/hyperlink" Target="https://maps.google.com?saddr=33.9252273,-118.1070629&amp;daddr=33.8885848,-118.0703626" TargetMode="External"/><Relationship Id="rId997" Type="http://schemas.openxmlformats.org/officeDocument/2006/relationships/hyperlink" Target="https://www.google.com/maps/dir/?api=1&amp;origin=UNIFY+Financial+Credit+Union&amp;origin_place_id=ChIJBUk8hNPRwoARCFNJeRh1sNo&amp;destination=%EF%B8%8F+Lucky+Frog+Photo+Booth+%EF%B8%8F+Photo+Booth+Rental+Orange+County&amp;destination_place_id=ChIJx22LbiEt3YARSIe46TZ1z_4&amp;travelmode=walking" TargetMode="External"/><Relationship Id="rId512" Type="http://schemas.openxmlformats.org/officeDocument/2006/relationships/hyperlink" Target="https://www.google.com/maps/dir/?api=1&amp;origin=Churros+-+Haunted+Mansion&amp;origin_place_id=ChIJKWK-_tbX3IAREgG8cYpzh80&amp;destination=%EF%B8%8F+Lucky+Frog+Photo+Booth+%EF%B8%8F+Photo+Booth+Rental+Orange+County&amp;destination_place_id=ChIJx22LbiEt3YARSIe46TZ1z_4&amp;travelmode=best" TargetMode="External"/><Relationship Id="rId754" Type="http://schemas.openxmlformats.org/officeDocument/2006/relationships/hyperlink" Target="https://www.google.com/maps/dir/?api=1&amp;origin=Target&amp;origin_place_id=ChIJoaG7mpzSwoARap12xQlKmCk&amp;destination=%EF%B8%8F+Lucky+Frog+Photo+Booth+%EF%B8%8F+Photo+Booth+Rental+Orange+County&amp;destination_place_id=ChIJx22LbiEt3YARSIe46TZ1z_4&amp;travelmode=transit" TargetMode="External"/><Relationship Id="rId996" Type="http://schemas.openxmlformats.org/officeDocument/2006/relationships/hyperlink" Target="https://www.google.com/maps/dir/?api=1&amp;origin=UNIFY+Financial+Credit+Union&amp;origin_place_id=ChIJBUk8hNPRwoARCFNJeRh1sNo&amp;destination=%EF%B8%8F+Lucky+Frog+Photo+Booth+%EF%B8%8F+Photo+Booth+Rental+Orange+County&amp;destination_place_id=ChIJx22LbiEt3YARSIe46TZ1z_4&amp;travelmode=driving" TargetMode="External"/><Relationship Id="rId511" Type="http://schemas.openxmlformats.org/officeDocument/2006/relationships/hyperlink" Target="https://www.google.com/maps/dir/33.9664254,-118.165651/33.8885848,-118.0703626" TargetMode="External"/><Relationship Id="rId753" Type="http://schemas.openxmlformats.org/officeDocument/2006/relationships/hyperlink" Target="https://www.google.com/maps/dir/?api=1&amp;origin=Target&amp;origin_place_id=ChIJoaG7mpzSwoARap12xQlKmCk&amp;destination=%EF%B8%8F+Lucky+Frog+Photo+Booth+%EF%B8%8F+Photo+Booth+Rental+Orange+County&amp;destination_place_id=ChIJx22LbiEt3YARSIe46TZ1z_4&amp;travelmode=bicycling" TargetMode="External"/><Relationship Id="rId995" Type="http://schemas.openxmlformats.org/officeDocument/2006/relationships/hyperlink" Target="https://www.google.com/maps/dir/?api=1&amp;origin=UNIFY+Financial+Credit+Union&amp;origin_place_id=ChIJBUk8hNPRwoARCFNJeRh1sNo&amp;destination=%EF%B8%8F+Lucky+Frog+Photo+Booth+%EF%B8%8F+Photo+Booth+Rental+Orange+County&amp;destination_place_id=ChIJx22LbiEt3YARSIe46TZ1z_4&amp;travelmode=best" TargetMode="External"/><Relationship Id="rId518" Type="http://schemas.openxmlformats.org/officeDocument/2006/relationships/hyperlink" Target="https://www.google.com/maps/dir/33.8115423,-117.9215877/33.8885848,-118.0703626" TargetMode="External"/><Relationship Id="rId517" Type="http://schemas.openxmlformats.org/officeDocument/2006/relationships/hyperlink" Target="https://maps.google.com?saddr=33.8115423,-117.9215877&amp;daddr=33.8885848,-118.0703626" TargetMode="External"/><Relationship Id="rId759" Type="http://schemas.openxmlformats.org/officeDocument/2006/relationships/hyperlink" Target="https://www.google.com/maps/dir/?api=1&amp;origin=Norm+Reeves+Honda+Superstore+Cerritos&amp;origin_place_id=ChIJP6vMznAt3YARg8cg7U_gy7s&amp;destination=%EF%B8%8F+Lucky+Frog+Photo+Booth+%EF%B8%8F+Photo+Booth+Rental+Orange+County&amp;destination_place_id=ChIJx22LbiEt3YARSIe46TZ1z_4&amp;travelmode=walking" TargetMode="External"/><Relationship Id="rId516" Type="http://schemas.openxmlformats.org/officeDocument/2006/relationships/hyperlink" Target="https://www.google.com/maps/dir/?api=1&amp;origin=Churros+-+Haunted+Mansion&amp;origin_place_id=ChIJKWK-_tbX3IAREgG8cYpzh80&amp;destination=%EF%B8%8F+Lucky+Frog+Photo+Booth+%EF%B8%8F+Photo+Booth+Rental+Orange+County&amp;destination_place_id=ChIJx22LbiEt3YARSIe46TZ1z_4&amp;travelmode=transit" TargetMode="External"/><Relationship Id="rId758" Type="http://schemas.openxmlformats.org/officeDocument/2006/relationships/hyperlink" Target="https://www.google.com/maps/dir/?api=1&amp;origin=Norm+Reeves+Honda+Superstore+Cerritos&amp;origin_place_id=ChIJP6vMznAt3YARg8cg7U_gy7s&amp;destination=%EF%B8%8F+Lucky+Frog+Photo+Booth+%EF%B8%8F+Photo+Booth+Rental+Orange+County&amp;destination_place_id=ChIJx22LbiEt3YARSIe46TZ1z_4&amp;travelmode=driving" TargetMode="External"/><Relationship Id="rId515" Type="http://schemas.openxmlformats.org/officeDocument/2006/relationships/hyperlink" Target="https://www.google.com/maps/dir/?api=1&amp;origin=Churros+-+Haunted+Mansion&amp;origin_place_id=ChIJKWK-_tbX3IAREgG8cYpzh80&amp;destination=%EF%B8%8F+Lucky+Frog+Photo+Booth+%EF%B8%8F+Photo+Booth+Rental+Orange+County&amp;destination_place_id=ChIJx22LbiEt3YARSIe46TZ1z_4&amp;travelmode=bicycling" TargetMode="External"/><Relationship Id="rId757" Type="http://schemas.openxmlformats.org/officeDocument/2006/relationships/hyperlink" Target="https://www.google.com/maps/dir/?api=1&amp;origin=Norm+Reeves+Honda+Superstore+Cerritos&amp;origin_place_id=ChIJP6vMznAt3YARg8cg7U_gy7s&amp;destination=%EF%B8%8F+Lucky+Frog+Photo+Booth+%EF%B8%8F+Photo+Booth+Rental+Orange+County&amp;destination_place_id=ChIJx22LbiEt3YARSIe46TZ1z_4&amp;travelmode=best" TargetMode="External"/><Relationship Id="rId999" Type="http://schemas.openxmlformats.org/officeDocument/2006/relationships/hyperlink" Target="https://www.google.com/maps/dir/?api=1&amp;origin=UNIFY+Financial+Credit+Union&amp;origin_place_id=ChIJBUk8hNPRwoARCFNJeRh1sNo&amp;destination=%EF%B8%8F+Lucky+Frog+Photo+Booth+%EF%B8%8F+Photo+Booth+Rental+Orange+County&amp;destination_place_id=ChIJx22LbiEt3YARSIe46TZ1z_4&amp;travelmode=transit" TargetMode="External"/><Relationship Id="rId15" Type="http://schemas.openxmlformats.org/officeDocument/2006/relationships/hyperlink" Target="https://www.google.com/maps/dir/?api=1&amp;origin=Pixar+Pier&amp;origin_place_id=ChIJPQhS4djX3IARI9WzlAUOcV0&amp;destination=%EF%B8%8F+Lucky+Frog+Photo+Booth+%EF%B8%8F+Photo+Booth+Rental+Orange+County&amp;destination_place_id=ChIJx22LbiEt3YARSIe46TZ1z_4&amp;travelmode=best" TargetMode="External"/><Relationship Id="rId990" Type="http://schemas.openxmlformats.org/officeDocument/2006/relationships/hyperlink" Target="https://www.google.com/maps/dir/?api=1&amp;origin=Wells+Fargo+Bank&amp;origin_place_id=ChIJl3SgJ2go3YARaKIDbzTgRO8&amp;destination=%EF%B8%8F+Lucky+Frog+Photo+Booth+%EF%B8%8F+Photo+Booth+Rental+Orange+County&amp;destination_place_id=ChIJx22LbiEt3YARSIe46TZ1z_4&amp;travelmode=walking" TargetMode="External"/><Relationship Id="rId14" Type="http://schemas.openxmlformats.org/officeDocument/2006/relationships/hyperlink" Target="https://www.google.com/maps/dir/33.8097925,-117.9237869/33.8885848,-118.0703626" TargetMode="External"/><Relationship Id="rId17" Type="http://schemas.openxmlformats.org/officeDocument/2006/relationships/hyperlink" Target="https://www.google.com/maps/dir/?api=1&amp;origin=Pixar+Pier&amp;origin_place_id=ChIJPQhS4djX3IARI9WzlAUOcV0&amp;destination=%EF%B8%8F+Lucky+Frog+Photo+Booth+%EF%B8%8F+Photo+Booth+Rental+Orange+County&amp;destination_place_id=ChIJx22LbiEt3YARSIe46TZ1z_4&amp;travelmode=walking" TargetMode="External"/><Relationship Id="rId16" Type="http://schemas.openxmlformats.org/officeDocument/2006/relationships/hyperlink" Target="https://www.google.com/maps/dir/?api=1&amp;origin=Pixar+Pier&amp;origin_place_id=ChIJPQhS4djX3IARI9WzlAUOcV0&amp;destination=%EF%B8%8F+Lucky+Frog+Photo+Booth+%EF%B8%8F+Photo+Booth+Rental+Orange+County&amp;destination_place_id=ChIJx22LbiEt3YARSIe46TZ1z_4&amp;travelmode=driving" TargetMode="External"/><Relationship Id="rId19" Type="http://schemas.openxmlformats.org/officeDocument/2006/relationships/hyperlink" Target="https://www.google.com/maps/dir/?api=1&amp;origin=Pixar+Pier&amp;origin_place_id=ChIJPQhS4djX3IARI9WzlAUOcV0&amp;destination=%EF%B8%8F+Lucky+Frog+Photo+Booth+%EF%B8%8F+Photo+Booth+Rental+Orange+County&amp;destination_place_id=ChIJx22LbiEt3YARSIe46TZ1z_4&amp;travelmode=transit" TargetMode="External"/><Relationship Id="rId510" Type="http://schemas.openxmlformats.org/officeDocument/2006/relationships/hyperlink" Target="https://maps.google.com?saddr=33.9664254,-118.165651&amp;daddr=33.8885848,-118.0703626" TargetMode="External"/><Relationship Id="rId752" Type="http://schemas.openxmlformats.org/officeDocument/2006/relationships/hyperlink" Target="https://www.google.com/maps/dir/?api=1&amp;origin=Target&amp;origin_place_id=ChIJoaG7mpzSwoARap12xQlKmCk&amp;destination=%EF%B8%8F+Lucky+Frog+Photo+Booth+%EF%B8%8F+Photo+Booth+Rental+Orange+County&amp;destination_place_id=ChIJx22LbiEt3YARSIe46TZ1z_4&amp;travelmode=walking" TargetMode="External"/><Relationship Id="rId994" Type="http://schemas.openxmlformats.org/officeDocument/2006/relationships/hyperlink" Target="https://www.google.com/maps/dir/33.7901148,-117.9596539/33.8885848,-118.0703626" TargetMode="External"/><Relationship Id="rId18" Type="http://schemas.openxmlformats.org/officeDocument/2006/relationships/hyperlink" Target="https://www.google.com/maps/dir/?api=1&amp;origin=Pixar+Pier&amp;origin_place_id=ChIJPQhS4djX3IARI9WzlAUOcV0&amp;destination=%EF%B8%8F+Lucky+Frog+Photo+Booth+%EF%B8%8F+Photo+Booth+Rental+Orange+County&amp;destination_place_id=ChIJx22LbiEt3YARSIe46TZ1z_4&amp;travelmode=bicycling" TargetMode="External"/><Relationship Id="rId751" Type="http://schemas.openxmlformats.org/officeDocument/2006/relationships/hyperlink" Target="https://www.google.com/maps/dir/?api=1&amp;origin=Target&amp;origin_place_id=ChIJoaG7mpzSwoARap12xQlKmCk&amp;destination=%EF%B8%8F+Lucky+Frog+Photo+Booth+%EF%B8%8F+Photo+Booth+Rental+Orange+County&amp;destination_place_id=ChIJx22LbiEt3YARSIe46TZ1z_4&amp;travelmode=driving" TargetMode="External"/><Relationship Id="rId993" Type="http://schemas.openxmlformats.org/officeDocument/2006/relationships/hyperlink" Target="https://maps.google.com?saddr=33.7901148,-117.9596539&amp;daddr=33.8885848,-118.0703626" TargetMode="External"/><Relationship Id="rId1100" Type="http://schemas.openxmlformats.org/officeDocument/2006/relationships/hyperlink" Target="https://www.google.com/maps/dir/?api=1&amp;origin=Chase+Bank&amp;origin_place_id=ChIJ70EStj3NwoAR02d2IcSD6Wk&amp;destination=%EF%B8%8F+Lucky+Frog+Photo+Booth+%EF%B8%8F+Photo+Booth+Rental+Orange+County&amp;destination_place_id=ChIJx22LbiEt3YARSIe46TZ1z_4&amp;travelmode=best" TargetMode="External"/><Relationship Id="rId750" Type="http://schemas.openxmlformats.org/officeDocument/2006/relationships/hyperlink" Target="https://www.google.com/maps/dir/?api=1&amp;origin=Target&amp;origin_place_id=ChIJoaG7mpzSwoARap12xQlKmCk&amp;destination=%EF%B8%8F+Lucky+Frog+Photo+Booth+%EF%B8%8F+Photo+Booth+Rental+Orange+County&amp;destination_place_id=ChIJx22LbiEt3YARSIe46TZ1z_4&amp;travelmode=best" TargetMode="External"/><Relationship Id="rId992" Type="http://schemas.openxmlformats.org/officeDocument/2006/relationships/hyperlink" Target="https://www.google.com/maps/dir/?api=1&amp;origin=Wells+Fargo+Bank&amp;origin_place_id=ChIJl3SgJ2go3YARaKIDbzTgRO8&amp;destination=%EF%B8%8F+Lucky+Frog+Photo+Booth+%EF%B8%8F+Photo+Booth+Rental+Orange+County&amp;destination_place_id=ChIJx22LbiEt3YARSIe46TZ1z_4&amp;travelmode=transit" TargetMode="External"/><Relationship Id="rId1101" Type="http://schemas.openxmlformats.org/officeDocument/2006/relationships/hyperlink" Target="https://www.google.com/maps/dir/?api=1&amp;origin=Chase+Bank&amp;origin_place_id=ChIJ70EStj3NwoAR02d2IcSD6Wk&amp;destination=%EF%B8%8F+Lucky+Frog+Photo+Booth+%EF%B8%8F+Photo+Booth+Rental+Orange+County&amp;destination_place_id=ChIJx22LbiEt3YARSIe46TZ1z_4&amp;travelmode=driving" TargetMode="External"/><Relationship Id="rId991" Type="http://schemas.openxmlformats.org/officeDocument/2006/relationships/hyperlink" Target="https://www.google.com/maps/dir/?api=1&amp;origin=Wells+Fargo+Bank&amp;origin_place_id=ChIJl3SgJ2go3YARaKIDbzTgRO8&amp;destination=%EF%B8%8F+Lucky+Frog+Photo+Booth+%EF%B8%8F+Photo+Booth+Rental+Orange+County&amp;destination_place_id=ChIJx22LbiEt3YARSIe46TZ1z_4&amp;travelmode=bicycling" TargetMode="External"/><Relationship Id="rId1102" Type="http://schemas.openxmlformats.org/officeDocument/2006/relationships/hyperlink" Target="https://www.google.com/maps/dir/?api=1&amp;origin=Chase+Bank&amp;origin_place_id=ChIJ70EStj3NwoAR02d2IcSD6Wk&amp;destination=%EF%B8%8F+Lucky+Frog+Photo+Booth+%EF%B8%8F+Photo+Booth+Rental+Orange+County&amp;destination_place_id=ChIJx22LbiEt3YARSIe46TZ1z_4&amp;travelmode=walking" TargetMode="External"/><Relationship Id="rId84" Type="http://schemas.openxmlformats.org/officeDocument/2006/relationships/hyperlink" Target="https://www.google.com/maps/dir/33.8443038,-118.0002265/33.8885848,-118.0703626" TargetMode="External"/><Relationship Id="rId83" Type="http://schemas.openxmlformats.org/officeDocument/2006/relationships/hyperlink" Target="https://maps.google.com?saddr=33.8443038,-118.0002265&amp;daddr=33.8885848,-118.0703626" TargetMode="External"/><Relationship Id="rId86" Type="http://schemas.openxmlformats.org/officeDocument/2006/relationships/hyperlink" Target="https://www.google.com/maps/dir/?api=1&amp;origin=Storybook+Land+Canal+Boats&amp;origin_place_id=ChIJ9TWHTdHX3IARsElE7ASk9NU&amp;destination=%EF%B8%8F+Lucky+Frog+Photo+Booth+%EF%B8%8F+Photo+Booth+Rental+Orange+County&amp;destination_place_id=ChIJx22LbiEt3YARSIe46TZ1z_4&amp;travelmode=driving" TargetMode="External"/><Relationship Id="rId85" Type="http://schemas.openxmlformats.org/officeDocument/2006/relationships/hyperlink" Target="https://www.google.com/maps/dir/?api=1&amp;origin=Storybook+Land+Canal+Boats&amp;origin_place_id=ChIJ9TWHTdHX3IARsElE7ASk9NU&amp;destination=%EF%B8%8F+Lucky+Frog+Photo+Booth+%EF%B8%8F+Photo+Booth+Rental+Orange+County&amp;destination_place_id=ChIJx22LbiEt3YARSIe46TZ1z_4&amp;travelmode=best" TargetMode="External"/><Relationship Id="rId88" Type="http://schemas.openxmlformats.org/officeDocument/2006/relationships/hyperlink" Target="https://www.google.com/maps/dir/?api=1&amp;origin=Storybook+Land+Canal+Boats&amp;origin_place_id=ChIJ9TWHTdHX3IARsElE7ASk9NU&amp;destination=%EF%B8%8F+Lucky+Frog+Photo+Booth+%EF%B8%8F+Photo+Booth+Rental+Orange+County&amp;destination_place_id=ChIJx22LbiEt3YARSIe46TZ1z_4&amp;travelmode=bicycling" TargetMode="External"/><Relationship Id="rId87" Type="http://schemas.openxmlformats.org/officeDocument/2006/relationships/hyperlink" Target="https://www.google.com/maps/dir/?api=1&amp;origin=Storybook+Land+Canal+Boats&amp;origin_place_id=ChIJ9TWHTdHX3IARsElE7ASk9NU&amp;destination=%EF%B8%8F+Lucky+Frog+Photo+Booth+%EF%B8%8F+Photo+Booth+Rental+Orange+County&amp;destination_place_id=ChIJx22LbiEt3YARSIe46TZ1z_4&amp;travelmode=walking" TargetMode="External"/><Relationship Id="rId89" Type="http://schemas.openxmlformats.org/officeDocument/2006/relationships/hyperlink" Target="https://www.google.com/maps/dir/?api=1&amp;origin=Storybook+Land+Canal+Boats&amp;origin_place_id=ChIJ9TWHTdHX3IARsElE7ASk9NU&amp;destination=%EF%B8%8F+Lucky+Frog+Photo+Booth+%EF%B8%8F+Photo+Booth+Rental+Orange+County&amp;destination_place_id=ChIJx22LbiEt3YARSIe46TZ1z_4&amp;travelmode=transit" TargetMode="External"/><Relationship Id="rId709" Type="http://schemas.openxmlformats.org/officeDocument/2006/relationships/hyperlink" Target="https://www.google.com/maps/dir/?api=1&amp;origin=Daniel's+Jewelers&amp;origin_place_id=ChIJ55lHRHQt3YARbkddj5g9NV8&amp;destination=%EF%B8%8F+Lucky+Frog+Photo+Booth+%EF%B8%8F+Photo+Booth+Rental+Orange+County&amp;destination_place_id=ChIJx22LbiEt3YARSIe46TZ1z_4&amp;travelmode=driving" TargetMode="External"/><Relationship Id="rId708" Type="http://schemas.openxmlformats.org/officeDocument/2006/relationships/hyperlink" Target="https://www.google.com/maps/dir/?api=1&amp;origin=Daniel's+Jewelers&amp;origin_place_id=ChIJ55lHRHQt3YARbkddj5g9NV8&amp;destination=%EF%B8%8F+Lucky+Frog+Photo+Booth+%EF%B8%8F+Photo+Booth+Rental+Orange+County&amp;destination_place_id=ChIJx22LbiEt3YARSIe46TZ1z_4&amp;travelmode=best" TargetMode="External"/><Relationship Id="rId707" Type="http://schemas.openxmlformats.org/officeDocument/2006/relationships/hyperlink" Target="https://www.google.com/maps/dir/33.869189,-118.056182/33.8885848,-118.0703626" TargetMode="External"/><Relationship Id="rId949" Type="http://schemas.openxmlformats.org/officeDocument/2006/relationships/hyperlink" Target="https://www.google.com/maps/dir/?api=1&amp;origin=Cardtronics+ATM&amp;origin_place_id=ChIJe3JW1wko3YARKVxk64y40oA&amp;destination=%EF%B8%8F+Lucky+Frog+Photo+Booth+%EF%B8%8F+Photo+Booth+Rental+Orange+County&amp;destination_place_id=ChIJx22LbiEt3YARSIe46TZ1z_4&amp;travelmode=bicycling" TargetMode="External"/><Relationship Id="rId706" Type="http://schemas.openxmlformats.org/officeDocument/2006/relationships/hyperlink" Target="https://maps.google.com?saddr=33.869189,-118.056182&amp;daddr=33.8885848,-118.0703626" TargetMode="External"/><Relationship Id="rId948" Type="http://schemas.openxmlformats.org/officeDocument/2006/relationships/hyperlink" Target="https://www.google.com/maps/dir/?api=1&amp;origin=Cardtronics+ATM&amp;origin_place_id=ChIJe3JW1wko3YARKVxk64y40oA&amp;destination=%EF%B8%8F+Lucky+Frog+Photo+Booth+%EF%B8%8F+Photo+Booth+Rental+Orange+County&amp;destination_place_id=ChIJx22LbiEt3YARSIe46TZ1z_4&amp;travelmode=walking" TargetMode="External"/><Relationship Id="rId80" Type="http://schemas.openxmlformats.org/officeDocument/2006/relationships/hyperlink" Target="https://www.google.com/maps/dir/?api=1&amp;origin=Knott's+Berry+Farm&amp;origin_place_id=ChIJo3h_9V8p3YARVTAekE45jq4&amp;destination=%EF%B8%8F+Lucky+Frog+Photo+Booth+%EF%B8%8F+Photo+Booth+Rental+Orange+County&amp;destination_place_id=ChIJx22LbiEt3YARSIe46TZ1z_4&amp;travelmode=walking" TargetMode="External"/><Relationship Id="rId82" Type="http://schemas.openxmlformats.org/officeDocument/2006/relationships/hyperlink" Target="https://www.google.com/maps/dir/?api=1&amp;origin=Knott's+Berry+Farm&amp;origin_place_id=ChIJo3h_9V8p3YARVTAekE45jq4&amp;destination=%EF%B8%8F+Lucky+Frog+Photo+Booth+%EF%B8%8F+Photo+Booth+Rental+Orange+County&amp;destination_place_id=ChIJx22LbiEt3YARSIe46TZ1z_4&amp;travelmode=transit" TargetMode="External"/><Relationship Id="rId81" Type="http://schemas.openxmlformats.org/officeDocument/2006/relationships/hyperlink" Target="https://www.google.com/maps/dir/?api=1&amp;origin=Knott's+Berry+Farm&amp;origin_place_id=ChIJo3h_9V8p3YARVTAekE45jq4&amp;destination=%EF%B8%8F+Lucky+Frog+Photo+Booth+%EF%B8%8F+Photo+Booth+Rental+Orange+County&amp;destination_place_id=ChIJx22LbiEt3YARSIe46TZ1z_4&amp;travelmode=bicycling" TargetMode="External"/><Relationship Id="rId701" Type="http://schemas.openxmlformats.org/officeDocument/2006/relationships/hyperlink" Target="https://www.google.com/maps/dir/?api=1&amp;origin=Best+Buy&amp;origin_place_id=ChIJX_mzh2Qu3YARsS0--MJsu3A&amp;destination=%EF%B8%8F+Lucky+Frog+Photo+Booth+%EF%B8%8F+Photo+Booth+Rental+Orange+County&amp;destination_place_id=ChIJx22LbiEt3YARSIe46TZ1z_4&amp;travelmode=best" TargetMode="External"/><Relationship Id="rId943" Type="http://schemas.openxmlformats.org/officeDocument/2006/relationships/hyperlink" Target="https://www.google.com/maps/dir/?api=1&amp;origin=Citi&amp;origin_place_id=ChIJt0gMuWgo3YAR-pgrCia1bRo&amp;destination=%EF%B8%8F+Lucky+Frog+Photo+Booth+%EF%B8%8F+Photo+Booth+Rental+Orange+County&amp;destination_place_id=ChIJx22LbiEt3YARSIe46TZ1z_4&amp;travelmode=transit" TargetMode="External"/><Relationship Id="rId700" Type="http://schemas.openxmlformats.org/officeDocument/2006/relationships/hyperlink" Target="https://www.google.com/maps/dir/34.0074315,-118.1538888/33.8885848,-118.0703626" TargetMode="External"/><Relationship Id="rId942" Type="http://schemas.openxmlformats.org/officeDocument/2006/relationships/hyperlink" Target="https://www.google.com/maps/dir/?api=1&amp;origin=Citi&amp;origin_place_id=ChIJt0gMuWgo3YAR-pgrCia1bRo&amp;destination=%EF%B8%8F+Lucky+Frog+Photo+Booth+%EF%B8%8F+Photo+Booth+Rental+Orange+County&amp;destination_place_id=ChIJx22LbiEt3YARSIe46TZ1z_4&amp;travelmode=bicycling" TargetMode="External"/><Relationship Id="rId941" Type="http://schemas.openxmlformats.org/officeDocument/2006/relationships/hyperlink" Target="https://www.google.com/maps/dir/?api=1&amp;origin=Citi&amp;origin_place_id=ChIJt0gMuWgo3YAR-pgrCia1bRo&amp;destination=%EF%B8%8F+Lucky+Frog+Photo+Booth+%EF%B8%8F+Photo+Booth+Rental+Orange+County&amp;destination_place_id=ChIJx22LbiEt3YARSIe46TZ1z_4&amp;travelmode=walking" TargetMode="External"/><Relationship Id="rId940" Type="http://schemas.openxmlformats.org/officeDocument/2006/relationships/hyperlink" Target="https://www.google.com/maps/dir/?api=1&amp;origin=Citi&amp;origin_place_id=ChIJt0gMuWgo3YAR-pgrCia1bRo&amp;destination=%EF%B8%8F+Lucky+Frog+Photo+Booth+%EF%B8%8F+Photo+Booth+Rental+Orange+County&amp;destination_place_id=ChIJx22LbiEt3YARSIe46TZ1z_4&amp;travelmode=driving" TargetMode="External"/><Relationship Id="rId705" Type="http://schemas.openxmlformats.org/officeDocument/2006/relationships/hyperlink" Target="https://www.google.com/maps/dir/?api=1&amp;origin=Best+Buy&amp;origin_place_id=ChIJX_mzh2Qu3YARsS0--MJsu3A&amp;destination=%EF%B8%8F+Lucky+Frog+Photo+Booth+%EF%B8%8F+Photo+Booth+Rental+Orange+County&amp;destination_place_id=ChIJx22LbiEt3YARSIe46TZ1z_4&amp;travelmode=transit" TargetMode="External"/><Relationship Id="rId947" Type="http://schemas.openxmlformats.org/officeDocument/2006/relationships/hyperlink" Target="https://www.google.com/maps/dir/?api=1&amp;origin=Cardtronics+ATM&amp;origin_place_id=ChIJe3JW1wko3YARKVxk64y40oA&amp;destination=%EF%B8%8F+Lucky+Frog+Photo+Booth+%EF%B8%8F+Photo+Booth+Rental+Orange+County&amp;destination_place_id=ChIJx22LbiEt3YARSIe46TZ1z_4&amp;travelmode=driving" TargetMode="External"/><Relationship Id="rId704" Type="http://schemas.openxmlformats.org/officeDocument/2006/relationships/hyperlink" Target="https://www.google.com/maps/dir/?api=1&amp;origin=Best+Buy&amp;origin_place_id=ChIJX_mzh2Qu3YARsS0--MJsu3A&amp;destination=%EF%B8%8F+Lucky+Frog+Photo+Booth+%EF%B8%8F+Photo+Booth+Rental+Orange+County&amp;destination_place_id=ChIJx22LbiEt3YARSIe46TZ1z_4&amp;travelmode=bicycling" TargetMode="External"/><Relationship Id="rId946" Type="http://schemas.openxmlformats.org/officeDocument/2006/relationships/hyperlink" Target="https://www.google.com/maps/dir/?api=1&amp;origin=Cardtronics+ATM&amp;origin_place_id=ChIJe3JW1wko3YARKVxk64y40oA&amp;destination=%EF%B8%8F+Lucky+Frog+Photo+Booth+%EF%B8%8F+Photo+Booth+Rental+Orange+County&amp;destination_place_id=ChIJx22LbiEt3YARSIe46TZ1z_4&amp;travelmode=best" TargetMode="External"/><Relationship Id="rId703" Type="http://schemas.openxmlformats.org/officeDocument/2006/relationships/hyperlink" Target="https://www.google.com/maps/dir/?api=1&amp;origin=Best+Buy&amp;origin_place_id=ChIJX_mzh2Qu3YARsS0--MJsu3A&amp;destination=%EF%B8%8F+Lucky+Frog+Photo+Booth+%EF%B8%8F+Photo+Booth+Rental+Orange+County&amp;destination_place_id=ChIJx22LbiEt3YARSIe46TZ1z_4&amp;travelmode=walking" TargetMode="External"/><Relationship Id="rId945" Type="http://schemas.openxmlformats.org/officeDocument/2006/relationships/hyperlink" Target="https://www.google.com/maps/dir/33.7888766,-117.9639948/33.8885848,-118.0703626" TargetMode="External"/><Relationship Id="rId702" Type="http://schemas.openxmlformats.org/officeDocument/2006/relationships/hyperlink" Target="https://www.google.com/maps/dir/?api=1&amp;origin=Best+Buy&amp;origin_place_id=ChIJX_mzh2Qu3YARsS0--MJsu3A&amp;destination=%EF%B8%8F+Lucky+Frog+Photo+Booth+%EF%B8%8F+Photo+Booth+Rental+Orange+County&amp;destination_place_id=ChIJx22LbiEt3YARSIe46TZ1z_4&amp;travelmode=driving" TargetMode="External"/><Relationship Id="rId944" Type="http://schemas.openxmlformats.org/officeDocument/2006/relationships/hyperlink" Target="https://maps.google.com?saddr=33.7888766,-117.9639948&amp;daddr=33.8885848,-118.0703626" TargetMode="External"/><Relationship Id="rId73" Type="http://schemas.openxmlformats.org/officeDocument/2006/relationships/hyperlink" Target="https://www.google.com/maps/dir/?api=1&amp;origin=LA+Waterfront&amp;origin_place_id=ChIJC8ClADc23YARGv3mnzwNeu0&amp;destination=%EF%B8%8F+Lucky+Frog+Photo+Booth+%EF%B8%8F+Photo+Booth+Rental+Orange+County&amp;destination_place_id=ChIJx22LbiEt3YARSIe46TZ1z_4&amp;travelmode=walking" TargetMode="External"/><Relationship Id="rId72" Type="http://schemas.openxmlformats.org/officeDocument/2006/relationships/hyperlink" Target="https://www.google.com/maps/dir/?api=1&amp;origin=LA+Waterfront&amp;origin_place_id=ChIJC8ClADc23YARGv3mnzwNeu0&amp;destination=%EF%B8%8F+Lucky+Frog+Photo+Booth+%EF%B8%8F+Photo+Booth+Rental+Orange+County&amp;destination_place_id=ChIJx22LbiEt3YARSIe46TZ1z_4&amp;travelmode=driving" TargetMode="External"/><Relationship Id="rId75" Type="http://schemas.openxmlformats.org/officeDocument/2006/relationships/hyperlink" Target="https://www.google.com/maps/dir/?api=1&amp;origin=LA+Waterfront&amp;origin_place_id=ChIJC8ClADc23YARGv3mnzwNeu0&amp;destination=%EF%B8%8F+Lucky+Frog+Photo+Booth+%EF%B8%8F+Photo+Booth+Rental+Orange+County&amp;destination_place_id=ChIJx22LbiEt3YARSIe46TZ1z_4&amp;travelmode=transit" TargetMode="External"/><Relationship Id="rId74" Type="http://schemas.openxmlformats.org/officeDocument/2006/relationships/hyperlink" Target="https://www.google.com/maps/dir/?api=1&amp;origin=LA+Waterfront&amp;origin_place_id=ChIJC8ClADc23YARGv3mnzwNeu0&amp;destination=%EF%B8%8F+Lucky+Frog+Photo+Booth+%EF%B8%8F+Photo+Booth+Rental+Orange+County&amp;destination_place_id=ChIJx22LbiEt3YARSIe46TZ1z_4&amp;travelmode=bicycling" TargetMode="External"/><Relationship Id="rId77" Type="http://schemas.openxmlformats.org/officeDocument/2006/relationships/hyperlink" Target="https://www.google.com/maps/dir/33.738759,-118.279002/33.8885848,-118.0703626" TargetMode="External"/><Relationship Id="rId76" Type="http://schemas.openxmlformats.org/officeDocument/2006/relationships/hyperlink" Target="https://maps.google.com?saddr=33.738759,-118.279002&amp;daddr=33.8885848,-118.0703626" TargetMode="External"/><Relationship Id="rId79" Type="http://schemas.openxmlformats.org/officeDocument/2006/relationships/hyperlink" Target="https://www.google.com/maps/dir/?api=1&amp;origin=Knott's+Berry+Farm&amp;origin_place_id=ChIJo3h_9V8p3YARVTAekE45jq4&amp;destination=%EF%B8%8F+Lucky+Frog+Photo+Booth+%EF%B8%8F+Photo+Booth+Rental+Orange+County&amp;destination_place_id=ChIJx22LbiEt3YARSIe46TZ1z_4&amp;travelmode=driving" TargetMode="External"/><Relationship Id="rId78" Type="http://schemas.openxmlformats.org/officeDocument/2006/relationships/hyperlink" Target="https://www.google.com/maps/dir/?api=1&amp;origin=Knott's+Berry+Farm&amp;origin_place_id=ChIJo3h_9V8p3YARVTAekE45jq4&amp;destination=%EF%B8%8F+Lucky+Frog+Photo+Booth+%EF%B8%8F+Photo+Booth+Rental+Orange+County&amp;destination_place_id=ChIJx22LbiEt3YARSIe46TZ1z_4&amp;travelmode=best" TargetMode="External"/><Relationship Id="rId939" Type="http://schemas.openxmlformats.org/officeDocument/2006/relationships/hyperlink" Target="https://www.google.com/maps/dir/?api=1&amp;origin=Citi&amp;origin_place_id=ChIJt0gMuWgo3YAR-pgrCia1bRo&amp;destination=%EF%B8%8F+Lucky+Frog+Photo+Booth+%EF%B8%8F+Photo+Booth+Rental+Orange+County&amp;destination_place_id=ChIJx22LbiEt3YARSIe46TZ1z_4&amp;travelmode=best" TargetMode="External"/><Relationship Id="rId938" Type="http://schemas.openxmlformats.org/officeDocument/2006/relationships/hyperlink" Target="https://www.google.com/maps/dir/34.0074216,-118.1532427/33.8885848,-118.0703626" TargetMode="External"/><Relationship Id="rId937" Type="http://schemas.openxmlformats.org/officeDocument/2006/relationships/hyperlink" Target="https://maps.google.com?saddr=34.0074216,-118.1532427&amp;daddr=33.8885848,-118.0703626" TargetMode="External"/><Relationship Id="rId71" Type="http://schemas.openxmlformats.org/officeDocument/2006/relationships/hyperlink" Target="https://www.google.com/maps/dir/?api=1&amp;origin=LA+Waterfront&amp;origin_place_id=ChIJC8ClADc23YARGv3mnzwNeu0&amp;destination=%EF%B8%8F+Lucky+Frog+Photo+Booth+%EF%B8%8F+Photo+Booth+Rental+Orange+County&amp;destination_place_id=ChIJx22LbiEt3YARSIe46TZ1z_4&amp;travelmode=best" TargetMode="External"/><Relationship Id="rId70" Type="http://schemas.openxmlformats.org/officeDocument/2006/relationships/hyperlink" Target="https://www.google.com/maps/dir/33.726893,-118.0718469/33.8885848,-118.0703626" TargetMode="External"/><Relationship Id="rId932" Type="http://schemas.openxmlformats.org/officeDocument/2006/relationships/hyperlink" Target="https://www.google.com/maps/dir/?api=1&amp;origin=Wells+Fargo+ATM&amp;origin_place_id=ChIJ9ShXo1POwoARRPUd-FcS4oU&amp;destination=%EF%B8%8F+Lucky+Frog+Photo+Booth+%EF%B8%8F+Photo+Booth+Rental+Orange+County&amp;destination_place_id=ChIJx22LbiEt3YARSIe46TZ1z_4&amp;travelmode=best" TargetMode="External"/><Relationship Id="rId931" Type="http://schemas.openxmlformats.org/officeDocument/2006/relationships/hyperlink" Target="https://www.google.com/maps/dir/33.9444762,-118.2102051/33.8885848,-118.0703626" TargetMode="External"/><Relationship Id="rId930" Type="http://schemas.openxmlformats.org/officeDocument/2006/relationships/hyperlink" Target="https://maps.google.com?saddr=33.9444762,-118.2102051&amp;daddr=33.8885848,-118.0703626" TargetMode="External"/><Relationship Id="rId936" Type="http://schemas.openxmlformats.org/officeDocument/2006/relationships/hyperlink" Target="https://www.google.com/maps/dir/?api=1&amp;origin=Wells+Fargo+ATM&amp;origin_place_id=ChIJ9ShXo1POwoARRPUd-FcS4oU&amp;destination=%EF%B8%8F+Lucky+Frog+Photo+Booth+%EF%B8%8F+Photo+Booth+Rental+Orange+County&amp;destination_place_id=ChIJx22LbiEt3YARSIe46TZ1z_4&amp;travelmode=transit" TargetMode="External"/><Relationship Id="rId935" Type="http://schemas.openxmlformats.org/officeDocument/2006/relationships/hyperlink" Target="https://www.google.com/maps/dir/?api=1&amp;origin=Wells+Fargo+ATM&amp;origin_place_id=ChIJ9ShXo1POwoARRPUd-FcS4oU&amp;destination=%EF%B8%8F+Lucky+Frog+Photo+Booth+%EF%B8%8F+Photo+Booth+Rental+Orange+County&amp;destination_place_id=ChIJx22LbiEt3YARSIe46TZ1z_4&amp;travelmode=bicycling" TargetMode="External"/><Relationship Id="rId934" Type="http://schemas.openxmlformats.org/officeDocument/2006/relationships/hyperlink" Target="https://www.google.com/maps/dir/?api=1&amp;origin=Wells+Fargo+ATM&amp;origin_place_id=ChIJ9ShXo1POwoARRPUd-FcS4oU&amp;destination=%EF%B8%8F+Lucky+Frog+Photo+Booth+%EF%B8%8F+Photo+Booth+Rental+Orange+County&amp;destination_place_id=ChIJx22LbiEt3YARSIe46TZ1z_4&amp;travelmode=walking" TargetMode="External"/><Relationship Id="rId933" Type="http://schemas.openxmlformats.org/officeDocument/2006/relationships/hyperlink" Target="https://www.google.com/maps/dir/?api=1&amp;origin=Wells+Fargo+ATM&amp;origin_place_id=ChIJ9ShXo1POwoARRPUd-FcS4oU&amp;destination=%EF%B8%8F+Lucky+Frog+Photo+Booth+%EF%B8%8F+Photo+Booth+Rental+Orange+County&amp;destination_place_id=ChIJx22LbiEt3YARSIe46TZ1z_4&amp;travelmode=driving" TargetMode="External"/><Relationship Id="rId62" Type="http://schemas.openxmlformats.org/officeDocument/2006/relationships/hyperlink" Target="https://maps.google.com?saddr=33.7852766,-118.119816&amp;daddr=33.8885848,-118.0703626" TargetMode="External"/><Relationship Id="rId61" Type="http://schemas.openxmlformats.org/officeDocument/2006/relationships/hyperlink" Target="https://www.google.com/maps/dir/?api=1&amp;origin=Earl+Burns+Miller+Japanese+Garden&amp;origin_place_id=ChIJN3Olj9sx3YARENSit3gqJeY&amp;destination=%EF%B8%8F+Lucky+Frog+Photo+Booth+%EF%B8%8F+Photo+Booth+Rental+Orange+County&amp;destination_place_id=ChIJx22LbiEt3YARSIe46TZ1z_4&amp;travelmode=transit" TargetMode="External"/><Relationship Id="rId64" Type="http://schemas.openxmlformats.org/officeDocument/2006/relationships/hyperlink" Target="https://www.google.com/maps/dir/?api=1&amp;origin=Seabridge+Park&amp;origin_place_id=ChIJTc95NnEl3YAR-fouPyOVnqY&amp;destination=%EF%B8%8F+Lucky+Frog+Photo+Booth+%EF%B8%8F+Photo+Booth+Rental+Orange+County&amp;destination_place_id=ChIJx22LbiEt3YARSIe46TZ1z_4&amp;travelmode=best" TargetMode="External"/><Relationship Id="rId63" Type="http://schemas.openxmlformats.org/officeDocument/2006/relationships/hyperlink" Target="https://www.google.com/maps/dir/33.7852766,-118.119816/33.8885848,-118.0703626" TargetMode="External"/><Relationship Id="rId66" Type="http://schemas.openxmlformats.org/officeDocument/2006/relationships/hyperlink" Target="https://www.google.com/maps/dir/?api=1&amp;origin=Seabridge+Park&amp;origin_place_id=ChIJTc95NnEl3YAR-fouPyOVnqY&amp;destination=%EF%B8%8F+Lucky+Frog+Photo+Booth+%EF%B8%8F+Photo+Booth+Rental+Orange+County&amp;destination_place_id=ChIJx22LbiEt3YARSIe46TZ1z_4&amp;travelmode=walking" TargetMode="External"/><Relationship Id="rId65" Type="http://schemas.openxmlformats.org/officeDocument/2006/relationships/hyperlink" Target="https://www.google.com/maps/dir/?api=1&amp;origin=Seabridge+Park&amp;origin_place_id=ChIJTc95NnEl3YAR-fouPyOVnqY&amp;destination=%EF%B8%8F+Lucky+Frog+Photo+Booth+%EF%B8%8F+Photo+Booth+Rental+Orange+County&amp;destination_place_id=ChIJx22LbiEt3YARSIe46TZ1z_4&amp;travelmode=driving" TargetMode="External"/><Relationship Id="rId68" Type="http://schemas.openxmlformats.org/officeDocument/2006/relationships/hyperlink" Target="https://www.google.com/maps/dir/?api=1&amp;origin=Seabridge+Park&amp;origin_place_id=ChIJTc95NnEl3YAR-fouPyOVnqY&amp;destination=%EF%B8%8F+Lucky+Frog+Photo+Booth+%EF%B8%8F+Photo+Booth+Rental+Orange+County&amp;destination_place_id=ChIJx22LbiEt3YARSIe46TZ1z_4&amp;travelmode=transit" TargetMode="External"/><Relationship Id="rId67" Type="http://schemas.openxmlformats.org/officeDocument/2006/relationships/hyperlink" Target="https://www.google.com/maps/dir/?api=1&amp;origin=Seabridge+Park&amp;origin_place_id=ChIJTc95NnEl3YAR-fouPyOVnqY&amp;destination=%EF%B8%8F+Lucky+Frog+Photo+Booth+%EF%B8%8F+Photo+Booth+Rental+Orange+County&amp;destination_place_id=ChIJx22LbiEt3YARSIe46TZ1z_4&amp;travelmode=bicycling" TargetMode="External"/><Relationship Id="rId729" Type="http://schemas.openxmlformats.org/officeDocument/2006/relationships/hyperlink" Target="https://www.google.com/maps/dir/?api=1&amp;origin=MAC+Cosmetics&amp;origin_place_id=ChIJF7eQ4nMt3YARgoFTxsaWw2w&amp;destination=%EF%B8%8F+Lucky+Frog+Photo+Booth+%EF%B8%8F+Photo+Booth+Rental+Orange+County&amp;destination_place_id=ChIJx22LbiEt3YARSIe46TZ1z_4&amp;travelmode=best" TargetMode="External"/><Relationship Id="rId728" Type="http://schemas.openxmlformats.org/officeDocument/2006/relationships/hyperlink" Target="https://www.google.com/maps/dir/33.8697031,-118.0829019/33.8885848,-118.0703626" TargetMode="External"/><Relationship Id="rId60" Type="http://schemas.openxmlformats.org/officeDocument/2006/relationships/hyperlink" Target="https://www.google.com/maps/dir/?api=1&amp;origin=Earl+Burns+Miller+Japanese+Garden&amp;origin_place_id=ChIJN3Olj9sx3YARENSit3gqJeY&amp;destination=%EF%B8%8F+Lucky+Frog+Photo+Booth+%EF%B8%8F+Photo+Booth+Rental+Orange+County&amp;destination_place_id=ChIJx22LbiEt3YARSIe46TZ1z_4&amp;travelmode=bicycling" TargetMode="External"/><Relationship Id="rId723" Type="http://schemas.openxmlformats.org/officeDocument/2006/relationships/hyperlink" Target="https://www.google.com/maps/dir/?api=1&amp;origin=99+Ranch+Market&amp;origin_place_id=ChIJXZIXcg4t3YARroniGvjw2oQ&amp;destination=%EF%B8%8F+Lucky+Frog+Photo+Booth+%EF%B8%8F+Photo+Booth+Rental+Orange+County&amp;destination_place_id=ChIJx22LbiEt3YARSIe46TZ1z_4&amp;travelmode=driving" TargetMode="External"/><Relationship Id="rId965" Type="http://schemas.openxmlformats.org/officeDocument/2006/relationships/hyperlink" Target="https://maps.google.com?saddr=33.862454,-117.922128&amp;daddr=33.8885848,-118.0703626" TargetMode="External"/><Relationship Id="rId722" Type="http://schemas.openxmlformats.org/officeDocument/2006/relationships/hyperlink" Target="https://www.google.com/maps/dir/?api=1&amp;origin=99+Ranch+Market&amp;origin_place_id=ChIJXZIXcg4t3YARroniGvjw2oQ&amp;destination=%EF%B8%8F+Lucky+Frog+Photo+Booth+%EF%B8%8F+Photo+Booth+Rental+Orange+County&amp;destination_place_id=ChIJx22LbiEt3YARSIe46TZ1z_4&amp;travelmode=best" TargetMode="External"/><Relationship Id="rId964" Type="http://schemas.openxmlformats.org/officeDocument/2006/relationships/hyperlink" Target="https://www.google.com/maps/dir/?api=1&amp;origin=Cardtronics+ATM&amp;origin_place_id=ChIJtQTwqv_V3IARS2M-ubPDKFA&amp;destination=%EF%B8%8F+Lucky+Frog+Photo+Booth+%EF%B8%8F+Photo+Booth+Rental+Orange+County&amp;destination_place_id=ChIJx22LbiEt3YARSIe46TZ1z_4&amp;travelmode=transit" TargetMode="External"/><Relationship Id="rId721" Type="http://schemas.openxmlformats.org/officeDocument/2006/relationships/hyperlink" Target="https://www.google.com/maps/dir/33.9238417,-118.1014326/33.8885848,-118.0703626" TargetMode="External"/><Relationship Id="rId963" Type="http://schemas.openxmlformats.org/officeDocument/2006/relationships/hyperlink" Target="https://www.google.com/maps/dir/?api=1&amp;origin=Cardtronics+ATM&amp;origin_place_id=ChIJtQTwqv_V3IARS2M-ubPDKFA&amp;destination=%EF%B8%8F+Lucky+Frog+Photo+Booth+%EF%B8%8F+Photo+Booth+Rental+Orange+County&amp;destination_place_id=ChIJx22LbiEt3YARSIe46TZ1z_4&amp;travelmode=bicycling" TargetMode="External"/><Relationship Id="rId720" Type="http://schemas.openxmlformats.org/officeDocument/2006/relationships/hyperlink" Target="https://maps.google.com?saddr=33.9238417,-118.1014326&amp;daddr=33.8885848,-118.0703626" TargetMode="External"/><Relationship Id="rId962" Type="http://schemas.openxmlformats.org/officeDocument/2006/relationships/hyperlink" Target="https://www.google.com/maps/dir/?api=1&amp;origin=Cardtronics+ATM&amp;origin_place_id=ChIJtQTwqv_V3IARS2M-ubPDKFA&amp;destination=%EF%B8%8F+Lucky+Frog+Photo+Booth+%EF%B8%8F+Photo+Booth+Rental+Orange+County&amp;destination_place_id=ChIJx22LbiEt3YARSIe46TZ1z_4&amp;travelmode=walking" TargetMode="External"/><Relationship Id="rId727" Type="http://schemas.openxmlformats.org/officeDocument/2006/relationships/hyperlink" Target="https://maps.google.com?saddr=33.8697031,-118.0829019&amp;daddr=33.8885848,-118.0703626" TargetMode="External"/><Relationship Id="rId969" Type="http://schemas.openxmlformats.org/officeDocument/2006/relationships/hyperlink" Target="https://www.google.com/maps/dir/?api=1&amp;origin=East+West+Bank&amp;origin_place_id=ChIJaeBCOuwp3YARq_6PK-MijUE&amp;destination=%EF%B8%8F+Lucky+Frog+Photo+Booth+%EF%B8%8F+Photo+Booth+Rental+Orange+County&amp;destination_place_id=ChIJx22LbiEt3YARSIe46TZ1z_4&amp;travelmode=walking" TargetMode="External"/><Relationship Id="rId726" Type="http://schemas.openxmlformats.org/officeDocument/2006/relationships/hyperlink" Target="https://www.google.com/maps/dir/?api=1&amp;origin=99+Ranch+Market&amp;origin_place_id=ChIJXZIXcg4t3YARroniGvjw2oQ&amp;destination=%EF%B8%8F+Lucky+Frog+Photo+Booth+%EF%B8%8F+Photo+Booth+Rental+Orange+County&amp;destination_place_id=ChIJx22LbiEt3YARSIe46TZ1z_4&amp;travelmode=transit" TargetMode="External"/><Relationship Id="rId968" Type="http://schemas.openxmlformats.org/officeDocument/2006/relationships/hyperlink" Target="https://www.google.com/maps/dir/?api=1&amp;origin=East+West+Bank&amp;origin_place_id=ChIJaeBCOuwp3YARq_6PK-MijUE&amp;destination=%EF%B8%8F+Lucky+Frog+Photo+Booth+%EF%B8%8F+Photo+Booth+Rental+Orange+County&amp;destination_place_id=ChIJx22LbiEt3YARSIe46TZ1z_4&amp;travelmode=driving" TargetMode="External"/><Relationship Id="rId725" Type="http://schemas.openxmlformats.org/officeDocument/2006/relationships/hyperlink" Target="https://www.google.com/maps/dir/?api=1&amp;origin=99+Ranch+Market&amp;origin_place_id=ChIJXZIXcg4t3YARroniGvjw2oQ&amp;destination=%EF%B8%8F+Lucky+Frog+Photo+Booth+%EF%B8%8F+Photo+Booth+Rental+Orange+County&amp;destination_place_id=ChIJx22LbiEt3YARSIe46TZ1z_4&amp;travelmode=bicycling" TargetMode="External"/><Relationship Id="rId967" Type="http://schemas.openxmlformats.org/officeDocument/2006/relationships/hyperlink" Target="https://www.google.com/maps/dir/?api=1&amp;origin=East+West+Bank&amp;origin_place_id=ChIJaeBCOuwp3YARq_6PK-MijUE&amp;destination=%EF%B8%8F+Lucky+Frog+Photo+Booth+%EF%B8%8F+Photo+Booth+Rental+Orange+County&amp;destination_place_id=ChIJx22LbiEt3YARSIe46TZ1z_4&amp;travelmode=best" TargetMode="External"/><Relationship Id="rId724" Type="http://schemas.openxmlformats.org/officeDocument/2006/relationships/hyperlink" Target="https://www.google.com/maps/dir/?api=1&amp;origin=99+Ranch+Market&amp;origin_place_id=ChIJXZIXcg4t3YARroniGvjw2oQ&amp;destination=%EF%B8%8F+Lucky+Frog+Photo+Booth+%EF%B8%8F+Photo+Booth+Rental+Orange+County&amp;destination_place_id=ChIJx22LbiEt3YARSIe46TZ1z_4&amp;travelmode=walking" TargetMode="External"/><Relationship Id="rId966" Type="http://schemas.openxmlformats.org/officeDocument/2006/relationships/hyperlink" Target="https://www.google.com/maps/dir/33.862454,-117.922128/33.8885848,-118.0703626" TargetMode="External"/><Relationship Id="rId69" Type="http://schemas.openxmlformats.org/officeDocument/2006/relationships/hyperlink" Target="https://maps.google.com?saddr=33.726893,-118.0718469&amp;daddr=33.8885848,-118.0703626" TargetMode="External"/><Relationship Id="rId961" Type="http://schemas.openxmlformats.org/officeDocument/2006/relationships/hyperlink" Target="https://www.google.com/maps/dir/?api=1&amp;origin=Cardtronics+ATM&amp;origin_place_id=ChIJtQTwqv_V3IARS2M-ubPDKFA&amp;destination=%EF%B8%8F+Lucky+Frog+Photo+Booth+%EF%B8%8F+Photo+Booth+Rental+Orange+County&amp;destination_place_id=ChIJx22LbiEt3YARSIe46TZ1z_4&amp;travelmode=driving" TargetMode="External"/><Relationship Id="rId960" Type="http://schemas.openxmlformats.org/officeDocument/2006/relationships/hyperlink" Target="https://www.google.com/maps/dir/?api=1&amp;origin=Cardtronics+ATM&amp;origin_place_id=ChIJtQTwqv_V3IARS2M-ubPDKFA&amp;destination=%EF%B8%8F+Lucky+Frog+Photo+Booth+%EF%B8%8F+Photo+Booth+Rental+Orange+County&amp;destination_place_id=ChIJx22LbiEt3YARSIe46TZ1z_4&amp;travelmode=best" TargetMode="External"/><Relationship Id="rId51" Type="http://schemas.openxmlformats.org/officeDocument/2006/relationships/hyperlink" Target="https://www.google.com/maps/dir/?api=1&amp;origin=Cerritos+Heritage+Park&amp;origin_place_id=ChIJp5g5Q1Qs3YARzV3quVseiJA&amp;destination=%EF%B8%8F+Lucky+Frog+Photo+Booth+%EF%B8%8F+Photo+Booth+Rental+Orange+County&amp;destination_place_id=ChIJx22LbiEt3YARSIe46TZ1z_4&amp;travelmode=driving" TargetMode="External"/><Relationship Id="rId50" Type="http://schemas.openxmlformats.org/officeDocument/2006/relationships/hyperlink" Target="https://www.google.com/maps/dir/?api=1&amp;origin=Cerritos+Heritage+Park&amp;origin_place_id=ChIJp5g5Q1Qs3YARzV3quVseiJA&amp;destination=%EF%B8%8F+Lucky+Frog+Photo+Booth+%EF%B8%8F+Photo+Booth+Rental+Orange+County&amp;destination_place_id=ChIJx22LbiEt3YARSIe46TZ1z_4&amp;travelmode=best" TargetMode="External"/><Relationship Id="rId53" Type="http://schemas.openxmlformats.org/officeDocument/2006/relationships/hyperlink" Target="https://www.google.com/maps/dir/?api=1&amp;origin=Cerritos+Heritage+Park&amp;origin_place_id=ChIJp5g5Q1Qs3YARzV3quVseiJA&amp;destination=%EF%B8%8F+Lucky+Frog+Photo+Booth+%EF%B8%8F+Photo+Booth+Rental+Orange+County&amp;destination_place_id=ChIJx22LbiEt3YARSIe46TZ1z_4&amp;travelmode=bicycling" TargetMode="External"/><Relationship Id="rId52" Type="http://schemas.openxmlformats.org/officeDocument/2006/relationships/hyperlink" Target="https://www.google.com/maps/dir/?api=1&amp;origin=Cerritos+Heritage+Park&amp;origin_place_id=ChIJp5g5Q1Qs3YARzV3quVseiJA&amp;destination=%EF%B8%8F+Lucky+Frog+Photo+Booth+%EF%B8%8F+Photo+Booth+Rental+Orange+County&amp;destination_place_id=ChIJx22LbiEt3YARSIe46TZ1z_4&amp;travelmode=walking" TargetMode="External"/><Relationship Id="rId55" Type="http://schemas.openxmlformats.org/officeDocument/2006/relationships/hyperlink" Target="https://maps.google.com?saddr=33.8633838,-118.0618202&amp;daddr=33.8885848,-118.0703626" TargetMode="External"/><Relationship Id="rId54" Type="http://schemas.openxmlformats.org/officeDocument/2006/relationships/hyperlink" Target="https://www.google.com/maps/dir/?api=1&amp;origin=Cerritos+Heritage+Park&amp;origin_place_id=ChIJp5g5Q1Qs3YARzV3quVseiJA&amp;destination=%EF%B8%8F+Lucky+Frog+Photo+Booth+%EF%B8%8F+Photo+Booth+Rental+Orange+County&amp;destination_place_id=ChIJx22LbiEt3YARSIe46TZ1z_4&amp;travelmode=transit" TargetMode="External"/><Relationship Id="rId57" Type="http://schemas.openxmlformats.org/officeDocument/2006/relationships/hyperlink" Target="https://www.google.com/maps/dir/?api=1&amp;origin=Earl+Burns+Miller+Japanese+Garden&amp;origin_place_id=ChIJN3Olj9sx3YARENSit3gqJeY&amp;destination=%EF%B8%8F+Lucky+Frog+Photo+Booth+%EF%B8%8F+Photo+Booth+Rental+Orange+County&amp;destination_place_id=ChIJx22LbiEt3YARSIe46TZ1z_4&amp;travelmode=best" TargetMode="External"/><Relationship Id="rId56" Type="http://schemas.openxmlformats.org/officeDocument/2006/relationships/hyperlink" Target="https://www.google.com/maps/dir/33.8633838,-118.0618202/33.8885848,-118.0703626" TargetMode="External"/><Relationship Id="rId719" Type="http://schemas.openxmlformats.org/officeDocument/2006/relationships/hyperlink" Target="https://www.google.com/maps/dir/?api=1&amp;origin=BMW+McKenna+Norwalk&amp;origin_place_id=ChIJeXLblJnSwoARmEsuHPzn7mU&amp;destination=%EF%B8%8F+Lucky+Frog+Photo+Booth+%EF%B8%8F+Photo+Booth+Rental+Orange+County&amp;destination_place_id=ChIJx22LbiEt3YARSIe46TZ1z_4&amp;travelmode=transit" TargetMode="External"/><Relationship Id="rId718" Type="http://schemas.openxmlformats.org/officeDocument/2006/relationships/hyperlink" Target="https://www.google.com/maps/dir/?api=1&amp;origin=BMW+McKenna+Norwalk&amp;origin_place_id=ChIJeXLblJnSwoARmEsuHPzn7mU&amp;destination=%EF%B8%8F+Lucky+Frog+Photo+Booth+%EF%B8%8F+Photo+Booth+Rental+Orange+County&amp;destination_place_id=ChIJx22LbiEt3YARSIe46TZ1z_4&amp;travelmode=bicycling" TargetMode="External"/><Relationship Id="rId717" Type="http://schemas.openxmlformats.org/officeDocument/2006/relationships/hyperlink" Target="https://www.google.com/maps/dir/?api=1&amp;origin=BMW+McKenna+Norwalk&amp;origin_place_id=ChIJeXLblJnSwoARmEsuHPzn7mU&amp;destination=%EF%B8%8F+Lucky+Frog+Photo+Booth+%EF%B8%8F+Photo+Booth+Rental+Orange+County&amp;destination_place_id=ChIJx22LbiEt3YARSIe46TZ1z_4&amp;travelmode=walking" TargetMode="External"/><Relationship Id="rId959" Type="http://schemas.openxmlformats.org/officeDocument/2006/relationships/hyperlink" Target="https://www.google.com/maps/dir/33.85659100000001,-117.9072941/33.8885848,-118.0703626" TargetMode="External"/><Relationship Id="rId712" Type="http://schemas.openxmlformats.org/officeDocument/2006/relationships/hyperlink" Target="https://www.google.com/maps/dir/?api=1&amp;origin=Daniel's+Jewelers&amp;origin_place_id=ChIJ55lHRHQt3YARbkddj5g9NV8&amp;destination=%EF%B8%8F+Lucky+Frog+Photo+Booth+%EF%B8%8F+Photo+Booth+Rental+Orange+County&amp;destination_place_id=ChIJx22LbiEt3YARSIe46TZ1z_4&amp;travelmode=transit" TargetMode="External"/><Relationship Id="rId954" Type="http://schemas.openxmlformats.org/officeDocument/2006/relationships/hyperlink" Target="https://www.google.com/maps/dir/?api=1&amp;origin=ATM&amp;origin_place_id=ChIJ4-CJJwzW3IARlpguzqdtuw8&amp;destination=%EF%B8%8F+Lucky+Frog+Photo+Booth+%EF%B8%8F+Photo+Booth+Rental+Orange+County&amp;destination_place_id=ChIJx22LbiEt3YARSIe46TZ1z_4&amp;travelmode=driving" TargetMode="External"/><Relationship Id="rId711" Type="http://schemas.openxmlformats.org/officeDocument/2006/relationships/hyperlink" Target="https://www.google.com/maps/dir/?api=1&amp;origin=Daniel's+Jewelers&amp;origin_place_id=ChIJ55lHRHQt3YARbkddj5g9NV8&amp;destination=%EF%B8%8F+Lucky+Frog+Photo+Booth+%EF%B8%8F+Photo+Booth+Rental+Orange+County&amp;destination_place_id=ChIJx22LbiEt3YARSIe46TZ1z_4&amp;travelmode=bicycling" TargetMode="External"/><Relationship Id="rId953" Type="http://schemas.openxmlformats.org/officeDocument/2006/relationships/hyperlink" Target="https://www.google.com/maps/dir/?api=1&amp;origin=ATM&amp;origin_place_id=ChIJ4-CJJwzW3IARlpguzqdtuw8&amp;destination=%EF%B8%8F+Lucky+Frog+Photo+Booth+%EF%B8%8F+Photo+Booth+Rental+Orange+County&amp;destination_place_id=ChIJx22LbiEt3YARSIe46TZ1z_4&amp;travelmode=best" TargetMode="External"/><Relationship Id="rId710" Type="http://schemas.openxmlformats.org/officeDocument/2006/relationships/hyperlink" Target="https://www.google.com/maps/dir/?api=1&amp;origin=Daniel's+Jewelers&amp;origin_place_id=ChIJ55lHRHQt3YARbkddj5g9NV8&amp;destination=%EF%B8%8F+Lucky+Frog+Photo+Booth+%EF%B8%8F+Photo+Booth+Rental+Orange+County&amp;destination_place_id=ChIJx22LbiEt3YARSIe46TZ1z_4&amp;travelmode=walking" TargetMode="External"/><Relationship Id="rId952" Type="http://schemas.openxmlformats.org/officeDocument/2006/relationships/hyperlink" Target="https://www.google.com/maps/dir/33.77233760000001,-117.9419212/33.8885848,-118.0703626" TargetMode="External"/><Relationship Id="rId951" Type="http://schemas.openxmlformats.org/officeDocument/2006/relationships/hyperlink" Target="https://maps.google.com?saddr=33.77233760000001,-117.9419212&amp;daddr=33.8885848,-118.0703626" TargetMode="External"/><Relationship Id="rId716" Type="http://schemas.openxmlformats.org/officeDocument/2006/relationships/hyperlink" Target="https://www.google.com/maps/dir/?api=1&amp;origin=BMW+McKenna+Norwalk&amp;origin_place_id=ChIJeXLblJnSwoARmEsuHPzn7mU&amp;destination=%EF%B8%8F+Lucky+Frog+Photo+Booth+%EF%B8%8F+Photo+Booth+Rental+Orange+County&amp;destination_place_id=ChIJx22LbiEt3YARSIe46TZ1z_4&amp;travelmode=driving" TargetMode="External"/><Relationship Id="rId958" Type="http://schemas.openxmlformats.org/officeDocument/2006/relationships/hyperlink" Target="https://maps.google.com?saddr=33.85659100000001,-117.9072941&amp;daddr=33.8885848,-118.0703626" TargetMode="External"/><Relationship Id="rId715" Type="http://schemas.openxmlformats.org/officeDocument/2006/relationships/hyperlink" Target="https://www.google.com/maps/dir/?api=1&amp;origin=BMW+McKenna+Norwalk&amp;origin_place_id=ChIJeXLblJnSwoARmEsuHPzn7mU&amp;destination=%EF%B8%8F+Lucky+Frog+Photo+Booth+%EF%B8%8F+Photo+Booth+Rental+Orange+County&amp;destination_place_id=ChIJx22LbiEt3YARSIe46TZ1z_4&amp;travelmode=best" TargetMode="External"/><Relationship Id="rId957" Type="http://schemas.openxmlformats.org/officeDocument/2006/relationships/hyperlink" Target="https://www.google.com/maps/dir/?api=1&amp;origin=ATM&amp;origin_place_id=ChIJ4-CJJwzW3IARlpguzqdtuw8&amp;destination=%EF%B8%8F+Lucky+Frog+Photo+Booth+%EF%B8%8F+Photo+Booth+Rental+Orange+County&amp;destination_place_id=ChIJx22LbiEt3YARSIe46TZ1z_4&amp;travelmode=transit" TargetMode="External"/><Relationship Id="rId714" Type="http://schemas.openxmlformats.org/officeDocument/2006/relationships/hyperlink" Target="https://www.google.com/maps/dir/33.86220000000001,-118.09426/33.8885848,-118.0703626" TargetMode="External"/><Relationship Id="rId956" Type="http://schemas.openxmlformats.org/officeDocument/2006/relationships/hyperlink" Target="https://www.google.com/maps/dir/?api=1&amp;origin=ATM&amp;origin_place_id=ChIJ4-CJJwzW3IARlpguzqdtuw8&amp;destination=%EF%B8%8F+Lucky+Frog+Photo+Booth+%EF%B8%8F+Photo+Booth+Rental+Orange+County&amp;destination_place_id=ChIJx22LbiEt3YARSIe46TZ1z_4&amp;travelmode=bicycling" TargetMode="External"/><Relationship Id="rId713" Type="http://schemas.openxmlformats.org/officeDocument/2006/relationships/hyperlink" Target="https://maps.google.com?saddr=33.86220000000001,-118.09426&amp;daddr=33.8885848,-118.0703626" TargetMode="External"/><Relationship Id="rId955" Type="http://schemas.openxmlformats.org/officeDocument/2006/relationships/hyperlink" Target="https://www.google.com/maps/dir/?api=1&amp;origin=ATM&amp;origin_place_id=ChIJ4-CJJwzW3IARlpguzqdtuw8&amp;destination=%EF%B8%8F+Lucky+Frog+Photo+Booth+%EF%B8%8F+Photo+Booth+Rental+Orange+County&amp;destination_place_id=ChIJx22LbiEt3YARSIe46TZ1z_4&amp;travelmode=walking" TargetMode="External"/><Relationship Id="rId59" Type="http://schemas.openxmlformats.org/officeDocument/2006/relationships/hyperlink" Target="https://www.google.com/maps/dir/?api=1&amp;origin=Earl+Burns+Miller+Japanese+Garden&amp;origin_place_id=ChIJN3Olj9sx3YARENSit3gqJeY&amp;destination=%EF%B8%8F+Lucky+Frog+Photo+Booth+%EF%B8%8F+Photo+Booth+Rental+Orange+County&amp;destination_place_id=ChIJx22LbiEt3YARSIe46TZ1z_4&amp;travelmode=walking" TargetMode="External"/><Relationship Id="rId58" Type="http://schemas.openxmlformats.org/officeDocument/2006/relationships/hyperlink" Target="https://www.google.com/maps/dir/?api=1&amp;origin=Earl+Burns+Miller+Japanese+Garden&amp;origin_place_id=ChIJN3Olj9sx3YARENSit3gqJeY&amp;destination=%EF%B8%8F+Lucky+Frog+Photo+Booth+%EF%B8%8F+Photo+Booth+Rental+Orange+County&amp;destination_place_id=ChIJx22LbiEt3YARSIe46TZ1z_4&amp;travelmode=driving" TargetMode="External"/><Relationship Id="rId950" Type="http://schemas.openxmlformats.org/officeDocument/2006/relationships/hyperlink" Target="https://www.google.com/maps/dir/?api=1&amp;origin=Cardtronics+ATM&amp;origin_place_id=ChIJe3JW1wko3YARKVxk64y40oA&amp;destination=%EF%B8%8F+Lucky+Frog+Photo+Booth+%EF%B8%8F+Photo+Booth+Rental+Orange+County&amp;destination_place_id=ChIJx22LbiEt3YARSIe46TZ1z_4&amp;travelmode=transit" TargetMode="External"/><Relationship Id="rId590" Type="http://schemas.openxmlformats.org/officeDocument/2006/relationships/hyperlink" Target="https://www.google.com/maps/dir/?api=1&amp;origin=The+Home+Depot&amp;origin_place_id=ChIJt7GYzo8p3YARMheS7dNkYvI&amp;destination=%EF%B8%8F+Lucky+Frog+Photo+Booth+%EF%B8%8F+Photo+Booth+Rental+Orange+County&amp;destination_place_id=ChIJx22LbiEt3YARSIe46TZ1z_4&amp;travelmode=driving" TargetMode="External"/><Relationship Id="rId107" Type="http://schemas.openxmlformats.org/officeDocument/2006/relationships/hyperlink" Target="https://www.google.com/maps/dir/?api=1&amp;origin=Hilltop+Park&amp;origin_place_id=ChIJ6yi6-n0x3YARHC5OVOOdvQo&amp;destination=%EF%B8%8F+Lucky+Frog+Photo+Booth+%EF%B8%8F+Photo+Booth+Rental+Orange+County&amp;destination_place_id=ChIJx22LbiEt3YARSIe46TZ1z_4&amp;travelmode=driving" TargetMode="External"/><Relationship Id="rId349" Type="http://schemas.openxmlformats.org/officeDocument/2006/relationships/hyperlink" Target="https://maps.google.com?saddr=33.7497605,-118.0884234&amp;daddr=33.8885848,-118.0703626" TargetMode="External"/><Relationship Id="rId106" Type="http://schemas.openxmlformats.org/officeDocument/2006/relationships/hyperlink" Target="https://www.google.com/maps/dir/?api=1&amp;origin=Hilltop+Park&amp;origin_place_id=ChIJ6yi6-n0x3YARHC5OVOOdvQo&amp;destination=%EF%B8%8F+Lucky+Frog+Photo+Booth+%EF%B8%8F+Photo+Booth+Rental+Orange+County&amp;destination_place_id=ChIJx22LbiEt3YARSIe46TZ1z_4&amp;travelmode=best" TargetMode="External"/><Relationship Id="rId348" Type="http://schemas.openxmlformats.org/officeDocument/2006/relationships/hyperlink" Target="https://www.google.com/maps/dir/?api=1&amp;origin=Seal+Beach+National+Wildlife+Refuge&amp;origin_place_id=ChIJ9UqQKZMv3YARTcZ7Lh0mT1s&amp;destination=%EF%B8%8F+Lucky+Frog+Photo+Booth+%EF%B8%8F+Photo+Booth+Rental+Orange+County&amp;destination_place_id=ChIJx22LbiEt3YARSIe46TZ1z_4&amp;travelmode=transit" TargetMode="External"/><Relationship Id="rId105" Type="http://schemas.openxmlformats.org/officeDocument/2006/relationships/hyperlink" Target="https://www.google.com/maps/dir/33.7109884,-118.2852845/33.8885848,-118.0703626" TargetMode="External"/><Relationship Id="rId347" Type="http://schemas.openxmlformats.org/officeDocument/2006/relationships/hyperlink" Target="https://www.google.com/maps/dir/?api=1&amp;origin=Seal+Beach+National+Wildlife+Refuge&amp;origin_place_id=ChIJ9UqQKZMv3YARTcZ7Lh0mT1s&amp;destination=%EF%B8%8F+Lucky+Frog+Photo+Booth+%EF%B8%8F+Photo+Booth+Rental+Orange+County&amp;destination_place_id=ChIJx22LbiEt3YARSIe46TZ1z_4&amp;travelmode=bicycling" TargetMode="External"/><Relationship Id="rId589" Type="http://schemas.openxmlformats.org/officeDocument/2006/relationships/hyperlink" Target="https://www.google.com/maps/dir/?api=1&amp;origin=The+Home+Depot&amp;origin_place_id=ChIJt7GYzo8p3YARMheS7dNkYvI&amp;destination=%EF%B8%8F+Lucky+Frog+Photo+Booth+%EF%B8%8F+Photo+Booth+Rental+Orange+County&amp;destination_place_id=ChIJx22LbiEt3YARSIe46TZ1z_4&amp;travelmode=best" TargetMode="External"/><Relationship Id="rId104" Type="http://schemas.openxmlformats.org/officeDocument/2006/relationships/hyperlink" Target="https://maps.google.com?saddr=33.7109884,-118.2852845&amp;daddr=33.8885848,-118.0703626" TargetMode="External"/><Relationship Id="rId346" Type="http://schemas.openxmlformats.org/officeDocument/2006/relationships/hyperlink" Target="https://www.google.com/maps/dir/?api=1&amp;origin=Seal+Beach+National+Wildlife+Refuge&amp;origin_place_id=ChIJ9UqQKZMv3YARTcZ7Lh0mT1s&amp;destination=%EF%B8%8F+Lucky+Frog+Photo+Booth+%EF%B8%8F+Photo+Booth+Rental+Orange+County&amp;destination_place_id=ChIJx22LbiEt3YARSIe46TZ1z_4&amp;travelmode=walking" TargetMode="External"/><Relationship Id="rId588" Type="http://schemas.openxmlformats.org/officeDocument/2006/relationships/hyperlink" Target="https://www.google.com/maps/dir/33.8623224,-118.0943856/33.8885848,-118.0703626" TargetMode="External"/><Relationship Id="rId109" Type="http://schemas.openxmlformats.org/officeDocument/2006/relationships/hyperlink" Target="https://www.google.com/maps/dir/?api=1&amp;origin=Hilltop+Park&amp;origin_place_id=ChIJ6yi6-n0x3YARHC5OVOOdvQo&amp;destination=%EF%B8%8F+Lucky+Frog+Photo+Booth+%EF%B8%8F+Photo+Booth+Rental+Orange+County&amp;destination_place_id=ChIJx22LbiEt3YARSIe46TZ1z_4&amp;travelmode=bicycling" TargetMode="External"/><Relationship Id="rId1170" Type="http://schemas.openxmlformats.org/officeDocument/2006/relationships/hyperlink" Target="https://www.google.com/maps/dir/?api=1&amp;origin=Alliant+Capital+LLC&amp;origin_place_id=ChIJwzpD0p7X3IARk-XUhvK6xWs&amp;destination=%EF%B8%8F+Lucky+Frog+Photo+Booth+%EF%B8%8F+Photo+Booth+Rental+Orange+County&amp;destination_place_id=ChIJx22LbiEt3YARSIe46TZ1z_4&amp;travelmode=best" TargetMode="External"/><Relationship Id="rId108" Type="http://schemas.openxmlformats.org/officeDocument/2006/relationships/hyperlink" Target="https://www.google.com/maps/dir/?api=1&amp;origin=Hilltop+Park&amp;origin_place_id=ChIJ6yi6-n0x3YARHC5OVOOdvQo&amp;destination=%EF%B8%8F+Lucky+Frog+Photo+Booth+%EF%B8%8F+Photo+Booth+Rental+Orange+County&amp;destination_place_id=ChIJx22LbiEt3YARSIe46TZ1z_4&amp;travelmode=walking" TargetMode="External"/><Relationship Id="rId1171" Type="http://schemas.openxmlformats.org/officeDocument/2006/relationships/hyperlink" Target="https://www.google.com/maps/dir/?api=1&amp;origin=Alliant+Capital+LLC&amp;origin_place_id=ChIJwzpD0p7X3IARk-XUhvK6xWs&amp;destination=%EF%B8%8F+Lucky+Frog+Photo+Booth+%EF%B8%8F+Photo+Booth+Rental+Orange+County&amp;destination_place_id=ChIJx22LbiEt3YARSIe46TZ1z_4&amp;travelmode=driving" TargetMode="External"/><Relationship Id="rId341" Type="http://schemas.openxmlformats.org/officeDocument/2006/relationships/hyperlink" Target="https://www.google.com/maps/dir/?api=1&amp;origin=Whittier+Narrows+Natural+Area&amp;origin_place_id=ChIJpZlYXwPRwoARVeYLJ2hjI1U&amp;destination=%EF%B8%8F+Lucky+Frog+Photo+Booth+%EF%B8%8F+Photo+Booth+Rental+Orange+County&amp;destination_place_id=ChIJx22LbiEt3YARSIe46TZ1z_4&amp;travelmode=transit" TargetMode="External"/><Relationship Id="rId583" Type="http://schemas.openxmlformats.org/officeDocument/2006/relationships/hyperlink" Target="https://www.google.com/maps/dir/?api=1&amp;origin=Hollister+Co.&amp;origin_place_id=ChIJ55lHRHQt3YARP_9mbPEuKJk&amp;destination=%EF%B8%8F+Lucky+Frog+Photo+Booth+%EF%B8%8F+Photo+Booth+Rental+Orange+County&amp;destination_place_id=ChIJx22LbiEt3YARSIe46TZ1z_4&amp;travelmode=driving" TargetMode="External"/><Relationship Id="rId1172" Type="http://schemas.openxmlformats.org/officeDocument/2006/relationships/hyperlink" Target="https://www.google.com/maps/dir/?api=1&amp;origin=Alliant+Capital+LLC&amp;origin_place_id=ChIJwzpD0p7X3IARk-XUhvK6xWs&amp;destination=%EF%B8%8F+Lucky+Frog+Photo+Booth+%EF%B8%8F+Photo+Booth+Rental+Orange+County&amp;destination_place_id=ChIJx22LbiEt3YARSIe46TZ1z_4&amp;travelmode=walking" TargetMode="External"/><Relationship Id="rId340" Type="http://schemas.openxmlformats.org/officeDocument/2006/relationships/hyperlink" Target="https://www.google.com/maps/dir/?api=1&amp;origin=Whittier+Narrows+Natural+Area&amp;origin_place_id=ChIJpZlYXwPRwoARVeYLJ2hjI1U&amp;destination=%EF%B8%8F+Lucky+Frog+Photo+Booth+%EF%B8%8F+Photo+Booth+Rental+Orange+County&amp;destination_place_id=ChIJx22LbiEt3YARSIe46TZ1z_4&amp;travelmode=bicycling" TargetMode="External"/><Relationship Id="rId582" Type="http://schemas.openxmlformats.org/officeDocument/2006/relationships/hyperlink" Target="https://www.google.com/maps/dir/?api=1&amp;origin=Hollister+Co.&amp;origin_place_id=ChIJ55lHRHQt3YARP_9mbPEuKJk&amp;destination=%EF%B8%8F+Lucky+Frog+Photo+Booth+%EF%B8%8F+Photo+Booth+Rental+Orange+County&amp;destination_place_id=ChIJx22LbiEt3YARSIe46TZ1z_4&amp;travelmode=best" TargetMode="External"/><Relationship Id="rId1173" Type="http://schemas.openxmlformats.org/officeDocument/2006/relationships/hyperlink" Target="https://www.google.com/maps/dir/?api=1&amp;origin=Alliant+Capital+LLC&amp;origin_place_id=ChIJwzpD0p7X3IARk-XUhvK6xWs&amp;destination=%EF%B8%8F+Lucky+Frog+Photo+Booth+%EF%B8%8F+Photo+Booth+Rental+Orange+County&amp;destination_place_id=ChIJx22LbiEt3YARSIe46TZ1z_4&amp;travelmode=bicycling" TargetMode="External"/><Relationship Id="rId581" Type="http://schemas.openxmlformats.org/officeDocument/2006/relationships/hyperlink" Target="https://www.google.com/maps/dir/33.877029,-118.21989/33.8885848,-118.0703626" TargetMode="External"/><Relationship Id="rId1174" Type="http://schemas.openxmlformats.org/officeDocument/2006/relationships/hyperlink" Target="https://www.google.com/maps/dir/?api=1&amp;origin=Alliant+Capital+LLC&amp;origin_place_id=ChIJwzpD0p7X3IARk-XUhvK6xWs&amp;destination=%EF%B8%8F+Lucky+Frog+Photo+Booth+%EF%B8%8F+Photo+Booth+Rental+Orange+County&amp;destination_place_id=ChIJx22LbiEt3YARSIe46TZ1z_4&amp;travelmode=transit" TargetMode="External"/><Relationship Id="rId580" Type="http://schemas.openxmlformats.org/officeDocument/2006/relationships/hyperlink" Target="https://maps.google.com?saddr=33.877029,-118.21989&amp;daddr=33.8885848,-118.0703626" TargetMode="External"/><Relationship Id="rId1175" Type="http://schemas.openxmlformats.org/officeDocument/2006/relationships/hyperlink" Target="https://maps.google.com?saddr=33.8046292,-117.8838406&amp;daddr=33.8885848,-118.0703626" TargetMode="External"/><Relationship Id="rId103" Type="http://schemas.openxmlformats.org/officeDocument/2006/relationships/hyperlink" Target="https://www.google.com/maps/dir/?api=1&amp;origin=Cabrillo+Marine+Aquarium&amp;origin_place_id=ChIJOxUO5sI33YARcEAaUsmzICQ&amp;destination=%EF%B8%8F+Lucky+Frog+Photo+Booth+%EF%B8%8F+Photo+Booth+Rental+Orange+County&amp;destination_place_id=ChIJx22LbiEt3YARSIe46TZ1z_4&amp;travelmode=transit" TargetMode="External"/><Relationship Id="rId345" Type="http://schemas.openxmlformats.org/officeDocument/2006/relationships/hyperlink" Target="https://www.google.com/maps/dir/?api=1&amp;origin=Seal+Beach+National+Wildlife+Refuge&amp;origin_place_id=ChIJ9UqQKZMv3YARTcZ7Lh0mT1s&amp;destination=%EF%B8%8F+Lucky+Frog+Photo+Booth+%EF%B8%8F+Photo+Booth+Rental+Orange+County&amp;destination_place_id=ChIJx22LbiEt3YARSIe46TZ1z_4&amp;travelmode=driving" TargetMode="External"/><Relationship Id="rId587" Type="http://schemas.openxmlformats.org/officeDocument/2006/relationships/hyperlink" Target="https://maps.google.com?saddr=33.8623224,-118.0943856&amp;daddr=33.8885848,-118.0703626" TargetMode="External"/><Relationship Id="rId1176" Type="http://schemas.openxmlformats.org/officeDocument/2006/relationships/hyperlink" Target="https://www.google.com/maps/dir/33.8046292,-117.8838406/33.8885848,-118.0703626" TargetMode="External"/><Relationship Id="rId102" Type="http://schemas.openxmlformats.org/officeDocument/2006/relationships/hyperlink" Target="https://www.google.com/maps/dir/?api=1&amp;origin=Cabrillo+Marine+Aquarium&amp;origin_place_id=ChIJOxUO5sI33YARcEAaUsmzICQ&amp;destination=%EF%B8%8F+Lucky+Frog+Photo+Booth+%EF%B8%8F+Photo+Booth+Rental+Orange+County&amp;destination_place_id=ChIJx22LbiEt3YARSIe46TZ1z_4&amp;travelmode=bicycling" TargetMode="External"/><Relationship Id="rId344" Type="http://schemas.openxmlformats.org/officeDocument/2006/relationships/hyperlink" Target="https://www.google.com/maps/dir/?api=1&amp;origin=Seal+Beach+National+Wildlife+Refuge&amp;origin_place_id=ChIJ9UqQKZMv3YARTcZ7Lh0mT1s&amp;destination=%EF%B8%8F+Lucky+Frog+Photo+Booth+%EF%B8%8F+Photo+Booth+Rental+Orange+County&amp;destination_place_id=ChIJx22LbiEt3YARSIe46TZ1z_4&amp;travelmode=best" TargetMode="External"/><Relationship Id="rId586" Type="http://schemas.openxmlformats.org/officeDocument/2006/relationships/hyperlink" Target="https://www.google.com/maps/dir/?api=1&amp;origin=Hollister+Co.&amp;origin_place_id=ChIJ55lHRHQt3YARP_9mbPEuKJk&amp;destination=%EF%B8%8F+Lucky+Frog+Photo+Booth+%EF%B8%8F+Photo+Booth+Rental+Orange+County&amp;destination_place_id=ChIJx22LbiEt3YARSIe46TZ1z_4&amp;travelmode=transit" TargetMode="External"/><Relationship Id="rId1177" Type="http://schemas.openxmlformats.org/officeDocument/2006/relationships/hyperlink" Target="https://www.google.com/maps/dir/?api=1&amp;origin=Wescom+Credit+Union&amp;origin_place_id=ChIJFQMb09Yz3YARH0deK0TKtTI&amp;destination=%EF%B8%8F+Lucky+Frog+Photo+Booth+%EF%B8%8F+Photo+Booth+Rental+Orange+County&amp;destination_place_id=ChIJx22LbiEt3YARSIe46TZ1z_4&amp;travelmode=best" TargetMode="External"/><Relationship Id="rId101" Type="http://schemas.openxmlformats.org/officeDocument/2006/relationships/hyperlink" Target="https://www.google.com/maps/dir/?api=1&amp;origin=Cabrillo+Marine+Aquarium&amp;origin_place_id=ChIJOxUO5sI33YARcEAaUsmzICQ&amp;destination=%EF%B8%8F+Lucky+Frog+Photo+Booth+%EF%B8%8F+Photo+Booth+Rental+Orange+County&amp;destination_place_id=ChIJx22LbiEt3YARSIe46TZ1z_4&amp;travelmode=walking" TargetMode="External"/><Relationship Id="rId343" Type="http://schemas.openxmlformats.org/officeDocument/2006/relationships/hyperlink" Target="https://www.google.com/maps/dir/34.0288629,-118.0552003/33.8885848,-118.0703626" TargetMode="External"/><Relationship Id="rId585" Type="http://schemas.openxmlformats.org/officeDocument/2006/relationships/hyperlink" Target="https://www.google.com/maps/dir/?api=1&amp;origin=Hollister+Co.&amp;origin_place_id=ChIJ55lHRHQt3YARP_9mbPEuKJk&amp;destination=%EF%B8%8F+Lucky+Frog+Photo+Booth+%EF%B8%8F+Photo+Booth+Rental+Orange+County&amp;destination_place_id=ChIJx22LbiEt3YARSIe46TZ1z_4&amp;travelmode=bicycling" TargetMode="External"/><Relationship Id="rId1178" Type="http://schemas.openxmlformats.org/officeDocument/2006/relationships/hyperlink" Target="https://www.google.com/maps/dir/?api=1&amp;origin=Wescom+Credit+Union&amp;origin_place_id=ChIJFQMb09Yz3YARH0deK0TKtTI&amp;destination=%EF%B8%8F+Lucky+Frog+Photo+Booth+%EF%B8%8F+Photo+Booth+Rental+Orange+County&amp;destination_place_id=ChIJx22LbiEt3YARSIe46TZ1z_4&amp;travelmode=driving" TargetMode="External"/><Relationship Id="rId100" Type="http://schemas.openxmlformats.org/officeDocument/2006/relationships/hyperlink" Target="https://www.google.com/maps/dir/?api=1&amp;origin=Cabrillo+Marine+Aquarium&amp;origin_place_id=ChIJOxUO5sI33YARcEAaUsmzICQ&amp;destination=%EF%B8%8F+Lucky+Frog+Photo+Booth+%EF%B8%8F+Photo+Booth+Rental+Orange+County&amp;destination_place_id=ChIJx22LbiEt3YARSIe46TZ1z_4&amp;travelmode=driving" TargetMode="External"/><Relationship Id="rId342" Type="http://schemas.openxmlformats.org/officeDocument/2006/relationships/hyperlink" Target="https://maps.google.com?saddr=34.0288629,-118.0552003&amp;daddr=33.8885848,-118.0703626" TargetMode="External"/><Relationship Id="rId584" Type="http://schemas.openxmlformats.org/officeDocument/2006/relationships/hyperlink" Target="https://www.google.com/maps/dir/?api=1&amp;origin=Hollister+Co.&amp;origin_place_id=ChIJ55lHRHQt3YARP_9mbPEuKJk&amp;destination=%EF%B8%8F+Lucky+Frog+Photo+Booth+%EF%B8%8F+Photo+Booth+Rental+Orange+County&amp;destination_place_id=ChIJx22LbiEt3YARSIe46TZ1z_4&amp;travelmode=walking" TargetMode="External"/><Relationship Id="rId1179" Type="http://schemas.openxmlformats.org/officeDocument/2006/relationships/hyperlink" Target="https://www.google.com/maps/dir/?api=1&amp;origin=Wescom+Credit+Union&amp;origin_place_id=ChIJFQMb09Yz3YARH0deK0TKtTI&amp;destination=%EF%B8%8F+Lucky+Frog+Photo+Booth+%EF%B8%8F+Photo+Booth+Rental+Orange+County&amp;destination_place_id=ChIJx22LbiEt3YARSIe46TZ1z_4&amp;travelmode=walking" TargetMode="External"/><Relationship Id="rId1169" Type="http://schemas.openxmlformats.org/officeDocument/2006/relationships/hyperlink" Target="https://www.google.com/maps/dir/33.938133,-118.130132/33.8885848,-118.0703626" TargetMode="External"/><Relationship Id="rId338" Type="http://schemas.openxmlformats.org/officeDocument/2006/relationships/hyperlink" Target="https://www.google.com/maps/dir/?api=1&amp;origin=Whittier+Narrows+Natural+Area&amp;origin_place_id=ChIJpZlYXwPRwoARVeYLJ2hjI1U&amp;destination=%EF%B8%8F+Lucky+Frog+Photo+Booth+%EF%B8%8F+Photo+Booth+Rental+Orange+County&amp;destination_place_id=ChIJx22LbiEt3YARSIe46TZ1z_4&amp;travelmode=driving" TargetMode="External"/><Relationship Id="rId337" Type="http://schemas.openxmlformats.org/officeDocument/2006/relationships/hyperlink" Target="https://www.google.com/maps/dir/?api=1&amp;origin=Whittier+Narrows+Natural+Area&amp;origin_place_id=ChIJpZlYXwPRwoARVeYLJ2hjI1U&amp;destination=%EF%B8%8F+Lucky+Frog+Photo+Booth+%EF%B8%8F+Photo+Booth+Rental+Orange+County&amp;destination_place_id=ChIJx22LbiEt3YARSIe46TZ1z_4&amp;travelmode=best" TargetMode="External"/><Relationship Id="rId579" Type="http://schemas.openxmlformats.org/officeDocument/2006/relationships/hyperlink" Target="https://www.google.com/maps/dir/?api=1&amp;origin=Best+Buy&amp;origin_place_id=ChIJUe9duk_LwoARiXFl0Rk0uL4&amp;destination=%EF%B8%8F+Lucky+Frog+Photo+Booth+%EF%B8%8F+Photo+Booth+Rental+Orange+County&amp;destination_place_id=ChIJx22LbiEt3YARSIe46TZ1z_4&amp;travelmode=transit" TargetMode="External"/><Relationship Id="rId336" Type="http://schemas.openxmlformats.org/officeDocument/2006/relationships/hyperlink" Target="https://www.google.com/maps/dir/33.7601417,-118.1951111/33.8885848,-118.0703626" TargetMode="External"/><Relationship Id="rId578" Type="http://schemas.openxmlformats.org/officeDocument/2006/relationships/hyperlink" Target="https://www.google.com/maps/dir/?api=1&amp;origin=Best+Buy&amp;origin_place_id=ChIJUe9duk_LwoARiXFl0Rk0uL4&amp;destination=%EF%B8%8F+Lucky+Frog+Photo+Booth+%EF%B8%8F+Photo+Booth+Rental+Orange+County&amp;destination_place_id=ChIJx22LbiEt3YARSIe46TZ1z_4&amp;travelmode=bicycling" TargetMode="External"/><Relationship Id="rId335" Type="http://schemas.openxmlformats.org/officeDocument/2006/relationships/hyperlink" Target="https://maps.google.com?saddr=33.7601417,-118.1951111&amp;daddr=33.8885848,-118.0703626" TargetMode="External"/><Relationship Id="rId577" Type="http://schemas.openxmlformats.org/officeDocument/2006/relationships/hyperlink" Target="https://www.google.com/maps/dir/?api=1&amp;origin=Best+Buy&amp;origin_place_id=ChIJUe9duk_LwoARiXFl0Rk0uL4&amp;destination=%EF%B8%8F+Lucky+Frog+Photo+Booth+%EF%B8%8F+Photo+Booth+Rental+Orange+County&amp;destination_place_id=ChIJx22LbiEt3YARSIe46TZ1z_4&amp;travelmode=walking" TargetMode="External"/><Relationship Id="rId339" Type="http://schemas.openxmlformats.org/officeDocument/2006/relationships/hyperlink" Target="https://www.google.com/maps/dir/?api=1&amp;origin=Whittier+Narrows+Natural+Area&amp;origin_place_id=ChIJpZlYXwPRwoARVeYLJ2hjI1U&amp;destination=%EF%B8%8F+Lucky+Frog+Photo+Booth+%EF%B8%8F+Photo+Booth+Rental+Orange+County&amp;destination_place_id=ChIJx22LbiEt3YARSIe46TZ1z_4&amp;travelmode=walking" TargetMode="External"/><Relationship Id="rId1160" Type="http://schemas.openxmlformats.org/officeDocument/2006/relationships/hyperlink" Target="https://www.google.com/maps/dir/?api=1&amp;origin=Coinstar+Kiosk+%7C+Bitcoin+ATM&amp;origin_place_id=ChIJ0RDlz6go3YARqsJRMQ4Ck_M&amp;destination=%EF%B8%8F+Lucky+Frog+Photo+Booth+%EF%B8%8F+Photo+Booth+Rental+Orange+County&amp;destination_place_id=ChIJx22LbiEt3YARSIe46TZ1z_4&amp;travelmode=transit" TargetMode="External"/><Relationship Id="rId330" Type="http://schemas.openxmlformats.org/officeDocument/2006/relationships/hyperlink" Target="https://www.google.com/maps/dir/?api=1&amp;origin=ShoreLine+Aquatic+Park&amp;origin_place_id=ChIJEWc44S8x3YARWpCWKFHCoGY&amp;destination=%EF%B8%8F+Lucky+Frog+Photo+Booth+%EF%B8%8F+Photo+Booth+Rental+Orange+County&amp;destination_place_id=ChIJx22LbiEt3YARSIe46TZ1z_4&amp;travelmode=best" TargetMode="External"/><Relationship Id="rId572" Type="http://schemas.openxmlformats.org/officeDocument/2006/relationships/hyperlink" Target="https://www.google.com/maps/dir/?api=1&amp;origin=House+of+Blues+Anaheim&amp;origin_place_id=ChIJc4y_idjX3IARMRg3qcsJwC8&amp;destination=%EF%B8%8F+Lucky+Frog+Photo+Booth+%EF%B8%8F+Photo+Booth+Rental+Orange+County&amp;destination_place_id=ChIJx22LbiEt3YARSIe46TZ1z_4&amp;travelmode=transit" TargetMode="External"/><Relationship Id="rId1161" Type="http://schemas.openxmlformats.org/officeDocument/2006/relationships/hyperlink" Target="https://maps.google.com?saddr=33.76112519999999,-118.0092251&amp;daddr=33.8885848,-118.0703626" TargetMode="External"/><Relationship Id="rId571" Type="http://schemas.openxmlformats.org/officeDocument/2006/relationships/hyperlink" Target="https://www.google.com/maps/dir/?api=1&amp;origin=House+of+Blues+Anaheim&amp;origin_place_id=ChIJc4y_idjX3IARMRg3qcsJwC8&amp;destination=%EF%B8%8F+Lucky+Frog+Photo+Booth+%EF%B8%8F+Photo+Booth+Rental+Orange+County&amp;destination_place_id=ChIJx22LbiEt3YARSIe46TZ1z_4&amp;travelmode=bicycling" TargetMode="External"/><Relationship Id="rId1162" Type="http://schemas.openxmlformats.org/officeDocument/2006/relationships/hyperlink" Target="https://www.google.com/maps/dir/33.76112519999999,-118.0092251/33.8885848,-118.0703626" TargetMode="External"/><Relationship Id="rId570" Type="http://schemas.openxmlformats.org/officeDocument/2006/relationships/hyperlink" Target="https://www.google.com/maps/dir/?api=1&amp;origin=House+of+Blues+Anaheim&amp;origin_place_id=ChIJc4y_idjX3IARMRg3qcsJwC8&amp;destination=%EF%B8%8F+Lucky+Frog+Photo+Booth+%EF%B8%8F+Photo+Booth+Rental+Orange+County&amp;destination_place_id=ChIJx22LbiEt3YARSIe46TZ1z_4&amp;travelmode=walking" TargetMode="External"/><Relationship Id="rId1163" Type="http://schemas.openxmlformats.org/officeDocument/2006/relationships/hyperlink" Target="https://www.google.com/maps/dir/?api=1&amp;origin=Chase+Bank&amp;origin_place_id=ChIJj4D6W5nNwoAR2-4PNQ6w9xM&amp;destination=%EF%B8%8F+Lucky+Frog+Photo+Booth+%EF%B8%8F+Photo+Booth+Rental+Orange+County&amp;destination_place_id=ChIJx22LbiEt3YARSIe46TZ1z_4&amp;travelmode=best" TargetMode="External"/><Relationship Id="rId1164" Type="http://schemas.openxmlformats.org/officeDocument/2006/relationships/hyperlink" Target="https://www.google.com/maps/dir/?api=1&amp;origin=Chase+Bank&amp;origin_place_id=ChIJj4D6W5nNwoAR2-4PNQ6w9xM&amp;destination=%EF%B8%8F+Lucky+Frog+Photo+Booth+%EF%B8%8F+Photo+Booth+Rental+Orange+County&amp;destination_place_id=ChIJx22LbiEt3YARSIe46TZ1z_4&amp;travelmode=driving" TargetMode="External"/><Relationship Id="rId334" Type="http://schemas.openxmlformats.org/officeDocument/2006/relationships/hyperlink" Target="https://www.google.com/maps/dir/?api=1&amp;origin=ShoreLine+Aquatic+Park&amp;origin_place_id=ChIJEWc44S8x3YARWpCWKFHCoGY&amp;destination=%EF%B8%8F+Lucky+Frog+Photo+Booth+%EF%B8%8F+Photo+Booth+Rental+Orange+County&amp;destination_place_id=ChIJx22LbiEt3YARSIe46TZ1z_4&amp;travelmode=transit" TargetMode="External"/><Relationship Id="rId576" Type="http://schemas.openxmlformats.org/officeDocument/2006/relationships/hyperlink" Target="https://www.google.com/maps/dir/?api=1&amp;origin=Best+Buy&amp;origin_place_id=ChIJUe9duk_LwoARiXFl0Rk0uL4&amp;destination=%EF%B8%8F+Lucky+Frog+Photo+Booth+%EF%B8%8F+Photo+Booth+Rental+Orange+County&amp;destination_place_id=ChIJx22LbiEt3YARSIe46TZ1z_4&amp;travelmode=driving" TargetMode="External"/><Relationship Id="rId1165" Type="http://schemas.openxmlformats.org/officeDocument/2006/relationships/hyperlink" Target="https://www.google.com/maps/dir/?api=1&amp;origin=Chase+Bank&amp;origin_place_id=ChIJj4D6W5nNwoAR2-4PNQ6w9xM&amp;destination=%EF%B8%8F+Lucky+Frog+Photo+Booth+%EF%B8%8F+Photo+Booth+Rental+Orange+County&amp;destination_place_id=ChIJx22LbiEt3YARSIe46TZ1z_4&amp;travelmode=walking" TargetMode="External"/><Relationship Id="rId333" Type="http://schemas.openxmlformats.org/officeDocument/2006/relationships/hyperlink" Target="https://www.google.com/maps/dir/?api=1&amp;origin=ShoreLine+Aquatic+Park&amp;origin_place_id=ChIJEWc44S8x3YARWpCWKFHCoGY&amp;destination=%EF%B8%8F+Lucky+Frog+Photo+Booth+%EF%B8%8F+Photo+Booth+Rental+Orange+County&amp;destination_place_id=ChIJx22LbiEt3YARSIe46TZ1z_4&amp;travelmode=bicycling" TargetMode="External"/><Relationship Id="rId575" Type="http://schemas.openxmlformats.org/officeDocument/2006/relationships/hyperlink" Target="https://www.google.com/maps/dir/?api=1&amp;origin=Best+Buy&amp;origin_place_id=ChIJUe9duk_LwoARiXFl0Rk0uL4&amp;destination=%EF%B8%8F+Lucky+Frog+Photo+Booth+%EF%B8%8F+Photo+Booth+Rental+Orange+County&amp;destination_place_id=ChIJx22LbiEt3YARSIe46TZ1z_4&amp;travelmode=best" TargetMode="External"/><Relationship Id="rId1166" Type="http://schemas.openxmlformats.org/officeDocument/2006/relationships/hyperlink" Target="https://www.google.com/maps/dir/?api=1&amp;origin=Chase+Bank&amp;origin_place_id=ChIJj4D6W5nNwoAR2-4PNQ6w9xM&amp;destination=%EF%B8%8F+Lucky+Frog+Photo+Booth+%EF%B8%8F+Photo+Booth+Rental+Orange+County&amp;destination_place_id=ChIJx22LbiEt3YARSIe46TZ1z_4&amp;travelmode=bicycling" TargetMode="External"/><Relationship Id="rId332" Type="http://schemas.openxmlformats.org/officeDocument/2006/relationships/hyperlink" Target="https://www.google.com/maps/dir/?api=1&amp;origin=ShoreLine+Aquatic+Park&amp;origin_place_id=ChIJEWc44S8x3YARWpCWKFHCoGY&amp;destination=%EF%B8%8F+Lucky+Frog+Photo+Booth+%EF%B8%8F+Photo+Booth+Rental+Orange+County&amp;destination_place_id=ChIJx22LbiEt3YARSIe46TZ1z_4&amp;travelmode=walking" TargetMode="External"/><Relationship Id="rId574" Type="http://schemas.openxmlformats.org/officeDocument/2006/relationships/hyperlink" Target="https://www.google.com/maps/dir/33.80665229999999,-117.912121/33.8885848,-118.0703626" TargetMode="External"/><Relationship Id="rId1167" Type="http://schemas.openxmlformats.org/officeDocument/2006/relationships/hyperlink" Target="https://www.google.com/maps/dir/?api=1&amp;origin=Chase+Bank&amp;origin_place_id=ChIJj4D6W5nNwoAR2-4PNQ6w9xM&amp;destination=%EF%B8%8F+Lucky+Frog+Photo+Booth+%EF%B8%8F+Photo+Booth+Rental+Orange+County&amp;destination_place_id=ChIJx22LbiEt3YARSIe46TZ1z_4&amp;travelmode=transit" TargetMode="External"/><Relationship Id="rId331" Type="http://schemas.openxmlformats.org/officeDocument/2006/relationships/hyperlink" Target="https://www.google.com/maps/dir/?api=1&amp;origin=ShoreLine+Aquatic+Park&amp;origin_place_id=ChIJEWc44S8x3YARWpCWKFHCoGY&amp;destination=%EF%B8%8F+Lucky+Frog+Photo+Booth+%EF%B8%8F+Photo+Booth+Rental+Orange+County&amp;destination_place_id=ChIJx22LbiEt3YARSIe46TZ1z_4&amp;travelmode=driving" TargetMode="External"/><Relationship Id="rId573" Type="http://schemas.openxmlformats.org/officeDocument/2006/relationships/hyperlink" Target="https://maps.google.com?saddr=33.80665229999999,-117.912121&amp;daddr=33.8885848,-118.0703626" TargetMode="External"/><Relationship Id="rId1168" Type="http://schemas.openxmlformats.org/officeDocument/2006/relationships/hyperlink" Target="https://maps.google.com?saddr=33.938133,-118.130132&amp;daddr=33.8885848,-118.0703626" TargetMode="External"/><Relationship Id="rId370" Type="http://schemas.openxmlformats.org/officeDocument/2006/relationships/hyperlink" Target="https://maps.google.com?saddr=33.7889918,-117.8565962&amp;daddr=33.8885848,-118.0703626" TargetMode="External"/><Relationship Id="rId129" Type="http://schemas.openxmlformats.org/officeDocument/2006/relationships/hyperlink" Target="https://www.google.com/maps/dir/?api=1&amp;origin=Battleship+USS+Iowa+Museum&amp;origin_place_id=ChIJdZbSPDg23YAR6yR-akC2g4E&amp;destination=%EF%B8%8F+Lucky+Frog+Photo+Booth+%EF%B8%8F+Photo+Booth+Rental+Orange+County&amp;destination_place_id=ChIJx22LbiEt3YARSIe46TZ1z_4&amp;travelmode=walking" TargetMode="External"/><Relationship Id="rId128" Type="http://schemas.openxmlformats.org/officeDocument/2006/relationships/hyperlink" Target="https://www.google.com/maps/dir/?api=1&amp;origin=Battleship+USS+Iowa+Museum&amp;origin_place_id=ChIJdZbSPDg23YAR6yR-akC2g4E&amp;destination=%EF%B8%8F+Lucky+Frog+Photo+Booth+%EF%B8%8F+Photo+Booth+Rental+Orange+County&amp;destination_place_id=ChIJx22LbiEt3YARSIe46TZ1z_4&amp;travelmode=driving" TargetMode="External"/><Relationship Id="rId127" Type="http://schemas.openxmlformats.org/officeDocument/2006/relationships/hyperlink" Target="https://www.google.com/maps/dir/?api=1&amp;origin=Battleship+USS+Iowa+Museum&amp;origin_place_id=ChIJdZbSPDg23YAR6yR-akC2g4E&amp;destination=%EF%B8%8F+Lucky+Frog+Photo+Booth+%EF%B8%8F+Photo+Booth+Rental+Orange+County&amp;destination_place_id=ChIJx22LbiEt3YARSIe46TZ1z_4&amp;travelmode=best" TargetMode="External"/><Relationship Id="rId369" Type="http://schemas.openxmlformats.org/officeDocument/2006/relationships/hyperlink" Target="https://www.google.com/maps/dir/?api=1&amp;origin=Hilbert+Museum+of+California+Art&amp;origin_place_id=ChIJAyVZcN7Z3IARobA3OnHN3xA&amp;destination=%EF%B8%8F+Lucky+Frog+Photo+Booth+%EF%B8%8F+Photo+Booth+Rental+Orange+County&amp;destination_place_id=ChIJx22LbiEt3YARSIe46TZ1z_4&amp;travelmode=transit" TargetMode="External"/><Relationship Id="rId126" Type="http://schemas.openxmlformats.org/officeDocument/2006/relationships/hyperlink" Target="https://www.google.com/maps/dir/34.0618732,-118.2568859/33.8885848,-118.0703626" TargetMode="External"/><Relationship Id="rId368" Type="http://schemas.openxmlformats.org/officeDocument/2006/relationships/hyperlink" Target="https://www.google.com/maps/dir/?api=1&amp;origin=Hilbert+Museum+of+California+Art&amp;origin_place_id=ChIJAyVZcN7Z3IARobA3OnHN3xA&amp;destination=%EF%B8%8F+Lucky+Frog+Photo+Booth+%EF%B8%8F+Photo+Booth+Rental+Orange+County&amp;destination_place_id=ChIJx22LbiEt3YARSIe46TZ1z_4&amp;travelmode=bicycling" TargetMode="External"/><Relationship Id="rId1190" Type="http://schemas.openxmlformats.org/officeDocument/2006/relationships/hyperlink" Target="https://www.google.com/maps/dir/34.0097431,-118.1080672/33.8885848,-118.0703626" TargetMode="External"/><Relationship Id="rId1191" Type="http://schemas.openxmlformats.org/officeDocument/2006/relationships/hyperlink" Target="https://www.google.com/maps/dir/?api=1&amp;origin=Partners+Federal+Credit+Union&amp;origin_place_id=ChIJS4GTpwzW3IARBUDmHdsFit4&amp;destination=%EF%B8%8F+Lucky+Frog+Photo+Booth+%EF%B8%8F+Photo+Booth+Rental+Orange+County&amp;destination_place_id=ChIJx22LbiEt3YARSIe46TZ1z_4&amp;travelmode=best" TargetMode="External"/><Relationship Id="rId1192" Type="http://schemas.openxmlformats.org/officeDocument/2006/relationships/hyperlink" Target="https://www.google.com/maps/dir/?api=1&amp;origin=Partners+Federal+Credit+Union&amp;origin_place_id=ChIJS4GTpwzW3IARBUDmHdsFit4&amp;destination=%EF%B8%8F+Lucky+Frog+Photo+Booth+%EF%B8%8F+Photo+Booth+Rental+Orange+County&amp;destination_place_id=ChIJx22LbiEt3YARSIe46TZ1z_4&amp;travelmode=driving" TargetMode="External"/><Relationship Id="rId1193" Type="http://schemas.openxmlformats.org/officeDocument/2006/relationships/hyperlink" Target="https://www.google.com/maps/dir/?api=1&amp;origin=Partners+Federal+Credit+Union&amp;origin_place_id=ChIJS4GTpwzW3IARBUDmHdsFit4&amp;destination=%EF%B8%8F+Lucky+Frog+Photo+Booth+%EF%B8%8F+Photo+Booth+Rental+Orange+County&amp;destination_place_id=ChIJx22LbiEt3YARSIe46TZ1z_4&amp;travelmode=walking" TargetMode="External"/><Relationship Id="rId121" Type="http://schemas.openxmlformats.org/officeDocument/2006/relationships/hyperlink" Target="https://www.google.com/maps/dir/?api=1&amp;origin=Vista+Hermosa+Natural+Park,+Mountains+Recreation+&amp;+Conservation+Authority&amp;origin_place_id=ChIJeRhEtqvHwoARn4vexuEKGnQ&amp;destination=%EF%B8%8F+Lucky+Frog+Photo+Booth+%EF%B8%8F+Photo+Booth+Rental+Orange+County&amp;destination_place_id=ChIJx22LbiEt3YARSIe46TZ1z_4&amp;travelmode=driving" TargetMode="External"/><Relationship Id="rId363" Type="http://schemas.openxmlformats.org/officeDocument/2006/relationships/hyperlink" Target="https://maps.google.com?saddr=33.8102333,-117.9184917&amp;daddr=33.8885848,-118.0703626" TargetMode="External"/><Relationship Id="rId1194" Type="http://schemas.openxmlformats.org/officeDocument/2006/relationships/hyperlink" Target="https://www.google.com/maps/dir/?api=1&amp;origin=Partners+Federal+Credit+Union&amp;origin_place_id=ChIJS4GTpwzW3IARBUDmHdsFit4&amp;destination=%EF%B8%8F+Lucky+Frog+Photo+Booth+%EF%B8%8F+Photo+Booth+Rental+Orange+County&amp;destination_place_id=ChIJx22LbiEt3YARSIe46TZ1z_4&amp;travelmode=bicycling" TargetMode="External"/><Relationship Id="rId120" Type="http://schemas.openxmlformats.org/officeDocument/2006/relationships/hyperlink" Target="https://www.google.com/maps/dir/?api=1&amp;origin=Vista+Hermosa+Natural+Park,+Mountains+Recreation+&amp;+Conservation+Authority&amp;origin_place_id=ChIJeRhEtqvHwoARn4vexuEKGnQ&amp;destination=%EF%B8%8F+Lucky+Frog+Photo+Booth+%EF%B8%8F+Photo+Booth+Rental+Orange+County&amp;destination_place_id=ChIJx22LbiEt3YARSIe46TZ1z_4&amp;travelmode=best" TargetMode="External"/><Relationship Id="rId362" Type="http://schemas.openxmlformats.org/officeDocument/2006/relationships/hyperlink" Target="https://www.google.com/maps/dir/?api=1&amp;origin=The+Disneyland+Story+presenting+Great+Moments+with+Mr.+Lincoln&amp;origin_place_id=ChIJg_8WsdDX3IARe9H6iI-roWY&amp;destination=%EF%B8%8F+Lucky+Frog+Photo+Booth+%EF%B8%8F+Photo+Booth+Rental+Orange+County&amp;destination_place_id=ChIJx22LbiEt3YARSIe46TZ1z_4&amp;travelmode=transit" TargetMode="External"/><Relationship Id="rId1195" Type="http://schemas.openxmlformats.org/officeDocument/2006/relationships/hyperlink" Target="https://www.google.com/maps/dir/?api=1&amp;origin=Partners+Federal+Credit+Union&amp;origin_place_id=ChIJS4GTpwzW3IARBUDmHdsFit4&amp;destination=%EF%B8%8F+Lucky+Frog+Photo+Booth+%EF%B8%8F+Photo+Booth+Rental+Orange+County&amp;destination_place_id=ChIJx22LbiEt3YARSIe46TZ1z_4&amp;travelmode=transit" TargetMode="External"/><Relationship Id="rId361" Type="http://schemas.openxmlformats.org/officeDocument/2006/relationships/hyperlink" Target="https://www.google.com/maps/dir/?api=1&amp;origin=The+Disneyland+Story+presenting+Great+Moments+with+Mr.+Lincoln&amp;origin_place_id=ChIJg_8WsdDX3IARe9H6iI-roWY&amp;destination=%EF%B8%8F+Lucky+Frog+Photo+Booth+%EF%B8%8F+Photo+Booth+Rental+Orange+County&amp;destination_place_id=ChIJx22LbiEt3YARSIe46TZ1z_4&amp;travelmode=bicycling" TargetMode="External"/><Relationship Id="rId1196" Type="http://schemas.openxmlformats.org/officeDocument/2006/relationships/hyperlink" Target="https://maps.google.com?saddr=33.83542259999999,-117.9131588&amp;daddr=33.8885848,-118.0703626" TargetMode="External"/><Relationship Id="rId360" Type="http://schemas.openxmlformats.org/officeDocument/2006/relationships/hyperlink" Target="https://www.google.com/maps/dir/?api=1&amp;origin=The+Disneyland+Story+presenting+Great+Moments+with+Mr.+Lincoln&amp;origin_place_id=ChIJg_8WsdDX3IARe9H6iI-roWY&amp;destination=%EF%B8%8F+Lucky+Frog+Photo+Booth+%EF%B8%8F+Photo+Booth+Rental+Orange+County&amp;destination_place_id=ChIJx22LbiEt3YARSIe46TZ1z_4&amp;travelmode=walking" TargetMode="External"/><Relationship Id="rId1197" Type="http://schemas.openxmlformats.org/officeDocument/2006/relationships/hyperlink" Target="https://www.google.com/maps/dir/33.83542259999999,-117.9131588/33.8885848,-118.0703626" TargetMode="External"/><Relationship Id="rId125" Type="http://schemas.openxmlformats.org/officeDocument/2006/relationships/hyperlink" Target="https://maps.google.com?saddr=34.0618732,-118.2568859&amp;daddr=33.8885848,-118.0703626" TargetMode="External"/><Relationship Id="rId367" Type="http://schemas.openxmlformats.org/officeDocument/2006/relationships/hyperlink" Target="https://www.google.com/maps/dir/?api=1&amp;origin=Hilbert+Museum+of+California+Art&amp;origin_place_id=ChIJAyVZcN7Z3IARobA3OnHN3xA&amp;destination=%EF%B8%8F+Lucky+Frog+Photo+Booth+%EF%B8%8F+Photo+Booth+Rental+Orange+County&amp;destination_place_id=ChIJx22LbiEt3YARSIe46TZ1z_4&amp;travelmode=walking" TargetMode="External"/><Relationship Id="rId1198" Type="http://schemas.openxmlformats.org/officeDocument/2006/relationships/hyperlink" Target="https://www.google.com/maps/dir/?api=1&amp;origin=Wells+Fargo+Bank&amp;origin_place_id=ChIJuYGTDdkq3YARYOeMN_tRydI&amp;destination=%EF%B8%8F+Lucky+Frog+Photo+Booth+%EF%B8%8F+Photo+Booth+Rental+Orange+County&amp;destination_place_id=ChIJx22LbiEt3YARSIe46TZ1z_4&amp;travelmode=best" TargetMode="External"/><Relationship Id="rId124" Type="http://schemas.openxmlformats.org/officeDocument/2006/relationships/hyperlink" Target="https://www.google.com/maps/dir/?api=1&amp;origin=Vista+Hermosa+Natural+Park,+Mountains+Recreation+&amp;+Conservation+Authority&amp;origin_place_id=ChIJeRhEtqvHwoARn4vexuEKGnQ&amp;destination=%EF%B8%8F+Lucky+Frog+Photo+Booth+%EF%B8%8F+Photo+Booth+Rental+Orange+County&amp;destination_place_id=ChIJx22LbiEt3YARSIe46TZ1z_4&amp;travelmode=transit" TargetMode="External"/><Relationship Id="rId366" Type="http://schemas.openxmlformats.org/officeDocument/2006/relationships/hyperlink" Target="https://www.google.com/maps/dir/?api=1&amp;origin=Hilbert+Museum+of+California+Art&amp;origin_place_id=ChIJAyVZcN7Z3IARobA3OnHN3xA&amp;destination=%EF%B8%8F+Lucky+Frog+Photo+Booth+%EF%B8%8F+Photo+Booth+Rental+Orange+County&amp;destination_place_id=ChIJx22LbiEt3YARSIe46TZ1z_4&amp;travelmode=driving" TargetMode="External"/><Relationship Id="rId1199" Type="http://schemas.openxmlformats.org/officeDocument/2006/relationships/hyperlink" Target="https://www.google.com/maps/dir/?api=1&amp;origin=Wells+Fargo+Bank&amp;origin_place_id=ChIJuYGTDdkq3YARYOeMN_tRydI&amp;destination=%EF%B8%8F+Lucky+Frog+Photo+Booth+%EF%B8%8F+Photo+Booth+Rental+Orange+County&amp;destination_place_id=ChIJx22LbiEt3YARSIe46TZ1z_4&amp;travelmode=driving" TargetMode="External"/><Relationship Id="rId123" Type="http://schemas.openxmlformats.org/officeDocument/2006/relationships/hyperlink" Target="https://www.google.com/maps/dir/?api=1&amp;origin=Vista+Hermosa+Natural+Park,+Mountains+Recreation+&amp;+Conservation+Authority&amp;origin_place_id=ChIJeRhEtqvHwoARn4vexuEKGnQ&amp;destination=%EF%B8%8F+Lucky+Frog+Photo+Booth+%EF%B8%8F+Photo+Booth+Rental+Orange+County&amp;destination_place_id=ChIJx22LbiEt3YARSIe46TZ1z_4&amp;travelmode=bicycling" TargetMode="External"/><Relationship Id="rId365" Type="http://schemas.openxmlformats.org/officeDocument/2006/relationships/hyperlink" Target="https://www.google.com/maps/dir/?api=1&amp;origin=Hilbert+Museum+of+California+Art&amp;origin_place_id=ChIJAyVZcN7Z3IARobA3OnHN3xA&amp;destination=%EF%B8%8F+Lucky+Frog+Photo+Booth+%EF%B8%8F+Photo+Booth+Rental+Orange+County&amp;destination_place_id=ChIJx22LbiEt3YARSIe46TZ1z_4&amp;travelmode=best" TargetMode="External"/><Relationship Id="rId122" Type="http://schemas.openxmlformats.org/officeDocument/2006/relationships/hyperlink" Target="https://www.google.com/maps/dir/?api=1&amp;origin=Vista+Hermosa+Natural+Park,+Mountains+Recreation+&amp;+Conservation+Authority&amp;origin_place_id=ChIJeRhEtqvHwoARn4vexuEKGnQ&amp;destination=%EF%B8%8F+Lucky+Frog+Photo+Booth+%EF%B8%8F+Photo+Booth+Rental+Orange+County&amp;destination_place_id=ChIJx22LbiEt3YARSIe46TZ1z_4&amp;travelmode=walking" TargetMode="External"/><Relationship Id="rId364" Type="http://schemas.openxmlformats.org/officeDocument/2006/relationships/hyperlink" Target="https://www.google.com/maps/dir/33.8102333,-117.9184917/33.8885848,-118.0703626" TargetMode="External"/><Relationship Id="rId95" Type="http://schemas.openxmlformats.org/officeDocument/2006/relationships/hyperlink" Target="https://www.google.com/maps/dir/?api=1&amp;origin=Public+Art+%22Triforium%22&amp;origin_place_id=ChIJtzDYWE_GwoARYhpYTYiTBTE&amp;destination=%EF%B8%8F+Lucky+Frog+Photo+Booth+%EF%B8%8F+Photo+Booth+Rental+Orange+County&amp;destination_place_id=ChIJx22LbiEt3YARSIe46TZ1z_4&amp;travelmode=bicycling" TargetMode="External"/><Relationship Id="rId94" Type="http://schemas.openxmlformats.org/officeDocument/2006/relationships/hyperlink" Target="https://www.google.com/maps/dir/?api=1&amp;origin=Public+Art+%22Triforium%22&amp;origin_place_id=ChIJtzDYWE_GwoARYhpYTYiTBTE&amp;destination=%EF%B8%8F+Lucky+Frog+Photo+Booth+%EF%B8%8F+Photo+Booth+Rental+Orange+County&amp;destination_place_id=ChIJx22LbiEt3YARSIe46TZ1z_4&amp;travelmode=walking" TargetMode="External"/><Relationship Id="rId97" Type="http://schemas.openxmlformats.org/officeDocument/2006/relationships/hyperlink" Target="https://maps.google.com?saddr=34.0541522,-118.2411819&amp;daddr=33.8885848,-118.0703626" TargetMode="External"/><Relationship Id="rId96" Type="http://schemas.openxmlformats.org/officeDocument/2006/relationships/hyperlink" Target="https://www.google.com/maps/dir/?api=1&amp;origin=Public+Art+%22Triforium%22&amp;origin_place_id=ChIJtzDYWE_GwoARYhpYTYiTBTE&amp;destination=%EF%B8%8F+Lucky+Frog+Photo+Booth+%EF%B8%8F+Photo+Booth+Rental+Orange+County&amp;destination_place_id=ChIJx22LbiEt3YARSIe46TZ1z_4&amp;travelmode=transit" TargetMode="External"/><Relationship Id="rId99" Type="http://schemas.openxmlformats.org/officeDocument/2006/relationships/hyperlink" Target="https://www.google.com/maps/dir/?api=1&amp;origin=Cabrillo+Marine+Aquarium&amp;origin_place_id=ChIJOxUO5sI33YARcEAaUsmzICQ&amp;destination=%EF%B8%8F+Lucky+Frog+Photo+Booth+%EF%B8%8F+Photo+Booth+Rental+Orange+County&amp;destination_place_id=ChIJx22LbiEt3YARSIe46TZ1z_4&amp;travelmode=best" TargetMode="External"/><Relationship Id="rId98" Type="http://schemas.openxmlformats.org/officeDocument/2006/relationships/hyperlink" Target="https://www.google.com/maps/dir/34.0541522,-118.2411819/33.8885848,-118.0703626" TargetMode="External"/><Relationship Id="rId91" Type="http://schemas.openxmlformats.org/officeDocument/2006/relationships/hyperlink" Target="https://www.google.com/maps/dir/33.8136285,-117.9182653/33.8885848,-118.0703626" TargetMode="External"/><Relationship Id="rId90" Type="http://schemas.openxmlformats.org/officeDocument/2006/relationships/hyperlink" Target="https://maps.google.com?saddr=33.8136285,-117.9182653&amp;daddr=33.8885848,-118.0703626" TargetMode="External"/><Relationship Id="rId93" Type="http://schemas.openxmlformats.org/officeDocument/2006/relationships/hyperlink" Target="https://www.google.com/maps/dir/?api=1&amp;origin=Public+Art+%22Triforium%22&amp;origin_place_id=ChIJtzDYWE_GwoARYhpYTYiTBTE&amp;destination=%EF%B8%8F+Lucky+Frog+Photo+Booth+%EF%B8%8F+Photo+Booth+Rental+Orange+County&amp;destination_place_id=ChIJx22LbiEt3YARSIe46TZ1z_4&amp;travelmode=driving" TargetMode="External"/><Relationship Id="rId92" Type="http://schemas.openxmlformats.org/officeDocument/2006/relationships/hyperlink" Target="https://www.google.com/maps/dir/?api=1&amp;origin=Public+Art+%22Triforium%22&amp;origin_place_id=ChIJtzDYWE_GwoARYhpYTYiTBTE&amp;destination=%EF%B8%8F+Lucky+Frog+Photo+Booth+%EF%B8%8F+Photo+Booth+Rental+Orange+County&amp;destination_place_id=ChIJx22LbiEt3YARSIe46TZ1z_4&amp;travelmode=best" TargetMode="External"/><Relationship Id="rId118" Type="http://schemas.openxmlformats.org/officeDocument/2006/relationships/hyperlink" Target="https://maps.google.com?saddr=33.7190281,-117.9382728&amp;daddr=33.8885848,-118.0703626" TargetMode="External"/><Relationship Id="rId117" Type="http://schemas.openxmlformats.org/officeDocument/2006/relationships/hyperlink" Target="https://www.google.com/maps/dir/?api=1&amp;origin=Mile+Square+Regional+Park&amp;origin_place_id=ChIJNWhHcwsn3YAR66eV_VxLTEY&amp;destination=%EF%B8%8F+Lucky+Frog+Photo+Booth+%EF%B8%8F+Photo+Booth+Rental+Orange+County&amp;destination_place_id=ChIJx22LbiEt3YARSIe46TZ1z_4&amp;travelmode=transit" TargetMode="External"/><Relationship Id="rId359" Type="http://schemas.openxmlformats.org/officeDocument/2006/relationships/hyperlink" Target="https://www.google.com/maps/dir/?api=1&amp;origin=The+Disneyland+Story+presenting+Great+Moments+with+Mr.+Lincoln&amp;origin_place_id=ChIJg_8WsdDX3IARe9H6iI-roWY&amp;destination=%EF%B8%8F+Lucky+Frog+Photo+Booth+%EF%B8%8F+Photo+Booth+Rental+Orange+County&amp;destination_place_id=ChIJx22LbiEt3YARSIe46TZ1z_4&amp;travelmode=driving" TargetMode="External"/><Relationship Id="rId116" Type="http://schemas.openxmlformats.org/officeDocument/2006/relationships/hyperlink" Target="https://www.google.com/maps/dir/?api=1&amp;origin=Mile+Square+Regional+Park&amp;origin_place_id=ChIJNWhHcwsn3YAR66eV_VxLTEY&amp;destination=%EF%B8%8F+Lucky+Frog+Photo+Booth+%EF%B8%8F+Photo+Booth+Rental+Orange+County&amp;destination_place_id=ChIJx22LbiEt3YARSIe46TZ1z_4&amp;travelmode=bicycling" TargetMode="External"/><Relationship Id="rId358" Type="http://schemas.openxmlformats.org/officeDocument/2006/relationships/hyperlink" Target="https://www.google.com/maps/dir/?api=1&amp;origin=The+Disneyland+Story+presenting+Great+Moments+with+Mr.+Lincoln&amp;origin_place_id=ChIJg_8WsdDX3IARe9H6iI-roWY&amp;destination=%EF%B8%8F+Lucky+Frog+Photo+Booth+%EF%B8%8F+Photo+Booth+Rental+Orange+County&amp;destination_place_id=ChIJx22LbiEt3YARSIe46TZ1z_4&amp;travelmode=best" TargetMode="External"/><Relationship Id="rId115" Type="http://schemas.openxmlformats.org/officeDocument/2006/relationships/hyperlink" Target="https://www.google.com/maps/dir/?api=1&amp;origin=Mile+Square+Regional+Park&amp;origin_place_id=ChIJNWhHcwsn3YAR66eV_VxLTEY&amp;destination=%EF%B8%8F+Lucky+Frog+Photo+Booth+%EF%B8%8F+Photo+Booth+Rental+Orange+County&amp;destination_place_id=ChIJx22LbiEt3YARSIe46TZ1z_4&amp;travelmode=walking" TargetMode="External"/><Relationship Id="rId357" Type="http://schemas.openxmlformats.org/officeDocument/2006/relationships/hyperlink" Target="https://www.google.com/maps/dir/33.7987141,-118.1636573/33.8885848,-118.0703626" TargetMode="External"/><Relationship Id="rId599" Type="http://schemas.openxmlformats.org/officeDocument/2006/relationships/hyperlink" Target="https://www.google.com/maps/dir/?api=1&amp;origin=IKEA&amp;origin_place_id=ChIJB1MrviM13YARBN4V9jdKFI0&amp;destination=%EF%B8%8F+Lucky+Frog+Photo+Booth+%EF%B8%8F+Photo+Booth+Rental+Orange+County&amp;destination_place_id=ChIJx22LbiEt3YARSIe46TZ1z_4&amp;travelmode=bicycling" TargetMode="External"/><Relationship Id="rId1180" Type="http://schemas.openxmlformats.org/officeDocument/2006/relationships/hyperlink" Target="https://www.google.com/maps/dir/?api=1&amp;origin=Wescom+Credit+Union&amp;origin_place_id=ChIJFQMb09Yz3YARH0deK0TKtTI&amp;destination=%EF%B8%8F+Lucky+Frog+Photo+Booth+%EF%B8%8F+Photo+Booth+Rental+Orange+County&amp;destination_place_id=ChIJx22LbiEt3YARSIe46TZ1z_4&amp;travelmode=bicycling" TargetMode="External"/><Relationship Id="rId1181" Type="http://schemas.openxmlformats.org/officeDocument/2006/relationships/hyperlink" Target="https://www.google.com/maps/dir/?api=1&amp;origin=Wescom+Credit+Union&amp;origin_place_id=ChIJFQMb09Yz3YARH0deK0TKtTI&amp;destination=%EF%B8%8F+Lucky+Frog+Photo+Booth+%EF%B8%8F+Photo+Booth+Rental+Orange+County&amp;destination_place_id=ChIJx22LbiEt3YARSIe46TZ1z_4&amp;travelmode=transit" TargetMode="External"/><Relationship Id="rId119" Type="http://schemas.openxmlformats.org/officeDocument/2006/relationships/hyperlink" Target="https://www.google.com/maps/dir/33.7190281,-117.9382728/33.8885848,-118.0703626" TargetMode="External"/><Relationship Id="rId1182" Type="http://schemas.openxmlformats.org/officeDocument/2006/relationships/hyperlink" Target="https://maps.google.com?saddr=33.804691,-118.167317&amp;daddr=33.8885848,-118.0703626" TargetMode="External"/><Relationship Id="rId110" Type="http://schemas.openxmlformats.org/officeDocument/2006/relationships/hyperlink" Target="https://www.google.com/maps/dir/?api=1&amp;origin=Hilltop+Park&amp;origin_place_id=ChIJ6yi6-n0x3YARHC5OVOOdvQo&amp;destination=%EF%B8%8F+Lucky+Frog+Photo+Booth+%EF%B8%8F+Photo+Booth+Rental+Orange+County&amp;destination_place_id=ChIJx22LbiEt3YARSIe46TZ1z_4&amp;travelmode=transit" TargetMode="External"/><Relationship Id="rId352" Type="http://schemas.openxmlformats.org/officeDocument/2006/relationships/hyperlink" Target="https://www.google.com/maps/dir/?api=1&amp;origin=Sunset+View+Park&amp;origin_place_id=ChIJfT70Z34x3YARf2o2zs-Dong&amp;destination=%EF%B8%8F+Lucky+Frog+Photo+Booth+%EF%B8%8F+Photo+Booth+Rental+Orange+County&amp;destination_place_id=ChIJx22LbiEt3YARSIe46TZ1z_4&amp;travelmode=driving" TargetMode="External"/><Relationship Id="rId594" Type="http://schemas.openxmlformats.org/officeDocument/2006/relationships/hyperlink" Target="https://maps.google.com?saddr=33.8418961,-117.9574746&amp;daddr=33.8885848,-118.0703626" TargetMode="External"/><Relationship Id="rId1183" Type="http://schemas.openxmlformats.org/officeDocument/2006/relationships/hyperlink" Target="https://www.google.com/maps/dir/33.804691,-118.167317/33.8885848,-118.0703626" TargetMode="External"/><Relationship Id="rId351" Type="http://schemas.openxmlformats.org/officeDocument/2006/relationships/hyperlink" Target="https://www.google.com/maps/dir/?api=1&amp;origin=Sunset+View+Park&amp;origin_place_id=ChIJfT70Z34x3YARf2o2zs-Dong&amp;destination=%EF%B8%8F+Lucky+Frog+Photo+Booth+%EF%B8%8F+Photo+Booth+Rental+Orange+County&amp;destination_place_id=ChIJx22LbiEt3YARSIe46TZ1z_4&amp;travelmode=best" TargetMode="External"/><Relationship Id="rId593" Type="http://schemas.openxmlformats.org/officeDocument/2006/relationships/hyperlink" Target="https://www.google.com/maps/dir/?api=1&amp;origin=The+Home+Depot&amp;origin_place_id=ChIJt7GYzo8p3YARMheS7dNkYvI&amp;destination=%EF%B8%8F+Lucky+Frog+Photo+Booth+%EF%B8%8F+Photo+Booth+Rental+Orange+County&amp;destination_place_id=ChIJx22LbiEt3YARSIe46TZ1z_4&amp;travelmode=transit" TargetMode="External"/><Relationship Id="rId1184" Type="http://schemas.openxmlformats.org/officeDocument/2006/relationships/hyperlink" Target="https://www.google.com/maps/dir/?api=1&amp;origin=Wells+Fargo+Bank&amp;origin_place_id=ChIJj0YvZ9fRwoARsQgP2MHOnz4&amp;destination=%EF%B8%8F+Lucky+Frog+Photo+Booth+%EF%B8%8F+Photo+Booth+Rental+Orange+County&amp;destination_place_id=ChIJx22LbiEt3YARSIe46TZ1z_4&amp;travelmode=best" TargetMode="External"/><Relationship Id="rId350" Type="http://schemas.openxmlformats.org/officeDocument/2006/relationships/hyperlink" Target="https://www.google.com/maps/dir/33.7497605,-118.0884234/33.8885848,-118.0703626" TargetMode="External"/><Relationship Id="rId592" Type="http://schemas.openxmlformats.org/officeDocument/2006/relationships/hyperlink" Target="https://www.google.com/maps/dir/?api=1&amp;origin=The+Home+Depot&amp;origin_place_id=ChIJt7GYzo8p3YARMheS7dNkYvI&amp;destination=%EF%B8%8F+Lucky+Frog+Photo+Booth+%EF%B8%8F+Photo+Booth+Rental+Orange+County&amp;destination_place_id=ChIJx22LbiEt3YARSIe46TZ1z_4&amp;travelmode=bicycling" TargetMode="External"/><Relationship Id="rId1185" Type="http://schemas.openxmlformats.org/officeDocument/2006/relationships/hyperlink" Target="https://www.google.com/maps/dir/?api=1&amp;origin=Wells+Fargo+Bank&amp;origin_place_id=ChIJj0YvZ9fRwoARsQgP2MHOnz4&amp;destination=%EF%B8%8F+Lucky+Frog+Photo+Booth+%EF%B8%8F+Photo+Booth+Rental+Orange+County&amp;destination_place_id=ChIJx22LbiEt3YARSIe46TZ1z_4&amp;travelmode=driving" TargetMode="External"/><Relationship Id="rId591" Type="http://schemas.openxmlformats.org/officeDocument/2006/relationships/hyperlink" Target="https://www.google.com/maps/dir/?api=1&amp;origin=The+Home+Depot&amp;origin_place_id=ChIJt7GYzo8p3YARMheS7dNkYvI&amp;destination=%EF%B8%8F+Lucky+Frog+Photo+Booth+%EF%B8%8F+Photo+Booth+Rental+Orange+County&amp;destination_place_id=ChIJx22LbiEt3YARSIe46TZ1z_4&amp;travelmode=walking" TargetMode="External"/><Relationship Id="rId1186" Type="http://schemas.openxmlformats.org/officeDocument/2006/relationships/hyperlink" Target="https://www.google.com/maps/dir/?api=1&amp;origin=Wells+Fargo+Bank&amp;origin_place_id=ChIJj0YvZ9fRwoARsQgP2MHOnz4&amp;destination=%EF%B8%8F+Lucky+Frog+Photo+Booth+%EF%B8%8F+Photo+Booth+Rental+Orange+County&amp;destination_place_id=ChIJx22LbiEt3YARSIe46TZ1z_4&amp;travelmode=walking" TargetMode="External"/><Relationship Id="rId114" Type="http://schemas.openxmlformats.org/officeDocument/2006/relationships/hyperlink" Target="https://www.google.com/maps/dir/?api=1&amp;origin=Mile+Square+Regional+Park&amp;origin_place_id=ChIJNWhHcwsn3YAR66eV_VxLTEY&amp;destination=%EF%B8%8F+Lucky+Frog+Photo+Booth+%EF%B8%8F+Photo+Booth+Rental+Orange+County&amp;destination_place_id=ChIJx22LbiEt3YARSIe46TZ1z_4&amp;travelmode=driving" TargetMode="External"/><Relationship Id="rId356" Type="http://schemas.openxmlformats.org/officeDocument/2006/relationships/hyperlink" Target="https://maps.google.com?saddr=33.7987141,-118.1636573&amp;daddr=33.8885848,-118.0703626" TargetMode="External"/><Relationship Id="rId598" Type="http://schemas.openxmlformats.org/officeDocument/2006/relationships/hyperlink" Target="https://www.google.com/maps/dir/?api=1&amp;origin=IKEA&amp;origin_place_id=ChIJB1MrviM13YARBN4V9jdKFI0&amp;destination=%EF%B8%8F+Lucky+Frog+Photo+Booth+%EF%B8%8F+Photo+Booth+Rental+Orange+County&amp;destination_place_id=ChIJx22LbiEt3YARSIe46TZ1z_4&amp;travelmode=walking" TargetMode="External"/><Relationship Id="rId1187" Type="http://schemas.openxmlformats.org/officeDocument/2006/relationships/hyperlink" Target="https://www.google.com/maps/dir/?api=1&amp;origin=Wells+Fargo+Bank&amp;origin_place_id=ChIJj0YvZ9fRwoARsQgP2MHOnz4&amp;destination=%EF%B8%8F+Lucky+Frog+Photo+Booth+%EF%B8%8F+Photo+Booth+Rental+Orange+County&amp;destination_place_id=ChIJx22LbiEt3YARSIe46TZ1z_4&amp;travelmode=bicycling" TargetMode="External"/><Relationship Id="rId113" Type="http://schemas.openxmlformats.org/officeDocument/2006/relationships/hyperlink" Target="https://www.google.com/maps/dir/?api=1&amp;origin=Mile+Square+Regional+Park&amp;origin_place_id=ChIJNWhHcwsn3YAR66eV_VxLTEY&amp;destination=%EF%B8%8F+Lucky+Frog+Photo+Booth+%EF%B8%8F+Photo+Booth+Rental+Orange+County&amp;destination_place_id=ChIJx22LbiEt3YARSIe46TZ1z_4&amp;travelmode=best" TargetMode="External"/><Relationship Id="rId355" Type="http://schemas.openxmlformats.org/officeDocument/2006/relationships/hyperlink" Target="https://www.google.com/maps/dir/?api=1&amp;origin=Sunset+View+Park&amp;origin_place_id=ChIJfT70Z34x3YARf2o2zs-Dong&amp;destination=%EF%B8%8F+Lucky+Frog+Photo+Booth+%EF%B8%8F+Photo+Booth+Rental+Orange+County&amp;destination_place_id=ChIJx22LbiEt3YARSIe46TZ1z_4&amp;travelmode=transit" TargetMode="External"/><Relationship Id="rId597" Type="http://schemas.openxmlformats.org/officeDocument/2006/relationships/hyperlink" Target="https://www.google.com/maps/dir/?api=1&amp;origin=IKEA&amp;origin_place_id=ChIJB1MrviM13YARBN4V9jdKFI0&amp;destination=%EF%B8%8F+Lucky+Frog+Photo+Booth+%EF%B8%8F+Photo+Booth+Rental+Orange+County&amp;destination_place_id=ChIJx22LbiEt3YARSIe46TZ1z_4&amp;travelmode=driving" TargetMode="External"/><Relationship Id="rId1188" Type="http://schemas.openxmlformats.org/officeDocument/2006/relationships/hyperlink" Target="https://www.google.com/maps/dir/?api=1&amp;origin=Wells+Fargo+Bank&amp;origin_place_id=ChIJj0YvZ9fRwoARsQgP2MHOnz4&amp;destination=%EF%B8%8F+Lucky+Frog+Photo+Booth+%EF%B8%8F+Photo+Booth+Rental+Orange+County&amp;destination_place_id=ChIJx22LbiEt3YARSIe46TZ1z_4&amp;travelmode=transit" TargetMode="External"/><Relationship Id="rId112" Type="http://schemas.openxmlformats.org/officeDocument/2006/relationships/hyperlink" Target="https://www.google.com/maps/dir/33.7993545,-118.1651217/33.8885848,-118.0703626" TargetMode="External"/><Relationship Id="rId354" Type="http://schemas.openxmlformats.org/officeDocument/2006/relationships/hyperlink" Target="https://www.google.com/maps/dir/?api=1&amp;origin=Sunset+View+Park&amp;origin_place_id=ChIJfT70Z34x3YARf2o2zs-Dong&amp;destination=%EF%B8%8F+Lucky+Frog+Photo+Booth+%EF%B8%8F+Photo+Booth+Rental+Orange+County&amp;destination_place_id=ChIJx22LbiEt3YARSIe46TZ1z_4&amp;travelmode=bicycling" TargetMode="External"/><Relationship Id="rId596" Type="http://schemas.openxmlformats.org/officeDocument/2006/relationships/hyperlink" Target="https://www.google.com/maps/dir/?api=1&amp;origin=IKEA&amp;origin_place_id=ChIJB1MrviM13YARBN4V9jdKFI0&amp;destination=%EF%B8%8F+Lucky+Frog+Photo+Booth+%EF%B8%8F+Photo+Booth+Rental+Orange+County&amp;destination_place_id=ChIJx22LbiEt3YARSIe46TZ1z_4&amp;travelmode=best" TargetMode="External"/><Relationship Id="rId1189" Type="http://schemas.openxmlformats.org/officeDocument/2006/relationships/hyperlink" Target="https://maps.google.com?saddr=34.0097431,-118.1080672&amp;daddr=33.8885848,-118.0703626" TargetMode="External"/><Relationship Id="rId111" Type="http://schemas.openxmlformats.org/officeDocument/2006/relationships/hyperlink" Target="https://maps.google.com?saddr=33.7993545,-118.1651217&amp;daddr=33.8885848,-118.0703626" TargetMode="External"/><Relationship Id="rId353" Type="http://schemas.openxmlformats.org/officeDocument/2006/relationships/hyperlink" Target="https://www.google.com/maps/dir/?api=1&amp;origin=Sunset+View+Park&amp;origin_place_id=ChIJfT70Z34x3YARf2o2zs-Dong&amp;destination=%EF%B8%8F+Lucky+Frog+Photo+Booth+%EF%B8%8F+Photo+Booth+Rental+Orange+County&amp;destination_place_id=ChIJx22LbiEt3YARSIe46TZ1z_4&amp;travelmode=walking" TargetMode="External"/><Relationship Id="rId595" Type="http://schemas.openxmlformats.org/officeDocument/2006/relationships/hyperlink" Target="https://www.google.com/maps/dir/33.8418961,-117.9574746/33.8885848,-118.0703626" TargetMode="External"/><Relationship Id="rId1136" Type="http://schemas.openxmlformats.org/officeDocument/2006/relationships/hyperlink" Target="https://www.google.com/maps/dir/?api=1&amp;origin=ATM&amp;origin_place_id=ChIJXZEY8inMwoAR7XbHFb668ek&amp;destination=%EF%B8%8F+Lucky+Frog+Photo+Booth+%EF%B8%8F+Photo+Booth+Rental+Orange+County&amp;destination_place_id=ChIJx22LbiEt3YARSIe46TZ1z_4&amp;travelmode=driving" TargetMode="External"/><Relationship Id="rId1137" Type="http://schemas.openxmlformats.org/officeDocument/2006/relationships/hyperlink" Target="https://www.google.com/maps/dir/?api=1&amp;origin=ATM&amp;origin_place_id=ChIJXZEY8inMwoAR7XbHFb668ek&amp;destination=%EF%B8%8F+Lucky+Frog+Photo+Booth+%EF%B8%8F+Photo+Booth+Rental+Orange+County&amp;destination_place_id=ChIJx22LbiEt3YARSIe46TZ1z_4&amp;travelmode=walking" TargetMode="External"/><Relationship Id="rId1138" Type="http://schemas.openxmlformats.org/officeDocument/2006/relationships/hyperlink" Target="https://www.google.com/maps/dir/?api=1&amp;origin=ATM&amp;origin_place_id=ChIJXZEY8inMwoAR7XbHFb668ek&amp;destination=%EF%B8%8F+Lucky+Frog+Photo+Booth+%EF%B8%8F+Photo+Booth+Rental+Orange+County&amp;destination_place_id=ChIJx22LbiEt3YARSIe46TZ1z_4&amp;travelmode=bicycling" TargetMode="External"/><Relationship Id="rId1139" Type="http://schemas.openxmlformats.org/officeDocument/2006/relationships/hyperlink" Target="https://www.google.com/maps/dir/?api=1&amp;origin=ATM&amp;origin_place_id=ChIJXZEY8inMwoAR7XbHFb668ek&amp;destination=%EF%B8%8F+Lucky+Frog+Photo+Booth+%EF%B8%8F+Photo+Booth+Rental+Orange+County&amp;destination_place_id=ChIJx22LbiEt3YARSIe46TZ1z_4&amp;travelmode=transit" TargetMode="External"/><Relationship Id="rId305" Type="http://schemas.openxmlformats.org/officeDocument/2006/relationships/hyperlink" Target="https://www.google.com/maps/dir/?api=1&amp;origin=Japanese+Village+Plaza&amp;origin_place_id=ChIJe635DEjGwoARq-J1W5-JeHQ&amp;destination=%EF%B8%8F+Lucky+Frog+Photo+Booth+%EF%B8%8F+Photo+Booth+Rental+Orange+County&amp;destination_place_id=ChIJx22LbiEt3YARSIe46TZ1z_4&amp;travelmode=bicycling" TargetMode="External"/><Relationship Id="rId547" Type="http://schemas.openxmlformats.org/officeDocument/2006/relationships/hyperlink" Target="https://www.google.com/maps/dir/?api=1&amp;origin=Target&amp;origin_place_id=ChIJMWoy9esr3YARev8diNxBa8U&amp;destination=%EF%B8%8F+Lucky+Frog+Photo+Booth+%EF%B8%8F+Photo+Booth+Rental+Orange+County&amp;destination_place_id=ChIJx22LbiEt3YARSIe46TZ1z_4&amp;travelmode=best" TargetMode="External"/><Relationship Id="rId789" Type="http://schemas.openxmlformats.org/officeDocument/2006/relationships/hyperlink" Target="https://www.google.com/maps/dir/?api=1&amp;origin=L.A.+Honda+World&amp;origin_place_id=ChIJyU3oHInSwoARhaWs8eekqr0&amp;destination=%EF%B8%8F+Lucky+Frog+Photo+Booth+%EF%B8%8F+Photo+Booth+Rental+Orange+County&amp;destination_place_id=ChIJx22LbiEt3YARSIe46TZ1z_4&amp;travelmode=transit" TargetMode="External"/><Relationship Id="rId304" Type="http://schemas.openxmlformats.org/officeDocument/2006/relationships/hyperlink" Target="https://www.google.com/maps/dir/?api=1&amp;origin=Japanese+Village+Plaza&amp;origin_place_id=ChIJe635DEjGwoARq-J1W5-JeHQ&amp;destination=%EF%B8%8F+Lucky+Frog+Photo+Booth+%EF%B8%8F+Photo+Booth+Rental+Orange+County&amp;destination_place_id=ChIJx22LbiEt3YARSIe46TZ1z_4&amp;travelmode=walking" TargetMode="External"/><Relationship Id="rId546" Type="http://schemas.openxmlformats.org/officeDocument/2006/relationships/hyperlink" Target="https://www.google.com/maps/dir/33.8857027,-118.0990606/33.8885848,-118.0703626" TargetMode="External"/><Relationship Id="rId788" Type="http://schemas.openxmlformats.org/officeDocument/2006/relationships/hyperlink" Target="https://www.google.com/maps/dir/?api=1&amp;origin=L.A.+Honda+World&amp;origin_place_id=ChIJyU3oHInSwoARhaWs8eekqr0&amp;destination=%EF%B8%8F+Lucky+Frog+Photo+Booth+%EF%B8%8F+Photo+Booth+Rental+Orange+County&amp;destination_place_id=ChIJx22LbiEt3YARSIe46TZ1z_4&amp;travelmode=bicycling" TargetMode="External"/><Relationship Id="rId303" Type="http://schemas.openxmlformats.org/officeDocument/2006/relationships/hyperlink" Target="https://www.google.com/maps/dir/?api=1&amp;origin=Japanese+Village+Plaza&amp;origin_place_id=ChIJe635DEjGwoARq-J1W5-JeHQ&amp;destination=%EF%B8%8F+Lucky+Frog+Photo+Booth+%EF%B8%8F+Photo+Booth+Rental+Orange+County&amp;destination_place_id=ChIJx22LbiEt3YARSIe46TZ1z_4&amp;travelmode=driving" TargetMode="External"/><Relationship Id="rId545" Type="http://schemas.openxmlformats.org/officeDocument/2006/relationships/hyperlink" Target="https://maps.google.com?saddr=33.8857027,-118.0990606&amp;daddr=33.8885848,-118.0703626" TargetMode="External"/><Relationship Id="rId787" Type="http://schemas.openxmlformats.org/officeDocument/2006/relationships/hyperlink" Target="https://www.google.com/maps/dir/?api=1&amp;origin=L.A.+Honda+World&amp;origin_place_id=ChIJyU3oHInSwoARhaWs8eekqr0&amp;destination=%EF%B8%8F+Lucky+Frog+Photo+Booth+%EF%B8%8F+Photo+Booth+Rental+Orange+County&amp;destination_place_id=ChIJx22LbiEt3YARSIe46TZ1z_4&amp;travelmode=walking" TargetMode="External"/><Relationship Id="rId302" Type="http://schemas.openxmlformats.org/officeDocument/2006/relationships/hyperlink" Target="https://www.google.com/maps/dir/?api=1&amp;origin=Japanese+Village+Plaza&amp;origin_place_id=ChIJe635DEjGwoARq-J1W5-JeHQ&amp;destination=%EF%B8%8F+Lucky+Frog+Photo+Booth+%EF%B8%8F+Photo+Booth+Rental+Orange+County&amp;destination_place_id=ChIJx22LbiEt3YARSIe46TZ1z_4&amp;travelmode=best" TargetMode="External"/><Relationship Id="rId544" Type="http://schemas.openxmlformats.org/officeDocument/2006/relationships/hyperlink" Target="https://www.google.com/maps/dir/?api=1&amp;origin=Cerritos+College+Bookstore&amp;origin_place_id=ChIJ23EVb0Mt3YARnzaP2IgBq9A&amp;destination=%EF%B8%8F+Lucky+Frog+Photo+Booth+%EF%B8%8F+Photo+Booth+Rental+Orange+County&amp;destination_place_id=ChIJx22LbiEt3YARSIe46TZ1z_4&amp;travelmode=transit" TargetMode="External"/><Relationship Id="rId786" Type="http://schemas.openxmlformats.org/officeDocument/2006/relationships/hyperlink" Target="https://www.google.com/maps/dir/?api=1&amp;origin=L.A.+Honda+World&amp;origin_place_id=ChIJyU3oHInSwoARhaWs8eekqr0&amp;destination=%EF%B8%8F+Lucky+Frog+Photo+Booth+%EF%B8%8F+Photo+Booth+Rental+Orange+County&amp;destination_place_id=ChIJx22LbiEt3YARSIe46TZ1z_4&amp;travelmode=driving" TargetMode="External"/><Relationship Id="rId309" Type="http://schemas.openxmlformats.org/officeDocument/2006/relationships/hyperlink" Target="https://www.google.com/maps/dir/?api=1&amp;origin=America+Tropical+Interpretive+Center&amp;origin_place_id=ChIJscTnAUXGwoARbOL70ZGMb3Q&amp;destination=%EF%B8%8F+Lucky+Frog+Photo+Booth+%EF%B8%8F+Photo+Booth+Rental+Orange+County&amp;destination_place_id=ChIJx22LbiEt3YARSIe46TZ1z_4&amp;travelmode=best" TargetMode="External"/><Relationship Id="rId308" Type="http://schemas.openxmlformats.org/officeDocument/2006/relationships/hyperlink" Target="https://www.google.com/maps/dir/34.0488922,-118.240424/33.8885848,-118.0703626" TargetMode="External"/><Relationship Id="rId307" Type="http://schemas.openxmlformats.org/officeDocument/2006/relationships/hyperlink" Target="https://maps.google.com?saddr=34.0488922,-118.240424&amp;daddr=33.8885848,-118.0703626" TargetMode="External"/><Relationship Id="rId549" Type="http://schemas.openxmlformats.org/officeDocument/2006/relationships/hyperlink" Target="https://www.google.com/maps/dir/?api=1&amp;origin=Target&amp;origin_place_id=ChIJMWoy9esr3YARev8diNxBa8U&amp;destination=%EF%B8%8F+Lucky+Frog+Photo+Booth+%EF%B8%8F+Photo+Booth+Rental+Orange+County&amp;destination_place_id=ChIJx22LbiEt3YARSIe46TZ1z_4&amp;travelmode=walking" TargetMode="External"/><Relationship Id="rId306" Type="http://schemas.openxmlformats.org/officeDocument/2006/relationships/hyperlink" Target="https://www.google.com/maps/dir/?api=1&amp;origin=Japanese+Village+Plaza&amp;origin_place_id=ChIJe635DEjGwoARq-J1W5-JeHQ&amp;destination=%EF%B8%8F+Lucky+Frog+Photo+Booth+%EF%B8%8F+Photo+Booth+Rental+Orange+County&amp;destination_place_id=ChIJx22LbiEt3YARSIe46TZ1z_4&amp;travelmode=transit" TargetMode="External"/><Relationship Id="rId548" Type="http://schemas.openxmlformats.org/officeDocument/2006/relationships/hyperlink" Target="https://www.google.com/maps/dir/?api=1&amp;origin=Target&amp;origin_place_id=ChIJMWoy9esr3YARev8diNxBa8U&amp;destination=%EF%B8%8F+Lucky+Frog+Photo+Booth+%EF%B8%8F+Photo+Booth+Rental+Orange+County&amp;destination_place_id=ChIJx22LbiEt3YARSIe46TZ1z_4&amp;travelmode=driving" TargetMode="External"/><Relationship Id="rId781" Type="http://schemas.openxmlformats.org/officeDocument/2006/relationships/hyperlink" Target="https://www.google.com/maps/dir/?api=1&amp;origin=Walmart+Connection+Center&amp;origin_place_id=ChIJ4YKP4xHTwoARvTp1AFe-O-o&amp;destination=%EF%B8%8F+Lucky+Frog+Photo+Booth+%EF%B8%8F+Photo+Booth+Rental+Orange+County&amp;destination_place_id=ChIJx22LbiEt3YARSIe46TZ1z_4&amp;travelmode=bicycling" TargetMode="External"/><Relationship Id="rId780" Type="http://schemas.openxmlformats.org/officeDocument/2006/relationships/hyperlink" Target="https://www.google.com/maps/dir/?api=1&amp;origin=Walmart+Connection+Center&amp;origin_place_id=ChIJ4YKP4xHTwoARvTp1AFe-O-o&amp;destination=%EF%B8%8F+Lucky+Frog+Photo+Booth+%EF%B8%8F+Photo+Booth+Rental+Orange+County&amp;destination_place_id=ChIJx22LbiEt3YARSIe46TZ1z_4&amp;travelmode=walking" TargetMode="External"/><Relationship Id="rId1130" Type="http://schemas.openxmlformats.org/officeDocument/2006/relationships/hyperlink" Target="https://www.google.com/maps/dir/?api=1&amp;origin=ATM&amp;origin_place_id=ChIJF0PL3d_PwoARJBfNj_8Tivc&amp;destination=%EF%B8%8F+Lucky+Frog+Photo+Booth+%EF%B8%8F+Photo+Booth+Rental+Orange+County&amp;destination_place_id=ChIJx22LbiEt3YARSIe46TZ1z_4&amp;travelmode=walking" TargetMode="External"/><Relationship Id="rId1131" Type="http://schemas.openxmlformats.org/officeDocument/2006/relationships/hyperlink" Target="https://www.google.com/maps/dir/?api=1&amp;origin=ATM&amp;origin_place_id=ChIJF0PL3d_PwoARJBfNj_8Tivc&amp;destination=%EF%B8%8F+Lucky+Frog+Photo+Booth+%EF%B8%8F+Photo+Booth+Rental+Orange+County&amp;destination_place_id=ChIJx22LbiEt3YARSIe46TZ1z_4&amp;travelmode=bicycling" TargetMode="External"/><Relationship Id="rId301" Type="http://schemas.openxmlformats.org/officeDocument/2006/relationships/hyperlink" Target="https://www.google.com/maps/dir/33.79023129999999,-118.2584452/33.8885848,-118.0703626" TargetMode="External"/><Relationship Id="rId543" Type="http://schemas.openxmlformats.org/officeDocument/2006/relationships/hyperlink" Target="https://www.google.com/maps/dir/?api=1&amp;origin=Cerritos+College+Bookstore&amp;origin_place_id=ChIJ23EVb0Mt3YARnzaP2IgBq9A&amp;destination=%EF%B8%8F+Lucky+Frog+Photo+Booth+%EF%B8%8F+Photo+Booth+Rental+Orange+County&amp;destination_place_id=ChIJx22LbiEt3YARSIe46TZ1z_4&amp;travelmode=bicycling" TargetMode="External"/><Relationship Id="rId785" Type="http://schemas.openxmlformats.org/officeDocument/2006/relationships/hyperlink" Target="https://www.google.com/maps/dir/?api=1&amp;origin=L.A.+Honda+World&amp;origin_place_id=ChIJyU3oHInSwoARhaWs8eekqr0&amp;destination=%EF%B8%8F+Lucky+Frog+Photo+Booth+%EF%B8%8F+Photo+Booth+Rental+Orange+County&amp;destination_place_id=ChIJx22LbiEt3YARSIe46TZ1z_4&amp;travelmode=best" TargetMode="External"/><Relationship Id="rId1132" Type="http://schemas.openxmlformats.org/officeDocument/2006/relationships/hyperlink" Target="https://www.google.com/maps/dir/?api=1&amp;origin=ATM&amp;origin_place_id=ChIJF0PL3d_PwoARJBfNj_8Tivc&amp;destination=%EF%B8%8F+Lucky+Frog+Photo+Booth+%EF%B8%8F+Photo+Booth+Rental+Orange+County&amp;destination_place_id=ChIJx22LbiEt3YARSIe46TZ1z_4&amp;travelmode=transit" TargetMode="External"/><Relationship Id="rId300" Type="http://schemas.openxmlformats.org/officeDocument/2006/relationships/hyperlink" Target="https://maps.google.com?saddr=33.79023129999999,-118.2584452&amp;daddr=33.8885848,-118.0703626" TargetMode="External"/><Relationship Id="rId542" Type="http://schemas.openxmlformats.org/officeDocument/2006/relationships/hyperlink" Target="https://www.google.com/maps/dir/?api=1&amp;origin=Cerritos+College+Bookstore&amp;origin_place_id=ChIJ23EVb0Mt3YARnzaP2IgBq9A&amp;destination=%EF%B8%8F+Lucky+Frog+Photo+Booth+%EF%B8%8F+Photo+Booth+Rental+Orange+County&amp;destination_place_id=ChIJx22LbiEt3YARSIe46TZ1z_4&amp;travelmode=walking" TargetMode="External"/><Relationship Id="rId784" Type="http://schemas.openxmlformats.org/officeDocument/2006/relationships/hyperlink" Target="https://www.google.com/maps/dir/33.9407117,-118.049712/33.8885848,-118.0703626" TargetMode="External"/><Relationship Id="rId1133" Type="http://schemas.openxmlformats.org/officeDocument/2006/relationships/hyperlink" Target="https://maps.google.com?saddr=34.038645,-118.1142556&amp;daddr=33.8885848,-118.0703626" TargetMode="External"/><Relationship Id="rId541" Type="http://schemas.openxmlformats.org/officeDocument/2006/relationships/hyperlink" Target="https://www.google.com/maps/dir/?api=1&amp;origin=Cerritos+College+Bookstore&amp;origin_place_id=ChIJ23EVb0Mt3YARnzaP2IgBq9A&amp;destination=%EF%B8%8F+Lucky+Frog+Photo+Booth+%EF%B8%8F+Photo+Booth+Rental+Orange+County&amp;destination_place_id=ChIJx22LbiEt3YARSIe46TZ1z_4&amp;travelmode=driving" TargetMode="External"/><Relationship Id="rId783" Type="http://schemas.openxmlformats.org/officeDocument/2006/relationships/hyperlink" Target="https://maps.google.com?saddr=33.9407117,-118.049712&amp;daddr=33.8885848,-118.0703626" TargetMode="External"/><Relationship Id="rId1134" Type="http://schemas.openxmlformats.org/officeDocument/2006/relationships/hyperlink" Target="https://www.google.com/maps/dir/34.038645,-118.1142556/33.8885848,-118.0703626" TargetMode="External"/><Relationship Id="rId540" Type="http://schemas.openxmlformats.org/officeDocument/2006/relationships/hyperlink" Target="https://www.google.com/maps/dir/?api=1&amp;origin=Cerritos+College+Bookstore&amp;origin_place_id=ChIJ23EVb0Mt3YARnzaP2IgBq9A&amp;destination=%EF%B8%8F+Lucky+Frog+Photo+Booth+%EF%B8%8F+Photo+Booth+Rental+Orange+County&amp;destination_place_id=ChIJx22LbiEt3YARSIe46TZ1z_4&amp;travelmode=best" TargetMode="External"/><Relationship Id="rId782" Type="http://schemas.openxmlformats.org/officeDocument/2006/relationships/hyperlink" Target="https://www.google.com/maps/dir/?api=1&amp;origin=Walmart+Connection+Center&amp;origin_place_id=ChIJ4YKP4xHTwoARvTp1AFe-O-o&amp;destination=%EF%B8%8F+Lucky+Frog+Photo+Booth+%EF%B8%8F+Photo+Booth+Rental+Orange+County&amp;destination_place_id=ChIJx22LbiEt3YARSIe46TZ1z_4&amp;travelmode=transit" TargetMode="External"/><Relationship Id="rId1135" Type="http://schemas.openxmlformats.org/officeDocument/2006/relationships/hyperlink" Target="https://www.google.com/maps/dir/?api=1&amp;origin=ATM&amp;origin_place_id=ChIJXZEY8inMwoAR7XbHFb668ek&amp;destination=%EF%B8%8F+Lucky+Frog+Photo+Booth+%EF%B8%8F+Photo+Booth+Rental+Orange+County&amp;destination_place_id=ChIJx22LbiEt3YARSIe46TZ1z_4&amp;travelmode=best" TargetMode="External"/><Relationship Id="rId1125" Type="http://schemas.openxmlformats.org/officeDocument/2006/relationships/hyperlink" Target="https://www.google.com/maps/dir/?api=1&amp;origin=Wells+Fargo+Bank&amp;origin_place_id=ChIJNdjF6fTOwoARssC5hrxs258&amp;destination=%EF%B8%8F+Lucky+Frog+Photo+Booth+%EF%B8%8F+Photo+Booth+Rental+Orange+County&amp;destination_place_id=ChIJx22LbiEt3YARSIe46TZ1z_4&amp;travelmode=transit" TargetMode="External"/><Relationship Id="rId1126" Type="http://schemas.openxmlformats.org/officeDocument/2006/relationships/hyperlink" Target="https://maps.google.com?saddr=33.9864219,-118.1626303&amp;daddr=33.8885848,-118.0703626" TargetMode="External"/><Relationship Id="rId1127" Type="http://schemas.openxmlformats.org/officeDocument/2006/relationships/hyperlink" Target="https://www.google.com/maps/dir/33.9864219,-118.1626303/33.8885848,-118.0703626" TargetMode="External"/><Relationship Id="rId1128" Type="http://schemas.openxmlformats.org/officeDocument/2006/relationships/hyperlink" Target="https://www.google.com/maps/dir/?api=1&amp;origin=ATM&amp;origin_place_id=ChIJF0PL3d_PwoARJBfNj_8Tivc&amp;destination=%EF%B8%8F+Lucky+Frog+Photo+Booth+%EF%B8%8F+Photo+Booth+Rental+Orange+County&amp;destination_place_id=ChIJx22LbiEt3YARSIe46TZ1z_4&amp;travelmode=best" TargetMode="External"/><Relationship Id="rId1129" Type="http://schemas.openxmlformats.org/officeDocument/2006/relationships/hyperlink" Target="https://www.google.com/maps/dir/?api=1&amp;origin=ATM&amp;origin_place_id=ChIJF0PL3d_PwoARJBfNj_8Tivc&amp;destination=%EF%B8%8F+Lucky+Frog+Photo+Booth+%EF%B8%8F+Photo+Booth+Rental+Orange+County&amp;destination_place_id=ChIJx22LbiEt3YARSIe46TZ1z_4&amp;travelmode=driving" TargetMode="External"/><Relationship Id="rId536" Type="http://schemas.openxmlformats.org/officeDocument/2006/relationships/hyperlink" Target="https://www.google.com/maps/dir/?api=1&amp;origin=Best+Buy&amp;origin_place_id=ChIJRSCJwQYm3YARn93PpnwmnYw&amp;destination=%EF%B8%8F+Lucky+Frog+Photo+Booth+%EF%B8%8F+Photo+Booth+Rental+Orange+County&amp;destination_place_id=ChIJx22LbiEt3YARSIe46TZ1z_4&amp;travelmode=bicycling" TargetMode="External"/><Relationship Id="rId778" Type="http://schemas.openxmlformats.org/officeDocument/2006/relationships/hyperlink" Target="https://www.google.com/maps/dir/?api=1&amp;origin=Walmart+Connection+Center&amp;origin_place_id=ChIJ4YKP4xHTwoARvTp1AFe-O-o&amp;destination=%EF%B8%8F+Lucky+Frog+Photo+Booth+%EF%B8%8F+Photo+Booth+Rental+Orange+County&amp;destination_place_id=ChIJx22LbiEt3YARSIe46TZ1z_4&amp;travelmode=best" TargetMode="External"/><Relationship Id="rId535" Type="http://schemas.openxmlformats.org/officeDocument/2006/relationships/hyperlink" Target="https://www.google.com/maps/dir/?api=1&amp;origin=Best+Buy&amp;origin_place_id=ChIJRSCJwQYm3YARn93PpnwmnYw&amp;destination=%EF%B8%8F+Lucky+Frog+Photo+Booth+%EF%B8%8F+Photo+Booth+Rental+Orange+County&amp;destination_place_id=ChIJx22LbiEt3YARSIe46TZ1z_4&amp;travelmode=walking" TargetMode="External"/><Relationship Id="rId777" Type="http://schemas.openxmlformats.org/officeDocument/2006/relationships/hyperlink" Target="https://www.google.com/maps/dir/33.9378224,-118.0481685/33.8885848,-118.0703626" TargetMode="External"/><Relationship Id="rId534" Type="http://schemas.openxmlformats.org/officeDocument/2006/relationships/hyperlink" Target="https://www.google.com/maps/dir/?api=1&amp;origin=Best+Buy&amp;origin_place_id=ChIJRSCJwQYm3YARn93PpnwmnYw&amp;destination=%EF%B8%8F+Lucky+Frog+Photo+Booth+%EF%B8%8F+Photo+Booth+Rental+Orange+County&amp;destination_place_id=ChIJx22LbiEt3YARSIe46TZ1z_4&amp;travelmode=driving" TargetMode="External"/><Relationship Id="rId776" Type="http://schemas.openxmlformats.org/officeDocument/2006/relationships/hyperlink" Target="https://maps.google.com?saddr=33.9378224,-118.0481685&amp;daddr=33.8885848,-118.0703626" TargetMode="External"/><Relationship Id="rId533" Type="http://schemas.openxmlformats.org/officeDocument/2006/relationships/hyperlink" Target="https://www.google.com/maps/dir/?api=1&amp;origin=Best+Buy&amp;origin_place_id=ChIJRSCJwQYm3YARn93PpnwmnYw&amp;destination=%EF%B8%8F+Lucky+Frog+Photo+Booth+%EF%B8%8F+Photo+Booth+Rental+Orange+County&amp;destination_place_id=ChIJx22LbiEt3YARSIe46TZ1z_4&amp;travelmode=best" TargetMode="External"/><Relationship Id="rId775" Type="http://schemas.openxmlformats.org/officeDocument/2006/relationships/hyperlink" Target="https://www.google.com/maps/dir/?api=1&amp;origin=Target&amp;origin_place_id=ChIJg2zFwRPTwoARD7NYO_qIA9Q&amp;destination=%EF%B8%8F+Lucky+Frog+Photo+Booth+%EF%B8%8F+Photo+Booth+Rental+Orange+County&amp;destination_place_id=ChIJx22LbiEt3YARSIe46TZ1z_4&amp;travelmode=transit" TargetMode="External"/><Relationship Id="rId539" Type="http://schemas.openxmlformats.org/officeDocument/2006/relationships/hyperlink" Target="https://www.google.com/maps/dir/33.75060550000001,-118.0144054/33.8885848,-118.0703626" TargetMode="External"/><Relationship Id="rId538" Type="http://schemas.openxmlformats.org/officeDocument/2006/relationships/hyperlink" Target="https://maps.google.com?saddr=33.75060550000001,-118.0144054&amp;daddr=33.8885848,-118.0703626" TargetMode="External"/><Relationship Id="rId537" Type="http://schemas.openxmlformats.org/officeDocument/2006/relationships/hyperlink" Target="https://www.google.com/maps/dir/?api=1&amp;origin=Best+Buy&amp;origin_place_id=ChIJRSCJwQYm3YARn93PpnwmnYw&amp;destination=%EF%B8%8F+Lucky+Frog+Photo+Booth+%EF%B8%8F+Photo+Booth+Rental+Orange+County&amp;destination_place_id=ChIJx22LbiEt3YARSIe46TZ1z_4&amp;travelmode=transit" TargetMode="External"/><Relationship Id="rId779" Type="http://schemas.openxmlformats.org/officeDocument/2006/relationships/hyperlink" Target="https://www.google.com/maps/dir/?api=1&amp;origin=Walmart+Connection+Center&amp;origin_place_id=ChIJ4YKP4xHTwoARvTp1AFe-O-o&amp;destination=%EF%B8%8F+Lucky+Frog+Photo+Booth+%EF%B8%8F+Photo+Booth+Rental+Orange+County&amp;destination_place_id=ChIJx22LbiEt3YARSIe46TZ1z_4&amp;travelmode=driving" TargetMode="External"/><Relationship Id="rId770" Type="http://schemas.openxmlformats.org/officeDocument/2006/relationships/hyperlink" Target="https://www.google.com/maps/dir/33.8720949,-118.0631923/33.8885848,-118.0703626" TargetMode="External"/><Relationship Id="rId1120" Type="http://schemas.openxmlformats.org/officeDocument/2006/relationships/hyperlink" Target="https://www.google.com/maps/dir/33.8026434,-117.9419229/33.8885848,-118.0703626" TargetMode="External"/><Relationship Id="rId532" Type="http://schemas.openxmlformats.org/officeDocument/2006/relationships/hyperlink" Target="https://www.google.com/maps/dir/33.9690687,-118.0483086/33.8885848,-118.0703626" TargetMode="External"/><Relationship Id="rId774" Type="http://schemas.openxmlformats.org/officeDocument/2006/relationships/hyperlink" Target="https://www.google.com/maps/dir/?api=1&amp;origin=Target&amp;origin_place_id=ChIJg2zFwRPTwoARD7NYO_qIA9Q&amp;destination=%EF%B8%8F+Lucky+Frog+Photo+Booth+%EF%B8%8F+Photo+Booth+Rental+Orange+County&amp;destination_place_id=ChIJx22LbiEt3YARSIe46TZ1z_4&amp;travelmode=bicycling" TargetMode="External"/><Relationship Id="rId1121" Type="http://schemas.openxmlformats.org/officeDocument/2006/relationships/hyperlink" Target="https://www.google.com/maps/dir/?api=1&amp;origin=Wells+Fargo+Bank&amp;origin_place_id=ChIJNdjF6fTOwoARssC5hrxs258&amp;destination=%EF%B8%8F+Lucky+Frog+Photo+Booth+%EF%B8%8F+Photo+Booth+Rental+Orange+County&amp;destination_place_id=ChIJx22LbiEt3YARSIe46TZ1z_4&amp;travelmode=best" TargetMode="External"/><Relationship Id="rId531" Type="http://schemas.openxmlformats.org/officeDocument/2006/relationships/hyperlink" Target="https://maps.google.com?saddr=33.9690687,-118.0483086&amp;daddr=33.8885848,-118.0703626" TargetMode="External"/><Relationship Id="rId773" Type="http://schemas.openxmlformats.org/officeDocument/2006/relationships/hyperlink" Target="https://www.google.com/maps/dir/?api=1&amp;origin=Target&amp;origin_place_id=ChIJg2zFwRPTwoARD7NYO_qIA9Q&amp;destination=%EF%B8%8F+Lucky+Frog+Photo+Booth+%EF%B8%8F+Photo+Booth+Rental+Orange+County&amp;destination_place_id=ChIJx22LbiEt3YARSIe46TZ1z_4&amp;travelmode=walking" TargetMode="External"/><Relationship Id="rId1122" Type="http://schemas.openxmlformats.org/officeDocument/2006/relationships/hyperlink" Target="https://www.google.com/maps/dir/?api=1&amp;origin=Wells+Fargo+Bank&amp;origin_place_id=ChIJNdjF6fTOwoARssC5hrxs258&amp;destination=%EF%B8%8F+Lucky+Frog+Photo+Booth+%EF%B8%8F+Photo+Booth+Rental+Orange+County&amp;destination_place_id=ChIJx22LbiEt3YARSIe46TZ1z_4&amp;travelmode=driving" TargetMode="External"/><Relationship Id="rId530" Type="http://schemas.openxmlformats.org/officeDocument/2006/relationships/hyperlink" Target="https://www.google.com/maps/dir/?api=1&amp;origin=PIH+Health+Whittier+Hospital&amp;origin_place_id=ChIJ5Qwt_7vTwoARecJ1KcfOOIQ&amp;destination=%EF%B8%8F+Lucky+Frog+Photo+Booth+%EF%B8%8F+Photo+Booth+Rental+Orange+County&amp;destination_place_id=ChIJx22LbiEt3YARSIe46TZ1z_4&amp;travelmode=transit" TargetMode="External"/><Relationship Id="rId772" Type="http://schemas.openxmlformats.org/officeDocument/2006/relationships/hyperlink" Target="https://www.google.com/maps/dir/?api=1&amp;origin=Target&amp;origin_place_id=ChIJg2zFwRPTwoARD7NYO_qIA9Q&amp;destination=%EF%B8%8F+Lucky+Frog+Photo+Booth+%EF%B8%8F+Photo+Booth+Rental+Orange+County&amp;destination_place_id=ChIJx22LbiEt3YARSIe46TZ1z_4&amp;travelmode=driving" TargetMode="External"/><Relationship Id="rId1123" Type="http://schemas.openxmlformats.org/officeDocument/2006/relationships/hyperlink" Target="https://www.google.com/maps/dir/?api=1&amp;origin=Wells+Fargo+Bank&amp;origin_place_id=ChIJNdjF6fTOwoARssC5hrxs258&amp;destination=%EF%B8%8F+Lucky+Frog+Photo+Booth+%EF%B8%8F+Photo+Booth+Rental+Orange+County&amp;destination_place_id=ChIJx22LbiEt3YARSIe46TZ1z_4&amp;travelmode=walking" TargetMode="External"/><Relationship Id="rId771" Type="http://schemas.openxmlformats.org/officeDocument/2006/relationships/hyperlink" Target="https://www.google.com/maps/dir/?api=1&amp;origin=Target&amp;origin_place_id=ChIJg2zFwRPTwoARD7NYO_qIA9Q&amp;destination=%EF%B8%8F+Lucky+Frog+Photo+Booth+%EF%B8%8F+Photo+Booth+Rental+Orange+County&amp;destination_place_id=ChIJx22LbiEt3YARSIe46TZ1z_4&amp;travelmode=best" TargetMode="External"/><Relationship Id="rId1124" Type="http://schemas.openxmlformats.org/officeDocument/2006/relationships/hyperlink" Target="https://www.google.com/maps/dir/?api=1&amp;origin=Wells+Fargo+Bank&amp;origin_place_id=ChIJNdjF6fTOwoARssC5hrxs258&amp;destination=%EF%B8%8F+Lucky+Frog+Photo+Booth+%EF%B8%8F+Photo+Booth+Rental+Orange+County&amp;destination_place_id=ChIJx22LbiEt3YARSIe46TZ1z_4&amp;travelmode=bicycling" TargetMode="External"/><Relationship Id="rId1158" Type="http://schemas.openxmlformats.org/officeDocument/2006/relationships/hyperlink" Target="https://www.google.com/maps/dir/?api=1&amp;origin=Coinstar+Kiosk+%7C+Bitcoin+ATM&amp;origin_place_id=ChIJ0RDlz6go3YARqsJRMQ4Ck_M&amp;destination=%EF%B8%8F+Lucky+Frog+Photo+Booth+%EF%B8%8F+Photo+Booth+Rental+Orange+County&amp;destination_place_id=ChIJx22LbiEt3YARSIe46TZ1z_4&amp;travelmode=walking" TargetMode="External"/><Relationship Id="rId1159" Type="http://schemas.openxmlformats.org/officeDocument/2006/relationships/hyperlink" Target="https://www.google.com/maps/dir/?api=1&amp;origin=Coinstar+Kiosk+%7C+Bitcoin+ATM&amp;origin_place_id=ChIJ0RDlz6go3YARqsJRMQ4Ck_M&amp;destination=%EF%B8%8F+Lucky+Frog+Photo+Booth+%EF%B8%8F+Photo+Booth+Rental+Orange+County&amp;destination_place_id=ChIJx22LbiEt3YARSIe46TZ1z_4&amp;travelmode=bicycling" TargetMode="External"/><Relationship Id="rId327" Type="http://schemas.openxmlformats.org/officeDocument/2006/relationships/hyperlink" Target="https://www.google.com/maps/dir/?api=1&amp;origin=Tommy+Trojan&amp;origin_place_id=ChIJIfdecuPHwoARKagsKQF16io&amp;destination=%EF%B8%8F+Lucky+Frog+Photo+Booth+%EF%B8%8F+Photo+Booth+Rental+Orange+County&amp;destination_place_id=ChIJx22LbiEt3YARSIe46TZ1z_4&amp;travelmode=transit" TargetMode="External"/><Relationship Id="rId569" Type="http://schemas.openxmlformats.org/officeDocument/2006/relationships/hyperlink" Target="https://www.google.com/maps/dir/?api=1&amp;origin=House+of+Blues+Anaheim&amp;origin_place_id=ChIJc4y_idjX3IARMRg3qcsJwC8&amp;destination=%EF%B8%8F+Lucky+Frog+Photo+Booth+%EF%B8%8F+Photo+Booth+Rental+Orange+County&amp;destination_place_id=ChIJx22LbiEt3YARSIe46TZ1z_4&amp;travelmode=driving" TargetMode="External"/><Relationship Id="rId326" Type="http://schemas.openxmlformats.org/officeDocument/2006/relationships/hyperlink" Target="https://www.google.com/maps/dir/?api=1&amp;origin=Tommy+Trojan&amp;origin_place_id=ChIJIfdecuPHwoARKagsKQF16io&amp;destination=%EF%B8%8F+Lucky+Frog+Photo+Booth+%EF%B8%8F+Photo+Booth+Rental+Orange+County&amp;destination_place_id=ChIJx22LbiEt3YARSIe46TZ1z_4&amp;travelmode=bicycling" TargetMode="External"/><Relationship Id="rId568" Type="http://schemas.openxmlformats.org/officeDocument/2006/relationships/hyperlink" Target="https://www.google.com/maps/dir/?api=1&amp;origin=House+of+Blues+Anaheim&amp;origin_place_id=ChIJc4y_idjX3IARMRg3qcsJwC8&amp;destination=%EF%B8%8F+Lucky+Frog+Photo+Booth+%EF%B8%8F+Photo+Booth+Rental+Orange+County&amp;destination_place_id=ChIJx22LbiEt3YARSIe46TZ1z_4&amp;travelmode=best" TargetMode="External"/><Relationship Id="rId325" Type="http://schemas.openxmlformats.org/officeDocument/2006/relationships/hyperlink" Target="https://www.google.com/maps/dir/?api=1&amp;origin=Tommy+Trojan&amp;origin_place_id=ChIJIfdecuPHwoARKagsKQF16io&amp;destination=%EF%B8%8F+Lucky+Frog+Photo+Booth+%EF%B8%8F+Photo+Booth+Rental+Orange+County&amp;destination_place_id=ChIJx22LbiEt3YARSIe46TZ1z_4&amp;travelmode=walking" TargetMode="External"/><Relationship Id="rId567" Type="http://schemas.openxmlformats.org/officeDocument/2006/relationships/hyperlink" Target="https://www.google.com/maps/dir/33.9195263,-118.1026756/33.8885848,-118.0703626" TargetMode="External"/><Relationship Id="rId324" Type="http://schemas.openxmlformats.org/officeDocument/2006/relationships/hyperlink" Target="https://www.google.com/maps/dir/?api=1&amp;origin=Tommy+Trojan&amp;origin_place_id=ChIJIfdecuPHwoARKagsKQF16io&amp;destination=%EF%B8%8F+Lucky+Frog+Photo+Booth+%EF%B8%8F+Photo+Booth+Rental+Orange+County&amp;destination_place_id=ChIJx22LbiEt3YARSIe46TZ1z_4&amp;travelmode=driving" TargetMode="External"/><Relationship Id="rId566" Type="http://schemas.openxmlformats.org/officeDocument/2006/relationships/hyperlink" Target="https://maps.google.com?saddr=33.9195263,-118.1026756&amp;daddr=33.8885848,-118.0703626" TargetMode="External"/><Relationship Id="rId329" Type="http://schemas.openxmlformats.org/officeDocument/2006/relationships/hyperlink" Target="https://www.google.com/maps/dir/34.0205619,-118.2854468/33.8885848,-118.0703626" TargetMode="External"/><Relationship Id="rId328" Type="http://schemas.openxmlformats.org/officeDocument/2006/relationships/hyperlink" Target="https://maps.google.com?saddr=34.0205619,-118.2854468&amp;daddr=33.8885848,-118.0703626" TargetMode="External"/><Relationship Id="rId561" Type="http://schemas.openxmlformats.org/officeDocument/2006/relationships/hyperlink" Target="https://www.google.com/maps/dir/?api=1&amp;origin=Costco+Wholesale&amp;origin_place_id=ChIJPUqIQ5jSwoARgdmVFbGb4jU&amp;destination=%EF%B8%8F+Lucky+Frog+Photo+Booth+%EF%B8%8F+Photo+Booth+Rental+Orange+County&amp;destination_place_id=ChIJx22LbiEt3YARSIe46TZ1z_4&amp;travelmode=best" TargetMode="External"/><Relationship Id="rId1150" Type="http://schemas.openxmlformats.org/officeDocument/2006/relationships/hyperlink" Target="https://www.google.com/maps/dir/?api=1&amp;origin=Wells+Fargo+Bank&amp;origin_place_id=ChIJa0RWgXrWwoARoQxwjWHhkEk&amp;destination=%EF%B8%8F+Lucky+Frog+Photo+Booth+%EF%B8%8F+Photo+Booth+Rental+Orange+County&amp;destination_place_id=ChIJx22LbiEt3YARSIe46TZ1z_4&amp;travelmode=driving" TargetMode="External"/><Relationship Id="rId560" Type="http://schemas.openxmlformats.org/officeDocument/2006/relationships/hyperlink" Target="https://www.google.com/maps/dir/33.8511755,-118.1407921/33.8885848,-118.0703626" TargetMode="External"/><Relationship Id="rId1151" Type="http://schemas.openxmlformats.org/officeDocument/2006/relationships/hyperlink" Target="https://www.google.com/maps/dir/?api=1&amp;origin=Wells+Fargo+Bank&amp;origin_place_id=ChIJa0RWgXrWwoARoQxwjWHhkEk&amp;destination=%EF%B8%8F+Lucky+Frog+Photo+Booth+%EF%B8%8F+Photo+Booth+Rental+Orange+County&amp;destination_place_id=ChIJx22LbiEt3YARSIe46TZ1z_4&amp;travelmode=walking" TargetMode="External"/><Relationship Id="rId1152" Type="http://schemas.openxmlformats.org/officeDocument/2006/relationships/hyperlink" Target="https://www.google.com/maps/dir/?api=1&amp;origin=Wells+Fargo+Bank&amp;origin_place_id=ChIJa0RWgXrWwoARoQxwjWHhkEk&amp;destination=%EF%B8%8F+Lucky+Frog+Photo+Booth+%EF%B8%8F+Photo+Booth+Rental+Orange+County&amp;destination_place_id=ChIJx22LbiEt3YARSIe46TZ1z_4&amp;travelmode=bicycling" TargetMode="External"/><Relationship Id="rId1153" Type="http://schemas.openxmlformats.org/officeDocument/2006/relationships/hyperlink" Target="https://www.google.com/maps/dir/?api=1&amp;origin=Wells+Fargo+Bank&amp;origin_place_id=ChIJa0RWgXrWwoARoQxwjWHhkEk&amp;destination=%EF%B8%8F+Lucky+Frog+Photo+Booth+%EF%B8%8F+Photo+Booth+Rental+Orange+County&amp;destination_place_id=ChIJx22LbiEt3YARSIe46TZ1z_4&amp;travelmode=transit" TargetMode="External"/><Relationship Id="rId323" Type="http://schemas.openxmlformats.org/officeDocument/2006/relationships/hyperlink" Target="https://www.google.com/maps/dir/?api=1&amp;origin=Tommy+Trojan&amp;origin_place_id=ChIJIfdecuPHwoARKagsKQF16io&amp;destination=%EF%B8%8F+Lucky+Frog+Photo+Booth+%EF%B8%8F+Photo+Booth+Rental+Orange+County&amp;destination_place_id=ChIJx22LbiEt3YARSIe46TZ1z_4&amp;travelmode=best" TargetMode="External"/><Relationship Id="rId565" Type="http://schemas.openxmlformats.org/officeDocument/2006/relationships/hyperlink" Target="https://www.google.com/maps/dir/?api=1&amp;origin=Costco+Wholesale&amp;origin_place_id=ChIJPUqIQ5jSwoARgdmVFbGb4jU&amp;destination=%EF%B8%8F+Lucky+Frog+Photo+Booth+%EF%B8%8F+Photo+Booth+Rental+Orange+County&amp;destination_place_id=ChIJx22LbiEt3YARSIe46TZ1z_4&amp;travelmode=transit" TargetMode="External"/><Relationship Id="rId1154" Type="http://schemas.openxmlformats.org/officeDocument/2006/relationships/hyperlink" Target="https://maps.google.com?saddr=34.0214365,-117.957909&amp;daddr=33.8885848,-118.0703626" TargetMode="External"/><Relationship Id="rId322" Type="http://schemas.openxmlformats.org/officeDocument/2006/relationships/hyperlink" Target="https://www.google.com/maps/dir/34.029229,-118.0683865/33.8885848,-118.0703626" TargetMode="External"/><Relationship Id="rId564" Type="http://schemas.openxmlformats.org/officeDocument/2006/relationships/hyperlink" Target="https://www.google.com/maps/dir/?api=1&amp;origin=Costco+Wholesale&amp;origin_place_id=ChIJPUqIQ5jSwoARgdmVFbGb4jU&amp;destination=%EF%B8%8F+Lucky+Frog+Photo+Booth+%EF%B8%8F+Photo+Booth+Rental+Orange+County&amp;destination_place_id=ChIJx22LbiEt3YARSIe46TZ1z_4&amp;travelmode=bicycling" TargetMode="External"/><Relationship Id="rId1155" Type="http://schemas.openxmlformats.org/officeDocument/2006/relationships/hyperlink" Target="https://www.google.com/maps/dir/34.0214365,-117.957909/33.8885848,-118.0703626" TargetMode="External"/><Relationship Id="rId321" Type="http://schemas.openxmlformats.org/officeDocument/2006/relationships/hyperlink" Target="https://maps.google.com?saddr=34.029229,-118.0683865&amp;daddr=33.8885848,-118.0703626" TargetMode="External"/><Relationship Id="rId563" Type="http://schemas.openxmlformats.org/officeDocument/2006/relationships/hyperlink" Target="https://www.google.com/maps/dir/?api=1&amp;origin=Costco+Wholesale&amp;origin_place_id=ChIJPUqIQ5jSwoARgdmVFbGb4jU&amp;destination=%EF%B8%8F+Lucky+Frog+Photo+Booth+%EF%B8%8F+Photo+Booth+Rental+Orange+County&amp;destination_place_id=ChIJx22LbiEt3YARSIe46TZ1z_4&amp;travelmode=walking" TargetMode="External"/><Relationship Id="rId1156" Type="http://schemas.openxmlformats.org/officeDocument/2006/relationships/hyperlink" Target="https://www.google.com/maps/dir/?api=1&amp;origin=Coinstar+Kiosk+%7C+Bitcoin+ATM&amp;origin_place_id=ChIJ0RDlz6go3YARqsJRMQ4Ck_M&amp;destination=%EF%B8%8F+Lucky+Frog+Photo+Booth+%EF%B8%8F+Photo+Booth+Rental+Orange+County&amp;destination_place_id=ChIJx22LbiEt3YARSIe46TZ1z_4&amp;travelmode=best" TargetMode="External"/><Relationship Id="rId320" Type="http://schemas.openxmlformats.org/officeDocument/2006/relationships/hyperlink" Target="https://www.google.com/maps/dir/?api=1&amp;origin=Bosque+Del+Rio+Hondo&amp;origin_place_id=ChIJAS6b_FPQwoARQtVGSSK-XKg&amp;destination=%EF%B8%8F+Lucky+Frog+Photo+Booth+%EF%B8%8F+Photo+Booth+Rental+Orange+County&amp;destination_place_id=ChIJx22LbiEt3YARSIe46TZ1z_4&amp;travelmode=transit" TargetMode="External"/><Relationship Id="rId562" Type="http://schemas.openxmlformats.org/officeDocument/2006/relationships/hyperlink" Target="https://www.google.com/maps/dir/?api=1&amp;origin=Costco+Wholesale&amp;origin_place_id=ChIJPUqIQ5jSwoARgdmVFbGb4jU&amp;destination=%EF%B8%8F+Lucky+Frog+Photo+Booth+%EF%B8%8F+Photo+Booth+Rental+Orange+County&amp;destination_place_id=ChIJx22LbiEt3YARSIe46TZ1z_4&amp;travelmode=driving" TargetMode="External"/><Relationship Id="rId1157" Type="http://schemas.openxmlformats.org/officeDocument/2006/relationships/hyperlink" Target="https://www.google.com/maps/dir/?api=1&amp;origin=Coinstar+Kiosk+%7C+Bitcoin+ATM&amp;origin_place_id=ChIJ0RDlz6go3YARqsJRMQ4Ck_M&amp;destination=%EF%B8%8F+Lucky+Frog+Photo+Booth+%EF%B8%8F+Photo+Booth+Rental+Orange+County&amp;destination_place_id=ChIJx22LbiEt3YARSIe46TZ1z_4&amp;travelmode=driving" TargetMode="External"/><Relationship Id="rId1147" Type="http://schemas.openxmlformats.org/officeDocument/2006/relationships/hyperlink" Target="https://maps.google.com?saddr=33.7662509,-118.191385&amp;daddr=33.8885848,-118.0703626" TargetMode="External"/><Relationship Id="rId1148" Type="http://schemas.openxmlformats.org/officeDocument/2006/relationships/hyperlink" Target="https://www.google.com/maps/dir/33.7662509,-118.191385/33.8885848,-118.0703626" TargetMode="External"/><Relationship Id="rId1149" Type="http://schemas.openxmlformats.org/officeDocument/2006/relationships/hyperlink" Target="https://www.google.com/maps/dir/?api=1&amp;origin=Wells+Fargo+Bank&amp;origin_place_id=ChIJa0RWgXrWwoARoQxwjWHhkEk&amp;destination=%EF%B8%8F+Lucky+Frog+Photo+Booth+%EF%B8%8F+Photo+Booth+Rental+Orange+County&amp;destination_place_id=ChIJx22LbiEt3YARSIe46TZ1z_4&amp;travelmode=best" TargetMode="External"/><Relationship Id="rId316" Type="http://schemas.openxmlformats.org/officeDocument/2006/relationships/hyperlink" Target="https://www.google.com/maps/dir/?api=1&amp;origin=Bosque+Del+Rio+Hondo&amp;origin_place_id=ChIJAS6b_FPQwoARQtVGSSK-XKg&amp;destination=%EF%B8%8F+Lucky+Frog+Photo+Booth+%EF%B8%8F+Photo+Booth+Rental+Orange+County&amp;destination_place_id=ChIJx22LbiEt3YARSIe46TZ1z_4&amp;travelmode=best" TargetMode="External"/><Relationship Id="rId558" Type="http://schemas.openxmlformats.org/officeDocument/2006/relationships/hyperlink" Target="https://www.google.com/maps/dir/?api=1&amp;origin=Foot+Locker&amp;origin_place_id=ChIJld31mvYy3YAR0E8Z0Kh0hp4&amp;destination=%EF%B8%8F+Lucky+Frog+Photo+Booth+%EF%B8%8F+Photo+Booth+Rental+Orange+County&amp;destination_place_id=ChIJx22LbiEt3YARSIe46TZ1z_4&amp;travelmode=transit" TargetMode="External"/><Relationship Id="rId315" Type="http://schemas.openxmlformats.org/officeDocument/2006/relationships/hyperlink" Target="https://www.google.com/maps/dir/34.05765,-118.2381585/33.8885848,-118.0703626" TargetMode="External"/><Relationship Id="rId557" Type="http://schemas.openxmlformats.org/officeDocument/2006/relationships/hyperlink" Target="https://www.google.com/maps/dir/?api=1&amp;origin=Foot+Locker&amp;origin_place_id=ChIJld31mvYy3YAR0E8Z0Kh0hp4&amp;destination=%EF%B8%8F+Lucky+Frog+Photo+Booth+%EF%B8%8F+Photo+Booth+Rental+Orange+County&amp;destination_place_id=ChIJx22LbiEt3YARSIe46TZ1z_4&amp;travelmode=bicycling" TargetMode="External"/><Relationship Id="rId799" Type="http://schemas.openxmlformats.org/officeDocument/2006/relationships/hyperlink" Target="https://www.google.com/maps/dir/?api=1&amp;origin=Walmart+Supercenter&amp;origin_place_id=ChIJ4YKP4xHTwoARJwlORQrt8Vw&amp;destination=%EF%B8%8F+Lucky+Frog+Photo+Booth+%EF%B8%8F+Photo+Booth+Rental+Orange+County&amp;destination_place_id=ChIJx22LbiEt3YARSIe46TZ1z_4&amp;travelmode=best" TargetMode="External"/><Relationship Id="rId314" Type="http://schemas.openxmlformats.org/officeDocument/2006/relationships/hyperlink" Target="https://maps.google.com?saddr=34.05765,-118.2381585&amp;daddr=33.8885848,-118.0703626" TargetMode="External"/><Relationship Id="rId556" Type="http://schemas.openxmlformats.org/officeDocument/2006/relationships/hyperlink" Target="https://www.google.com/maps/dir/?api=1&amp;origin=Foot+Locker&amp;origin_place_id=ChIJld31mvYy3YAR0E8Z0Kh0hp4&amp;destination=%EF%B8%8F+Lucky+Frog+Photo+Booth+%EF%B8%8F+Photo+Booth+Rental+Orange+County&amp;destination_place_id=ChIJx22LbiEt3YARSIe46TZ1z_4&amp;travelmode=walking" TargetMode="External"/><Relationship Id="rId798" Type="http://schemas.openxmlformats.org/officeDocument/2006/relationships/hyperlink" Target="https://www.google.com/maps/dir/33.885534,-118.105267/33.8885848,-118.0703626" TargetMode="External"/><Relationship Id="rId313" Type="http://schemas.openxmlformats.org/officeDocument/2006/relationships/hyperlink" Target="https://www.google.com/maps/dir/?api=1&amp;origin=America+Tropical+Interpretive+Center&amp;origin_place_id=ChIJscTnAUXGwoARbOL70ZGMb3Q&amp;destination=%EF%B8%8F+Lucky+Frog+Photo+Booth+%EF%B8%8F+Photo+Booth+Rental+Orange+County&amp;destination_place_id=ChIJx22LbiEt3YARSIe46TZ1z_4&amp;travelmode=transit" TargetMode="External"/><Relationship Id="rId555" Type="http://schemas.openxmlformats.org/officeDocument/2006/relationships/hyperlink" Target="https://www.google.com/maps/dir/?api=1&amp;origin=Foot+Locker&amp;origin_place_id=ChIJld31mvYy3YAR0E8Z0Kh0hp4&amp;destination=%EF%B8%8F+Lucky+Frog+Photo+Booth+%EF%B8%8F+Photo+Booth+Rental+Orange+County&amp;destination_place_id=ChIJx22LbiEt3YARSIe46TZ1z_4&amp;travelmode=driving" TargetMode="External"/><Relationship Id="rId797" Type="http://schemas.openxmlformats.org/officeDocument/2006/relationships/hyperlink" Target="https://maps.google.com?saddr=33.885534,-118.105267&amp;daddr=33.8885848,-118.0703626" TargetMode="External"/><Relationship Id="rId319" Type="http://schemas.openxmlformats.org/officeDocument/2006/relationships/hyperlink" Target="https://www.google.com/maps/dir/?api=1&amp;origin=Bosque+Del+Rio+Hondo&amp;origin_place_id=ChIJAS6b_FPQwoARQtVGSSK-XKg&amp;destination=%EF%B8%8F+Lucky+Frog+Photo+Booth+%EF%B8%8F+Photo+Booth+Rental+Orange+County&amp;destination_place_id=ChIJx22LbiEt3YARSIe46TZ1z_4&amp;travelmode=bicycling" TargetMode="External"/><Relationship Id="rId318" Type="http://schemas.openxmlformats.org/officeDocument/2006/relationships/hyperlink" Target="https://www.google.com/maps/dir/?api=1&amp;origin=Bosque+Del+Rio+Hondo&amp;origin_place_id=ChIJAS6b_FPQwoARQtVGSSK-XKg&amp;destination=%EF%B8%8F+Lucky+Frog+Photo+Booth+%EF%B8%8F+Photo+Booth+Rental+Orange+County&amp;destination_place_id=ChIJx22LbiEt3YARSIe46TZ1z_4&amp;travelmode=walking" TargetMode="External"/><Relationship Id="rId317" Type="http://schemas.openxmlformats.org/officeDocument/2006/relationships/hyperlink" Target="https://www.google.com/maps/dir/?api=1&amp;origin=Bosque+Del+Rio+Hondo&amp;origin_place_id=ChIJAS6b_FPQwoARQtVGSSK-XKg&amp;destination=%EF%B8%8F+Lucky+Frog+Photo+Booth+%EF%B8%8F+Photo+Booth+Rental+Orange+County&amp;destination_place_id=ChIJx22LbiEt3YARSIe46TZ1z_4&amp;travelmode=driving" TargetMode="External"/><Relationship Id="rId559" Type="http://schemas.openxmlformats.org/officeDocument/2006/relationships/hyperlink" Target="https://maps.google.com?saddr=33.8511755,-118.1407921&amp;daddr=33.8885848,-118.0703626" TargetMode="External"/><Relationship Id="rId550" Type="http://schemas.openxmlformats.org/officeDocument/2006/relationships/hyperlink" Target="https://www.google.com/maps/dir/?api=1&amp;origin=Target&amp;origin_place_id=ChIJMWoy9esr3YARev8diNxBa8U&amp;destination=%EF%B8%8F+Lucky+Frog+Photo+Booth+%EF%B8%8F+Photo+Booth+Rental+Orange+County&amp;destination_place_id=ChIJx22LbiEt3YARSIe46TZ1z_4&amp;travelmode=bicycling" TargetMode="External"/><Relationship Id="rId792" Type="http://schemas.openxmlformats.org/officeDocument/2006/relationships/hyperlink" Target="https://www.google.com/maps/dir/?api=1&amp;origin=Ammo+Bros&amp;origin_place_id=ChIJ32hhQFot3YARyGIs8z7G6Ps&amp;destination=%EF%B8%8F+Lucky+Frog+Photo+Booth+%EF%B8%8F+Photo+Booth+Rental+Orange+County&amp;destination_place_id=ChIJx22LbiEt3YARSIe46TZ1z_4&amp;travelmode=best" TargetMode="External"/><Relationship Id="rId791" Type="http://schemas.openxmlformats.org/officeDocument/2006/relationships/hyperlink" Target="https://www.google.com/maps/dir/33.9365958,-118.097189/33.8885848,-118.0703626" TargetMode="External"/><Relationship Id="rId1140" Type="http://schemas.openxmlformats.org/officeDocument/2006/relationships/hyperlink" Target="https://maps.google.com?saddr=33.9705777,-118.1658792&amp;daddr=33.8885848,-118.0703626" TargetMode="External"/><Relationship Id="rId790" Type="http://schemas.openxmlformats.org/officeDocument/2006/relationships/hyperlink" Target="https://maps.google.com?saddr=33.9365958,-118.097189&amp;daddr=33.8885848,-118.0703626" TargetMode="External"/><Relationship Id="rId1141" Type="http://schemas.openxmlformats.org/officeDocument/2006/relationships/hyperlink" Target="https://www.google.com/maps/dir/33.9705777,-118.1658792/33.8885848,-118.0703626" TargetMode="External"/><Relationship Id="rId1142" Type="http://schemas.openxmlformats.org/officeDocument/2006/relationships/hyperlink" Target="https://www.google.com/maps/dir/?api=1&amp;origin=Doctor's+Bank&amp;origin_place_id=ChIJhQbZNDox3YARuv1XsDRY6g0&amp;destination=%EF%B8%8F+Lucky+Frog+Photo+Booth+%EF%B8%8F+Photo+Booth+Rental+Orange+County&amp;destination_place_id=ChIJx22LbiEt3YARSIe46TZ1z_4&amp;travelmode=best" TargetMode="External"/><Relationship Id="rId312" Type="http://schemas.openxmlformats.org/officeDocument/2006/relationships/hyperlink" Target="https://www.google.com/maps/dir/?api=1&amp;origin=America+Tropical+Interpretive+Center&amp;origin_place_id=ChIJscTnAUXGwoARbOL70ZGMb3Q&amp;destination=%EF%B8%8F+Lucky+Frog+Photo+Booth+%EF%B8%8F+Photo+Booth+Rental+Orange+County&amp;destination_place_id=ChIJx22LbiEt3YARSIe46TZ1z_4&amp;travelmode=bicycling" TargetMode="External"/><Relationship Id="rId554" Type="http://schemas.openxmlformats.org/officeDocument/2006/relationships/hyperlink" Target="https://www.google.com/maps/dir/?api=1&amp;origin=Foot+Locker&amp;origin_place_id=ChIJld31mvYy3YAR0E8Z0Kh0hp4&amp;destination=%EF%B8%8F+Lucky+Frog+Photo+Booth+%EF%B8%8F+Photo+Booth+Rental+Orange+County&amp;destination_place_id=ChIJx22LbiEt3YARSIe46TZ1z_4&amp;travelmode=best" TargetMode="External"/><Relationship Id="rId796" Type="http://schemas.openxmlformats.org/officeDocument/2006/relationships/hyperlink" Target="https://www.google.com/maps/dir/?api=1&amp;origin=Ammo+Bros&amp;origin_place_id=ChIJ32hhQFot3YARyGIs8z7G6Ps&amp;destination=%EF%B8%8F+Lucky+Frog+Photo+Booth+%EF%B8%8F+Photo+Booth+Rental+Orange+County&amp;destination_place_id=ChIJx22LbiEt3YARSIe46TZ1z_4&amp;travelmode=transit" TargetMode="External"/><Relationship Id="rId1143" Type="http://schemas.openxmlformats.org/officeDocument/2006/relationships/hyperlink" Target="https://www.google.com/maps/dir/?api=1&amp;origin=Doctor's+Bank&amp;origin_place_id=ChIJhQbZNDox3YARuv1XsDRY6g0&amp;destination=%EF%B8%8F+Lucky+Frog+Photo+Booth+%EF%B8%8F+Photo+Booth+Rental+Orange+County&amp;destination_place_id=ChIJx22LbiEt3YARSIe46TZ1z_4&amp;travelmode=driving" TargetMode="External"/><Relationship Id="rId311" Type="http://schemas.openxmlformats.org/officeDocument/2006/relationships/hyperlink" Target="https://www.google.com/maps/dir/?api=1&amp;origin=America+Tropical+Interpretive+Center&amp;origin_place_id=ChIJscTnAUXGwoARbOL70ZGMb3Q&amp;destination=%EF%B8%8F+Lucky+Frog+Photo+Booth+%EF%B8%8F+Photo+Booth+Rental+Orange+County&amp;destination_place_id=ChIJx22LbiEt3YARSIe46TZ1z_4&amp;travelmode=walking" TargetMode="External"/><Relationship Id="rId553" Type="http://schemas.openxmlformats.org/officeDocument/2006/relationships/hyperlink" Target="https://www.google.com/maps/dir/33.857376,-118.0014648/33.8885848,-118.0703626" TargetMode="External"/><Relationship Id="rId795" Type="http://schemas.openxmlformats.org/officeDocument/2006/relationships/hyperlink" Target="https://www.google.com/maps/dir/?api=1&amp;origin=Ammo+Bros&amp;origin_place_id=ChIJ32hhQFot3YARyGIs8z7G6Ps&amp;destination=%EF%B8%8F+Lucky+Frog+Photo+Booth+%EF%B8%8F+Photo+Booth+Rental+Orange+County&amp;destination_place_id=ChIJx22LbiEt3YARSIe46TZ1z_4&amp;travelmode=bicycling" TargetMode="External"/><Relationship Id="rId1144" Type="http://schemas.openxmlformats.org/officeDocument/2006/relationships/hyperlink" Target="https://www.google.com/maps/dir/?api=1&amp;origin=Doctor's+Bank&amp;origin_place_id=ChIJhQbZNDox3YARuv1XsDRY6g0&amp;destination=%EF%B8%8F+Lucky+Frog+Photo+Booth+%EF%B8%8F+Photo+Booth+Rental+Orange+County&amp;destination_place_id=ChIJx22LbiEt3YARSIe46TZ1z_4&amp;travelmode=walking" TargetMode="External"/><Relationship Id="rId310" Type="http://schemas.openxmlformats.org/officeDocument/2006/relationships/hyperlink" Target="https://www.google.com/maps/dir/?api=1&amp;origin=America+Tropical+Interpretive+Center&amp;origin_place_id=ChIJscTnAUXGwoARbOL70ZGMb3Q&amp;destination=%EF%B8%8F+Lucky+Frog+Photo+Booth+%EF%B8%8F+Photo+Booth+Rental+Orange+County&amp;destination_place_id=ChIJx22LbiEt3YARSIe46TZ1z_4&amp;travelmode=driving" TargetMode="External"/><Relationship Id="rId552" Type="http://schemas.openxmlformats.org/officeDocument/2006/relationships/hyperlink" Target="https://maps.google.com?saddr=33.857376,-118.0014648&amp;daddr=33.8885848,-118.0703626" TargetMode="External"/><Relationship Id="rId794" Type="http://schemas.openxmlformats.org/officeDocument/2006/relationships/hyperlink" Target="https://www.google.com/maps/dir/?api=1&amp;origin=Ammo+Bros&amp;origin_place_id=ChIJ32hhQFot3YARyGIs8z7G6Ps&amp;destination=%EF%B8%8F+Lucky+Frog+Photo+Booth+%EF%B8%8F+Photo+Booth+Rental+Orange+County&amp;destination_place_id=ChIJx22LbiEt3YARSIe46TZ1z_4&amp;travelmode=walking" TargetMode="External"/><Relationship Id="rId1145" Type="http://schemas.openxmlformats.org/officeDocument/2006/relationships/hyperlink" Target="https://www.google.com/maps/dir/?api=1&amp;origin=Doctor's+Bank&amp;origin_place_id=ChIJhQbZNDox3YARuv1XsDRY6g0&amp;destination=%EF%B8%8F+Lucky+Frog+Photo+Booth+%EF%B8%8F+Photo+Booth+Rental+Orange+County&amp;destination_place_id=ChIJx22LbiEt3YARSIe46TZ1z_4&amp;travelmode=bicycling" TargetMode="External"/><Relationship Id="rId551" Type="http://schemas.openxmlformats.org/officeDocument/2006/relationships/hyperlink" Target="https://www.google.com/maps/dir/?api=1&amp;origin=Target&amp;origin_place_id=ChIJMWoy9esr3YARev8diNxBa8U&amp;destination=%EF%B8%8F+Lucky+Frog+Photo+Booth+%EF%B8%8F+Photo+Booth+Rental+Orange+County&amp;destination_place_id=ChIJx22LbiEt3YARSIe46TZ1z_4&amp;travelmode=transit" TargetMode="External"/><Relationship Id="rId793" Type="http://schemas.openxmlformats.org/officeDocument/2006/relationships/hyperlink" Target="https://www.google.com/maps/dir/?api=1&amp;origin=Ammo+Bros&amp;origin_place_id=ChIJ32hhQFot3YARyGIs8z7G6Ps&amp;destination=%EF%B8%8F+Lucky+Frog+Photo+Booth+%EF%B8%8F+Photo+Booth+Rental+Orange+County&amp;destination_place_id=ChIJx22LbiEt3YARSIe46TZ1z_4&amp;travelmode=driving" TargetMode="External"/><Relationship Id="rId1146" Type="http://schemas.openxmlformats.org/officeDocument/2006/relationships/hyperlink" Target="https://www.google.com/maps/dir/?api=1&amp;origin=Doctor's+Bank&amp;origin_place_id=ChIJhQbZNDox3YARuv1XsDRY6g0&amp;destination=%EF%B8%8F+Lucky+Frog+Photo+Booth+%EF%B8%8F+Photo+Booth+Rental+Orange+County&amp;destination_place_id=ChIJx22LbiEt3YARSIe46TZ1z_4&amp;travelmode=transit" TargetMode="External"/><Relationship Id="rId297" Type="http://schemas.openxmlformats.org/officeDocument/2006/relationships/hyperlink" Target="https://www.google.com/maps/dir/?api=1&amp;origin=The+Banning+Museum&amp;origin_place_id=ChIJ9bhKKcw13YARpn9Dk1oypdY&amp;destination=%EF%B8%8F+Lucky+Frog+Photo+Booth+%EF%B8%8F+Photo+Booth+Rental+Orange+County&amp;destination_place_id=ChIJx22LbiEt3YARSIe46TZ1z_4&amp;travelmode=walking" TargetMode="External"/><Relationship Id="rId296" Type="http://schemas.openxmlformats.org/officeDocument/2006/relationships/hyperlink" Target="https://www.google.com/maps/dir/?api=1&amp;origin=The+Banning+Museum&amp;origin_place_id=ChIJ9bhKKcw13YARpn9Dk1oypdY&amp;destination=%EF%B8%8F+Lucky+Frog+Photo+Booth+%EF%B8%8F+Photo+Booth+Rental+Orange+County&amp;destination_place_id=ChIJx22LbiEt3YARSIe46TZ1z_4&amp;travelmode=driving" TargetMode="External"/><Relationship Id="rId295" Type="http://schemas.openxmlformats.org/officeDocument/2006/relationships/hyperlink" Target="https://www.google.com/maps/dir/?api=1&amp;origin=The+Banning+Museum&amp;origin_place_id=ChIJ9bhKKcw13YARpn9Dk1oypdY&amp;destination=%EF%B8%8F+Lucky+Frog+Photo+Booth+%EF%B8%8F+Photo+Booth+Rental+Orange+County&amp;destination_place_id=ChIJx22LbiEt3YARSIe46TZ1z_4&amp;travelmode=best" TargetMode="External"/><Relationship Id="rId294" Type="http://schemas.openxmlformats.org/officeDocument/2006/relationships/hyperlink" Target="https://www.google.com/maps/dir/33.7694616,-118.1834921/33.8885848,-118.0703626" TargetMode="External"/><Relationship Id="rId299" Type="http://schemas.openxmlformats.org/officeDocument/2006/relationships/hyperlink" Target="https://www.google.com/maps/dir/?api=1&amp;origin=The+Banning+Museum&amp;origin_place_id=ChIJ9bhKKcw13YARpn9Dk1oypdY&amp;destination=%EF%B8%8F+Lucky+Frog+Photo+Booth+%EF%B8%8F+Photo+Booth+Rental+Orange+County&amp;destination_place_id=ChIJx22LbiEt3YARSIe46TZ1z_4&amp;travelmode=transit" TargetMode="External"/><Relationship Id="rId298" Type="http://schemas.openxmlformats.org/officeDocument/2006/relationships/hyperlink" Target="https://www.google.com/maps/dir/?api=1&amp;origin=The+Banning+Museum&amp;origin_place_id=ChIJ9bhKKcw13YARpn9Dk1oypdY&amp;destination=%EF%B8%8F+Lucky+Frog+Photo+Booth+%EF%B8%8F+Photo+Booth+Rental+Orange+County&amp;destination_place_id=ChIJx22LbiEt3YARSIe46TZ1z_4&amp;travelmode=bicycling" TargetMode="External"/><Relationship Id="rId271" Type="http://schemas.openxmlformats.org/officeDocument/2006/relationships/hyperlink" Target="https://www.google.com/maps/dir/?api=1&amp;origin=Navy+Memorial&amp;origin_place_id=ChIJc-EBKqsx3YARf7jrj6LWuNU&amp;destination=%EF%B8%8F+Lucky+Frog+Photo+Booth+%EF%B8%8F+Photo+Booth+Rental+Orange+County&amp;destination_place_id=ChIJx22LbiEt3YARSIe46TZ1z_4&amp;travelmode=transit" TargetMode="External"/><Relationship Id="rId270" Type="http://schemas.openxmlformats.org/officeDocument/2006/relationships/hyperlink" Target="https://www.google.com/maps/dir/?api=1&amp;origin=Navy+Memorial&amp;origin_place_id=ChIJc-EBKqsx3YARf7jrj6LWuNU&amp;destination=%EF%B8%8F+Lucky+Frog+Photo+Booth+%EF%B8%8F+Photo+Booth+Rental+Orange+County&amp;destination_place_id=ChIJx22LbiEt3YARSIe46TZ1z_4&amp;travelmode=bicycling" TargetMode="External"/><Relationship Id="rId269" Type="http://schemas.openxmlformats.org/officeDocument/2006/relationships/hyperlink" Target="https://www.google.com/maps/dir/?api=1&amp;origin=Navy+Memorial&amp;origin_place_id=ChIJc-EBKqsx3YARf7jrj6LWuNU&amp;destination=%EF%B8%8F+Lucky+Frog+Photo+Booth+%EF%B8%8F+Photo+Booth+Rental+Orange+County&amp;destination_place_id=ChIJx22LbiEt3YARSIe46TZ1z_4&amp;travelmode=walking" TargetMode="External"/><Relationship Id="rId264" Type="http://schemas.openxmlformats.org/officeDocument/2006/relationships/hyperlink" Target="https://www.google.com/maps/dir/?api=1&amp;origin=Muzeo+Museum+and+Cultural+Center&amp;origin_place_id=ChIJXU3PKyXW3IARhRwrRyqLhpM&amp;destination=%EF%B8%8F+Lucky+Frog+Photo+Booth+%EF%B8%8F+Photo+Booth+Rental+Orange+County&amp;destination_place_id=ChIJx22LbiEt3YARSIe46TZ1z_4&amp;travelmode=transit" TargetMode="External"/><Relationship Id="rId263" Type="http://schemas.openxmlformats.org/officeDocument/2006/relationships/hyperlink" Target="https://www.google.com/maps/dir/?api=1&amp;origin=Muzeo+Museum+and+Cultural+Center&amp;origin_place_id=ChIJXU3PKyXW3IARhRwrRyqLhpM&amp;destination=%EF%B8%8F+Lucky+Frog+Photo+Booth+%EF%B8%8F+Photo+Booth+Rental+Orange+County&amp;destination_place_id=ChIJx22LbiEt3YARSIe46TZ1z_4&amp;travelmode=bicycling" TargetMode="External"/><Relationship Id="rId262" Type="http://schemas.openxmlformats.org/officeDocument/2006/relationships/hyperlink" Target="https://www.google.com/maps/dir/?api=1&amp;origin=Muzeo+Museum+and+Cultural+Center&amp;origin_place_id=ChIJXU3PKyXW3IARhRwrRyqLhpM&amp;destination=%EF%B8%8F+Lucky+Frog+Photo+Booth+%EF%B8%8F+Photo+Booth+Rental+Orange+County&amp;destination_place_id=ChIJx22LbiEt3YARSIe46TZ1z_4&amp;travelmode=walking" TargetMode="External"/><Relationship Id="rId261" Type="http://schemas.openxmlformats.org/officeDocument/2006/relationships/hyperlink" Target="https://www.google.com/maps/dir/?api=1&amp;origin=Muzeo+Museum+and+Cultural+Center&amp;origin_place_id=ChIJXU3PKyXW3IARhRwrRyqLhpM&amp;destination=%EF%B8%8F+Lucky+Frog+Photo+Booth+%EF%B8%8F+Photo+Booth+Rental+Orange+County&amp;destination_place_id=ChIJx22LbiEt3YARSIe46TZ1z_4&amp;travelmode=driving" TargetMode="External"/><Relationship Id="rId268" Type="http://schemas.openxmlformats.org/officeDocument/2006/relationships/hyperlink" Target="https://www.google.com/maps/dir/?api=1&amp;origin=Navy+Memorial&amp;origin_place_id=ChIJc-EBKqsx3YARf7jrj6LWuNU&amp;destination=%EF%B8%8F+Lucky+Frog+Photo+Booth+%EF%B8%8F+Photo+Booth+Rental+Orange+County&amp;destination_place_id=ChIJx22LbiEt3YARSIe46TZ1z_4&amp;travelmode=driving" TargetMode="External"/><Relationship Id="rId267" Type="http://schemas.openxmlformats.org/officeDocument/2006/relationships/hyperlink" Target="https://www.google.com/maps/dir/?api=1&amp;origin=Navy+Memorial&amp;origin_place_id=ChIJc-EBKqsx3YARf7jrj6LWuNU&amp;destination=%EF%B8%8F+Lucky+Frog+Photo+Booth+%EF%B8%8F+Photo+Booth+Rental+Orange+County&amp;destination_place_id=ChIJx22LbiEt3YARSIe46TZ1z_4&amp;travelmode=best" TargetMode="External"/><Relationship Id="rId266" Type="http://schemas.openxmlformats.org/officeDocument/2006/relationships/hyperlink" Target="https://www.google.com/maps/dir/33.83348050000001,-117.914103/33.8885848,-118.0703626" TargetMode="External"/><Relationship Id="rId265" Type="http://schemas.openxmlformats.org/officeDocument/2006/relationships/hyperlink" Target="https://maps.google.com?saddr=33.83348050000001,-117.914103&amp;daddr=33.8885848,-118.0703626" TargetMode="External"/><Relationship Id="rId260" Type="http://schemas.openxmlformats.org/officeDocument/2006/relationships/hyperlink" Target="https://www.google.com/maps/dir/?api=1&amp;origin=Muzeo+Museum+and+Cultural+Center&amp;origin_place_id=ChIJXU3PKyXW3IARhRwrRyqLhpM&amp;destination=%EF%B8%8F+Lucky+Frog+Photo+Booth+%EF%B8%8F+Photo+Booth+Rental+Orange+County&amp;destination_place_id=ChIJx22LbiEt3YARSIe46TZ1z_4&amp;travelmode=best" TargetMode="External"/><Relationship Id="rId259" Type="http://schemas.openxmlformats.org/officeDocument/2006/relationships/hyperlink" Target="https://www.google.com/maps/dir/33.7751861,-118.1804241/33.8885848,-118.0703626" TargetMode="External"/><Relationship Id="rId258" Type="http://schemas.openxmlformats.org/officeDocument/2006/relationships/hyperlink" Target="https://maps.google.com?saddr=33.7751861,-118.1804241&amp;daddr=33.8885848,-118.0703626" TargetMode="External"/><Relationship Id="rId253" Type="http://schemas.openxmlformats.org/officeDocument/2006/relationships/hyperlink" Target="https://www.google.com/maps/dir/?api=1&amp;origin=Pacific+Island+Ethnic+Art+Museum&amp;origin_place_id=ChIJ2XyMOhUx3YARvBiNfi6inNQ&amp;destination=%EF%B8%8F+Lucky+Frog+Photo+Booth+%EF%B8%8F+Photo+Booth+Rental+Orange+County&amp;destination_place_id=ChIJx22LbiEt3YARSIe46TZ1z_4&amp;travelmode=best" TargetMode="External"/><Relationship Id="rId495" Type="http://schemas.openxmlformats.org/officeDocument/2006/relationships/hyperlink" Target="https://www.google.com/maps/dir/?api=1&amp;origin=Nordstrom&amp;origin_place_id=ChIJAdw-Lp4t3YARD6A1YxrYEpM&amp;destination=%EF%B8%8F+Lucky+Frog+Photo+Booth+%EF%B8%8F+Photo+Booth+Rental+Orange+County&amp;destination_place_id=ChIJx22LbiEt3YARSIe46TZ1z_4&amp;travelmode=transit" TargetMode="External"/><Relationship Id="rId252" Type="http://schemas.openxmlformats.org/officeDocument/2006/relationships/hyperlink" Target="https://www.google.com/maps/dir/34.0328896,-118.2633975/33.8885848,-118.0703626" TargetMode="External"/><Relationship Id="rId494" Type="http://schemas.openxmlformats.org/officeDocument/2006/relationships/hyperlink" Target="https://www.google.com/maps/dir/?api=1&amp;origin=Nordstrom&amp;origin_place_id=ChIJAdw-Lp4t3YARD6A1YxrYEpM&amp;destination=%EF%B8%8F+Lucky+Frog+Photo+Booth+%EF%B8%8F+Photo+Booth+Rental+Orange+County&amp;destination_place_id=ChIJx22LbiEt3YARSIe46TZ1z_4&amp;travelmode=bicycling" TargetMode="External"/><Relationship Id="rId251" Type="http://schemas.openxmlformats.org/officeDocument/2006/relationships/hyperlink" Target="https://maps.google.com?saddr=34.0328896,-118.2633975&amp;daddr=33.8885848,-118.0703626" TargetMode="External"/><Relationship Id="rId493" Type="http://schemas.openxmlformats.org/officeDocument/2006/relationships/hyperlink" Target="https://www.google.com/maps/dir/?api=1&amp;origin=Nordstrom&amp;origin_place_id=ChIJAdw-Lp4t3YARD6A1YxrYEpM&amp;destination=%EF%B8%8F+Lucky+Frog+Photo+Booth+%EF%B8%8F+Photo+Booth+Rental+Orange+County&amp;destination_place_id=ChIJx22LbiEt3YARSIe46TZ1z_4&amp;travelmode=walking" TargetMode="External"/><Relationship Id="rId250" Type="http://schemas.openxmlformats.org/officeDocument/2006/relationships/hyperlink" Target="https://www.google.com/maps/dir/?api=1&amp;origin=The+Emerald+Trail&amp;origin_place_id=ChIJHwysKITHwoARgu4jgPugq2c&amp;destination=%EF%B8%8F+Lucky+Frog+Photo+Booth+%EF%B8%8F+Photo+Booth+Rental+Orange+County&amp;destination_place_id=ChIJx22LbiEt3YARSIe46TZ1z_4&amp;travelmode=transit" TargetMode="External"/><Relationship Id="rId492" Type="http://schemas.openxmlformats.org/officeDocument/2006/relationships/hyperlink" Target="https://www.google.com/maps/dir/?api=1&amp;origin=Nordstrom&amp;origin_place_id=ChIJAdw-Lp4t3YARD6A1YxrYEpM&amp;destination=%EF%B8%8F+Lucky+Frog+Photo+Booth+%EF%B8%8F+Photo+Booth+Rental+Orange+County&amp;destination_place_id=ChIJx22LbiEt3YARSIe46TZ1z_4&amp;travelmode=driving" TargetMode="External"/><Relationship Id="rId257" Type="http://schemas.openxmlformats.org/officeDocument/2006/relationships/hyperlink" Target="https://www.google.com/maps/dir/?api=1&amp;origin=Pacific+Island+Ethnic+Art+Museum&amp;origin_place_id=ChIJ2XyMOhUx3YARvBiNfi6inNQ&amp;destination=%EF%B8%8F+Lucky+Frog+Photo+Booth+%EF%B8%8F+Photo+Booth+Rental+Orange+County&amp;destination_place_id=ChIJx22LbiEt3YARSIe46TZ1z_4&amp;travelmode=transit" TargetMode="External"/><Relationship Id="rId499" Type="http://schemas.openxmlformats.org/officeDocument/2006/relationships/hyperlink" Target="https://www.google.com/maps/dir/?api=1&amp;origin=Barnes+&amp;+Noble&amp;origin_place_id=ChIJTyHmt9wt3YARqiuyRYwMoRI&amp;destination=%EF%B8%8F+Lucky+Frog+Photo+Booth+%EF%B8%8F+Photo+Booth+Rental+Orange+County&amp;destination_place_id=ChIJx22LbiEt3YARSIe46TZ1z_4&amp;travelmode=driving" TargetMode="External"/><Relationship Id="rId256" Type="http://schemas.openxmlformats.org/officeDocument/2006/relationships/hyperlink" Target="https://www.google.com/maps/dir/?api=1&amp;origin=Pacific+Island+Ethnic+Art+Museum&amp;origin_place_id=ChIJ2XyMOhUx3YARvBiNfi6inNQ&amp;destination=%EF%B8%8F+Lucky+Frog+Photo+Booth+%EF%B8%8F+Photo+Booth+Rental+Orange+County&amp;destination_place_id=ChIJx22LbiEt3YARSIe46TZ1z_4&amp;travelmode=bicycling" TargetMode="External"/><Relationship Id="rId498" Type="http://schemas.openxmlformats.org/officeDocument/2006/relationships/hyperlink" Target="https://www.google.com/maps/dir/?api=1&amp;origin=Barnes+&amp;+Noble&amp;origin_place_id=ChIJTyHmt9wt3YARqiuyRYwMoRI&amp;destination=%EF%B8%8F+Lucky+Frog+Photo+Booth+%EF%B8%8F+Photo+Booth+Rental+Orange+County&amp;destination_place_id=ChIJx22LbiEt3YARSIe46TZ1z_4&amp;travelmode=best" TargetMode="External"/><Relationship Id="rId255" Type="http://schemas.openxmlformats.org/officeDocument/2006/relationships/hyperlink" Target="https://www.google.com/maps/dir/?api=1&amp;origin=Pacific+Island+Ethnic+Art+Museum&amp;origin_place_id=ChIJ2XyMOhUx3YARvBiNfi6inNQ&amp;destination=%EF%B8%8F+Lucky+Frog+Photo+Booth+%EF%B8%8F+Photo+Booth+Rental+Orange+County&amp;destination_place_id=ChIJx22LbiEt3YARSIe46TZ1z_4&amp;travelmode=walking" TargetMode="External"/><Relationship Id="rId497" Type="http://schemas.openxmlformats.org/officeDocument/2006/relationships/hyperlink" Target="https://www.google.com/maps/dir/33.8634588,-118.0937519/33.8885848,-118.0703626" TargetMode="External"/><Relationship Id="rId254" Type="http://schemas.openxmlformats.org/officeDocument/2006/relationships/hyperlink" Target="https://www.google.com/maps/dir/?api=1&amp;origin=Pacific+Island+Ethnic+Art+Museum&amp;origin_place_id=ChIJ2XyMOhUx3YARvBiNfi6inNQ&amp;destination=%EF%B8%8F+Lucky+Frog+Photo+Booth+%EF%B8%8F+Photo+Booth+Rental+Orange+County&amp;destination_place_id=ChIJx22LbiEt3YARSIe46TZ1z_4&amp;travelmode=driving" TargetMode="External"/><Relationship Id="rId496" Type="http://schemas.openxmlformats.org/officeDocument/2006/relationships/hyperlink" Target="https://maps.google.com?saddr=33.8634588,-118.0937519&amp;daddr=33.8885848,-118.0703626" TargetMode="External"/><Relationship Id="rId293" Type="http://schemas.openxmlformats.org/officeDocument/2006/relationships/hyperlink" Target="https://maps.google.com?saddr=33.7694616,-118.1834921&amp;daddr=33.8885848,-118.0703626" TargetMode="External"/><Relationship Id="rId292" Type="http://schemas.openxmlformats.org/officeDocument/2006/relationships/hyperlink" Target="https://www.google.com/maps/dir/?api=1&amp;origin=Kelly+House&amp;origin_place_id=ChIJMwcSyiIx3YAR9oicE-Ht5mU&amp;destination=%EF%B8%8F+Lucky+Frog+Photo+Booth+%EF%B8%8F+Photo+Booth+Rental+Orange+County&amp;destination_place_id=ChIJx22LbiEt3YARSIe46TZ1z_4&amp;travelmode=transit" TargetMode="External"/><Relationship Id="rId291" Type="http://schemas.openxmlformats.org/officeDocument/2006/relationships/hyperlink" Target="https://www.google.com/maps/dir/?api=1&amp;origin=Kelly+House&amp;origin_place_id=ChIJMwcSyiIx3YAR9oicE-Ht5mU&amp;destination=%EF%B8%8F+Lucky+Frog+Photo+Booth+%EF%B8%8F+Photo+Booth+Rental+Orange+County&amp;destination_place_id=ChIJx22LbiEt3YARSIe46TZ1z_4&amp;travelmode=bicycling" TargetMode="External"/><Relationship Id="rId290" Type="http://schemas.openxmlformats.org/officeDocument/2006/relationships/hyperlink" Target="https://www.google.com/maps/dir/?api=1&amp;origin=Kelly+House&amp;origin_place_id=ChIJMwcSyiIx3YAR9oicE-Ht5mU&amp;destination=%EF%B8%8F+Lucky+Frog+Photo+Booth+%EF%B8%8F+Photo+Booth+Rental+Orange+County&amp;destination_place_id=ChIJx22LbiEt3YARSIe46TZ1z_4&amp;travelmode=walking" TargetMode="External"/><Relationship Id="rId286" Type="http://schemas.openxmlformats.org/officeDocument/2006/relationships/hyperlink" Target="https://maps.google.com?saddr=34.0572431,-118.2379814&amp;daddr=33.8885848,-118.0703626" TargetMode="External"/><Relationship Id="rId285" Type="http://schemas.openxmlformats.org/officeDocument/2006/relationships/hyperlink" Target="https://www.google.com/maps/dir/?api=1&amp;origin=Avila+Adobe&amp;origin_place_id=ChIJ-1Vb4UTGwoARANaWGbqWTUA&amp;destination=%EF%B8%8F+Lucky+Frog+Photo+Booth+%EF%B8%8F+Photo+Booth+Rental+Orange+County&amp;destination_place_id=ChIJx22LbiEt3YARSIe46TZ1z_4&amp;travelmode=transit" TargetMode="External"/><Relationship Id="rId284" Type="http://schemas.openxmlformats.org/officeDocument/2006/relationships/hyperlink" Target="https://www.google.com/maps/dir/?api=1&amp;origin=Avila+Adobe&amp;origin_place_id=ChIJ-1Vb4UTGwoARANaWGbqWTUA&amp;destination=%EF%B8%8F+Lucky+Frog+Photo+Booth+%EF%B8%8F+Photo+Booth+Rental+Orange+County&amp;destination_place_id=ChIJx22LbiEt3YARSIe46TZ1z_4&amp;travelmode=bicycling" TargetMode="External"/><Relationship Id="rId283" Type="http://schemas.openxmlformats.org/officeDocument/2006/relationships/hyperlink" Target="https://www.google.com/maps/dir/?api=1&amp;origin=Avila+Adobe&amp;origin_place_id=ChIJ-1Vb4UTGwoARANaWGbqWTUA&amp;destination=%EF%B8%8F+Lucky+Frog+Photo+Booth+%EF%B8%8F+Photo+Booth+Rental+Orange+County&amp;destination_place_id=ChIJx22LbiEt3YARSIe46TZ1z_4&amp;travelmode=walking" TargetMode="External"/><Relationship Id="rId289" Type="http://schemas.openxmlformats.org/officeDocument/2006/relationships/hyperlink" Target="https://www.google.com/maps/dir/?api=1&amp;origin=Kelly+House&amp;origin_place_id=ChIJMwcSyiIx3YAR9oicE-Ht5mU&amp;destination=%EF%B8%8F+Lucky+Frog+Photo+Booth+%EF%B8%8F+Photo+Booth+Rental+Orange+County&amp;destination_place_id=ChIJx22LbiEt3YARSIe46TZ1z_4&amp;travelmode=driving" TargetMode="External"/><Relationship Id="rId288" Type="http://schemas.openxmlformats.org/officeDocument/2006/relationships/hyperlink" Target="https://www.google.com/maps/dir/?api=1&amp;origin=Kelly+House&amp;origin_place_id=ChIJMwcSyiIx3YAR9oicE-Ht5mU&amp;destination=%EF%B8%8F+Lucky+Frog+Photo+Booth+%EF%B8%8F+Photo+Booth+Rental+Orange+County&amp;destination_place_id=ChIJx22LbiEt3YARSIe46TZ1z_4&amp;travelmode=best" TargetMode="External"/><Relationship Id="rId287" Type="http://schemas.openxmlformats.org/officeDocument/2006/relationships/hyperlink" Target="https://www.google.com/maps/dir/34.0572431,-118.2379814/33.8885848,-118.0703626" TargetMode="External"/><Relationship Id="rId282" Type="http://schemas.openxmlformats.org/officeDocument/2006/relationships/hyperlink" Target="https://www.google.com/maps/dir/?api=1&amp;origin=Avila+Adobe&amp;origin_place_id=ChIJ-1Vb4UTGwoARANaWGbqWTUA&amp;destination=%EF%B8%8F+Lucky+Frog+Photo+Booth+%EF%B8%8F+Photo+Booth+Rental+Orange+County&amp;destination_place_id=ChIJx22LbiEt3YARSIe46TZ1z_4&amp;travelmode=driving" TargetMode="External"/><Relationship Id="rId281" Type="http://schemas.openxmlformats.org/officeDocument/2006/relationships/hyperlink" Target="https://www.google.com/maps/dir/?api=1&amp;origin=Avila+Adobe&amp;origin_place_id=ChIJ-1Vb4UTGwoARANaWGbqWTUA&amp;destination=%EF%B8%8F+Lucky+Frog+Photo+Booth+%EF%B8%8F+Photo+Booth+Rental+Orange+County&amp;destination_place_id=ChIJx22LbiEt3YARSIe46TZ1z_4&amp;travelmode=best" TargetMode="External"/><Relationship Id="rId280" Type="http://schemas.openxmlformats.org/officeDocument/2006/relationships/hyperlink" Target="https://www.google.com/maps/dir/33.8155898,-117.919034/33.8885848,-118.0703626" TargetMode="External"/><Relationship Id="rId275" Type="http://schemas.openxmlformats.org/officeDocument/2006/relationships/hyperlink" Target="https://www.google.com/maps/dir/?api=1&amp;origin=Minnie's+House&amp;origin_place_id=ChIJOeeS9dPX3IARnoCxvQs1n94&amp;destination=%EF%B8%8F+Lucky+Frog+Photo+Booth+%EF%B8%8F+Photo+Booth+Rental+Orange+County&amp;destination_place_id=ChIJx22LbiEt3YARSIe46TZ1z_4&amp;travelmode=driving" TargetMode="External"/><Relationship Id="rId274" Type="http://schemas.openxmlformats.org/officeDocument/2006/relationships/hyperlink" Target="https://www.google.com/maps/dir/?api=1&amp;origin=Minnie's+House&amp;origin_place_id=ChIJOeeS9dPX3IARnoCxvQs1n94&amp;destination=%EF%B8%8F+Lucky+Frog+Photo+Booth+%EF%B8%8F+Photo+Booth+Rental+Orange+County&amp;destination_place_id=ChIJx22LbiEt3YARSIe46TZ1z_4&amp;travelmode=best" TargetMode="External"/><Relationship Id="rId273" Type="http://schemas.openxmlformats.org/officeDocument/2006/relationships/hyperlink" Target="https://www.google.com/maps/dir/33.7615487,-118.1561351/33.8885848,-118.0703626" TargetMode="External"/><Relationship Id="rId272" Type="http://schemas.openxmlformats.org/officeDocument/2006/relationships/hyperlink" Target="https://maps.google.com?saddr=33.7615487,-118.1561351&amp;daddr=33.8885848,-118.0703626" TargetMode="External"/><Relationship Id="rId279" Type="http://schemas.openxmlformats.org/officeDocument/2006/relationships/hyperlink" Target="https://maps.google.com?saddr=33.8155898,-117.919034&amp;daddr=33.8885848,-118.0703626" TargetMode="External"/><Relationship Id="rId278" Type="http://schemas.openxmlformats.org/officeDocument/2006/relationships/hyperlink" Target="https://www.google.com/maps/dir/?api=1&amp;origin=Minnie's+House&amp;origin_place_id=ChIJOeeS9dPX3IARnoCxvQs1n94&amp;destination=%EF%B8%8F+Lucky+Frog+Photo+Booth+%EF%B8%8F+Photo+Booth+Rental+Orange+County&amp;destination_place_id=ChIJx22LbiEt3YARSIe46TZ1z_4&amp;travelmode=transit" TargetMode="External"/><Relationship Id="rId277" Type="http://schemas.openxmlformats.org/officeDocument/2006/relationships/hyperlink" Target="https://www.google.com/maps/dir/?api=1&amp;origin=Minnie's+House&amp;origin_place_id=ChIJOeeS9dPX3IARnoCxvQs1n94&amp;destination=%EF%B8%8F+Lucky+Frog+Photo+Booth+%EF%B8%8F+Photo+Booth+Rental+Orange+County&amp;destination_place_id=ChIJx22LbiEt3YARSIe46TZ1z_4&amp;travelmode=bicycling" TargetMode="External"/><Relationship Id="rId276" Type="http://schemas.openxmlformats.org/officeDocument/2006/relationships/hyperlink" Target="https://www.google.com/maps/dir/?api=1&amp;origin=Minnie's+House&amp;origin_place_id=ChIJOeeS9dPX3IARnoCxvQs1n94&amp;destination=%EF%B8%8F+Lucky+Frog+Photo+Booth+%EF%B8%8F+Photo+Booth+Rental+Orange+County&amp;destination_place_id=ChIJx22LbiEt3YARSIe46TZ1z_4&amp;travelmode=walking" TargetMode="External"/><Relationship Id="rId907" Type="http://schemas.openxmlformats.org/officeDocument/2006/relationships/hyperlink" Target="https://www.google.com/maps/dir/?api=1&amp;origin=Bank+of+America+ATM&amp;origin_place_id=ChIJfx5JPc7V3IARrSfrYj5ja08&amp;destination=%EF%B8%8F+Lucky+Frog+Photo+Booth+%EF%B8%8F+Photo+Booth+Rental+Orange+County&amp;destination_place_id=ChIJx22LbiEt3YARSIe46TZ1z_4&amp;travelmode=bicycling" TargetMode="External"/><Relationship Id="rId906" Type="http://schemas.openxmlformats.org/officeDocument/2006/relationships/hyperlink" Target="https://www.google.com/maps/dir/?api=1&amp;origin=Bank+of+America+ATM&amp;origin_place_id=ChIJfx5JPc7V3IARrSfrYj5ja08&amp;destination=%EF%B8%8F+Lucky+Frog+Photo+Booth+%EF%B8%8F+Photo+Booth+Rental+Orange+County&amp;destination_place_id=ChIJx22LbiEt3YARSIe46TZ1z_4&amp;travelmode=walking" TargetMode="External"/><Relationship Id="rId905" Type="http://schemas.openxmlformats.org/officeDocument/2006/relationships/hyperlink" Target="https://www.google.com/maps/dir/?api=1&amp;origin=Bank+of+America+ATM&amp;origin_place_id=ChIJfx5JPc7V3IARrSfrYj5ja08&amp;destination=%EF%B8%8F+Lucky+Frog+Photo+Booth+%EF%B8%8F+Photo+Booth+Rental+Orange+County&amp;destination_place_id=ChIJx22LbiEt3YARSIe46TZ1z_4&amp;travelmode=driving" TargetMode="External"/><Relationship Id="rId904" Type="http://schemas.openxmlformats.org/officeDocument/2006/relationships/hyperlink" Target="https://www.google.com/maps/dir/?api=1&amp;origin=Bank+of+America+ATM&amp;origin_place_id=ChIJfx5JPc7V3IARrSfrYj5ja08&amp;destination=%EF%B8%8F+Lucky+Frog+Photo+Booth+%EF%B8%8F+Photo+Booth+Rental+Orange+County&amp;destination_place_id=ChIJx22LbiEt3YARSIe46TZ1z_4&amp;travelmode=best" TargetMode="External"/><Relationship Id="rId909" Type="http://schemas.openxmlformats.org/officeDocument/2006/relationships/hyperlink" Target="https://maps.google.com?saddr=33.8779009,-117.8900475&amp;daddr=33.8885848,-118.0703626" TargetMode="External"/><Relationship Id="rId908" Type="http://schemas.openxmlformats.org/officeDocument/2006/relationships/hyperlink" Target="https://www.google.com/maps/dir/?api=1&amp;origin=Bank+of+America+ATM&amp;origin_place_id=ChIJfx5JPc7V3IARrSfrYj5ja08&amp;destination=%EF%B8%8F+Lucky+Frog+Photo+Booth+%EF%B8%8F+Photo+Booth+Rental+Orange+County&amp;destination_place_id=ChIJx22LbiEt3YARSIe46TZ1z_4&amp;travelmode=transit" TargetMode="External"/><Relationship Id="rId903" Type="http://schemas.openxmlformats.org/officeDocument/2006/relationships/hyperlink" Target="https://www.google.com/maps/dir/33.92912609999999,-118.2149293/33.8885848,-118.0703626" TargetMode="External"/><Relationship Id="rId902" Type="http://schemas.openxmlformats.org/officeDocument/2006/relationships/hyperlink" Target="https://maps.google.com?saddr=33.92912609999999,-118.2149293&amp;daddr=33.8885848,-118.0703626" TargetMode="External"/><Relationship Id="rId901" Type="http://schemas.openxmlformats.org/officeDocument/2006/relationships/hyperlink" Target="https://www.google.com/maps/dir/?api=1&amp;origin=Home+and+Office+Tech&amp;origin_place_id=ChIJBzZDBI3LwoARqfMzhjuSykI&amp;destination=%EF%B8%8F+Lucky+Frog+Photo+Booth+%EF%B8%8F+Photo+Booth+Rental+Orange+County&amp;destination_place_id=ChIJx22LbiEt3YARSIe46TZ1z_4&amp;travelmode=transit" TargetMode="External"/><Relationship Id="rId900" Type="http://schemas.openxmlformats.org/officeDocument/2006/relationships/hyperlink" Target="https://www.google.com/maps/dir/?api=1&amp;origin=Home+and+Office+Tech&amp;origin_place_id=ChIJBzZDBI3LwoARqfMzhjuSykI&amp;destination=%EF%B8%8F+Lucky+Frog+Photo+Booth+%EF%B8%8F+Photo+Booth+Rental+Orange+County&amp;destination_place_id=ChIJx22LbiEt3YARSIe46TZ1z_4&amp;travelmode=bicycling" TargetMode="External"/><Relationship Id="rId929" Type="http://schemas.openxmlformats.org/officeDocument/2006/relationships/hyperlink" Target="https://www.google.com/maps/dir/?api=1&amp;origin=Citi&amp;origin_place_id=ChIJn2kgx_nLwoARc5u80mOcchY&amp;destination=%EF%B8%8F+Lucky+Frog+Photo+Booth+%EF%B8%8F+Photo+Booth+Rental+Orange+County&amp;destination_place_id=ChIJx22LbiEt3YARSIe46TZ1z_4&amp;travelmode=transit" TargetMode="External"/><Relationship Id="rId928" Type="http://schemas.openxmlformats.org/officeDocument/2006/relationships/hyperlink" Target="https://www.google.com/maps/dir/?api=1&amp;origin=Citi&amp;origin_place_id=ChIJn2kgx_nLwoARc5u80mOcchY&amp;destination=%EF%B8%8F+Lucky+Frog+Photo+Booth+%EF%B8%8F+Photo+Booth+Rental+Orange+County&amp;destination_place_id=ChIJx22LbiEt3YARSIe46TZ1z_4&amp;travelmode=bicycling" TargetMode="External"/><Relationship Id="rId927" Type="http://schemas.openxmlformats.org/officeDocument/2006/relationships/hyperlink" Target="https://www.google.com/maps/dir/?api=1&amp;origin=Citi&amp;origin_place_id=ChIJn2kgx_nLwoARc5u80mOcchY&amp;destination=%EF%B8%8F+Lucky+Frog+Photo+Booth+%EF%B8%8F+Photo+Booth+Rental+Orange+County&amp;destination_place_id=ChIJx22LbiEt3YARSIe46TZ1z_4&amp;travelmode=walking" TargetMode="External"/><Relationship Id="rId926" Type="http://schemas.openxmlformats.org/officeDocument/2006/relationships/hyperlink" Target="https://www.google.com/maps/dir/?api=1&amp;origin=Citi&amp;origin_place_id=ChIJn2kgx_nLwoARc5u80mOcchY&amp;destination=%EF%B8%8F+Lucky+Frog+Photo+Booth+%EF%B8%8F+Photo+Booth+Rental+Orange+County&amp;destination_place_id=ChIJx22LbiEt3YARSIe46TZ1z_4&amp;travelmode=driving" TargetMode="External"/><Relationship Id="rId921" Type="http://schemas.openxmlformats.org/officeDocument/2006/relationships/hyperlink" Target="https://www.google.com/maps/dir/?api=1&amp;origin=Wells+Fargo+Bank&amp;origin_place_id=ChIJ9xp-9jkx3YARUiiGfdpy7Ms&amp;destination=%EF%B8%8F+Lucky+Frog+Photo+Booth+%EF%B8%8F+Photo+Booth+Rental+Orange+County&amp;destination_place_id=ChIJx22LbiEt3YARSIe46TZ1z_4&amp;travelmode=bicycling" TargetMode="External"/><Relationship Id="rId920" Type="http://schemas.openxmlformats.org/officeDocument/2006/relationships/hyperlink" Target="https://www.google.com/maps/dir/?api=1&amp;origin=Wells+Fargo+Bank&amp;origin_place_id=ChIJ9xp-9jkx3YARUiiGfdpy7Ms&amp;destination=%EF%B8%8F+Lucky+Frog+Photo+Booth+%EF%B8%8F+Photo+Booth+Rental+Orange+County&amp;destination_place_id=ChIJx22LbiEt3YARSIe46TZ1z_4&amp;travelmode=walking" TargetMode="External"/><Relationship Id="rId925" Type="http://schemas.openxmlformats.org/officeDocument/2006/relationships/hyperlink" Target="https://www.google.com/maps/dir/?api=1&amp;origin=Citi&amp;origin_place_id=ChIJn2kgx_nLwoARc5u80mOcchY&amp;destination=%EF%B8%8F+Lucky+Frog+Photo+Booth+%EF%B8%8F+Photo+Booth+Rental+Orange+County&amp;destination_place_id=ChIJx22LbiEt3YARSIe46TZ1z_4&amp;travelmode=best" TargetMode="External"/><Relationship Id="rId924" Type="http://schemas.openxmlformats.org/officeDocument/2006/relationships/hyperlink" Target="https://www.google.com/maps/dir/33.76737969999999,-118.1934755/33.8885848,-118.0703626" TargetMode="External"/><Relationship Id="rId923" Type="http://schemas.openxmlformats.org/officeDocument/2006/relationships/hyperlink" Target="https://maps.google.com?saddr=33.76737969999999,-118.1934755&amp;daddr=33.8885848,-118.0703626" TargetMode="External"/><Relationship Id="rId922" Type="http://schemas.openxmlformats.org/officeDocument/2006/relationships/hyperlink" Target="https://www.google.com/maps/dir/?api=1&amp;origin=Wells+Fargo+Bank&amp;origin_place_id=ChIJ9xp-9jkx3YARUiiGfdpy7Ms&amp;destination=%EF%B8%8F+Lucky+Frog+Photo+Booth+%EF%B8%8F+Photo+Booth+Rental+Orange+County&amp;destination_place_id=ChIJx22LbiEt3YARSIe46TZ1z_4&amp;travelmode=transit" TargetMode="External"/><Relationship Id="rId918" Type="http://schemas.openxmlformats.org/officeDocument/2006/relationships/hyperlink" Target="https://www.google.com/maps/dir/?api=1&amp;origin=Wells+Fargo+Bank&amp;origin_place_id=ChIJ9xp-9jkx3YARUiiGfdpy7Ms&amp;destination=%EF%B8%8F+Lucky+Frog+Photo+Booth+%EF%B8%8F+Photo+Booth+Rental+Orange+County&amp;destination_place_id=ChIJx22LbiEt3YARSIe46TZ1z_4&amp;travelmode=best" TargetMode="External"/><Relationship Id="rId917" Type="http://schemas.openxmlformats.org/officeDocument/2006/relationships/hyperlink" Target="https://www.google.com/maps/dir/33.8313363,-117.9429334/33.8885848,-118.0703626" TargetMode="External"/><Relationship Id="rId916" Type="http://schemas.openxmlformats.org/officeDocument/2006/relationships/hyperlink" Target="https://maps.google.com?saddr=33.8313363,-117.9429334&amp;daddr=33.8885848,-118.0703626" TargetMode="External"/><Relationship Id="rId915" Type="http://schemas.openxmlformats.org/officeDocument/2006/relationships/hyperlink" Target="https://www.google.com/maps/dir/?api=1&amp;origin=Cardtronics+ATM&amp;origin_place_id=ChIJq7uPMcIp3YARfcdxSaqc43k&amp;destination=%EF%B8%8F+Lucky+Frog+Photo+Booth+%EF%B8%8F+Photo+Booth+Rental+Orange+County&amp;destination_place_id=ChIJx22LbiEt3YARSIe46TZ1z_4&amp;travelmode=transit" TargetMode="External"/><Relationship Id="rId919" Type="http://schemas.openxmlformats.org/officeDocument/2006/relationships/hyperlink" Target="https://www.google.com/maps/dir/?api=1&amp;origin=Wells+Fargo+Bank&amp;origin_place_id=ChIJ9xp-9jkx3YARUiiGfdpy7Ms&amp;destination=%EF%B8%8F+Lucky+Frog+Photo+Booth+%EF%B8%8F+Photo+Booth+Rental+Orange+County&amp;destination_place_id=ChIJx22LbiEt3YARSIe46TZ1z_4&amp;travelmode=driving" TargetMode="External"/><Relationship Id="rId910" Type="http://schemas.openxmlformats.org/officeDocument/2006/relationships/hyperlink" Target="https://www.google.com/maps/dir/33.8779009,-117.8900475/33.8885848,-118.0703626" TargetMode="External"/><Relationship Id="rId914" Type="http://schemas.openxmlformats.org/officeDocument/2006/relationships/hyperlink" Target="https://www.google.com/maps/dir/?api=1&amp;origin=Cardtronics+ATM&amp;origin_place_id=ChIJq7uPMcIp3YARfcdxSaqc43k&amp;destination=%EF%B8%8F+Lucky+Frog+Photo+Booth+%EF%B8%8F+Photo+Booth+Rental+Orange+County&amp;destination_place_id=ChIJx22LbiEt3YARSIe46TZ1z_4&amp;travelmode=bicycling" TargetMode="External"/><Relationship Id="rId913" Type="http://schemas.openxmlformats.org/officeDocument/2006/relationships/hyperlink" Target="https://www.google.com/maps/dir/?api=1&amp;origin=Cardtronics+ATM&amp;origin_place_id=ChIJq7uPMcIp3YARfcdxSaqc43k&amp;destination=%EF%B8%8F+Lucky+Frog+Photo+Booth+%EF%B8%8F+Photo+Booth+Rental+Orange+County&amp;destination_place_id=ChIJx22LbiEt3YARSIe46TZ1z_4&amp;travelmode=walking" TargetMode="External"/><Relationship Id="rId912" Type="http://schemas.openxmlformats.org/officeDocument/2006/relationships/hyperlink" Target="https://www.google.com/maps/dir/?api=1&amp;origin=Cardtronics+ATM&amp;origin_place_id=ChIJq7uPMcIp3YARfcdxSaqc43k&amp;destination=%EF%B8%8F+Lucky+Frog+Photo+Booth+%EF%B8%8F+Photo+Booth+Rental+Orange+County&amp;destination_place_id=ChIJx22LbiEt3YARSIe46TZ1z_4&amp;travelmode=driving" TargetMode="External"/><Relationship Id="rId911" Type="http://schemas.openxmlformats.org/officeDocument/2006/relationships/hyperlink" Target="https://www.google.com/maps/dir/?api=1&amp;origin=Cardtronics+ATM&amp;origin_place_id=ChIJq7uPMcIp3YARfcdxSaqc43k&amp;destination=%EF%B8%8F+Lucky+Frog+Photo+Booth+%EF%B8%8F+Photo+Booth+Rental+Orange+County&amp;destination_place_id=ChIJx22LbiEt3YARSIe46TZ1z_4&amp;travelmode=best" TargetMode="External"/><Relationship Id="rId1213" Type="http://schemas.openxmlformats.org/officeDocument/2006/relationships/hyperlink" Target="https://www.google.com/maps/dir/?api=1&amp;origin=ATM&amp;origin_place_id=ChIJtXel-Too3YARuotBJ_weXnE&amp;destination=%EF%B8%8F+Lucky+Frog+Photo+Booth+%EF%B8%8F+Photo+Booth+Rental+Orange+County&amp;destination_place_id=ChIJx22LbiEt3YARSIe46TZ1z_4&amp;travelmode=driving" TargetMode="External"/><Relationship Id="rId1214" Type="http://schemas.openxmlformats.org/officeDocument/2006/relationships/hyperlink" Target="https://www.google.com/maps/dir/?api=1&amp;origin=ATM&amp;origin_place_id=ChIJtXel-Too3YARuotBJ_weXnE&amp;destination=%EF%B8%8F+Lucky+Frog+Photo+Booth+%EF%B8%8F+Photo+Booth+Rental+Orange+County&amp;destination_place_id=ChIJx22LbiEt3YARSIe46TZ1z_4&amp;travelmode=walking" TargetMode="External"/><Relationship Id="rId1215" Type="http://schemas.openxmlformats.org/officeDocument/2006/relationships/hyperlink" Target="https://www.google.com/maps/dir/?api=1&amp;origin=ATM&amp;origin_place_id=ChIJtXel-Too3YARuotBJ_weXnE&amp;destination=%EF%B8%8F+Lucky+Frog+Photo+Booth+%EF%B8%8F+Photo+Booth+Rental+Orange+County&amp;destination_place_id=ChIJx22LbiEt3YARSIe46TZ1z_4&amp;travelmode=bicycling" TargetMode="External"/><Relationship Id="rId1216" Type="http://schemas.openxmlformats.org/officeDocument/2006/relationships/hyperlink" Target="https://www.google.com/maps/dir/?api=1&amp;origin=ATM&amp;origin_place_id=ChIJtXel-Too3YARuotBJ_weXnE&amp;destination=%EF%B8%8F+Lucky+Frog+Photo+Booth+%EF%B8%8F+Photo+Booth+Rental+Orange+County&amp;destination_place_id=ChIJx22LbiEt3YARSIe46TZ1z_4&amp;travelmode=transit" TargetMode="External"/><Relationship Id="rId1217" Type="http://schemas.openxmlformats.org/officeDocument/2006/relationships/hyperlink" Target="https://maps.google.com?saddr=33.801814,-117.9397284&amp;daddr=33.8885848,-118.0703626" TargetMode="External"/><Relationship Id="rId1218" Type="http://schemas.openxmlformats.org/officeDocument/2006/relationships/hyperlink" Target="https://www.google.com/maps/dir/33.801814,-117.9397284/33.8885848,-118.0703626" TargetMode="External"/><Relationship Id="rId1219" Type="http://schemas.openxmlformats.org/officeDocument/2006/relationships/hyperlink" Target="https://www.google.com/maps/dir/?api=1&amp;origin=Wells+Fargo+Bank&amp;origin_place_id=ChIJB9FLS-8x3YARBMxjzNWoiU0&amp;destination=%EF%B8%8F+Lucky+Frog+Photo+Booth+%EF%B8%8F+Photo+Booth+Rental+Orange+County&amp;destination_place_id=ChIJx22LbiEt3YARSIe46TZ1z_4&amp;travelmode=best" TargetMode="External"/><Relationship Id="rId629" Type="http://schemas.openxmlformats.org/officeDocument/2006/relationships/hyperlink" Target="https://maps.google.com?saddr=33.9181747,-117.9936307&amp;daddr=33.8885848,-118.0703626" TargetMode="External"/><Relationship Id="rId624" Type="http://schemas.openxmlformats.org/officeDocument/2006/relationships/hyperlink" Target="https://www.google.com/maps/dir/?api=1&amp;origin=Savers&amp;origin_place_id=ChIJTed4PzYr3YARPvMnghfObSY&amp;destination=%EF%B8%8F+Lucky+Frog+Photo+Booth+%EF%B8%8F+Photo+Booth+Rental+Orange+County&amp;destination_place_id=ChIJx22LbiEt3YARSIe46TZ1z_4&amp;travelmode=best" TargetMode="External"/><Relationship Id="rId866" Type="http://schemas.openxmlformats.org/officeDocument/2006/relationships/hyperlink" Target="https://www.google.com/maps/dir/?api=1&amp;origin=Valley+View+Home+Loans&amp;origin_place_id=ChIJ_0ZuH24s3YARDNbB0Sw-ons&amp;destination=%EF%B8%8F+Lucky+Frog+Photo+Booth+%EF%B8%8F+Photo+Booth+Rental+Orange+County&amp;destination_place_id=ChIJx22LbiEt3YARSIe46TZ1z_4&amp;travelmode=transit" TargetMode="External"/><Relationship Id="rId623" Type="http://schemas.openxmlformats.org/officeDocument/2006/relationships/hyperlink" Target="https://www.google.com/maps/dir/33.859973,-118.093031/33.8885848,-118.0703626" TargetMode="External"/><Relationship Id="rId865" Type="http://schemas.openxmlformats.org/officeDocument/2006/relationships/hyperlink" Target="https://www.google.com/maps/dir/?api=1&amp;origin=Valley+View+Home+Loans&amp;origin_place_id=ChIJ_0ZuH24s3YARDNbB0Sw-ons&amp;destination=%EF%B8%8F+Lucky+Frog+Photo+Booth+%EF%B8%8F+Photo+Booth+Rental+Orange+County&amp;destination_place_id=ChIJx22LbiEt3YARSIe46TZ1z_4&amp;travelmode=bicycling" TargetMode="External"/><Relationship Id="rId622" Type="http://schemas.openxmlformats.org/officeDocument/2006/relationships/hyperlink" Target="https://maps.google.com?saddr=33.859973,-118.093031&amp;daddr=33.8885848,-118.0703626" TargetMode="External"/><Relationship Id="rId864" Type="http://schemas.openxmlformats.org/officeDocument/2006/relationships/hyperlink" Target="https://www.google.com/maps/dir/?api=1&amp;origin=Valley+View+Home+Loans&amp;origin_place_id=ChIJ_0ZuH24s3YARDNbB0Sw-ons&amp;destination=%EF%B8%8F+Lucky+Frog+Photo+Booth+%EF%B8%8F+Photo+Booth+Rental+Orange+County&amp;destination_place_id=ChIJx22LbiEt3YARSIe46TZ1z_4&amp;travelmode=walking" TargetMode="External"/><Relationship Id="rId621" Type="http://schemas.openxmlformats.org/officeDocument/2006/relationships/hyperlink" Target="https://www.google.com/maps/dir/?api=1&amp;origin=Macy's&amp;origin_place_id=ChIJ8565_XMt3YARx4UIKYn6qDc&amp;destination=%EF%B8%8F+Lucky+Frog+Photo+Booth+%EF%B8%8F+Photo+Booth+Rental+Orange+County&amp;destination_place_id=ChIJx22LbiEt3YARSIe46TZ1z_4&amp;travelmode=transit" TargetMode="External"/><Relationship Id="rId863" Type="http://schemas.openxmlformats.org/officeDocument/2006/relationships/hyperlink" Target="https://www.google.com/maps/dir/?api=1&amp;origin=Valley+View+Home+Loans&amp;origin_place_id=ChIJ_0ZuH24s3YARDNbB0Sw-ons&amp;destination=%EF%B8%8F+Lucky+Frog+Photo+Booth+%EF%B8%8F+Photo+Booth+Rental+Orange+County&amp;destination_place_id=ChIJx22LbiEt3YARSIe46TZ1z_4&amp;travelmode=driving" TargetMode="External"/><Relationship Id="rId628" Type="http://schemas.openxmlformats.org/officeDocument/2006/relationships/hyperlink" Target="https://www.google.com/maps/dir/?api=1&amp;origin=Savers&amp;origin_place_id=ChIJTed4PzYr3YARPvMnghfObSY&amp;destination=%EF%B8%8F+Lucky+Frog+Photo+Booth+%EF%B8%8F+Photo+Booth+Rental+Orange+County&amp;destination_place_id=ChIJx22LbiEt3YARSIe46TZ1z_4&amp;travelmode=transit" TargetMode="External"/><Relationship Id="rId627" Type="http://schemas.openxmlformats.org/officeDocument/2006/relationships/hyperlink" Target="https://www.google.com/maps/dir/?api=1&amp;origin=Savers&amp;origin_place_id=ChIJTed4PzYr3YARPvMnghfObSY&amp;destination=%EF%B8%8F+Lucky+Frog+Photo+Booth+%EF%B8%8F+Photo+Booth+Rental+Orange+County&amp;destination_place_id=ChIJx22LbiEt3YARSIe46TZ1z_4&amp;travelmode=bicycling" TargetMode="External"/><Relationship Id="rId869" Type="http://schemas.openxmlformats.org/officeDocument/2006/relationships/hyperlink" Target="https://www.google.com/maps/dir/?api=1&amp;origin=Citibank&amp;origin_place_id=ChIJcbyB7HQz3YARgwytHUXYgVc&amp;destination=%EF%B8%8F+Lucky+Frog+Photo+Booth+%EF%B8%8F+Photo+Booth+Rental+Orange+County&amp;destination_place_id=ChIJx22LbiEt3YARSIe46TZ1z_4&amp;travelmode=best" TargetMode="External"/><Relationship Id="rId626" Type="http://schemas.openxmlformats.org/officeDocument/2006/relationships/hyperlink" Target="https://www.google.com/maps/dir/?api=1&amp;origin=Savers&amp;origin_place_id=ChIJTed4PzYr3YARPvMnghfObSY&amp;destination=%EF%B8%8F+Lucky+Frog+Photo+Booth+%EF%B8%8F+Photo+Booth+Rental+Orange+County&amp;destination_place_id=ChIJx22LbiEt3YARSIe46TZ1z_4&amp;travelmode=walking" TargetMode="External"/><Relationship Id="rId868" Type="http://schemas.openxmlformats.org/officeDocument/2006/relationships/hyperlink" Target="https://www.google.com/maps/dir/33.7977462,-118.0031634/33.8885848,-118.0703626" TargetMode="External"/><Relationship Id="rId625" Type="http://schemas.openxmlformats.org/officeDocument/2006/relationships/hyperlink" Target="https://www.google.com/maps/dir/?api=1&amp;origin=Savers&amp;origin_place_id=ChIJTed4PzYr3YARPvMnghfObSY&amp;destination=%EF%B8%8F+Lucky+Frog+Photo+Booth+%EF%B8%8F+Photo+Booth+Rental+Orange+County&amp;destination_place_id=ChIJx22LbiEt3YARSIe46TZ1z_4&amp;travelmode=driving" TargetMode="External"/><Relationship Id="rId867" Type="http://schemas.openxmlformats.org/officeDocument/2006/relationships/hyperlink" Target="https://maps.google.com?saddr=33.7977462,-118.0031634&amp;daddr=33.8885848,-118.0703626" TargetMode="External"/><Relationship Id="rId620" Type="http://schemas.openxmlformats.org/officeDocument/2006/relationships/hyperlink" Target="https://www.google.com/maps/dir/?api=1&amp;origin=Macy's&amp;origin_place_id=ChIJ8565_XMt3YARx4UIKYn6qDc&amp;destination=%EF%B8%8F+Lucky+Frog+Photo+Booth+%EF%B8%8F+Photo+Booth+Rental+Orange+County&amp;destination_place_id=ChIJx22LbiEt3YARSIe46TZ1z_4&amp;travelmode=bicycling" TargetMode="External"/><Relationship Id="rId862" Type="http://schemas.openxmlformats.org/officeDocument/2006/relationships/hyperlink" Target="https://www.google.com/maps/dir/?api=1&amp;origin=Valley+View+Home+Loans&amp;origin_place_id=ChIJ_0ZuH24s3YARDNbB0Sw-ons&amp;destination=%EF%B8%8F+Lucky+Frog+Photo+Booth+%EF%B8%8F+Photo+Booth+Rental+Orange+County&amp;destination_place_id=ChIJx22LbiEt3YARSIe46TZ1z_4&amp;travelmode=best" TargetMode="External"/><Relationship Id="rId861" Type="http://schemas.openxmlformats.org/officeDocument/2006/relationships/hyperlink" Target="https://www.google.com/maps/dir/33.7473714,-118.0130952/33.8885848,-118.0703626" TargetMode="External"/><Relationship Id="rId1210" Type="http://schemas.openxmlformats.org/officeDocument/2006/relationships/hyperlink" Target="https://maps.google.com?saddr=33.9819264,-118.0498174&amp;daddr=33.8885848,-118.0703626" TargetMode="External"/><Relationship Id="rId860" Type="http://schemas.openxmlformats.org/officeDocument/2006/relationships/hyperlink" Target="https://maps.google.com?saddr=33.7473714,-118.0130952&amp;daddr=33.8885848,-118.0703626" TargetMode="External"/><Relationship Id="rId1211" Type="http://schemas.openxmlformats.org/officeDocument/2006/relationships/hyperlink" Target="https://www.google.com/maps/dir/33.9819264,-118.0498174/33.8885848,-118.0703626" TargetMode="External"/><Relationship Id="rId1212" Type="http://schemas.openxmlformats.org/officeDocument/2006/relationships/hyperlink" Target="https://www.google.com/maps/dir/?api=1&amp;origin=ATM&amp;origin_place_id=ChIJtXel-Too3YARuotBJ_weXnE&amp;destination=%EF%B8%8F+Lucky+Frog+Photo+Booth+%EF%B8%8F+Photo+Booth+Rental+Orange+County&amp;destination_place_id=ChIJx22LbiEt3YARSIe46TZ1z_4&amp;travelmode=best" TargetMode="External"/><Relationship Id="rId1202" Type="http://schemas.openxmlformats.org/officeDocument/2006/relationships/hyperlink" Target="https://www.google.com/maps/dir/?api=1&amp;origin=Wells+Fargo+Bank&amp;origin_place_id=ChIJuYGTDdkq3YARYOeMN_tRydI&amp;destination=%EF%B8%8F+Lucky+Frog+Photo+Booth+%EF%B8%8F+Photo+Booth+Rental+Orange+County&amp;destination_place_id=ChIJx22LbiEt3YARSIe46TZ1z_4&amp;travelmode=transit" TargetMode="External"/><Relationship Id="rId1203" Type="http://schemas.openxmlformats.org/officeDocument/2006/relationships/hyperlink" Target="https://maps.google.com?saddr=33.9176268,-117.9674739&amp;daddr=33.8885848,-118.0703626" TargetMode="External"/><Relationship Id="rId1204" Type="http://schemas.openxmlformats.org/officeDocument/2006/relationships/hyperlink" Target="https://www.google.com/maps/dir/33.9176268,-117.9674739/33.8885848,-118.0703626" TargetMode="External"/><Relationship Id="rId1205" Type="http://schemas.openxmlformats.org/officeDocument/2006/relationships/hyperlink" Target="https://www.google.com/maps/dir/?api=1&amp;origin=Coinstar+Kiosk+-+Bitcoin+ATM&amp;origin_place_id=ChIJD2fa48TTwoARk3fbSfaSCGU&amp;destination=%EF%B8%8F+Lucky+Frog+Photo+Booth+%EF%B8%8F+Photo+Booth+Rental+Orange+County&amp;destination_place_id=ChIJx22LbiEt3YARSIe46TZ1z_4&amp;travelmode=best" TargetMode="External"/><Relationship Id="rId1206" Type="http://schemas.openxmlformats.org/officeDocument/2006/relationships/hyperlink" Target="https://www.google.com/maps/dir/?api=1&amp;origin=Coinstar+Kiosk+-+Bitcoin+ATM&amp;origin_place_id=ChIJD2fa48TTwoARk3fbSfaSCGU&amp;destination=%EF%B8%8F+Lucky+Frog+Photo+Booth+%EF%B8%8F+Photo+Booth+Rental+Orange+County&amp;destination_place_id=ChIJx22LbiEt3YARSIe46TZ1z_4&amp;travelmode=driving" TargetMode="External"/><Relationship Id="rId1207" Type="http://schemas.openxmlformats.org/officeDocument/2006/relationships/hyperlink" Target="https://www.google.com/maps/dir/?api=1&amp;origin=Coinstar+Kiosk+-+Bitcoin+ATM&amp;origin_place_id=ChIJD2fa48TTwoARk3fbSfaSCGU&amp;destination=%EF%B8%8F+Lucky+Frog+Photo+Booth+%EF%B8%8F+Photo+Booth+Rental+Orange+County&amp;destination_place_id=ChIJx22LbiEt3YARSIe46TZ1z_4&amp;travelmode=walking" TargetMode="External"/><Relationship Id="rId1208" Type="http://schemas.openxmlformats.org/officeDocument/2006/relationships/hyperlink" Target="https://www.google.com/maps/dir/?api=1&amp;origin=Coinstar+Kiosk+-+Bitcoin+ATM&amp;origin_place_id=ChIJD2fa48TTwoARk3fbSfaSCGU&amp;destination=%EF%B8%8F+Lucky+Frog+Photo+Booth+%EF%B8%8F+Photo+Booth+Rental+Orange+County&amp;destination_place_id=ChIJx22LbiEt3YARSIe46TZ1z_4&amp;travelmode=bicycling" TargetMode="External"/><Relationship Id="rId1209" Type="http://schemas.openxmlformats.org/officeDocument/2006/relationships/hyperlink" Target="https://www.google.com/maps/dir/?api=1&amp;origin=Coinstar+Kiosk+-+Bitcoin+ATM&amp;origin_place_id=ChIJD2fa48TTwoARk3fbSfaSCGU&amp;destination=%EF%B8%8F+Lucky+Frog+Photo+Booth+%EF%B8%8F+Photo+Booth+Rental+Orange+County&amp;destination_place_id=ChIJx22LbiEt3YARSIe46TZ1z_4&amp;travelmode=transit" TargetMode="External"/><Relationship Id="rId619" Type="http://schemas.openxmlformats.org/officeDocument/2006/relationships/hyperlink" Target="https://www.google.com/maps/dir/?api=1&amp;origin=Macy's&amp;origin_place_id=ChIJ8565_XMt3YARx4UIKYn6qDc&amp;destination=%EF%B8%8F+Lucky+Frog+Photo+Booth+%EF%B8%8F+Photo+Booth+Rental+Orange+County&amp;destination_place_id=ChIJx22LbiEt3YARSIe46TZ1z_4&amp;travelmode=walking" TargetMode="External"/><Relationship Id="rId618" Type="http://schemas.openxmlformats.org/officeDocument/2006/relationships/hyperlink" Target="https://www.google.com/maps/dir/?api=1&amp;origin=Macy's&amp;origin_place_id=ChIJ8565_XMt3YARx4UIKYn6qDc&amp;destination=%EF%B8%8F+Lucky+Frog+Photo+Booth+%EF%B8%8F+Photo+Booth+Rental+Orange+County&amp;destination_place_id=ChIJx22LbiEt3YARSIe46TZ1z_4&amp;travelmode=driving" TargetMode="External"/><Relationship Id="rId613" Type="http://schemas.openxmlformats.org/officeDocument/2006/relationships/hyperlink" Target="https://www.google.com/maps/dir/?api=1&amp;origin=Rio+Hondo+Bookstore&amp;origin_place_id=ChIJLd9LwTjRwoAR6_VIVS5gyxU&amp;destination=%EF%B8%8F+Lucky+Frog+Photo+Booth+%EF%B8%8F+Photo+Booth+Rental+Orange+County&amp;destination_place_id=ChIJx22LbiEt3YARSIe46TZ1z_4&amp;travelmode=bicycling" TargetMode="External"/><Relationship Id="rId855" Type="http://schemas.openxmlformats.org/officeDocument/2006/relationships/hyperlink" Target="https://www.google.com/maps/dir/?api=1&amp;origin=Cardtronics&amp;origin_place_id=ChIJyaUD-gUm3YARcE-L5Eb2BWs&amp;destination=%EF%B8%8F+Lucky+Frog+Photo+Booth+%EF%B8%8F+Photo+Booth+Rental+Orange+County&amp;destination_place_id=ChIJx22LbiEt3YARSIe46TZ1z_4&amp;travelmode=best" TargetMode="External"/><Relationship Id="rId612" Type="http://schemas.openxmlformats.org/officeDocument/2006/relationships/hyperlink" Target="https://www.google.com/maps/dir/?api=1&amp;origin=Rio+Hondo+Bookstore&amp;origin_place_id=ChIJLd9LwTjRwoAR6_VIVS5gyxU&amp;destination=%EF%B8%8F+Lucky+Frog+Photo+Booth+%EF%B8%8F+Photo+Booth+Rental+Orange+County&amp;destination_place_id=ChIJx22LbiEt3YARSIe46TZ1z_4&amp;travelmode=walking" TargetMode="External"/><Relationship Id="rId854" Type="http://schemas.openxmlformats.org/officeDocument/2006/relationships/hyperlink" Target="https://www.google.com/maps/dir/33.8928594,-117.9280499/33.8885848,-118.0703626" TargetMode="External"/><Relationship Id="rId611" Type="http://schemas.openxmlformats.org/officeDocument/2006/relationships/hyperlink" Target="https://www.google.com/maps/dir/?api=1&amp;origin=Rio+Hondo+Bookstore&amp;origin_place_id=ChIJLd9LwTjRwoAR6_VIVS5gyxU&amp;destination=%EF%B8%8F+Lucky+Frog+Photo+Booth+%EF%B8%8F+Photo+Booth+Rental+Orange+County&amp;destination_place_id=ChIJx22LbiEt3YARSIe46TZ1z_4&amp;travelmode=driving" TargetMode="External"/><Relationship Id="rId853" Type="http://schemas.openxmlformats.org/officeDocument/2006/relationships/hyperlink" Target="https://maps.google.com?saddr=33.8928594,-117.9280499&amp;daddr=33.8885848,-118.0703626" TargetMode="External"/><Relationship Id="rId610" Type="http://schemas.openxmlformats.org/officeDocument/2006/relationships/hyperlink" Target="https://www.google.com/maps/dir/?api=1&amp;origin=Rio+Hondo+Bookstore&amp;origin_place_id=ChIJLd9LwTjRwoAR6_VIVS5gyxU&amp;destination=%EF%B8%8F+Lucky+Frog+Photo+Booth+%EF%B8%8F+Photo+Booth+Rental+Orange+County&amp;destination_place_id=ChIJx22LbiEt3YARSIe46TZ1z_4&amp;travelmode=best" TargetMode="External"/><Relationship Id="rId852" Type="http://schemas.openxmlformats.org/officeDocument/2006/relationships/hyperlink" Target="https://www.google.com/maps/dir/?api=1&amp;origin=Health+Associates+Federal+CU&amp;origin_place_id=ChIJ5WWR0ngq3YARMAsMwmigksM&amp;destination=%EF%B8%8F+Lucky+Frog+Photo+Booth+%EF%B8%8F+Photo+Booth+Rental+Orange+County&amp;destination_place_id=ChIJx22LbiEt3YARSIe46TZ1z_4&amp;travelmode=transit" TargetMode="External"/><Relationship Id="rId617" Type="http://schemas.openxmlformats.org/officeDocument/2006/relationships/hyperlink" Target="https://www.google.com/maps/dir/?api=1&amp;origin=Macy's&amp;origin_place_id=ChIJ8565_XMt3YARx4UIKYn6qDc&amp;destination=%EF%B8%8F+Lucky+Frog+Photo+Booth+%EF%B8%8F+Photo+Booth+Rental+Orange+County&amp;destination_place_id=ChIJx22LbiEt3YARSIe46TZ1z_4&amp;travelmode=best" TargetMode="External"/><Relationship Id="rId859" Type="http://schemas.openxmlformats.org/officeDocument/2006/relationships/hyperlink" Target="https://www.google.com/maps/dir/?api=1&amp;origin=Cardtronics&amp;origin_place_id=ChIJyaUD-gUm3YARcE-L5Eb2BWs&amp;destination=%EF%B8%8F+Lucky+Frog+Photo+Booth+%EF%B8%8F+Photo+Booth+Rental+Orange+County&amp;destination_place_id=ChIJx22LbiEt3YARSIe46TZ1z_4&amp;travelmode=transit" TargetMode="External"/><Relationship Id="rId616" Type="http://schemas.openxmlformats.org/officeDocument/2006/relationships/hyperlink" Target="https://www.google.com/maps/dir/34.0197585,-118.033475/33.8885848,-118.0703626" TargetMode="External"/><Relationship Id="rId858" Type="http://schemas.openxmlformats.org/officeDocument/2006/relationships/hyperlink" Target="https://www.google.com/maps/dir/?api=1&amp;origin=Cardtronics&amp;origin_place_id=ChIJyaUD-gUm3YARcE-L5Eb2BWs&amp;destination=%EF%B8%8F+Lucky+Frog+Photo+Booth+%EF%B8%8F+Photo+Booth+Rental+Orange+County&amp;destination_place_id=ChIJx22LbiEt3YARSIe46TZ1z_4&amp;travelmode=bicycling" TargetMode="External"/><Relationship Id="rId615" Type="http://schemas.openxmlformats.org/officeDocument/2006/relationships/hyperlink" Target="https://maps.google.com?saddr=34.0197585,-118.033475&amp;daddr=33.8885848,-118.0703626" TargetMode="External"/><Relationship Id="rId857" Type="http://schemas.openxmlformats.org/officeDocument/2006/relationships/hyperlink" Target="https://www.google.com/maps/dir/?api=1&amp;origin=Cardtronics&amp;origin_place_id=ChIJyaUD-gUm3YARcE-L5Eb2BWs&amp;destination=%EF%B8%8F+Lucky+Frog+Photo+Booth+%EF%B8%8F+Photo+Booth+Rental+Orange+County&amp;destination_place_id=ChIJx22LbiEt3YARSIe46TZ1z_4&amp;travelmode=walking" TargetMode="External"/><Relationship Id="rId614" Type="http://schemas.openxmlformats.org/officeDocument/2006/relationships/hyperlink" Target="https://www.google.com/maps/dir/?api=1&amp;origin=Rio+Hondo+Bookstore&amp;origin_place_id=ChIJLd9LwTjRwoAR6_VIVS5gyxU&amp;destination=%EF%B8%8F+Lucky+Frog+Photo+Booth+%EF%B8%8F+Photo+Booth+Rental+Orange+County&amp;destination_place_id=ChIJx22LbiEt3YARSIe46TZ1z_4&amp;travelmode=transit" TargetMode="External"/><Relationship Id="rId856" Type="http://schemas.openxmlformats.org/officeDocument/2006/relationships/hyperlink" Target="https://www.google.com/maps/dir/?api=1&amp;origin=Cardtronics&amp;origin_place_id=ChIJyaUD-gUm3YARcE-L5Eb2BWs&amp;destination=%EF%B8%8F+Lucky+Frog+Photo+Booth+%EF%B8%8F+Photo+Booth+Rental+Orange+County&amp;destination_place_id=ChIJx22LbiEt3YARSIe46TZ1z_4&amp;travelmode=driving" TargetMode="External"/><Relationship Id="rId851" Type="http://schemas.openxmlformats.org/officeDocument/2006/relationships/hyperlink" Target="https://www.google.com/maps/dir/?api=1&amp;origin=Health+Associates+Federal+CU&amp;origin_place_id=ChIJ5WWR0ngq3YARMAsMwmigksM&amp;destination=%EF%B8%8F+Lucky+Frog+Photo+Booth+%EF%B8%8F+Photo+Booth+Rental+Orange+County&amp;destination_place_id=ChIJx22LbiEt3YARSIe46TZ1z_4&amp;travelmode=bicycling" TargetMode="External"/><Relationship Id="rId850" Type="http://schemas.openxmlformats.org/officeDocument/2006/relationships/hyperlink" Target="https://www.google.com/maps/dir/?api=1&amp;origin=Health+Associates+Federal+CU&amp;origin_place_id=ChIJ5WWR0ngq3YARMAsMwmigksM&amp;destination=%EF%B8%8F+Lucky+Frog+Photo+Booth+%EF%B8%8F+Photo+Booth+Rental+Orange+County&amp;destination_place_id=ChIJx22LbiEt3YARSIe46TZ1z_4&amp;travelmode=walking" TargetMode="External"/><Relationship Id="rId1200" Type="http://schemas.openxmlformats.org/officeDocument/2006/relationships/hyperlink" Target="https://www.google.com/maps/dir/?api=1&amp;origin=Wells+Fargo+Bank&amp;origin_place_id=ChIJuYGTDdkq3YARYOeMN_tRydI&amp;destination=%EF%B8%8F+Lucky+Frog+Photo+Booth+%EF%B8%8F+Photo+Booth+Rental+Orange+County&amp;destination_place_id=ChIJx22LbiEt3YARSIe46TZ1z_4&amp;travelmode=walking" TargetMode="External"/><Relationship Id="rId1201" Type="http://schemas.openxmlformats.org/officeDocument/2006/relationships/hyperlink" Target="https://www.google.com/maps/dir/?api=1&amp;origin=Wells+Fargo+Bank&amp;origin_place_id=ChIJuYGTDdkq3YARYOeMN_tRydI&amp;destination=%EF%B8%8F+Lucky+Frog+Photo+Booth+%EF%B8%8F+Photo+Booth+Rental+Orange+County&amp;destination_place_id=ChIJx22LbiEt3YARSIe46TZ1z_4&amp;travelmode=bicycling" TargetMode="External"/><Relationship Id="rId1235" Type="http://schemas.openxmlformats.org/officeDocument/2006/relationships/hyperlink" Target="https://www.google.com/maps/dir/?api=1&amp;origin=UNIFY+Financial+Credit+Union&amp;origin_place_id=ChIJAZ_jVkIm3YARUTSG-oJYqMU&amp;destination=%EF%B8%8F+Lucky+Frog+Photo+Booth+%EF%B8%8F+Photo+Booth+Rental+Orange+County&amp;destination_place_id=ChIJx22LbiEt3YARSIe46TZ1z_4&amp;travelmode=walking" TargetMode="External"/><Relationship Id="rId1236" Type="http://schemas.openxmlformats.org/officeDocument/2006/relationships/hyperlink" Target="https://www.google.com/maps/dir/?api=1&amp;origin=UNIFY+Financial+Credit+Union&amp;origin_place_id=ChIJAZ_jVkIm3YARUTSG-oJYqMU&amp;destination=%EF%B8%8F+Lucky+Frog+Photo+Booth+%EF%B8%8F+Photo+Booth+Rental+Orange+County&amp;destination_place_id=ChIJx22LbiEt3YARSIe46TZ1z_4&amp;travelmode=bicycling" TargetMode="External"/><Relationship Id="rId1237" Type="http://schemas.openxmlformats.org/officeDocument/2006/relationships/hyperlink" Target="https://www.google.com/maps/dir/?api=1&amp;origin=UNIFY+Financial+Credit+Union&amp;origin_place_id=ChIJAZ_jVkIm3YARUTSG-oJYqMU&amp;destination=%EF%B8%8F+Lucky+Frog+Photo+Booth+%EF%B8%8F+Photo+Booth+Rental+Orange+County&amp;destination_place_id=ChIJx22LbiEt3YARSIe46TZ1z_4&amp;travelmode=transit" TargetMode="External"/><Relationship Id="rId1238" Type="http://schemas.openxmlformats.org/officeDocument/2006/relationships/hyperlink" Target="https://maps.google.com?saddr=33.716813,-118.0084614&amp;daddr=33.8885848,-118.0703626" TargetMode="External"/><Relationship Id="rId1239" Type="http://schemas.openxmlformats.org/officeDocument/2006/relationships/hyperlink" Target="https://www.google.com/maps/dir/33.716813,-118.0084614/33.8885848,-118.0703626" TargetMode="External"/><Relationship Id="rId409" Type="http://schemas.openxmlformats.org/officeDocument/2006/relationships/hyperlink" Target="https://www.google.com/maps/dir/?api=1&amp;origin=EL+Pino&amp;origin_place_id=ChIJdbtGBwDFwoARIErAuPq8_xA&amp;destination=%EF%B8%8F+Lucky+Frog+Photo+Booth+%EF%B8%8F+Photo+Booth+Rental+Orange+County&amp;destination_place_id=ChIJx22LbiEt3YARSIe46TZ1z_4&amp;travelmode=walking" TargetMode="External"/><Relationship Id="rId404" Type="http://schemas.openxmlformats.org/officeDocument/2006/relationships/hyperlink" Target="https://www.google.com/maps/dir/?api=1&amp;origin=Snow+White's+Enchanted+Wish&amp;origin_place_id=ChIJC4tPjBHX3IARhEqioRHqpCw&amp;destination=%EF%B8%8F+Lucky+Frog+Photo+Booth+%EF%B8%8F+Photo+Booth+Rental+Orange+County&amp;destination_place_id=ChIJx22LbiEt3YARSIe46TZ1z_4&amp;travelmode=transit" TargetMode="External"/><Relationship Id="rId646" Type="http://schemas.openxmlformats.org/officeDocument/2006/relationships/hyperlink" Target="https://www.google.com/maps/dir/?api=1&amp;origin=Cabe+Toyota&amp;origin_place_id=ChIJEZgNN6jMwoARJ1_7aTrTRKw&amp;destination=%EF%B8%8F+Lucky+Frog+Photo+Booth+%EF%B8%8F+Photo+Booth+Rental+Orange+County&amp;destination_place_id=ChIJx22LbiEt3YARSIe46TZ1z_4&amp;travelmode=driving" TargetMode="External"/><Relationship Id="rId888" Type="http://schemas.openxmlformats.org/officeDocument/2006/relationships/hyperlink" Target="https://maps.google.com?saddr=33.8504995,-118.1367541&amp;daddr=33.8885848,-118.0703626" TargetMode="External"/><Relationship Id="rId403" Type="http://schemas.openxmlformats.org/officeDocument/2006/relationships/hyperlink" Target="https://www.google.com/maps/dir/?api=1&amp;origin=Snow+White's+Enchanted+Wish&amp;origin_place_id=ChIJC4tPjBHX3IARhEqioRHqpCw&amp;destination=%EF%B8%8F+Lucky+Frog+Photo+Booth+%EF%B8%8F+Photo+Booth+Rental+Orange+County&amp;destination_place_id=ChIJx22LbiEt3YARSIe46TZ1z_4&amp;travelmode=bicycling" TargetMode="External"/><Relationship Id="rId645" Type="http://schemas.openxmlformats.org/officeDocument/2006/relationships/hyperlink" Target="https://www.google.com/maps/dir/?api=1&amp;origin=Cabe+Toyota&amp;origin_place_id=ChIJEZgNN6jMwoARJ1_7aTrTRKw&amp;destination=%EF%B8%8F+Lucky+Frog+Photo+Booth+%EF%B8%8F+Photo+Booth+Rental+Orange+County&amp;destination_place_id=ChIJx22LbiEt3YARSIe46TZ1z_4&amp;travelmode=best" TargetMode="External"/><Relationship Id="rId887" Type="http://schemas.openxmlformats.org/officeDocument/2006/relationships/hyperlink" Target="https://www.google.com/maps/dir/?api=1&amp;origin=Cardtronics+ATM&amp;origin_place_id=ChIJfeVn9vMy3YAReJPxNMA-PB4&amp;destination=%EF%B8%8F+Lucky+Frog+Photo+Booth+%EF%B8%8F+Photo+Booth+Rental+Orange+County&amp;destination_place_id=ChIJx22LbiEt3YARSIe46TZ1z_4&amp;travelmode=transit" TargetMode="External"/><Relationship Id="rId402" Type="http://schemas.openxmlformats.org/officeDocument/2006/relationships/hyperlink" Target="https://www.google.com/maps/dir/?api=1&amp;origin=Snow+White's+Enchanted+Wish&amp;origin_place_id=ChIJC4tPjBHX3IARhEqioRHqpCw&amp;destination=%EF%B8%8F+Lucky+Frog+Photo+Booth+%EF%B8%8F+Photo+Booth+Rental+Orange+County&amp;destination_place_id=ChIJx22LbiEt3YARSIe46TZ1z_4&amp;travelmode=walking" TargetMode="External"/><Relationship Id="rId644" Type="http://schemas.openxmlformats.org/officeDocument/2006/relationships/hyperlink" Target="https://www.google.com/maps/dir/34.0063385,-118.1529537/33.8885848,-118.0703626" TargetMode="External"/><Relationship Id="rId886" Type="http://schemas.openxmlformats.org/officeDocument/2006/relationships/hyperlink" Target="https://www.google.com/maps/dir/?api=1&amp;origin=Cardtronics+ATM&amp;origin_place_id=ChIJfeVn9vMy3YAReJPxNMA-PB4&amp;destination=%EF%B8%8F+Lucky+Frog+Photo+Booth+%EF%B8%8F+Photo+Booth+Rental+Orange+County&amp;destination_place_id=ChIJx22LbiEt3YARSIe46TZ1z_4&amp;travelmode=bicycling" TargetMode="External"/><Relationship Id="rId401" Type="http://schemas.openxmlformats.org/officeDocument/2006/relationships/hyperlink" Target="https://www.google.com/maps/dir/?api=1&amp;origin=Snow+White's+Enchanted+Wish&amp;origin_place_id=ChIJC4tPjBHX3IARhEqioRHqpCw&amp;destination=%EF%B8%8F+Lucky+Frog+Photo+Booth+%EF%B8%8F+Photo+Booth+Rental+Orange+County&amp;destination_place_id=ChIJx22LbiEt3YARSIe46TZ1z_4&amp;travelmode=driving" TargetMode="External"/><Relationship Id="rId643" Type="http://schemas.openxmlformats.org/officeDocument/2006/relationships/hyperlink" Target="https://maps.google.com?saddr=34.0063385,-118.1529537&amp;daddr=33.8885848,-118.0703626" TargetMode="External"/><Relationship Id="rId885" Type="http://schemas.openxmlformats.org/officeDocument/2006/relationships/hyperlink" Target="https://www.google.com/maps/dir/?api=1&amp;origin=Cardtronics+ATM&amp;origin_place_id=ChIJfeVn9vMy3YAReJPxNMA-PB4&amp;destination=%EF%B8%8F+Lucky+Frog+Photo+Booth+%EF%B8%8F+Photo+Booth+Rental+Orange+County&amp;destination_place_id=ChIJx22LbiEt3YARSIe46TZ1z_4&amp;travelmode=walking" TargetMode="External"/><Relationship Id="rId408" Type="http://schemas.openxmlformats.org/officeDocument/2006/relationships/hyperlink" Target="https://www.google.com/maps/dir/?api=1&amp;origin=EL+Pino&amp;origin_place_id=ChIJdbtGBwDFwoARIErAuPq8_xA&amp;destination=%EF%B8%8F+Lucky+Frog+Photo+Booth+%EF%B8%8F+Photo+Booth+Rental+Orange+County&amp;destination_place_id=ChIJx22LbiEt3YARSIe46TZ1z_4&amp;travelmode=driving" TargetMode="External"/><Relationship Id="rId407" Type="http://schemas.openxmlformats.org/officeDocument/2006/relationships/hyperlink" Target="https://www.google.com/maps/dir/?api=1&amp;origin=EL+Pino&amp;origin_place_id=ChIJdbtGBwDFwoARIErAuPq8_xA&amp;destination=%EF%B8%8F+Lucky+Frog+Photo+Booth+%EF%B8%8F+Photo+Booth+Rental+Orange+County&amp;destination_place_id=ChIJx22LbiEt3YARSIe46TZ1z_4&amp;travelmode=best" TargetMode="External"/><Relationship Id="rId649" Type="http://schemas.openxmlformats.org/officeDocument/2006/relationships/hyperlink" Target="https://www.google.com/maps/dir/?api=1&amp;origin=Cabe+Toyota&amp;origin_place_id=ChIJEZgNN6jMwoARJ1_7aTrTRKw&amp;destination=%EF%B8%8F+Lucky+Frog+Photo+Booth+%EF%B8%8F+Photo+Booth+Rental+Orange+County&amp;destination_place_id=ChIJx22LbiEt3YARSIe46TZ1z_4&amp;travelmode=transit" TargetMode="External"/><Relationship Id="rId406" Type="http://schemas.openxmlformats.org/officeDocument/2006/relationships/hyperlink" Target="https://www.google.com/maps/dir/33.8127559,-117.918767/33.8885848,-118.0703626" TargetMode="External"/><Relationship Id="rId648" Type="http://schemas.openxmlformats.org/officeDocument/2006/relationships/hyperlink" Target="https://www.google.com/maps/dir/?api=1&amp;origin=Cabe+Toyota&amp;origin_place_id=ChIJEZgNN6jMwoARJ1_7aTrTRKw&amp;destination=%EF%B8%8F+Lucky+Frog+Photo+Booth+%EF%B8%8F+Photo+Booth+Rental+Orange+County&amp;destination_place_id=ChIJx22LbiEt3YARSIe46TZ1z_4&amp;travelmode=bicycling" TargetMode="External"/><Relationship Id="rId405" Type="http://schemas.openxmlformats.org/officeDocument/2006/relationships/hyperlink" Target="https://maps.google.com?saddr=33.8127559,-117.918767&amp;daddr=33.8885848,-118.0703626" TargetMode="External"/><Relationship Id="rId647" Type="http://schemas.openxmlformats.org/officeDocument/2006/relationships/hyperlink" Target="https://www.google.com/maps/dir/?api=1&amp;origin=Cabe+Toyota&amp;origin_place_id=ChIJEZgNN6jMwoARJ1_7aTrTRKw&amp;destination=%EF%B8%8F+Lucky+Frog+Photo+Booth+%EF%B8%8F+Photo+Booth+Rental+Orange+County&amp;destination_place_id=ChIJx22LbiEt3YARSIe46TZ1z_4&amp;travelmode=walking" TargetMode="External"/><Relationship Id="rId889" Type="http://schemas.openxmlformats.org/officeDocument/2006/relationships/hyperlink" Target="https://www.google.com/maps/dir/33.8504995,-118.1367541/33.8885848,-118.0703626" TargetMode="External"/><Relationship Id="rId880" Type="http://schemas.openxmlformats.org/officeDocument/2006/relationships/hyperlink" Target="https://www.google.com/maps/dir/?api=1&amp;origin=Farmers+&amp;+Merchants+Bank&amp;origin_place_id=ChIJITRXWegz3YARodIb2Rbe4KA&amp;destination=%EF%B8%8F+Lucky+Frog+Photo+Booth+%EF%B8%8F+Photo+Booth+Rental+Orange+County&amp;destination_place_id=ChIJx22LbiEt3YARSIe46TZ1z_4&amp;travelmode=transit" TargetMode="External"/><Relationship Id="rId1230" Type="http://schemas.openxmlformats.org/officeDocument/2006/relationships/hyperlink" Target="https://www.google.com/maps/dir/?api=1&amp;origin=Citi&amp;origin_place_id=ChIJYZbRgyTW3IARgvHWT7VIMM8&amp;destination=%EF%B8%8F+Lucky+Frog+Photo+Booth+%EF%B8%8F+Photo+Booth+Rental+Orange+County&amp;destination_place_id=ChIJx22LbiEt3YARSIe46TZ1z_4&amp;travelmode=transit" TargetMode="External"/><Relationship Id="rId400" Type="http://schemas.openxmlformats.org/officeDocument/2006/relationships/hyperlink" Target="https://www.google.com/maps/dir/?api=1&amp;origin=Snow+White's+Enchanted+Wish&amp;origin_place_id=ChIJC4tPjBHX3IARhEqioRHqpCw&amp;destination=%EF%B8%8F+Lucky+Frog+Photo+Booth+%EF%B8%8F+Photo+Booth+Rental+Orange+County&amp;destination_place_id=ChIJx22LbiEt3YARSIe46TZ1z_4&amp;travelmode=best" TargetMode="External"/><Relationship Id="rId642" Type="http://schemas.openxmlformats.org/officeDocument/2006/relationships/hyperlink" Target="https://www.google.com/maps/dir/?api=1&amp;origin=Lids&amp;origin_place_id=ChIJT_27nVTOwoARjIf-yz3fqVg&amp;destination=%EF%B8%8F+Lucky+Frog+Photo+Booth+%EF%B8%8F+Photo+Booth+Rental+Orange+County&amp;destination_place_id=ChIJx22LbiEt3YARSIe46TZ1z_4&amp;travelmode=transit" TargetMode="External"/><Relationship Id="rId884" Type="http://schemas.openxmlformats.org/officeDocument/2006/relationships/hyperlink" Target="https://www.google.com/maps/dir/?api=1&amp;origin=Cardtronics+ATM&amp;origin_place_id=ChIJfeVn9vMy3YAReJPxNMA-PB4&amp;destination=%EF%B8%8F+Lucky+Frog+Photo+Booth+%EF%B8%8F+Photo+Booth+Rental+Orange+County&amp;destination_place_id=ChIJx22LbiEt3YARSIe46TZ1z_4&amp;travelmode=driving" TargetMode="External"/><Relationship Id="rId1231" Type="http://schemas.openxmlformats.org/officeDocument/2006/relationships/hyperlink" Target="https://maps.google.com?saddr=33.8357839,-117.9157811&amp;daddr=33.8885848,-118.0703626" TargetMode="External"/><Relationship Id="rId641" Type="http://schemas.openxmlformats.org/officeDocument/2006/relationships/hyperlink" Target="https://www.google.com/maps/dir/?api=1&amp;origin=Lids&amp;origin_place_id=ChIJT_27nVTOwoARjIf-yz3fqVg&amp;destination=%EF%B8%8F+Lucky+Frog+Photo+Booth+%EF%B8%8F+Photo+Booth+Rental+Orange+County&amp;destination_place_id=ChIJx22LbiEt3YARSIe46TZ1z_4&amp;travelmode=bicycling" TargetMode="External"/><Relationship Id="rId883" Type="http://schemas.openxmlformats.org/officeDocument/2006/relationships/hyperlink" Target="https://www.google.com/maps/dir/?api=1&amp;origin=Cardtronics+ATM&amp;origin_place_id=ChIJfeVn9vMy3YAReJPxNMA-PB4&amp;destination=%EF%B8%8F+Lucky+Frog+Photo+Booth+%EF%B8%8F+Photo+Booth+Rental+Orange+County&amp;destination_place_id=ChIJx22LbiEt3YARSIe46TZ1z_4&amp;travelmode=best" TargetMode="External"/><Relationship Id="rId1232" Type="http://schemas.openxmlformats.org/officeDocument/2006/relationships/hyperlink" Target="https://www.google.com/maps/dir/33.8357839,-117.9157811/33.8885848,-118.0703626" TargetMode="External"/><Relationship Id="rId640" Type="http://schemas.openxmlformats.org/officeDocument/2006/relationships/hyperlink" Target="https://www.google.com/maps/dir/?api=1&amp;origin=Lids&amp;origin_place_id=ChIJT_27nVTOwoARjIf-yz3fqVg&amp;destination=%EF%B8%8F+Lucky+Frog+Photo+Booth+%EF%B8%8F+Photo+Booth+Rental+Orange+County&amp;destination_place_id=ChIJx22LbiEt3YARSIe46TZ1z_4&amp;travelmode=walking" TargetMode="External"/><Relationship Id="rId882" Type="http://schemas.openxmlformats.org/officeDocument/2006/relationships/hyperlink" Target="https://www.google.com/maps/dir/33.8081074,-118.1867435/33.8885848,-118.0703626" TargetMode="External"/><Relationship Id="rId1233" Type="http://schemas.openxmlformats.org/officeDocument/2006/relationships/hyperlink" Target="https://www.google.com/maps/dir/?api=1&amp;origin=UNIFY+Financial+Credit+Union&amp;origin_place_id=ChIJAZ_jVkIm3YARUTSG-oJYqMU&amp;destination=%EF%B8%8F+Lucky+Frog+Photo+Booth+%EF%B8%8F+Photo+Booth+Rental+Orange+County&amp;destination_place_id=ChIJx22LbiEt3YARSIe46TZ1z_4&amp;travelmode=best" TargetMode="External"/><Relationship Id="rId881" Type="http://schemas.openxmlformats.org/officeDocument/2006/relationships/hyperlink" Target="https://maps.google.com?saddr=33.8081074,-118.1867435&amp;daddr=33.8885848,-118.0703626" TargetMode="External"/><Relationship Id="rId1234" Type="http://schemas.openxmlformats.org/officeDocument/2006/relationships/hyperlink" Target="https://www.google.com/maps/dir/?api=1&amp;origin=UNIFY+Financial+Credit+Union&amp;origin_place_id=ChIJAZ_jVkIm3YARUTSG-oJYqMU&amp;destination=%EF%B8%8F+Lucky+Frog+Photo+Booth+%EF%B8%8F+Photo+Booth+Rental+Orange+County&amp;destination_place_id=ChIJx22LbiEt3YARSIe46TZ1z_4&amp;travelmode=driving" TargetMode="External"/><Relationship Id="rId1224" Type="http://schemas.openxmlformats.org/officeDocument/2006/relationships/hyperlink" Target="https://maps.google.com?saddr=33.7946404,-118.1246862&amp;daddr=33.8885848,-118.0703626" TargetMode="External"/><Relationship Id="rId1225" Type="http://schemas.openxmlformats.org/officeDocument/2006/relationships/hyperlink" Target="https://www.google.com/maps/dir/33.7946404,-118.1246862/33.8885848,-118.0703626" TargetMode="External"/><Relationship Id="rId1226" Type="http://schemas.openxmlformats.org/officeDocument/2006/relationships/hyperlink" Target="https://www.google.com/maps/dir/?api=1&amp;origin=Citi&amp;origin_place_id=ChIJYZbRgyTW3IARgvHWT7VIMM8&amp;destination=%EF%B8%8F+Lucky+Frog+Photo+Booth+%EF%B8%8F+Photo+Booth+Rental+Orange+County&amp;destination_place_id=ChIJx22LbiEt3YARSIe46TZ1z_4&amp;travelmode=best" TargetMode="External"/><Relationship Id="rId1227" Type="http://schemas.openxmlformats.org/officeDocument/2006/relationships/hyperlink" Target="https://www.google.com/maps/dir/?api=1&amp;origin=Citi&amp;origin_place_id=ChIJYZbRgyTW3IARgvHWT7VIMM8&amp;destination=%EF%B8%8F+Lucky+Frog+Photo+Booth+%EF%B8%8F+Photo+Booth+Rental+Orange+County&amp;destination_place_id=ChIJx22LbiEt3YARSIe46TZ1z_4&amp;travelmode=driving" TargetMode="External"/><Relationship Id="rId1228" Type="http://schemas.openxmlformats.org/officeDocument/2006/relationships/hyperlink" Target="https://www.google.com/maps/dir/?api=1&amp;origin=Citi&amp;origin_place_id=ChIJYZbRgyTW3IARgvHWT7VIMM8&amp;destination=%EF%B8%8F+Lucky+Frog+Photo+Booth+%EF%B8%8F+Photo+Booth+Rental+Orange+County&amp;destination_place_id=ChIJx22LbiEt3YARSIe46TZ1z_4&amp;travelmode=walking" TargetMode="External"/><Relationship Id="rId1229" Type="http://schemas.openxmlformats.org/officeDocument/2006/relationships/hyperlink" Target="https://www.google.com/maps/dir/?api=1&amp;origin=Citi&amp;origin_place_id=ChIJYZbRgyTW3IARgvHWT7VIMM8&amp;destination=%EF%B8%8F+Lucky+Frog+Photo+Booth+%EF%B8%8F+Photo+Booth+Rental+Orange+County&amp;destination_place_id=ChIJx22LbiEt3YARSIe46TZ1z_4&amp;travelmode=bicycling" TargetMode="External"/><Relationship Id="rId635" Type="http://schemas.openxmlformats.org/officeDocument/2006/relationships/hyperlink" Target="https://www.google.com/maps/dir/?api=1&amp;origin=The+Home+Depot&amp;origin_place_id=ChIJZ0f6Z9Yz3YAR14Hmm8HVYDM&amp;destination=%EF%B8%8F+Lucky+Frog+Photo+Booth+%EF%B8%8F+Photo+Booth+Rental+Orange+County&amp;destination_place_id=ChIJx22LbiEt3YARSIe46TZ1z_4&amp;travelmode=transit" TargetMode="External"/><Relationship Id="rId877" Type="http://schemas.openxmlformats.org/officeDocument/2006/relationships/hyperlink" Target="https://www.google.com/maps/dir/?api=1&amp;origin=Farmers+&amp;+Merchants+Bank&amp;origin_place_id=ChIJITRXWegz3YARodIb2Rbe4KA&amp;destination=%EF%B8%8F+Lucky+Frog+Photo+Booth+%EF%B8%8F+Photo+Booth+Rental+Orange+County&amp;destination_place_id=ChIJx22LbiEt3YARSIe46TZ1z_4&amp;travelmode=driving" TargetMode="External"/><Relationship Id="rId634" Type="http://schemas.openxmlformats.org/officeDocument/2006/relationships/hyperlink" Target="https://www.google.com/maps/dir/?api=1&amp;origin=The+Home+Depot&amp;origin_place_id=ChIJZ0f6Z9Yz3YAR14Hmm8HVYDM&amp;destination=%EF%B8%8F+Lucky+Frog+Photo+Booth+%EF%B8%8F+Photo+Booth+Rental+Orange+County&amp;destination_place_id=ChIJx22LbiEt3YARSIe46TZ1z_4&amp;travelmode=bicycling" TargetMode="External"/><Relationship Id="rId876" Type="http://schemas.openxmlformats.org/officeDocument/2006/relationships/hyperlink" Target="https://www.google.com/maps/dir/?api=1&amp;origin=Farmers+&amp;+Merchants+Bank&amp;origin_place_id=ChIJITRXWegz3YARodIb2Rbe4KA&amp;destination=%EF%B8%8F+Lucky+Frog+Photo+Booth+%EF%B8%8F+Photo+Booth+Rental+Orange+County&amp;destination_place_id=ChIJx22LbiEt3YARSIe46TZ1z_4&amp;travelmode=best" TargetMode="External"/><Relationship Id="rId633" Type="http://schemas.openxmlformats.org/officeDocument/2006/relationships/hyperlink" Target="https://www.google.com/maps/dir/?api=1&amp;origin=The+Home+Depot&amp;origin_place_id=ChIJZ0f6Z9Yz3YAR14Hmm8HVYDM&amp;destination=%EF%B8%8F+Lucky+Frog+Photo+Booth+%EF%B8%8F+Photo+Booth+Rental+Orange+County&amp;destination_place_id=ChIJx22LbiEt3YARSIe46TZ1z_4&amp;travelmode=walking" TargetMode="External"/><Relationship Id="rId875" Type="http://schemas.openxmlformats.org/officeDocument/2006/relationships/hyperlink" Target="https://www.google.com/maps/dir/33.8400514,-118.1846017/33.8885848,-118.0703626" TargetMode="External"/><Relationship Id="rId632" Type="http://schemas.openxmlformats.org/officeDocument/2006/relationships/hyperlink" Target="https://www.google.com/maps/dir/?api=1&amp;origin=The+Home+Depot&amp;origin_place_id=ChIJZ0f6Z9Yz3YAR14Hmm8HVYDM&amp;destination=%EF%B8%8F+Lucky+Frog+Photo+Booth+%EF%B8%8F+Photo+Booth+Rental+Orange+County&amp;destination_place_id=ChIJx22LbiEt3YARSIe46TZ1z_4&amp;travelmode=driving" TargetMode="External"/><Relationship Id="rId874" Type="http://schemas.openxmlformats.org/officeDocument/2006/relationships/hyperlink" Target="https://maps.google.com?saddr=33.8400514,-118.1846017&amp;daddr=33.8885848,-118.0703626" TargetMode="External"/><Relationship Id="rId639" Type="http://schemas.openxmlformats.org/officeDocument/2006/relationships/hyperlink" Target="https://www.google.com/maps/dir/?api=1&amp;origin=Lids&amp;origin_place_id=ChIJT_27nVTOwoARjIf-yz3fqVg&amp;destination=%EF%B8%8F+Lucky+Frog+Photo+Booth+%EF%B8%8F+Photo+Booth+Rental+Orange+County&amp;destination_place_id=ChIJx22LbiEt3YARSIe46TZ1z_4&amp;travelmode=driving" TargetMode="External"/><Relationship Id="rId638" Type="http://schemas.openxmlformats.org/officeDocument/2006/relationships/hyperlink" Target="https://www.google.com/maps/dir/?api=1&amp;origin=Lids&amp;origin_place_id=ChIJT_27nVTOwoARjIf-yz3fqVg&amp;destination=%EF%B8%8F+Lucky+Frog+Photo+Booth+%EF%B8%8F+Photo+Booth+Rental+Orange+County&amp;destination_place_id=ChIJx22LbiEt3YARSIe46TZ1z_4&amp;travelmode=best" TargetMode="External"/><Relationship Id="rId637" Type="http://schemas.openxmlformats.org/officeDocument/2006/relationships/hyperlink" Target="https://www.google.com/maps/dir/33.8017165,-118.1658432/33.8885848,-118.0703626" TargetMode="External"/><Relationship Id="rId879" Type="http://schemas.openxmlformats.org/officeDocument/2006/relationships/hyperlink" Target="https://www.google.com/maps/dir/?api=1&amp;origin=Farmers+&amp;+Merchants+Bank&amp;origin_place_id=ChIJITRXWegz3YARodIb2Rbe4KA&amp;destination=%EF%B8%8F+Lucky+Frog+Photo+Booth+%EF%B8%8F+Photo+Booth+Rental+Orange+County&amp;destination_place_id=ChIJx22LbiEt3YARSIe46TZ1z_4&amp;travelmode=bicycling" TargetMode="External"/><Relationship Id="rId636" Type="http://schemas.openxmlformats.org/officeDocument/2006/relationships/hyperlink" Target="https://maps.google.com?saddr=33.8017165,-118.1658432&amp;daddr=33.8885848,-118.0703626" TargetMode="External"/><Relationship Id="rId878" Type="http://schemas.openxmlformats.org/officeDocument/2006/relationships/hyperlink" Target="https://www.google.com/maps/dir/?api=1&amp;origin=Farmers+&amp;+Merchants+Bank&amp;origin_place_id=ChIJITRXWegz3YARodIb2Rbe4KA&amp;destination=%EF%B8%8F+Lucky+Frog+Photo+Booth+%EF%B8%8F+Photo+Booth+Rental+Orange+County&amp;destination_place_id=ChIJx22LbiEt3YARSIe46TZ1z_4&amp;travelmode=walking" TargetMode="External"/><Relationship Id="rId631" Type="http://schemas.openxmlformats.org/officeDocument/2006/relationships/hyperlink" Target="https://www.google.com/maps/dir/?api=1&amp;origin=The+Home+Depot&amp;origin_place_id=ChIJZ0f6Z9Yz3YAR14Hmm8HVYDM&amp;destination=%EF%B8%8F+Lucky+Frog+Photo+Booth+%EF%B8%8F+Photo+Booth+Rental+Orange+County&amp;destination_place_id=ChIJx22LbiEt3YARSIe46TZ1z_4&amp;travelmode=best" TargetMode="External"/><Relationship Id="rId873" Type="http://schemas.openxmlformats.org/officeDocument/2006/relationships/hyperlink" Target="https://www.google.com/maps/dir/?api=1&amp;origin=Citibank&amp;origin_place_id=ChIJcbyB7HQz3YARgwytHUXYgVc&amp;destination=%EF%B8%8F+Lucky+Frog+Photo+Booth+%EF%B8%8F+Photo+Booth+Rental+Orange+County&amp;destination_place_id=ChIJx22LbiEt3YARSIe46TZ1z_4&amp;travelmode=transit" TargetMode="External"/><Relationship Id="rId1220" Type="http://schemas.openxmlformats.org/officeDocument/2006/relationships/hyperlink" Target="https://www.google.com/maps/dir/?api=1&amp;origin=Wells+Fargo+Bank&amp;origin_place_id=ChIJB9FLS-8x3YARBMxjzNWoiU0&amp;destination=%EF%B8%8F+Lucky+Frog+Photo+Booth+%EF%B8%8F+Photo+Booth+Rental+Orange+County&amp;destination_place_id=ChIJx22LbiEt3YARSIe46TZ1z_4&amp;travelmode=driving" TargetMode="External"/><Relationship Id="rId630" Type="http://schemas.openxmlformats.org/officeDocument/2006/relationships/hyperlink" Target="https://www.google.com/maps/dir/33.9181747,-117.9936307/33.8885848,-118.0703626" TargetMode="External"/><Relationship Id="rId872" Type="http://schemas.openxmlformats.org/officeDocument/2006/relationships/hyperlink" Target="https://www.google.com/maps/dir/?api=1&amp;origin=Citibank&amp;origin_place_id=ChIJcbyB7HQz3YARgwytHUXYgVc&amp;destination=%EF%B8%8F+Lucky+Frog+Photo+Booth+%EF%B8%8F+Photo+Booth+Rental+Orange+County&amp;destination_place_id=ChIJx22LbiEt3YARSIe46TZ1z_4&amp;travelmode=bicycling" TargetMode="External"/><Relationship Id="rId1221" Type="http://schemas.openxmlformats.org/officeDocument/2006/relationships/hyperlink" Target="https://www.google.com/maps/dir/?api=1&amp;origin=Wells+Fargo+Bank&amp;origin_place_id=ChIJB9FLS-8x3YARBMxjzNWoiU0&amp;destination=%EF%B8%8F+Lucky+Frog+Photo+Booth+%EF%B8%8F+Photo+Booth+Rental+Orange+County&amp;destination_place_id=ChIJx22LbiEt3YARSIe46TZ1z_4&amp;travelmode=walking" TargetMode="External"/><Relationship Id="rId871" Type="http://schemas.openxmlformats.org/officeDocument/2006/relationships/hyperlink" Target="https://www.google.com/maps/dir/?api=1&amp;origin=Citibank&amp;origin_place_id=ChIJcbyB7HQz3YARgwytHUXYgVc&amp;destination=%EF%B8%8F+Lucky+Frog+Photo+Booth+%EF%B8%8F+Photo+Booth+Rental+Orange+County&amp;destination_place_id=ChIJx22LbiEt3YARSIe46TZ1z_4&amp;travelmode=walking" TargetMode="External"/><Relationship Id="rId1222" Type="http://schemas.openxmlformats.org/officeDocument/2006/relationships/hyperlink" Target="https://www.google.com/maps/dir/?api=1&amp;origin=Wells+Fargo+Bank&amp;origin_place_id=ChIJB9FLS-8x3YARBMxjzNWoiU0&amp;destination=%EF%B8%8F+Lucky+Frog+Photo+Booth+%EF%B8%8F+Photo+Booth+Rental+Orange+County&amp;destination_place_id=ChIJx22LbiEt3YARSIe46TZ1z_4&amp;travelmode=bicycling" TargetMode="External"/><Relationship Id="rId870" Type="http://schemas.openxmlformats.org/officeDocument/2006/relationships/hyperlink" Target="https://www.google.com/maps/dir/?api=1&amp;origin=Citibank&amp;origin_place_id=ChIJcbyB7HQz3YARgwytHUXYgVc&amp;destination=%EF%B8%8F+Lucky+Frog+Photo+Booth+%EF%B8%8F+Photo+Booth+Rental+Orange+County&amp;destination_place_id=ChIJx22LbiEt3YARSIe46TZ1z_4&amp;travelmode=driving" TargetMode="External"/><Relationship Id="rId1223" Type="http://schemas.openxmlformats.org/officeDocument/2006/relationships/hyperlink" Target="https://www.google.com/maps/dir/?api=1&amp;origin=Wells+Fargo+Bank&amp;origin_place_id=ChIJB9FLS-8x3YARBMxjzNWoiU0&amp;destination=%EF%B8%8F+Lucky+Frog+Photo+Booth+%EF%B8%8F+Photo+Booth+Rental+Orange+County&amp;destination_place_id=ChIJx22LbiEt3YARSIe46TZ1z_4&amp;travelmode=transit" TargetMode="External"/><Relationship Id="rId829" Type="http://schemas.openxmlformats.org/officeDocument/2006/relationships/hyperlink" Target="https://www.google.com/maps/dir/?api=1&amp;origin=Walmart+Connection+Center&amp;origin_place_id=ChIJke6avzvNwoART9SJ0Ly6SVo&amp;destination=%EF%B8%8F+Lucky+Frog+Photo+Booth+%EF%B8%8F+Photo+Booth+Rental+Orange+County&amp;destination_place_id=ChIJx22LbiEt3YARSIe46TZ1z_4&amp;travelmode=walking" TargetMode="External"/><Relationship Id="rId828" Type="http://schemas.openxmlformats.org/officeDocument/2006/relationships/hyperlink" Target="https://www.google.com/maps/dir/?api=1&amp;origin=Walmart+Connection+Center&amp;origin_place_id=ChIJke6avzvNwoART9SJ0Ly6SVo&amp;destination=%EF%B8%8F+Lucky+Frog+Photo+Booth+%EF%B8%8F+Photo+Booth+Rental+Orange+County&amp;destination_place_id=ChIJx22LbiEt3YARSIe46TZ1z_4&amp;travelmode=driving" TargetMode="External"/><Relationship Id="rId827" Type="http://schemas.openxmlformats.org/officeDocument/2006/relationships/hyperlink" Target="https://www.google.com/maps/dir/?api=1&amp;origin=Walmart+Connection+Center&amp;origin_place_id=ChIJke6avzvNwoART9SJ0Ly6SVo&amp;destination=%EF%B8%8F+Lucky+Frog+Photo+Booth+%EF%B8%8F+Photo+Booth+Rental+Orange+County&amp;destination_place_id=ChIJx22LbiEt3YARSIe46TZ1z_4&amp;travelmode=best" TargetMode="External"/><Relationship Id="rId822" Type="http://schemas.openxmlformats.org/officeDocument/2006/relationships/hyperlink" Target="https://www.google.com/maps/dir/?api=1&amp;origin=Yogurtland+Cerritos&amp;origin_place_id=ChIJ1Z25_XMt3YARneq7rWNYCNc&amp;destination=%EF%B8%8F+Lucky+Frog+Photo+Booth+%EF%B8%8F+Photo+Booth+Rental+Orange+County&amp;destination_place_id=ChIJx22LbiEt3YARSIe46TZ1z_4&amp;travelmode=walking" TargetMode="External"/><Relationship Id="rId821" Type="http://schemas.openxmlformats.org/officeDocument/2006/relationships/hyperlink" Target="https://www.google.com/maps/dir/?api=1&amp;origin=Yogurtland+Cerritos&amp;origin_place_id=ChIJ1Z25_XMt3YARneq7rWNYCNc&amp;destination=%EF%B8%8F+Lucky+Frog+Photo+Booth+%EF%B8%8F+Photo+Booth+Rental+Orange+County&amp;destination_place_id=ChIJx22LbiEt3YARSIe46TZ1z_4&amp;travelmode=driving" TargetMode="External"/><Relationship Id="rId820" Type="http://schemas.openxmlformats.org/officeDocument/2006/relationships/hyperlink" Target="https://www.google.com/maps/dir/?api=1&amp;origin=Yogurtland+Cerritos&amp;origin_place_id=ChIJ1Z25_XMt3YARneq7rWNYCNc&amp;destination=%EF%B8%8F+Lucky+Frog+Photo+Booth+%EF%B8%8F+Photo+Booth+Rental+Orange+County&amp;destination_place_id=ChIJx22LbiEt3YARSIe46TZ1z_4&amp;travelmode=best" TargetMode="External"/><Relationship Id="rId826" Type="http://schemas.openxmlformats.org/officeDocument/2006/relationships/hyperlink" Target="https://www.google.com/maps/dir/33.8611429,-118.0931609/33.8885848,-118.0703626" TargetMode="External"/><Relationship Id="rId825" Type="http://schemas.openxmlformats.org/officeDocument/2006/relationships/hyperlink" Target="https://maps.google.com?saddr=33.8611429,-118.0931609&amp;daddr=33.8885848,-118.0703626" TargetMode="External"/><Relationship Id="rId824" Type="http://schemas.openxmlformats.org/officeDocument/2006/relationships/hyperlink" Target="https://www.google.com/maps/dir/?api=1&amp;origin=Yogurtland+Cerritos&amp;origin_place_id=ChIJ1Z25_XMt3YARneq7rWNYCNc&amp;destination=%EF%B8%8F+Lucky+Frog+Photo+Booth+%EF%B8%8F+Photo+Booth+Rental+Orange+County&amp;destination_place_id=ChIJx22LbiEt3YARSIe46TZ1z_4&amp;travelmode=transit" TargetMode="External"/><Relationship Id="rId823" Type="http://schemas.openxmlformats.org/officeDocument/2006/relationships/hyperlink" Target="https://www.google.com/maps/dir/?api=1&amp;origin=Yogurtland+Cerritos&amp;origin_place_id=ChIJ1Z25_XMt3YARneq7rWNYCNc&amp;destination=%EF%B8%8F+Lucky+Frog+Photo+Booth+%EF%B8%8F+Photo+Booth+Rental+Orange+County&amp;destination_place_id=ChIJx22LbiEt3YARSIe46TZ1z_4&amp;travelmode=bicycling" TargetMode="External"/><Relationship Id="rId819" Type="http://schemas.openxmlformats.org/officeDocument/2006/relationships/hyperlink" Target="https://www.google.com/maps/dir/33.8721368,-118.0621381/33.8885848,-118.0703626" TargetMode="External"/><Relationship Id="rId818" Type="http://schemas.openxmlformats.org/officeDocument/2006/relationships/hyperlink" Target="https://maps.google.com?saddr=33.8721368,-118.0621381&amp;daddr=33.8885848,-118.0703626" TargetMode="External"/><Relationship Id="rId817" Type="http://schemas.openxmlformats.org/officeDocument/2006/relationships/hyperlink" Target="https://www.google.com/maps/dir/?api=1&amp;origin=National+Vision+Center&amp;origin_place_id=ChIJu9n_J_ws3YARwihDkopt-qo&amp;destination=%EF%B8%8F+Lucky+Frog+Photo+Booth+%EF%B8%8F+Photo+Booth+Rental+Orange+County&amp;destination_place_id=ChIJx22LbiEt3YARSIe46TZ1z_4&amp;travelmode=transit" TargetMode="External"/><Relationship Id="rId816" Type="http://schemas.openxmlformats.org/officeDocument/2006/relationships/hyperlink" Target="https://www.google.com/maps/dir/?api=1&amp;origin=National+Vision+Center&amp;origin_place_id=ChIJu9n_J_ws3YARwihDkopt-qo&amp;destination=%EF%B8%8F+Lucky+Frog+Photo+Booth+%EF%B8%8F+Photo+Booth+Rental+Orange+County&amp;destination_place_id=ChIJx22LbiEt3YARSIe46TZ1z_4&amp;travelmode=bicycling" TargetMode="External"/><Relationship Id="rId811" Type="http://schemas.openxmlformats.org/officeDocument/2006/relationships/hyperlink" Target="https://maps.google.com?saddr=33.8608971,-118.0988464&amp;daddr=33.8885848,-118.0703626" TargetMode="External"/><Relationship Id="rId810" Type="http://schemas.openxmlformats.org/officeDocument/2006/relationships/hyperlink" Target="https://www.google.com/maps/dir/?api=1&amp;origin=Lexus+of+Cerritos&amp;origin_place_id=ChIJp1ZKBXct3YARRvZ_rdJgaIg&amp;destination=%EF%B8%8F+Lucky+Frog+Photo+Booth+%EF%B8%8F+Photo+Booth+Rental+Orange+County&amp;destination_place_id=ChIJx22LbiEt3YARSIe46TZ1z_4&amp;travelmode=transit" TargetMode="External"/><Relationship Id="rId815" Type="http://schemas.openxmlformats.org/officeDocument/2006/relationships/hyperlink" Target="https://www.google.com/maps/dir/?api=1&amp;origin=National+Vision+Center&amp;origin_place_id=ChIJu9n_J_ws3YARwihDkopt-qo&amp;destination=%EF%B8%8F+Lucky+Frog+Photo+Booth+%EF%B8%8F+Photo+Booth+Rental+Orange+County&amp;destination_place_id=ChIJx22LbiEt3YARSIe46TZ1z_4&amp;travelmode=walking" TargetMode="External"/><Relationship Id="rId814" Type="http://schemas.openxmlformats.org/officeDocument/2006/relationships/hyperlink" Target="https://www.google.com/maps/dir/?api=1&amp;origin=National+Vision+Center&amp;origin_place_id=ChIJu9n_J_ws3YARwihDkopt-qo&amp;destination=%EF%B8%8F+Lucky+Frog+Photo+Booth+%EF%B8%8F+Photo+Booth+Rental+Orange+County&amp;destination_place_id=ChIJx22LbiEt3YARSIe46TZ1z_4&amp;travelmode=driving" TargetMode="External"/><Relationship Id="rId813" Type="http://schemas.openxmlformats.org/officeDocument/2006/relationships/hyperlink" Target="https://www.google.com/maps/dir/?api=1&amp;origin=National+Vision+Center&amp;origin_place_id=ChIJu9n_J_ws3YARwihDkopt-qo&amp;destination=%EF%B8%8F+Lucky+Frog+Photo+Booth+%EF%B8%8F+Photo+Booth+Rental+Orange+County&amp;destination_place_id=ChIJx22LbiEt3YARSIe46TZ1z_4&amp;travelmode=best" TargetMode="External"/><Relationship Id="rId812" Type="http://schemas.openxmlformats.org/officeDocument/2006/relationships/hyperlink" Target="https://www.google.com/maps/dir/33.8608971,-118.0988464/33.8885848,-118.0703626" TargetMode="External"/><Relationship Id="rId609" Type="http://schemas.openxmlformats.org/officeDocument/2006/relationships/hyperlink" Target="https://www.google.com/maps/dir/33.850132,-118.1405785/33.8885848,-118.0703626" TargetMode="External"/><Relationship Id="rId608" Type="http://schemas.openxmlformats.org/officeDocument/2006/relationships/hyperlink" Target="https://maps.google.com?saddr=33.850132,-118.1405785&amp;daddr=33.8885848,-118.0703626" TargetMode="External"/><Relationship Id="rId607" Type="http://schemas.openxmlformats.org/officeDocument/2006/relationships/hyperlink" Target="https://www.google.com/maps/dir/?api=1&amp;origin=Macy's&amp;origin_place_id=ChIJmeyqN_Qy3YARQE8PRxYGSC8&amp;destination=%EF%B8%8F+Lucky+Frog+Photo+Booth+%EF%B8%8F+Photo+Booth+Rental+Orange+County&amp;destination_place_id=ChIJx22LbiEt3YARSIe46TZ1z_4&amp;travelmode=transit" TargetMode="External"/><Relationship Id="rId849" Type="http://schemas.openxmlformats.org/officeDocument/2006/relationships/hyperlink" Target="https://www.google.com/maps/dir/?api=1&amp;origin=Health+Associates+Federal+CU&amp;origin_place_id=ChIJ5WWR0ngq3YARMAsMwmigksM&amp;destination=%EF%B8%8F+Lucky+Frog+Photo+Booth+%EF%B8%8F+Photo+Booth+Rental+Orange+County&amp;destination_place_id=ChIJx22LbiEt3YARSIe46TZ1z_4&amp;travelmode=driving" TargetMode="External"/><Relationship Id="rId602" Type="http://schemas.openxmlformats.org/officeDocument/2006/relationships/hyperlink" Target="https://www.google.com/maps/dir/33.84203009999999,-118.2598638/33.8885848,-118.0703626" TargetMode="External"/><Relationship Id="rId844" Type="http://schemas.openxmlformats.org/officeDocument/2006/relationships/hyperlink" Target="https://www.google.com/maps/dir/?api=1&amp;origin=Cardtronics+ATM&amp;origin_place_id=ChIJyQD7wJYs3YARpueikjJx2CU&amp;destination=%EF%B8%8F+Lucky+Frog+Photo+Booth+%EF%B8%8F+Photo+Booth+Rental+Orange+County&amp;destination_place_id=ChIJx22LbiEt3YARSIe46TZ1z_4&amp;travelmode=bicycling" TargetMode="External"/><Relationship Id="rId601" Type="http://schemas.openxmlformats.org/officeDocument/2006/relationships/hyperlink" Target="https://maps.google.com?saddr=33.84203009999999,-118.2598638&amp;daddr=33.8885848,-118.0703626" TargetMode="External"/><Relationship Id="rId843" Type="http://schemas.openxmlformats.org/officeDocument/2006/relationships/hyperlink" Target="https://www.google.com/maps/dir/?api=1&amp;origin=Cardtronics+ATM&amp;origin_place_id=ChIJyQD7wJYs3YARpueikjJx2CU&amp;destination=%EF%B8%8F+Lucky+Frog+Photo+Booth+%EF%B8%8F+Photo+Booth+Rental+Orange+County&amp;destination_place_id=ChIJx22LbiEt3YARSIe46TZ1z_4&amp;travelmode=walking" TargetMode="External"/><Relationship Id="rId600" Type="http://schemas.openxmlformats.org/officeDocument/2006/relationships/hyperlink" Target="https://www.google.com/maps/dir/?api=1&amp;origin=IKEA&amp;origin_place_id=ChIJB1MrviM13YARBN4V9jdKFI0&amp;destination=%EF%B8%8F+Lucky+Frog+Photo+Booth+%EF%B8%8F+Photo+Booth+Rental+Orange+County&amp;destination_place_id=ChIJx22LbiEt3YARSIe46TZ1z_4&amp;travelmode=transit" TargetMode="External"/><Relationship Id="rId842" Type="http://schemas.openxmlformats.org/officeDocument/2006/relationships/hyperlink" Target="https://www.google.com/maps/dir/?api=1&amp;origin=Cardtronics+ATM&amp;origin_place_id=ChIJyQD7wJYs3YARpueikjJx2CU&amp;destination=%EF%B8%8F+Lucky+Frog+Photo+Booth+%EF%B8%8F+Photo+Booth+Rental+Orange+County&amp;destination_place_id=ChIJx22LbiEt3YARSIe46TZ1z_4&amp;travelmode=driving" TargetMode="External"/><Relationship Id="rId841" Type="http://schemas.openxmlformats.org/officeDocument/2006/relationships/hyperlink" Target="https://www.google.com/maps/dir/?api=1&amp;origin=Cardtronics+ATM&amp;origin_place_id=ChIJyQD7wJYs3YARpueikjJx2CU&amp;destination=%EF%B8%8F+Lucky+Frog+Photo+Booth+%EF%B8%8F+Photo+Booth+Rental+Orange+County&amp;destination_place_id=ChIJx22LbiEt3YARSIe46TZ1z_4&amp;travelmode=best" TargetMode="External"/><Relationship Id="rId606" Type="http://schemas.openxmlformats.org/officeDocument/2006/relationships/hyperlink" Target="https://www.google.com/maps/dir/?api=1&amp;origin=Macy's&amp;origin_place_id=ChIJmeyqN_Qy3YARQE8PRxYGSC8&amp;destination=%EF%B8%8F+Lucky+Frog+Photo+Booth+%EF%B8%8F+Photo+Booth+Rental+Orange+County&amp;destination_place_id=ChIJx22LbiEt3YARSIe46TZ1z_4&amp;travelmode=bicycling" TargetMode="External"/><Relationship Id="rId848" Type="http://schemas.openxmlformats.org/officeDocument/2006/relationships/hyperlink" Target="https://www.google.com/maps/dir/?api=1&amp;origin=Health+Associates+Federal+CU&amp;origin_place_id=ChIJ5WWR0ngq3YARMAsMwmigksM&amp;destination=%EF%B8%8F+Lucky+Frog+Photo+Booth+%EF%B8%8F+Photo+Booth+Rental+Orange+County&amp;destination_place_id=ChIJx22LbiEt3YARSIe46TZ1z_4&amp;travelmode=best" TargetMode="External"/><Relationship Id="rId605" Type="http://schemas.openxmlformats.org/officeDocument/2006/relationships/hyperlink" Target="https://www.google.com/maps/dir/?api=1&amp;origin=Macy's&amp;origin_place_id=ChIJmeyqN_Qy3YARQE8PRxYGSC8&amp;destination=%EF%B8%8F+Lucky+Frog+Photo+Booth+%EF%B8%8F+Photo+Booth+Rental+Orange+County&amp;destination_place_id=ChIJx22LbiEt3YARSIe46TZ1z_4&amp;travelmode=walking" TargetMode="External"/><Relationship Id="rId847" Type="http://schemas.openxmlformats.org/officeDocument/2006/relationships/hyperlink" Target="https://www.google.com/maps/dir/33.8900909,-118.0347152/33.8885848,-118.0703626" TargetMode="External"/><Relationship Id="rId604" Type="http://schemas.openxmlformats.org/officeDocument/2006/relationships/hyperlink" Target="https://www.google.com/maps/dir/?api=1&amp;origin=Macy's&amp;origin_place_id=ChIJmeyqN_Qy3YARQE8PRxYGSC8&amp;destination=%EF%B8%8F+Lucky+Frog+Photo+Booth+%EF%B8%8F+Photo+Booth+Rental+Orange+County&amp;destination_place_id=ChIJx22LbiEt3YARSIe46TZ1z_4&amp;travelmode=driving" TargetMode="External"/><Relationship Id="rId846" Type="http://schemas.openxmlformats.org/officeDocument/2006/relationships/hyperlink" Target="https://maps.google.com?saddr=33.8900909,-118.0347152&amp;daddr=33.8885848,-118.0703626" TargetMode="External"/><Relationship Id="rId603" Type="http://schemas.openxmlformats.org/officeDocument/2006/relationships/hyperlink" Target="https://www.google.com/maps/dir/?api=1&amp;origin=Macy's&amp;origin_place_id=ChIJmeyqN_Qy3YARQE8PRxYGSC8&amp;destination=%EF%B8%8F+Lucky+Frog+Photo+Booth+%EF%B8%8F+Photo+Booth+Rental+Orange+County&amp;destination_place_id=ChIJx22LbiEt3YARSIe46TZ1z_4&amp;travelmode=best" TargetMode="External"/><Relationship Id="rId845" Type="http://schemas.openxmlformats.org/officeDocument/2006/relationships/hyperlink" Target="https://www.google.com/maps/dir/?api=1&amp;origin=Cardtronics+ATM&amp;origin_place_id=ChIJyQD7wJYs3YARpueikjJx2CU&amp;destination=%EF%B8%8F+Lucky+Frog+Photo+Booth+%EF%B8%8F+Photo+Booth+Rental+Orange+County&amp;destination_place_id=ChIJx22LbiEt3YARSIe46TZ1z_4&amp;travelmode=transit" TargetMode="External"/><Relationship Id="rId840" Type="http://schemas.openxmlformats.org/officeDocument/2006/relationships/hyperlink" Target="https://www.google.com/maps/dir/33.862629,-118.1010204/33.8885848,-118.0703626" TargetMode="External"/><Relationship Id="rId839" Type="http://schemas.openxmlformats.org/officeDocument/2006/relationships/hyperlink" Target="https://maps.google.com?saddr=33.862629,-118.1010204&amp;daddr=33.8885848,-118.0703626" TargetMode="External"/><Relationship Id="rId838" Type="http://schemas.openxmlformats.org/officeDocument/2006/relationships/hyperlink" Target="https://www.google.com/maps/dir/?api=1&amp;origin=Penske+Chevrolet+Of+Cerritos&amp;origin_place_id=ChIJ98lPBXot3YARzqTgi2QRo7o&amp;destination=%EF%B8%8F+Lucky+Frog+Photo+Booth+%EF%B8%8F+Photo+Booth+Rental+Orange+County&amp;destination_place_id=ChIJx22LbiEt3YARSIe46TZ1z_4&amp;travelmode=transit" TargetMode="External"/><Relationship Id="rId833" Type="http://schemas.openxmlformats.org/officeDocument/2006/relationships/hyperlink" Target="https://www.google.com/maps/dir/33.90218499999999,-118.1452453/33.8885848,-118.0703626" TargetMode="External"/><Relationship Id="rId832" Type="http://schemas.openxmlformats.org/officeDocument/2006/relationships/hyperlink" Target="https://maps.google.com?saddr=33.90218499999999,-118.1452453&amp;daddr=33.8885848,-118.0703626" TargetMode="External"/><Relationship Id="rId831" Type="http://schemas.openxmlformats.org/officeDocument/2006/relationships/hyperlink" Target="https://www.google.com/maps/dir/?api=1&amp;origin=Walmart+Connection+Center&amp;origin_place_id=ChIJke6avzvNwoART9SJ0Ly6SVo&amp;destination=%EF%B8%8F+Lucky+Frog+Photo+Booth+%EF%B8%8F+Photo+Booth+Rental+Orange+County&amp;destination_place_id=ChIJx22LbiEt3YARSIe46TZ1z_4&amp;travelmode=transit" TargetMode="External"/><Relationship Id="rId830" Type="http://schemas.openxmlformats.org/officeDocument/2006/relationships/hyperlink" Target="https://www.google.com/maps/dir/?api=1&amp;origin=Walmart+Connection+Center&amp;origin_place_id=ChIJke6avzvNwoART9SJ0Ly6SVo&amp;destination=%EF%B8%8F+Lucky+Frog+Photo+Booth+%EF%B8%8F+Photo+Booth+Rental+Orange+County&amp;destination_place_id=ChIJx22LbiEt3YARSIe46TZ1z_4&amp;travelmode=bicycling" TargetMode="External"/><Relationship Id="rId837" Type="http://schemas.openxmlformats.org/officeDocument/2006/relationships/hyperlink" Target="https://www.google.com/maps/dir/?api=1&amp;origin=Penske+Chevrolet+Of+Cerritos&amp;origin_place_id=ChIJ98lPBXot3YARzqTgi2QRo7o&amp;destination=%EF%B8%8F+Lucky+Frog+Photo+Booth+%EF%B8%8F+Photo+Booth+Rental+Orange+County&amp;destination_place_id=ChIJx22LbiEt3YARSIe46TZ1z_4&amp;travelmode=bicycling" TargetMode="External"/><Relationship Id="rId836" Type="http://schemas.openxmlformats.org/officeDocument/2006/relationships/hyperlink" Target="https://www.google.com/maps/dir/?api=1&amp;origin=Penske+Chevrolet+Of+Cerritos&amp;origin_place_id=ChIJ98lPBXot3YARzqTgi2QRo7o&amp;destination=%EF%B8%8F+Lucky+Frog+Photo+Booth+%EF%B8%8F+Photo+Booth+Rental+Orange+County&amp;destination_place_id=ChIJx22LbiEt3YARSIe46TZ1z_4&amp;travelmode=walking" TargetMode="External"/><Relationship Id="rId835" Type="http://schemas.openxmlformats.org/officeDocument/2006/relationships/hyperlink" Target="https://www.google.com/maps/dir/?api=1&amp;origin=Penske+Chevrolet+Of+Cerritos&amp;origin_place_id=ChIJ98lPBXot3YARzqTgi2QRo7o&amp;destination=%EF%B8%8F+Lucky+Frog+Photo+Booth+%EF%B8%8F+Photo+Booth+Rental+Orange+County&amp;destination_place_id=ChIJx22LbiEt3YARSIe46TZ1z_4&amp;travelmode=driving" TargetMode="External"/><Relationship Id="rId834" Type="http://schemas.openxmlformats.org/officeDocument/2006/relationships/hyperlink" Target="https://www.google.com/maps/dir/?api=1&amp;origin=Penske+Chevrolet+Of+Cerritos&amp;origin_place_id=ChIJ98lPBXot3YARzqTgi2QRo7o&amp;destination=%EF%B8%8F+Lucky+Frog+Photo+Booth+%EF%B8%8F+Photo+Booth+Rental+Orange+County&amp;destination_place_id=ChIJx22LbiEt3YARSIe46TZ1z_4&amp;travelmode=best" TargetMode="External"/><Relationship Id="rId1059" Type="http://schemas.openxmlformats.org/officeDocument/2006/relationships/hyperlink" Target="https://www.google.com/maps/dir/?api=1&amp;origin=ATM&amp;origin_place_id=ChIJR9mxgiYm3YAR4804UUx-VZ4&amp;destination=%EF%B8%8F+Lucky+Frog+Photo+Booth+%EF%B8%8F+Photo+Booth+Rental+Orange+County&amp;destination_place_id=ChIJx22LbiEt3YARSIe46TZ1z_4&amp;travelmode=driving" TargetMode="External"/><Relationship Id="rId228" Type="http://schemas.openxmlformats.org/officeDocument/2006/relationships/hyperlink" Target="https://www.google.com/maps/dir/?api=1&amp;origin=James+Irvine+Japanese+Garden+at+JACCC&amp;origin_place_id=ChIJjTze4jfGwoAR0o0CaOZMGiw&amp;destination=%EF%B8%8F+Lucky+Frog+Photo+Booth+%EF%B8%8F+Photo+Booth+Rental+Orange+County&amp;destination_place_id=ChIJx22LbiEt3YARSIe46TZ1z_4&amp;travelmode=bicycling" TargetMode="External"/><Relationship Id="rId227" Type="http://schemas.openxmlformats.org/officeDocument/2006/relationships/hyperlink" Target="https://www.google.com/maps/dir/?api=1&amp;origin=James+Irvine+Japanese+Garden+at+JACCC&amp;origin_place_id=ChIJjTze4jfGwoAR0o0CaOZMGiw&amp;destination=%EF%B8%8F+Lucky+Frog+Photo+Booth+%EF%B8%8F+Photo+Booth+Rental+Orange+County&amp;destination_place_id=ChIJx22LbiEt3YARSIe46TZ1z_4&amp;travelmode=walking" TargetMode="External"/><Relationship Id="rId469" Type="http://schemas.openxmlformats.org/officeDocument/2006/relationships/hyperlink" Target="https://www.google.com/maps/dir/33.862665,-118.094118/33.8885848,-118.0703626" TargetMode="External"/><Relationship Id="rId226" Type="http://schemas.openxmlformats.org/officeDocument/2006/relationships/hyperlink" Target="https://www.google.com/maps/dir/?api=1&amp;origin=James+Irvine+Japanese+Garden+at+JACCC&amp;origin_place_id=ChIJjTze4jfGwoAR0o0CaOZMGiw&amp;destination=%EF%B8%8F+Lucky+Frog+Photo+Booth+%EF%B8%8F+Photo+Booth+Rental+Orange+County&amp;destination_place_id=ChIJx22LbiEt3YARSIe46TZ1z_4&amp;travelmode=driving" TargetMode="External"/><Relationship Id="rId468" Type="http://schemas.openxmlformats.org/officeDocument/2006/relationships/hyperlink" Target="https://maps.google.com?saddr=33.862665,-118.094118&amp;daddr=33.8885848,-118.0703626" TargetMode="External"/><Relationship Id="rId225" Type="http://schemas.openxmlformats.org/officeDocument/2006/relationships/hyperlink" Target="https://www.google.com/maps/dir/?api=1&amp;origin=James+Irvine+Japanese+Garden+at+JACCC&amp;origin_place_id=ChIJjTze4jfGwoAR0o0CaOZMGiw&amp;destination=%EF%B8%8F+Lucky+Frog+Photo+Booth+%EF%B8%8F+Photo+Booth+Rental+Orange+County&amp;destination_place_id=ChIJx22LbiEt3YARSIe46TZ1z_4&amp;travelmode=best" TargetMode="External"/><Relationship Id="rId467" Type="http://schemas.openxmlformats.org/officeDocument/2006/relationships/hyperlink" Target="https://www.google.com/maps/dir/?api=1&amp;origin=Apple+Los+Cerritos&amp;origin_place_id=ChIJ8565_XMt3YAR7HyLbSDC9GE&amp;destination=%EF%B8%8F+Lucky+Frog+Photo+Booth+%EF%B8%8F+Photo+Booth+Rental+Orange+County&amp;destination_place_id=ChIJx22LbiEt3YARSIe46TZ1z_4&amp;travelmode=transit" TargetMode="External"/><Relationship Id="rId229" Type="http://schemas.openxmlformats.org/officeDocument/2006/relationships/hyperlink" Target="https://www.google.com/maps/dir/?api=1&amp;origin=James+Irvine+Japanese+Garden+at+JACCC&amp;origin_place_id=ChIJjTze4jfGwoAR0o0CaOZMGiw&amp;destination=%EF%B8%8F+Lucky+Frog+Photo+Booth+%EF%B8%8F+Photo+Booth+Rental+Orange+County&amp;destination_place_id=ChIJx22LbiEt3YARSIe46TZ1z_4&amp;travelmode=transit" TargetMode="External"/><Relationship Id="rId1050" Type="http://schemas.openxmlformats.org/officeDocument/2006/relationships/hyperlink" Target="https://www.google.com/maps/dir/33.80471600000001,-118.1902313/33.8885848,-118.0703626" TargetMode="External"/><Relationship Id="rId220" Type="http://schemas.openxmlformats.org/officeDocument/2006/relationships/hyperlink" Target="https://www.google.com/maps/dir/?api=1&amp;origin=Exposition+Park+Rose+Garden&amp;origin_place_id=ChIJY4yAluLHwoAR7y--92aDHbQ&amp;destination=%EF%B8%8F+Lucky+Frog+Photo+Booth+%EF%B8%8F+Photo+Booth+Rental+Orange+County&amp;destination_place_id=ChIJx22LbiEt3YARSIe46TZ1z_4&amp;travelmode=walking" TargetMode="External"/><Relationship Id="rId462" Type="http://schemas.openxmlformats.org/officeDocument/2006/relationships/hyperlink" Target="https://www.google.com/maps/dir/33.8312352,-117.9430234/33.8885848,-118.0703626" TargetMode="External"/><Relationship Id="rId1051" Type="http://schemas.openxmlformats.org/officeDocument/2006/relationships/hyperlink" Target="https://www.google.com/maps/dir/?api=1&amp;origin=Bank+of+America+ATM&amp;origin_place_id=ChIJzyYQQN0t3YARQPncIKSIN2E&amp;destination=%EF%B8%8F+Lucky+Frog+Photo+Booth+%EF%B8%8F+Photo+Booth+Rental+Orange+County&amp;destination_place_id=ChIJx22LbiEt3YARSIe46TZ1z_4&amp;travelmode=best" TargetMode="External"/><Relationship Id="rId461" Type="http://schemas.openxmlformats.org/officeDocument/2006/relationships/hyperlink" Target="https://maps.google.com?saddr=33.8312352,-117.9430234&amp;daddr=33.8885848,-118.0703626" TargetMode="External"/><Relationship Id="rId1052" Type="http://schemas.openxmlformats.org/officeDocument/2006/relationships/hyperlink" Target="https://www.google.com/maps/dir/?api=1&amp;origin=Bank+of+America+ATM&amp;origin_place_id=ChIJzyYQQN0t3YARQPncIKSIN2E&amp;destination=%EF%B8%8F+Lucky+Frog+Photo+Booth+%EF%B8%8F+Photo+Booth+Rental+Orange+County&amp;destination_place_id=ChIJx22LbiEt3YARSIe46TZ1z_4&amp;travelmode=driving" TargetMode="External"/><Relationship Id="rId460" Type="http://schemas.openxmlformats.org/officeDocument/2006/relationships/hyperlink" Target="https://www.google.com/maps/dir/?api=1&amp;origin=Target&amp;origin_place_id=ChIJm-HOz8Mp3YARTbhGEmkD9ic&amp;destination=%EF%B8%8F+Lucky+Frog+Photo+Booth+%EF%B8%8F+Photo+Booth+Rental+Orange+County&amp;destination_place_id=ChIJx22LbiEt3YARSIe46TZ1z_4&amp;travelmode=transit" TargetMode="External"/><Relationship Id="rId1053" Type="http://schemas.openxmlformats.org/officeDocument/2006/relationships/hyperlink" Target="https://www.google.com/maps/dir/?api=1&amp;origin=Bank+of+America+ATM&amp;origin_place_id=ChIJzyYQQN0t3YARQPncIKSIN2E&amp;destination=%EF%B8%8F+Lucky+Frog+Photo+Booth+%EF%B8%8F+Photo+Booth+Rental+Orange+County&amp;destination_place_id=ChIJx22LbiEt3YARSIe46TZ1z_4&amp;travelmode=walking" TargetMode="External"/><Relationship Id="rId1054" Type="http://schemas.openxmlformats.org/officeDocument/2006/relationships/hyperlink" Target="https://www.google.com/maps/dir/?api=1&amp;origin=Bank+of+America+ATM&amp;origin_place_id=ChIJzyYQQN0t3YARQPncIKSIN2E&amp;destination=%EF%B8%8F+Lucky+Frog+Photo+Booth+%EF%B8%8F+Photo+Booth+Rental+Orange+County&amp;destination_place_id=ChIJx22LbiEt3YARSIe46TZ1z_4&amp;travelmode=bicycling" TargetMode="External"/><Relationship Id="rId224" Type="http://schemas.openxmlformats.org/officeDocument/2006/relationships/hyperlink" Target="https://www.google.com/maps/dir/34.0173508,-118.2859244/33.8885848,-118.0703626" TargetMode="External"/><Relationship Id="rId466" Type="http://schemas.openxmlformats.org/officeDocument/2006/relationships/hyperlink" Target="https://www.google.com/maps/dir/?api=1&amp;origin=Apple+Los+Cerritos&amp;origin_place_id=ChIJ8565_XMt3YAR7HyLbSDC9GE&amp;destination=%EF%B8%8F+Lucky+Frog+Photo+Booth+%EF%B8%8F+Photo+Booth+Rental+Orange+County&amp;destination_place_id=ChIJx22LbiEt3YARSIe46TZ1z_4&amp;travelmode=bicycling" TargetMode="External"/><Relationship Id="rId1055" Type="http://schemas.openxmlformats.org/officeDocument/2006/relationships/hyperlink" Target="https://www.google.com/maps/dir/?api=1&amp;origin=Bank+of+America+ATM&amp;origin_place_id=ChIJzyYQQN0t3YARQPncIKSIN2E&amp;destination=%EF%B8%8F+Lucky+Frog+Photo+Booth+%EF%B8%8F+Photo+Booth+Rental+Orange+County&amp;destination_place_id=ChIJx22LbiEt3YARSIe46TZ1z_4&amp;travelmode=transit" TargetMode="External"/><Relationship Id="rId223" Type="http://schemas.openxmlformats.org/officeDocument/2006/relationships/hyperlink" Target="https://maps.google.com?saddr=34.0173508,-118.2859244&amp;daddr=33.8885848,-118.0703626" TargetMode="External"/><Relationship Id="rId465" Type="http://schemas.openxmlformats.org/officeDocument/2006/relationships/hyperlink" Target="https://www.google.com/maps/dir/?api=1&amp;origin=Apple+Los+Cerritos&amp;origin_place_id=ChIJ8565_XMt3YAR7HyLbSDC9GE&amp;destination=%EF%B8%8F+Lucky+Frog+Photo+Booth+%EF%B8%8F+Photo+Booth+Rental+Orange+County&amp;destination_place_id=ChIJx22LbiEt3YARSIe46TZ1z_4&amp;travelmode=walking" TargetMode="External"/><Relationship Id="rId1056" Type="http://schemas.openxmlformats.org/officeDocument/2006/relationships/hyperlink" Target="https://maps.google.com?saddr=33.8289678,-118.0851655&amp;daddr=33.8885848,-118.0703626" TargetMode="External"/><Relationship Id="rId222" Type="http://schemas.openxmlformats.org/officeDocument/2006/relationships/hyperlink" Target="https://www.google.com/maps/dir/?api=1&amp;origin=Exposition+Park+Rose+Garden&amp;origin_place_id=ChIJY4yAluLHwoAR7y--92aDHbQ&amp;destination=%EF%B8%8F+Lucky+Frog+Photo+Booth+%EF%B8%8F+Photo+Booth+Rental+Orange+County&amp;destination_place_id=ChIJx22LbiEt3YARSIe46TZ1z_4&amp;travelmode=transit" TargetMode="External"/><Relationship Id="rId464" Type="http://schemas.openxmlformats.org/officeDocument/2006/relationships/hyperlink" Target="https://www.google.com/maps/dir/?api=1&amp;origin=Apple+Los+Cerritos&amp;origin_place_id=ChIJ8565_XMt3YAR7HyLbSDC9GE&amp;destination=%EF%B8%8F+Lucky+Frog+Photo+Booth+%EF%B8%8F+Photo+Booth+Rental+Orange+County&amp;destination_place_id=ChIJx22LbiEt3YARSIe46TZ1z_4&amp;travelmode=driving" TargetMode="External"/><Relationship Id="rId1057" Type="http://schemas.openxmlformats.org/officeDocument/2006/relationships/hyperlink" Target="https://www.google.com/maps/dir/33.8289678,-118.0851655/33.8885848,-118.0703626" TargetMode="External"/><Relationship Id="rId221" Type="http://schemas.openxmlformats.org/officeDocument/2006/relationships/hyperlink" Target="https://www.google.com/maps/dir/?api=1&amp;origin=Exposition+Park+Rose+Garden&amp;origin_place_id=ChIJY4yAluLHwoAR7y--92aDHbQ&amp;destination=%EF%B8%8F+Lucky+Frog+Photo+Booth+%EF%B8%8F+Photo+Booth+Rental+Orange+County&amp;destination_place_id=ChIJx22LbiEt3YARSIe46TZ1z_4&amp;travelmode=bicycling" TargetMode="External"/><Relationship Id="rId463" Type="http://schemas.openxmlformats.org/officeDocument/2006/relationships/hyperlink" Target="https://www.google.com/maps/dir/?api=1&amp;origin=Apple+Los+Cerritos&amp;origin_place_id=ChIJ8565_XMt3YAR7HyLbSDC9GE&amp;destination=%EF%B8%8F+Lucky+Frog+Photo+Booth+%EF%B8%8F+Photo+Booth+Rental+Orange+County&amp;destination_place_id=ChIJx22LbiEt3YARSIe46TZ1z_4&amp;travelmode=best" TargetMode="External"/><Relationship Id="rId1058" Type="http://schemas.openxmlformats.org/officeDocument/2006/relationships/hyperlink" Target="https://www.google.com/maps/dir/?api=1&amp;origin=ATM&amp;origin_place_id=ChIJR9mxgiYm3YAR4804UUx-VZ4&amp;destination=%EF%B8%8F+Lucky+Frog+Photo+Booth+%EF%B8%8F+Photo+Booth+Rental+Orange+County&amp;destination_place_id=ChIJx22LbiEt3YARSIe46TZ1z_4&amp;travelmode=best" TargetMode="External"/><Relationship Id="rId1048" Type="http://schemas.openxmlformats.org/officeDocument/2006/relationships/hyperlink" Target="https://www.google.com/maps/dir/?api=1&amp;origin=Wells+Fargo+Bank&amp;origin_place_id=ChIJ9SZrZO8z3YARjYWc2YsOmNI&amp;destination=%EF%B8%8F+Lucky+Frog+Photo+Booth+%EF%B8%8F+Photo+Booth+Rental+Orange+County&amp;destination_place_id=ChIJx22LbiEt3YARSIe46TZ1z_4&amp;travelmode=transit" TargetMode="External"/><Relationship Id="rId1049" Type="http://schemas.openxmlformats.org/officeDocument/2006/relationships/hyperlink" Target="https://maps.google.com?saddr=33.80471600000001,-118.1902313&amp;daddr=33.8885848,-118.0703626" TargetMode="External"/><Relationship Id="rId217" Type="http://schemas.openxmlformats.org/officeDocument/2006/relationships/hyperlink" Target="https://www.google.com/maps/dir/33.8670619,-118.2174783/33.8885848,-118.0703626" TargetMode="External"/><Relationship Id="rId459" Type="http://schemas.openxmlformats.org/officeDocument/2006/relationships/hyperlink" Target="https://www.google.com/maps/dir/?api=1&amp;origin=Target&amp;origin_place_id=ChIJm-HOz8Mp3YARTbhGEmkD9ic&amp;destination=%EF%B8%8F+Lucky+Frog+Photo+Booth+%EF%B8%8F+Photo+Booth+Rental+Orange+County&amp;destination_place_id=ChIJx22LbiEt3YARSIe46TZ1z_4&amp;travelmode=bicycling" TargetMode="External"/><Relationship Id="rId216" Type="http://schemas.openxmlformats.org/officeDocument/2006/relationships/hyperlink" Target="https://maps.google.com?saddr=33.8670619,-118.2174783&amp;daddr=33.8885848,-118.0703626" TargetMode="External"/><Relationship Id="rId458" Type="http://schemas.openxmlformats.org/officeDocument/2006/relationships/hyperlink" Target="https://www.google.com/maps/dir/?api=1&amp;origin=Target&amp;origin_place_id=ChIJm-HOz8Mp3YARTbhGEmkD9ic&amp;destination=%EF%B8%8F+Lucky+Frog+Photo+Booth+%EF%B8%8F+Photo+Booth+Rental+Orange+County&amp;destination_place_id=ChIJx22LbiEt3YARSIe46TZ1z_4&amp;travelmode=walking" TargetMode="External"/><Relationship Id="rId215" Type="http://schemas.openxmlformats.org/officeDocument/2006/relationships/hyperlink" Target="https://www.google.com/maps/dir/?api=1&amp;origin=Dominguez+Rancho+Adobe+Museum&amp;origin_place_id=ChIJN8CgmbI03YARdsm2xT2OS7Q&amp;destination=%EF%B8%8F+Lucky+Frog+Photo+Booth+%EF%B8%8F+Photo+Booth+Rental+Orange+County&amp;destination_place_id=ChIJx22LbiEt3YARSIe46TZ1z_4&amp;travelmode=transit" TargetMode="External"/><Relationship Id="rId457" Type="http://schemas.openxmlformats.org/officeDocument/2006/relationships/hyperlink" Target="https://www.google.com/maps/dir/?api=1&amp;origin=Target&amp;origin_place_id=ChIJm-HOz8Mp3YARTbhGEmkD9ic&amp;destination=%EF%B8%8F+Lucky+Frog+Photo+Booth+%EF%B8%8F+Photo+Booth+Rental+Orange+County&amp;destination_place_id=ChIJx22LbiEt3YARSIe46TZ1z_4&amp;travelmode=driving" TargetMode="External"/><Relationship Id="rId699" Type="http://schemas.openxmlformats.org/officeDocument/2006/relationships/hyperlink" Target="https://maps.google.com?saddr=34.0074315,-118.1538888&amp;daddr=33.8885848,-118.0703626" TargetMode="External"/><Relationship Id="rId214" Type="http://schemas.openxmlformats.org/officeDocument/2006/relationships/hyperlink" Target="https://www.google.com/maps/dir/?api=1&amp;origin=Dominguez+Rancho+Adobe+Museum&amp;origin_place_id=ChIJN8CgmbI03YARdsm2xT2OS7Q&amp;destination=%EF%B8%8F+Lucky+Frog+Photo+Booth+%EF%B8%8F+Photo+Booth+Rental+Orange+County&amp;destination_place_id=ChIJx22LbiEt3YARSIe46TZ1z_4&amp;travelmode=bicycling" TargetMode="External"/><Relationship Id="rId456" Type="http://schemas.openxmlformats.org/officeDocument/2006/relationships/hyperlink" Target="https://www.google.com/maps/dir/?api=1&amp;origin=Target&amp;origin_place_id=ChIJm-HOz8Mp3YARTbhGEmkD9ic&amp;destination=%EF%B8%8F+Lucky+Frog+Photo+Booth+%EF%B8%8F+Photo+Booth+Rental+Orange+County&amp;destination_place_id=ChIJx22LbiEt3YARSIe46TZ1z_4&amp;travelmode=best" TargetMode="External"/><Relationship Id="rId698" Type="http://schemas.openxmlformats.org/officeDocument/2006/relationships/hyperlink" Target="https://www.google.com/maps/dir/?api=1&amp;origin=Tillys&amp;origin_place_id=ChIJhZyY5FLOwoAR-2SY_8e3k24&amp;destination=%EF%B8%8F+Lucky+Frog+Photo+Booth+%EF%B8%8F+Photo+Booth+Rental+Orange+County&amp;destination_place_id=ChIJx22LbiEt3YARSIe46TZ1z_4&amp;travelmode=transit" TargetMode="External"/><Relationship Id="rId219" Type="http://schemas.openxmlformats.org/officeDocument/2006/relationships/hyperlink" Target="https://www.google.com/maps/dir/?api=1&amp;origin=Exposition+Park+Rose+Garden&amp;origin_place_id=ChIJY4yAluLHwoAR7y--92aDHbQ&amp;destination=%EF%B8%8F+Lucky+Frog+Photo+Booth+%EF%B8%8F+Photo+Booth+Rental+Orange+County&amp;destination_place_id=ChIJx22LbiEt3YARSIe46TZ1z_4&amp;travelmode=driving" TargetMode="External"/><Relationship Id="rId218" Type="http://schemas.openxmlformats.org/officeDocument/2006/relationships/hyperlink" Target="https://www.google.com/maps/dir/?api=1&amp;origin=Exposition+Park+Rose+Garden&amp;origin_place_id=ChIJY4yAluLHwoAR7y--92aDHbQ&amp;destination=%EF%B8%8F+Lucky+Frog+Photo+Booth+%EF%B8%8F+Photo+Booth+Rental+Orange+County&amp;destination_place_id=ChIJx22LbiEt3YARSIe46TZ1z_4&amp;travelmode=best" TargetMode="External"/><Relationship Id="rId451" Type="http://schemas.openxmlformats.org/officeDocument/2006/relationships/hyperlink" Target="https://www.google.com/maps/dir/?api=1&amp;origin=Living+Spaces&amp;origin_place_id=ChIJJ2IJTn4s3YAR8WNikp9KxPM&amp;destination=%EF%B8%8F+Lucky+Frog+Photo+Booth+%EF%B8%8F+Photo+Booth+Rental+Orange+County&amp;destination_place_id=ChIJx22LbiEt3YARSIe46TZ1z_4&amp;travelmode=walking" TargetMode="External"/><Relationship Id="rId693" Type="http://schemas.openxmlformats.org/officeDocument/2006/relationships/hyperlink" Target="https://www.google.com/maps/dir/33.935768,-118.119984/33.8885848,-118.0703626" TargetMode="External"/><Relationship Id="rId1040" Type="http://schemas.openxmlformats.org/officeDocument/2006/relationships/hyperlink" Target="https://www.google.com/maps/dir/?api=1&amp;origin=Wells+Fargo+ATM&amp;origin_place_id=ChIJHYKhem7LwoARueqPRD6wgkA&amp;destination=%EF%B8%8F+Lucky+Frog+Photo+Booth+%EF%B8%8F+Photo+Booth+Rental+Orange+County&amp;destination_place_id=ChIJx22LbiEt3YARSIe46TZ1z_4&amp;travelmode=bicycling" TargetMode="External"/><Relationship Id="rId450" Type="http://schemas.openxmlformats.org/officeDocument/2006/relationships/hyperlink" Target="https://www.google.com/maps/dir/?api=1&amp;origin=Living+Spaces&amp;origin_place_id=ChIJJ2IJTn4s3YAR8WNikp9KxPM&amp;destination=%EF%B8%8F+Lucky+Frog+Photo+Booth+%EF%B8%8F+Photo+Booth+Rental+Orange+County&amp;destination_place_id=ChIJx22LbiEt3YARSIe46TZ1z_4&amp;travelmode=driving" TargetMode="External"/><Relationship Id="rId692" Type="http://schemas.openxmlformats.org/officeDocument/2006/relationships/hyperlink" Target="https://maps.google.com?saddr=33.935768,-118.119984&amp;daddr=33.8885848,-118.0703626" TargetMode="External"/><Relationship Id="rId1041" Type="http://schemas.openxmlformats.org/officeDocument/2006/relationships/hyperlink" Target="https://www.google.com/maps/dir/?api=1&amp;origin=Wells+Fargo+ATM&amp;origin_place_id=ChIJHYKhem7LwoARueqPRD6wgkA&amp;destination=%EF%B8%8F+Lucky+Frog+Photo+Booth+%EF%B8%8F+Photo+Booth+Rental+Orange+County&amp;destination_place_id=ChIJx22LbiEt3YARSIe46TZ1z_4&amp;travelmode=transit" TargetMode="External"/><Relationship Id="rId691" Type="http://schemas.openxmlformats.org/officeDocument/2006/relationships/hyperlink" Target="https://www.google.com/maps/dir/?api=1&amp;origin=Hot+Topic&amp;origin_place_id=ChIJFaqNaYLNwoARKAXjjxpCkwI&amp;destination=%EF%B8%8F+Lucky+Frog+Photo+Booth+%EF%B8%8F+Photo+Booth+Rental+Orange+County&amp;destination_place_id=ChIJx22LbiEt3YARSIe46TZ1z_4&amp;travelmode=transit" TargetMode="External"/><Relationship Id="rId1042" Type="http://schemas.openxmlformats.org/officeDocument/2006/relationships/hyperlink" Target="https://maps.google.com?saddr=33.8965922,-118.2228803&amp;daddr=33.8885848,-118.0703626" TargetMode="External"/><Relationship Id="rId690" Type="http://schemas.openxmlformats.org/officeDocument/2006/relationships/hyperlink" Target="https://www.google.com/maps/dir/?api=1&amp;origin=Hot+Topic&amp;origin_place_id=ChIJFaqNaYLNwoARKAXjjxpCkwI&amp;destination=%EF%B8%8F+Lucky+Frog+Photo+Booth+%EF%B8%8F+Photo+Booth+Rental+Orange+County&amp;destination_place_id=ChIJx22LbiEt3YARSIe46TZ1z_4&amp;travelmode=bicycling" TargetMode="External"/><Relationship Id="rId1043" Type="http://schemas.openxmlformats.org/officeDocument/2006/relationships/hyperlink" Target="https://www.google.com/maps/dir/33.8965922,-118.2228803/33.8885848,-118.0703626" TargetMode="External"/><Relationship Id="rId213" Type="http://schemas.openxmlformats.org/officeDocument/2006/relationships/hyperlink" Target="https://www.google.com/maps/dir/?api=1&amp;origin=Dominguez+Rancho+Adobe+Museum&amp;origin_place_id=ChIJN8CgmbI03YARdsm2xT2OS7Q&amp;destination=%EF%B8%8F+Lucky+Frog+Photo+Booth+%EF%B8%8F+Photo+Booth+Rental+Orange+County&amp;destination_place_id=ChIJx22LbiEt3YARSIe46TZ1z_4&amp;travelmode=walking" TargetMode="External"/><Relationship Id="rId455" Type="http://schemas.openxmlformats.org/officeDocument/2006/relationships/hyperlink" Target="https://www.google.com/maps/dir/33.874483,-118.021965/33.8885848,-118.0703626" TargetMode="External"/><Relationship Id="rId697" Type="http://schemas.openxmlformats.org/officeDocument/2006/relationships/hyperlink" Target="https://www.google.com/maps/dir/?api=1&amp;origin=Tillys&amp;origin_place_id=ChIJhZyY5FLOwoAR-2SY_8e3k24&amp;destination=%EF%B8%8F+Lucky+Frog+Photo+Booth+%EF%B8%8F+Photo+Booth+Rental+Orange+County&amp;destination_place_id=ChIJx22LbiEt3YARSIe46TZ1z_4&amp;travelmode=bicycling" TargetMode="External"/><Relationship Id="rId1044" Type="http://schemas.openxmlformats.org/officeDocument/2006/relationships/hyperlink" Target="https://www.google.com/maps/dir/?api=1&amp;origin=Wells+Fargo+Bank&amp;origin_place_id=ChIJ9SZrZO8z3YARjYWc2YsOmNI&amp;destination=%EF%B8%8F+Lucky+Frog+Photo+Booth+%EF%B8%8F+Photo+Booth+Rental+Orange+County&amp;destination_place_id=ChIJx22LbiEt3YARSIe46TZ1z_4&amp;travelmode=best" TargetMode="External"/><Relationship Id="rId212" Type="http://schemas.openxmlformats.org/officeDocument/2006/relationships/hyperlink" Target="https://www.google.com/maps/dir/?api=1&amp;origin=Dominguez+Rancho+Adobe+Museum&amp;origin_place_id=ChIJN8CgmbI03YARdsm2xT2OS7Q&amp;destination=%EF%B8%8F+Lucky+Frog+Photo+Booth+%EF%B8%8F+Photo+Booth+Rental+Orange+County&amp;destination_place_id=ChIJx22LbiEt3YARSIe46TZ1z_4&amp;travelmode=driving" TargetMode="External"/><Relationship Id="rId454" Type="http://schemas.openxmlformats.org/officeDocument/2006/relationships/hyperlink" Target="https://maps.google.com?saddr=33.874483,-118.021965&amp;daddr=33.8885848,-118.0703626" TargetMode="External"/><Relationship Id="rId696" Type="http://schemas.openxmlformats.org/officeDocument/2006/relationships/hyperlink" Target="https://www.google.com/maps/dir/?api=1&amp;origin=Tillys&amp;origin_place_id=ChIJhZyY5FLOwoAR-2SY_8e3k24&amp;destination=%EF%B8%8F+Lucky+Frog+Photo+Booth+%EF%B8%8F+Photo+Booth+Rental+Orange+County&amp;destination_place_id=ChIJx22LbiEt3YARSIe46TZ1z_4&amp;travelmode=walking" TargetMode="External"/><Relationship Id="rId1045" Type="http://schemas.openxmlformats.org/officeDocument/2006/relationships/hyperlink" Target="https://www.google.com/maps/dir/?api=1&amp;origin=Wells+Fargo+Bank&amp;origin_place_id=ChIJ9SZrZO8z3YARjYWc2YsOmNI&amp;destination=%EF%B8%8F+Lucky+Frog+Photo+Booth+%EF%B8%8F+Photo+Booth+Rental+Orange+County&amp;destination_place_id=ChIJx22LbiEt3YARSIe46TZ1z_4&amp;travelmode=driving" TargetMode="External"/><Relationship Id="rId211" Type="http://schemas.openxmlformats.org/officeDocument/2006/relationships/hyperlink" Target="https://www.google.com/maps/dir/?api=1&amp;origin=Dominguez+Rancho+Adobe+Museum&amp;origin_place_id=ChIJN8CgmbI03YARdsm2xT2OS7Q&amp;destination=%EF%B8%8F+Lucky+Frog+Photo+Booth+%EF%B8%8F+Photo+Booth+Rental+Orange+County&amp;destination_place_id=ChIJx22LbiEt3YARSIe46TZ1z_4&amp;travelmode=best" TargetMode="External"/><Relationship Id="rId453" Type="http://schemas.openxmlformats.org/officeDocument/2006/relationships/hyperlink" Target="https://www.google.com/maps/dir/?api=1&amp;origin=Living+Spaces&amp;origin_place_id=ChIJJ2IJTn4s3YAR8WNikp9KxPM&amp;destination=%EF%B8%8F+Lucky+Frog+Photo+Booth+%EF%B8%8F+Photo+Booth+Rental+Orange+County&amp;destination_place_id=ChIJx22LbiEt3YARSIe46TZ1z_4&amp;travelmode=transit" TargetMode="External"/><Relationship Id="rId695" Type="http://schemas.openxmlformats.org/officeDocument/2006/relationships/hyperlink" Target="https://www.google.com/maps/dir/?api=1&amp;origin=Tillys&amp;origin_place_id=ChIJhZyY5FLOwoAR-2SY_8e3k24&amp;destination=%EF%B8%8F+Lucky+Frog+Photo+Booth+%EF%B8%8F+Photo+Booth+Rental+Orange+County&amp;destination_place_id=ChIJx22LbiEt3YARSIe46TZ1z_4&amp;travelmode=driving" TargetMode="External"/><Relationship Id="rId1046" Type="http://schemas.openxmlformats.org/officeDocument/2006/relationships/hyperlink" Target="https://www.google.com/maps/dir/?api=1&amp;origin=Wells+Fargo+Bank&amp;origin_place_id=ChIJ9SZrZO8z3YARjYWc2YsOmNI&amp;destination=%EF%B8%8F+Lucky+Frog+Photo+Booth+%EF%B8%8F+Photo+Booth+Rental+Orange+County&amp;destination_place_id=ChIJx22LbiEt3YARSIe46TZ1z_4&amp;travelmode=walking" TargetMode="External"/><Relationship Id="rId210" Type="http://schemas.openxmlformats.org/officeDocument/2006/relationships/hyperlink" Target="https://www.google.com/maps/dir/33.7622021,-118.1647825/33.8885848,-118.0703626" TargetMode="External"/><Relationship Id="rId452" Type="http://schemas.openxmlformats.org/officeDocument/2006/relationships/hyperlink" Target="https://www.google.com/maps/dir/?api=1&amp;origin=Living+Spaces&amp;origin_place_id=ChIJJ2IJTn4s3YAR8WNikp9KxPM&amp;destination=%EF%B8%8F+Lucky+Frog+Photo+Booth+%EF%B8%8F+Photo+Booth+Rental+Orange+County&amp;destination_place_id=ChIJx22LbiEt3YARSIe46TZ1z_4&amp;travelmode=bicycling" TargetMode="External"/><Relationship Id="rId694" Type="http://schemas.openxmlformats.org/officeDocument/2006/relationships/hyperlink" Target="https://www.google.com/maps/dir/?api=1&amp;origin=Tillys&amp;origin_place_id=ChIJhZyY5FLOwoAR-2SY_8e3k24&amp;destination=%EF%B8%8F+Lucky+Frog+Photo+Booth+%EF%B8%8F+Photo+Booth+Rental+Orange+County&amp;destination_place_id=ChIJx22LbiEt3YARSIe46TZ1z_4&amp;travelmode=best" TargetMode="External"/><Relationship Id="rId1047" Type="http://schemas.openxmlformats.org/officeDocument/2006/relationships/hyperlink" Target="https://www.google.com/maps/dir/?api=1&amp;origin=Wells+Fargo+Bank&amp;origin_place_id=ChIJ9SZrZO8z3YARjYWc2YsOmNI&amp;destination=%EF%B8%8F+Lucky+Frog+Photo+Booth+%EF%B8%8F+Photo+Booth+Rental+Orange+County&amp;destination_place_id=ChIJx22LbiEt3YARSIe46TZ1z_4&amp;travelmode=bicycling" TargetMode="External"/><Relationship Id="rId491" Type="http://schemas.openxmlformats.org/officeDocument/2006/relationships/hyperlink" Target="https://www.google.com/maps/dir/?api=1&amp;origin=Nordstrom&amp;origin_place_id=ChIJAdw-Lp4t3YARD6A1YxrYEpM&amp;destination=%EF%B8%8F+Lucky+Frog+Photo+Booth+%EF%B8%8F+Photo+Booth+Rental+Orange+County&amp;destination_place_id=ChIJx22LbiEt3YARSIe46TZ1z_4&amp;travelmode=best" TargetMode="External"/><Relationship Id="rId490" Type="http://schemas.openxmlformats.org/officeDocument/2006/relationships/hyperlink" Target="https://www.google.com/maps/dir/33.8788721,-117.9627064/33.8885848,-118.0703626" TargetMode="External"/><Relationship Id="rId249" Type="http://schemas.openxmlformats.org/officeDocument/2006/relationships/hyperlink" Target="https://www.google.com/maps/dir/?api=1&amp;origin=The+Emerald+Trail&amp;origin_place_id=ChIJHwysKITHwoARgu4jgPugq2c&amp;destination=%EF%B8%8F+Lucky+Frog+Photo+Booth+%EF%B8%8F+Photo+Booth+Rental+Orange+County&amp;destination_place_id=ChIJx22LbiEt3YARSIe46TZ1z_4&amp;travelmode=bicycling" TargetMode="External"/><Relationship Id="rId248" Type="http://schemas.openxmlformats.org/officeDocument/2006/relationships/hyperlink" Target="https://www.google.com/maps/dir/?api=1&amp;origin=The+Emerald+Trail&amp;origin_place_id=ChIJHwysKITHwoARgu4jgPugq2c&amp;destination=%EF%B8%8F+Lucky+Frog+Photo+Booth+%EF%B8%8F+Photo+Booth+Rental+Orange+County&amp;destination_place_id=ChIJx22LbiEt3YARSIe46TZ1z_4&amp;travelmode=walking" TargetMode="External"/><Relationship Id="rId247" Type="http://schemas.openxmlformats.org/officeDocument/2006/relationships/hyperlink" Target="https://www.google.com/maps/dir/?api=1&amp;origin=The+Emerald+Trail&amp;origin_place_id=ChIJHwysKITHwoARgu4jgPugq2c&amp;destination=%EF%B8%8F+Lucky+Frog+Photo+Booth+%EF%B8%8F+Photo+Booth+Rental+Orange+County&amp;destination_place_id=ChIJx22LbiEt3YARSIe46TZ1z_4&amp;travelmode=driving" TargetMode="External"/><Relationship Id="rId489" Type="http://schemas.openxmlformats.org/officeDocument/2006/relationships/hyperlink" Target="https://maps.google.com?saddr=33.8788721,-117.9627064&amp;daddr=33.8885848,-118.0703626" TargetMode="External"/><Relationship Id="rId1070" Type="http://schemas.openxmlformats.org/officeDocument/2006/relationships/hyperlink" Target="https://maps.google.com?saddr=33.7907939,-118.135941&amp;daddr=33.8885848,-118.0703626" TargetMode="External"/><Relationship Id="rId1071" Type="http://schemas.openxmlformats.org/officeDocument/2006/relationships/hyperlink" Target="https://www.google.com/maps/dir/33.7907939,-118.135941/33.8885848,-118.0703626" TargetMode="External"/><Relationship Id="rId1072" Type="http://schemas.openxmlformats.org/officeDocument/2006/relationships/hyperlink" Target="https://www.google.com/maps/dir/?api=1&amp;origin=Wells+Fargo+Bank&amp;origin_place_id=ChIJl0JWQ0Ms3YARjhj-TWHZI_k&amp;destination=%EF%B8%8F+Lucky+Frog+Photo+Booth+%EF%B8%8F+Photo+Booth+Rental+Orange+County&amp;destination_place_id=ChIJx22LbiEt3YARSIe46TZ1z_4&amp;travelmode=best" TargetMode="External"/><Relationship Id="rId242" Type="http://schemas.openxmlformats.org/officeDocument/2006/relationships/hyperlink" Target="https://www.google.com/maps/dir/?api=1&amp;origin=Los+Angeles+Maritime+Museum&amp;origin_place_id=ChIJEUqY6yU23YAR75bCE4CxnTw&amp;destination=%EF%B8%8F+Lucky+Frog+Photo+Booth+%EF%B8%8F+Photo+Booth+Rental+Orange+County&amp;destination_place_id=ChIJx22LbiEt3YARSIe46TZ1z_4&amp;travelmode=bicycling" TargetMode="External"/><Relationship Id="rId484" Type="http://schemas.openxmlformats.org/officeDocument/2006/relationships/hyperlink" Target="https://www.google.com/maps/dir/?api=1&amp;origin=Barnes+&amp;+Noble&amp;origin_place_id=ChIJDxHz-kUq3YARRE55WjsC8Zw&amp;destination=%EF%B8%8F+Lucky+Frog+Photo+Booth+%EF%B8%8F+Photo+Booth+Rental+Orange+County&amp;destination_place_id=ChIJx22LbiEt3YARSIe46TZ1z_4&amp;travelmode=best" TargetMode="External"/><Relationship Id="rId1073" Type="http://schemas.openxmlformats.org/officeDocument/2006/relationships/hyperlink" Target="https://www.google.com/maps/dir/?api=1&amp;origin=Wells+Fargo+Bank&amp;origin_place_id=ChIJl0JWQ0Ms3YARjhj-TWHZI_k&amp;destination=%EF%B8%8F+Lucky+Frog+Photo+Booth+%EF%B8%8F+Photo+Booth+Rental+Orange+County&amp;destination_place_id=ChIJx22LbiEt3YARSIe46TZ1z_4&amp;travelmode=driving" TargetMode="External"/><Relationship Id="rId241" Type="http://schemas.openxmlformats.org/officeDocument/2006/relationships/hyperlink" Target="https://www.google.com/maps/dir/?api=1&amp;origin=Los+Angeles+Maritime+Museum&amp;origin_place_id=ChIJEUqY6yU23YAR75bCE4CxnTw&amp;destination=%EF%B8%8F+Lucky+Frog+Photo+Booth+%EF%B8%8F+Photo+Booth+Rental+Orange+County&amp;destination_place_id=ChIJx22LbiEt3YARSIe46TZ1z_4&amp;travelmode=walking" TargetMode="External"/><Relationship Id="rId483" Type="http://schemas.openxmlformats.org/officeDocument/2006/relationships/hyperlink" Target="https://www.google.com/maps/dir/33.7978736,-118.1226002/33.8885848,-118.0703626" TargetMode="External"/><Relationship Id="rId1074" Type="http://schemas.openxmlformats.org/officeDocument/2006/relationships/hyperlink" Target="https://www.google.com/maps/dir/?api=1&amp;origin=Wells+Fargo+Bank&amp;origin_place_id=ChIJl0JWQ0Ms3YARjhj-TWHZI_k&amp;destination=%EF%B8%8F+Lucky+Frog+Photo+Booth+%EF%B8%8F+Photo+Booth+Rental+Orange+County&amp;destination_place_id=ChIJx22LbiEt3YARSIe46TZ1z_4&amp;travelmode=walking" TargetMode="External"/><Relationship Id="rId240" Type="http://schemas.openxmlformats.org/officeDocument/2006/relationships/hyperlink" Target="https://www.google.com/maps/dir/?api=1&amp;origin=Los+Angeles+Maritime+Museum&amp;origin_place_id=ChIJEUqY6yU23YAR75bCE4CxnTw&amp;destination=%EF%B8%8F+Lucky+Frog+Photo+Booth+%EF%B8%8F+Photo+Booth+Rental+Orange+County&amp;destination_place_id=ChIJx22LbiEt3YARSIe46TZ1z_4&amp;travelmode=driving" TargetMode="External"/><Relationship Id="rId482" Type="http://schemas.openxmlformats.org/officeDocument/2006/relationships/hyperlink" Target="https://maps.google.com?saddr=33.7978736,-118.1226002&amp;daddr=33.8885848,-118.0703626" TargetMode="External"/><Relationship Id="rId1075" Type="http://schemas.openxmlformats.org/officeDocument/2006/relationships/hyperlink" Target="https://www.google.com/maps/dir/?api=1&amp;origin=Wells+Fargo+Bank&amp;origin_place_id=ChIJl0JWQ0Ms3YARjhj-TWHZI_k&amp;destination=%EF%B8%8F+Lucky+Frog+Photo+Booth+%EF%B8%8F+Photo+Booth+Rental+Orange+County&amp;destination_place_id=ChIJx22LbiEt3YARSIe46TZ1z_4&amp;travelmode=bicycling" TargetMode="External"/><Relationship Id="rId481" Type="http://schemas.openxmlformats.org/officeDocument/2006/relationships/hyperlink" Target="https://www.google.com/maps/dir/?api=1&amp;origin=Target&amp;origin_place_id=ChIJ3-aYlO8x3YARjZV0HpFoFn8&amp;destination=%EF%B8%8F+Lucky+Frog+Photo+Booth+%EF%B8%8F+Photo+Booth+Rental+Orange+County&amp;destination_place_id=ChIJx22LbiEt3YARSIe46TZ1z_4&amp;travelmode=transit" TargetMode="External"/><Relationship Id="rId1076" Type="http://schemas.openxmlformats.org/officeDocument/2006/relationships/hyperlink" Target="https://www.google.com/maps/dir/?api=1&amp;origin=Wells+Fargo+Bank&amp;origin_place_id=ChIJl0JWQ0Ms3YARjhj-TWHZI_k&amp;destination=%EF%B8%8F+Lucky+Frog+Photo+Booth+%EF%B8%8F+Photo+Booth+Rental+Orange+County&amp;destination_place_id=ChIJx22LbiEt3YARSIe46TZ1z_4&amp;travelmode=transit" TargetMode="External"/><Relationship Id="rId246" Type="http://schemas.openxmlformats.org/officeDocument/2006/relationships/hyperlink" Target="https://www.google.com/maps/dir/?api=1&amp;origin=The+Emerald+Trail&amp;origin_place_id=ChIJHwysKITHwoARgu4jgPugq2c&amp;destination=%EF%B8%8F+Lucky+Frog+Photo+Booth+%EF%B8%8F+Photo+Booth+Rental+Orange+County&amp;destination_place_id=ChIJx22LbiEt3YARSIe46TZ1z_4&amp;travelmode=best" TargetMode="External"/><Relationship Id="rId488" Type="http://schemas.openxmlformats.org/officeDocument/2006/relationships/hyperlink" Target="https://www.google.com/maps/dir/?api=1&amp;origin=Barnes+&amp;+Noble&amp;origin_place_id=ChIJDxHz-kUq3YARRE55WjsC8Zw&amp;destination=%EF%B8%8F+Lucky+Frog+Photo+Booth+%EF%B8%8F+Photo+Booth+Rental+Orange+County&amp;destination_place_id=ChIJx22LbiEt3YARSIe46TZ1z_4&amp;travelmode=transit" TargetMode="External"/><Relationship Id="rId1077" Type="http://schemas.openxmlformats.org/officeDocument/2006/relationships/hyperlink" Target="https://maps.google.com?saddr=33.8591699,-118.0471964&amp;daddr=33.8885848,-118.0703626" TargetMode="External"/><Relationship Id="rId245" Type="http://schemas.openxmlformats.org/officeDocument/2006/relationships/hyperlink" Target="https://www.google.com/maps/dir/33.7385629,-118.2787874/33.8885848,-118.0703626" TargetMode="External"/><Relationship Id="rId487" Type="http://schemas.openxmlformats.org/officeDocument/2006/relationships/hyperlink" Target="https://www.google.com/maps/dir/?api=1&amp;origin=Barnes+&amp;+Noble&amp;origin_place_id=ChIJDxHz-kUq3YARRE55WjsC8Zw&amp;destination=%EF%B8%8F+Lucky+Frog+Photo+Booth+%EF%B8%8F+Photo+Booth+Rental+Orange+County&amp;destination_place_id=ChIJx22LbiEt3YARSIe46TZ1z_4&amp;travelmode=bicycling" TargetMode="External"/><Relationship Id="rId1078" Type="http://schemas.openxmlformats.org/officeDocument/2006/relationships/hyperlink" Target="https://www.google.com/maps/dir/33.8591699,-118.0471964/33.8885848,-118.0703626" TargetMode="External"/><Relationship Id="rId244" Type="http://schemas.openxmlformats.org/officeDocument/2006/relationships/hyperlink" Target="https://maps.google.com?saddr=33.7385629,-118.2787874&amp;daddr=33.8885848,-118.0703626" TargetMode="External"/><Relationship Id="rId486" Type="http://schemas.openxmlformats.org/officeDocument/2006/relationships/hyperlink" Target="https://www.google.com/maps/dir/?api=1&amp;origin=Barnes+&amp;+Noble&amp;origin_place_id=ChIJDxHz-kUq3YARRE55WjsC8Zw&amp;destination=%EF%B8%8F+Lucky+Frog+Photo+Booth+%EF%B8%8F+Photo+Booth+Rental+Orange+County&amp;destination_place_id=ChIJx22LbiEt3YARSIe46TZ1z_4&amp;travelmode=walking" TargetMode="External"/><Relationship Id="rId1079" Type="http://schemas.openxmlformats.org/officeDocument/2006/relationships/hyperlink" Target="https://www.google.com/maps/dir/?api=1&amp;origin=Cardtronics&amp;origin_place_id=ChIJ90mu7ZQx3YARe3qvqSfRs3k&amp;destination=%EF%B8%8F+Lucky+Frog+Photo+Booth+%EF%B8%8F+Photo+Booth+Rental+Orange+County&amp;destination_place_id=ChIJx22LbiEt3YARSIe46TZ1z_4&amp;travelmode=best" TargetMode="External"/><Relationship Id="rId243" Type="http://schemas.openxmlformats.org/officeDocument/2006/relationships/hyperlink" Target="https://www.google.com/maps/dir/?api=1&amp;origin=Los+Angeles+Maritime+Museum&amp;origin_place_id=ChIJEUqY6yU23YAR75bCE4CxnTw&amp;destination=%EF%B8%8F+Lucky+Frog+Photo+Booth+%EF%B8%8F+Photo+Booth+Rental+Orange+County&amp;destination_place_id=ChIJx22LbiEt3YARSIe46TZ1z_4&amp;travelmode=transit" TargetMode="External"/><Relationship Id="rId485" Type="http://schemas.openxmlformats.org/officeDocument/2006/relationships/hyperlink" Target="https://www.google.com/maps/dir/?api=1&amp;origin=Barnes+&amp;+Noble&amp;origin_place_id=ChIJDxHz-kUq3YARRE55WjsC8Zw&amp;destination=%EF%B8%8F+Lucky+Frog+Photo+Booth+%EF%B8%8F+Photo+Booth+Rental+Orange+County&amp;destination_place_id=ChIJx22LbiEt3YARSIe46TZ1z_4&amp;travelmode=driving" TargetMode="External"/><Relationship Id="rId480" Type="http://schemas.openxmlformats.org/officeDocument/2006/relationships/hyperlink" Target="https://www.google.com/maps/dir/?api=1&amp;origin=Target&amp;origin_place_id=ChIJ3-aYlO8x3YARjZV0HpFoFn8&amp;destination=%EF%B8%8F+Lucky+Frog+Photo+Booth+%EF%B8%8F+Photo+Booth+Rental+Orange+County&amp;destination_place_id=ChIJx22LbiEt3YARSIe46TZ1z_4&amp;travelmode=bicycling" TargetMode="External"/><Relationship Id="rId239" Type="http://schemas.openxmlformats.org/officeDocument/2006/relationships/hyperlink" Target="https://www.google.com/maps/dir/?api=1&amp;origin=Los+Angeles+Maritime+Museum&amp;origin_place_id=ChIJEUqY6yU23YAR75bCE4CxnTw&amp;destination=%EF%B8%8F+Lucky+Frog+Photo+Booth+%EF%B8%8F+Photo+Booth+Rental+Orange+County&amp;destination_place_id=ChIJx22LbiEt3YARSIe46TZ1z_4&amp;travelmode=best" TargetMode="External"/><Relationship Id="rId238" Type="http://schemas.openxmlformats.org/officeDocument/2006/relationships/hyperlink" Target="https://www.google.com/maps/dir/33.7541941,-118.194791/33.8885848,-118.0703626" TargetMode="External"/><Relationship Id="rId237" Type="http://schemas.openxmlformats.org/officeDocument/2006/relationships/hyperlink" Target="https://maps.google.com?saddr=33.7541941,-118.194791&amp;daddr=33.8885848,-118.0703626" TargetMode="External"/><Relationship Id="rId479" Type="http://schemas.openxmlformats.org/officeDocument/2006/relationships/hyperlink" Target="https://www.google.com/maps/dir/?api=1&amp;origin=Target&amp;origin_place_id=ChIJ3-aYlO8x3YARjZV0HpFoFn8&amp;destination=%EF%B8%8F+Lucky+Frog+Photo+Booth+%EF%B8%8F+Photo+Booth+Rental+Orange+County&amp;destination_place_id=ChIJx22LbiEt3YARSIe46TZ1z_4&amp;travelmode=walking" TargetMode="External"/><Relationship Id="rId236" Type="http://schemas.openxmlformats.org/officeDocument/2006/relationships/hyperlink" Target="https://www.google.com/maps/dir/?api=1&amp;origin=Harry+Bridges+Memorial+Park&amp;origin_place_id=ChIJe62dfSgx3YARXSf-LBdAQ8M&amp;destination=%EF%B8%8F+Lucky+Frog+Photo+Booth+%EF%B8%8F+Photo+Booth+Rental+Orange+County&amp;destination_place_id=ChIJx22LbiEt3YARSIe46TZ1z_4&amp;travelmode=transit" TargetMode="External"/><Relationship Id="rId478" Type="http://schemas.openxmlformats.org/officeDocument/2006/relationships/hyperlink" Target="https://www.google.com/maps/dir/?api=1&amp;origin=Target&amp;origin_place_id=ChIJ3-aYlO8x3YARjZV0HpFoFn8&amp;destination=%EF%B8%8F+Lucky+Frog+Photo+Booth+%EF%B8%8F+Photo+Booth+Rental+Orange+County&amp;destination_place_id=ChIJx22LbiEt3YARSIe46TZ1z_4&amp;travelmode=driving" TargetMode="External"/><Relationship Id="rId1060" Type="http://schemas.openxmlformats.org/officeDocument/2006/relationships/hyperlink" Target="https://www.google.com/maps/dir/?api=1&amp;origin=ATM&amp;origin_place_id=ChIJR9mxgiYm3YAR4804UUx-VZ4&amp;destination=%EF%B8%8F+Lucky+Frog+Photo+Booth+%EF%B8%8F+Photo+Booth+Rental+Orange+County&amp;destination_place_id=ChIJx22LbiEt3YARSIe46TZ1z_4&amp;travelmode=walking" TargetMode="External"/><Relationship Id="rId1061" Type="http://schemas.openxmlformats.org/officeDocument/2006/relationships/hyperlink" Target="https://www.google.com/maps/dir/?api=1&amp;origin=ATM&amp;origin_place_id=ChIJR9mxgiYm3YAR4804UUx-VZ4&amp;destination=%EF%B8%8F+Lucky+Frog+Photo+Booth+%EF%B8%8F+Photo+Booth+Rental+Orange+County&amp;destination_place_id=ChIJx22LbiEt3YARSIe46TZ1z_4&amp;travelmode=bicycling" TargetMode="External"/><Relationship Id="rId231" Type="http://schemas.openxmlformats.org/officeDocument/2006/relationships/hyperlink" Target="https://www.google.com/maps/dir/34.0476706,-118.2416205/33.8885848,-118.0703626" TargetMode="External"/><Relationship Id="rId473" Type="http://schemas.openxmlformats.org/officeDocument/2006/relationships/hyperlink" Target="https://www.google.com/maps/dir/?api=1&amp;origin=Best+Buy&amp;origin_place_id=ChIJF3mU8HPNwoARVvf6zylrLDA&amp;destination=%EF%B8%8F+Lucky+Frog+Photo+Booth+%EF%B8%8F+Photo+Booth+Rental+Orange+County&amp;destination_place_id=ChIJx22LbiEt3YARSIe46TZ1z_4&amp;travelmode=bicycling" TargetMode="External"/><Relationship Id="rId1062" Type="http://schemas.openxmlformats.org/officeDocument/2006/relationships/hyperlink" Target="https://www.google.com/maps/dir/?api=1&amp;origin=ATM&amp;origin_place_id=ChIJR9mxgiYm3YAR4804UUx-VZ4&amp;destination=%EF%B8%8F+Lucky+Frog+Photo+Booth+%EF%B8%8F+Photo+Booth+Rental+Orange+County&amp;destination_place_id=ChIJx22LbiEt3YARSIe46TZ1z_4&amp;travelmode=transit" TargetMode="External"/><Relationship Id="rId230" Type="http://schemas.openxmlformats.org/officeDocument/2006/relationships/hyperlink" Target="https://maps.google.com?saddr=34.0476706,-118.2416205&amp;daddr=33.8885848,-118.0703626" TargetMode="External"/><Relationship Id="rId472" Type="http://schemas.openxmlformats.org/officeDocument/2006/relationships/hyperlink" Target="https://www.google.com/maps/dir/?api=1&amp;origin=Best+Buy&amp;origin_place_id=ChIJF3mU8HPNwoARVvf6zylrLDA&amp;destination=%EF%B8%8F+Lucky+Frog+Photo+Booth+%EF%B8%8F+Photo+Booth+Rental+Orange+County&amp;destination_place_id=ChIJx22LbiEt3YARSIe46TZ1z_4&amp;travelmode=walking" TargetMode="External"/><Relationship Id="rId1063" Type="http://schemas.openxmlformats.org/officeDocument/2006/relationships/hyperlink" Target="https://maps.google.com?saddr=33.75674979999999,-117.9870918&amp;daddr=33.8885848,-118.0703626" TargetMode="External"/><Relationship Id="rId471" Type="http://schemas.openxmlformats.org/officeDocument/2006/relationships/hyperlink" Target="https://www.google.com/maps/dir/?api=1&amp;origin=Best+Buy&amp;origin_place_id=ChIJF3mU8HPNwoARVvf6zylrLDA&amp;destination=%EF%B8%8F+Lucky+Frog+Photo+Booth+%EF%B8%8F+Photo+Booth+Rental+Orange+County&amp;destination_place_id=ChIJx22LbiEt3YARSIe46TZ1z_4&amp;travelmode=driving" TargetMode="External"/><Relationship Id="rId1064" Type="http://schemas.openxmlformats.org/officeDocument/2006/relationships/hyperlink" Target="https://www.google.com/maps/dir/33.75674979999999,-117.9870918/33.8885848,-118.0703626" TargetMode="External"/><Relationship Id="rId470" Type="http://schemas.openxmlformats.org/officeDocument/2006/relationships/hyperlink" Target="https://www.google.com/maps/dir/?api=1&amp;origin=Best+Buy&amp;origin_place_id=ChIJF3mU8HPNwoARVvf6zylrLDA&amp;destination=%EF%B8%8F+Lucky+Frog+Photo+Booth+%EF%B8%8F+Photo+Booth+Rental+Orange+County&amp;destination_place_id=ChIJx22LbiEt3YARSIe46TZ1z_4&amp;travelmode=best" TargetMode="External"/><Relationship Id="rId1065" Type="http://schemas.openxmlformats.org/officeDocument/2006/relationships/hyperlink" Target="https://www.google.com/maps/dir/?api=1&amp;origin=Transone+Merchant+Services&amp;origin_place_id=ChIJp-RiSusx3YARk2Nel2lu3fQ&amp;destination=%EF%B8%8F+Lucky+Frog+Photo+Booth+%EF%B8%8F+Photo+Booth+Rental+Orange+County&amp;destination_place_id=ChIJx22LbiEt3YARSIe46TZ1z_4&amp;travelmode=best" TargetMode="External"/><Relationship Id="rId235" Type="http://schemas.openxmlformats.org/officeDocument/2006/relationships/hyperlink" Target="https://www.google.com/maps/dir/?api=1&amp;origin=Harry+Bridges+Memorial+Park&amp;origin_place_id=ChIJe62dfSgx3YARXSf-LBdAQ8M&amp;destination=%EF%B8%8F+Lucky+Frog+Photo+Booth+%EF%B8%8F+Photo+Booth+Rental+Orange+County&amp;destination_place_id=ChIJx22LbiEt3YARSIe46TZ1z_4&amp;travelmode=bicycling" TargetMode="External"/><Relationship Id="rId477" Type="http://schemas.openxmlformats.org/officeDocument/2006/relationships/hyperlink" Target="https://www.google.com/maps/dir/?api=1&amp;origin=Target&amp;origin_place_id=ChIJ3-aYlO8x3YARjZV0HpFoFn8&amp;destination=%EF%B8%8F+Lucky+Frog+Photo+Booth+%EF%B8%8F+Photo+Booth+Rental+Orange+County&amp;destination_place_id=ChIJx22LbiEt3YARSIe46TZ1z_4&amp;travelmode=best" TargetMode="External"/><Relationship Id="rId1066" Type="http://schemas.openxmlformats.org/officeDocument/2006/relationships/hyperlink" Target="https://www.google.com/maps/dir/?api=1&amp;origin=Transone+Merchant+Services&amp;origin_place_id=ChIJp-RiSusx3YARk2Nel2lu3fQ&amp;destination=%EF%B8%8F+Lucky+Frog+Photo+Booth+%EF%B8%8F+Photo+Booth+Rental+Orange+County&amp;destination_place_id=ChIJx22LbiEt3YARSIe46TZ1z_4&amp;travelmode=driving" TargetMode="External"/><Relationship Id="rId234" Type="http://schemas.openxmlformats.org/officeDocument/2006/relationships/hyperlink" Target="https://www.google.com/maps/dir/?api=1&amp;origin=Harry+Bridges+Memorial+Park&amp;origin_place_id=ChIJe62dfSgx3YARXSf-LBdAQ8M&amp;destination=%EF%B8%8F+Lucky+Frog+Photo+Booth+%EF%B8%8F+Photo+Booth+Rental+Orange+County&amp;destination_place_id=ChIJx22LbiEt3YARSIe46TZ1z_4&amp;travelmode=walking" TargetMode="External"/><Relationship Id="rId476" Type="http://schemas.openxmlformats.org/officeDocument/2006/relationships/hyperlink" Target="https://www.google.com/maps/dir/33.925569,-118.129242/33.8885848,-118.0703626" TargetMode="External"/><Relationship Id="rId1067" Type="http://schemas.openxmlformats.org/officeDocument/2006/relationships/hyperlink" Target="https://www.google.com/maps/dir/?api=1&amp;origin=Transone+Merchant+Services&amp;origin_place_id=ChIJp-RiSusx3YARk2Nel2lu3fQ&amp;destination=%EF%B8%8F+Lucky+Frog+Photo+Booth+%EF%B8%8F+Photo+Booth+Rental+Orange+County&amp;destination_place_id=ChIJx22LbiEt3YARSIe46TZ1z_4&amp;travelmode=walking" TargetMode="External"/><Relationship Id="rId233" Type="http://schemas.openxmlformats.org/officeDocument/2006/relationships/hyperlink" Target="https://www.google.com/maps/dir/?api=1&amp;origin=Harry+Bridges+Memorial+Park&amp;origin_place_id=ChIJe62dfSgx3YARXSf-LBdAQ8M&amp;destination=%EF%B8%8F+Lucky+Frog+Photo+Booth+%EF%B8%8F+Photo+Booth+Rental+Orange+County&amp;destination_place_id=ChIJx22LbiEt3YARSIe46TZ1z_4&amp;travelmode=driving" TargetMode="External"/><Relationship Id="rId475" Type="http://schemas.openxmlformats.org/officeDocument/2006/relationships/hyperlink" Target="https://maps.google.com?saddr=33.925569,-118.129242&amp;daddr=33.8885848,-118.0703626" TargetMode="External"/><Relationship Id="rId1068" Type="http://schemas.openxmlformats.org/officeDocument/2006/relationships/hyperlink" Target="https://www.google.com/maps/dir/?api=1&amp;origin=Transone+Merchant+Services&amp;origin_place_id=ChIJp-RiSusx3YARk2Nel2lu3fQ&amp;destination=%EF%B8%8F+Lucky+Frog+Photo+Booth+%EF%B8%8F+Photo+Booth+Rental+Orange+County&amp;destination_place_id=ChIJx22LbiEt3YARSIe46TZ1z_4&amp;travelmode=bicycling" TargetMode="External"/><Relationship Id="rId232" Type="http://schemas.openxmlformats.org/officeDocument/2006/relationships/hyperlink" Target="https://www.google.com/maps/dir/?api=1&amp;origin=Harry+Bridges+Memorial+Park&amp;origin_place_id=ChIJe62dfSgx3YARXSf-LBdAQ8M&amp;destination=%EF%B8%8F+Lucky+Frog+Photo+Booth+%EF%B8%8F+Photo+Booth+Rental+Orange+County&amp;destination_place_id=ChIJx22LbiEt3YARSIe46TZ1z_4&amp;travelmode=best" TargetMode="External"/><Relationship Id="rId474" Type="http://schemas.openxmlformats.org/officeDocument/2006/relationships/hyperlink" Target="https://www.google.com/maps/dir/?api=1&amp;origin=Best+Buy&amp;origin_place_id=ChIJF3mU8HPNwoARVvf6zylrLDA&amp;destination=%EF%B8%8F+Lucky+Frog+Photo+Booth+%EF%B8%8F+Photo+Booth+Rental+Orange+County&amp;destination_place_id=ChIJx22LbiEt3YARSIe46TZ1z_4&amp;travelmode=transit" TargetMode="External"/><Relationship Id="rId1069" Type="http://schemas.openxmlformats.org/officeDocument/2006/relationships/hyperlink" Target="https://www.google.com/maps/dir/?api=1&amp;origin=Transone+Merchant+Services&amp;origin_place_id=ChIJp-RiSusx3YARk2Nel2lu3fQ&amp;destination=%EF%B8%8F+Lucky+Frog+Photo+Booth+%EF%B8%8F+Photo+Booth+Rental+Orange+County&amp;destination_place_id=ChIJx22LbiEt3YARSIe46TZ1z_4&amp;travelmode=transit" TargetMode="External"/><Relationship Id="rId1015" Type="http://schemas.openxmlformats.org/officeDocument/2006/relationships/hyperlink" Target="https://www.google.com/maps/dir/33.8580701,-118.0812743/33.8885848,-118.0703626" TargetMode="External"/><Relationship Id="rId1257" Type="http://schemas.openxmlformats.org/officeDocument/2006/relationships/hyperlink" Target="https://www.google.com/maps/dir/?api=1&amp;origin=Citi&amp;origin_place_id=ChIJfUTRMTvU3IAR-MAvmWBfgxg&amp;destination=%EF%B8%8F+Lucky+Frog+Photo+Booth+%EF%B8%8F+Photo+Booth+Rental+Orange+County&amp;destination_place_id=ChIJx22LbiEt3YARSIe46TZ1z_4&amp;travelmode=bicycling" TargetMode="External"/><Relationship Id="rId1016" Type="http://schemas.openxmlformats.org/officeDocument/2006/relationships/hyperlink" Target="https://www.google.com/maps/dir/?api=1&amp;origin=Cardtronics+ATM&amp;origin_place_id=ChIJQXvdf_HX3IART8ObyeNn8LE&amp;destination=%EF%B8%8F+Lucky+Frog+Photo+Booth+%EF%B8%8F+Photo+Booth+Rental+Orange+County&amp;destination_place_id=ChIJx22LbiEt3YARSIe46TZ1z_4&amp;travelmode=best" TargetMode="External"/><Relationship Id="rId1258" Type="http://schemas.openxmlformats.org/officeDocument/2006/relationships/hyperlink" Target="https://www.google.com/maps/dir/?api=1&amp;origin=Citi&amp;origin_place_id=ChIJfUTRMTvU3IAR-MAvmWBfgxg&amp;destination=%EF%B8%8F+Lucky+Frog+Photo+Booth+%EF%B8%8F+Photo+Booth+Rental+Orange+County&amp;destination_place_id=ChIJx22LbiEt3YARSIe46TZ1z_4&amp;travelmode=transit" TargetMode="External"/><Relationship Id="rId1017" Type="http://schemas.openxmlformats.org/officeDocument/2006/relationships/hyperlink" Target="https://www.google.com/maps/dir/?api=1&amp;origin=Cardtronics+ATM&amp;origin_place_id=ChIJQXvdf_HX3IART8ObyeNn8LE&amp;destination=%EF%B8%8F+Lucky+Frog+Photo+Booth+%EF%B8%8F+Photo+Booth+Rental+Orange+County&amp;destination_place_id=ChIJx22LbiEt3YARSIe46TZ1z_4&amp;travelmode=driving" TargetMode="External"/><Relationship Id="rId1259" Type="http://schemas.openxmlformats.org/officeDocument/2006/relationships/hyperlink" Target="https://maps.google.com?saddr=33.88538150000001,-117.8625233&amp;daddr=33.8885848,-118.0703626" TargetMode="External"/><Relationship Id="rId1018" Type="http://schemas.openxmlformats.org/officeDocument/2006/relationships/hyperlink" Target="https://www.google.com/maps/dir/?api=1&amp;origin=Cardtronics+ATM&amp;origin_place_id=ChIJQXvdf_HX3IART8ObyeNn8LE&amp;destination=%EF%B8%8F+Lucky+Frog+Photo+Booth+%EF%B8%8F+Photo+Booth+Rental+Orange+County&amp;destination_place_id=ChIJx22LbiEt3YARSIe46TZ1z_4&amp;travelmode=walking" TargetMode="External"/><Relationship Id="rId1019" Type="http://schemas.openxmlformats.org/officeDocument/2006/relationships/hyperlink" Target="https://www.google.com/maps/dir/?api=1&amp;origin=Cardtronics+ATM&amp;origin_place_id=ChIJQXvdf_HX3IART8ObyeNn8LE&amp;destination=%EF%B8%8F+Lucky+Frog+Photo+Booth+%EF%B8%8F+Photo+Booth+Rental+Orange+County&amp;destination_place_id=ChIJx22LbiEt3YARSIe46TZ1z_4&amp;travelmode=bicycling" TargetMode="External"/><Relationship Id="rId426" Type="http://schemas.openxmlformats.org/officeDocument/2006/relationships/hyperlink" Target="https://maps.google.com?saddr=33.832962,-117.967073&amp;daddr=33.8885848,-118.0703626" TargetMode="External"/><Relationship Id="rId668" Type="http://schemas.openxmlformats.org/officeDocument/2006/relationships/hyperlink" Target="https://www.google.com/maps/dir/?api=1&amp;origin=Food4Less&amp;origin_place_id=ChIJJbznwzoo3YARAcB9juzgtwk&amp;destination=%EF%B8%8F+Lucky+Frog+Photo+Booth+%EF%B8%8F+Photo+Booth+Rental+Orange+County&amp;destination_place_id=ChIJx22LbiEt3YARSIe46TZ1z_4&amp;travelmode=walking" TargetMode="External"/><Relationship Id="rId425" Type="http://schemas.openxmlformats.org/officeDocument/2006/relationships/hyperlink" Target="https://www.google.com/maps/dir/?api=1&amp;origin=Hotel+Pepper+Tree+Boutique+Kitchen+Studios+-+Anaheim&amp;origin_place_id=ChIJo89Io54p3YARAl5rfatCgXE&amp;destination=%EF%B8%8F+Lucky+Frog+Photo+Booth+%EF%B8%8F+Photo+Booth+Rental+Orange+County&amp;destination_place_id=ChIJx22LbiEt3YARSIe46TZ1z_4&amp;travelmode=transit" TargetMode="External"/><Relationship Id="rId667" Type="http://schemas.openxmlformats.org/officeDocument/2006/relationships/hyperlink" Target="https://www.google.com/maps/dir/?api=1&amp;origin=Food4Less&amp;origin_place_id=ChIJJbznwzoo3YARAcB9juzgtwk&amp;destination=%EF%B8%8F+Lucky+Frog+Photo+Booth+%EF%B8%8F+Photo+Booth+Rental+Orange+County&amp;destination_place_id=ChIJx22LbiEt3YARSIe46TZ1z_4&amp;travelmode=driving" TargetMode="External"/><Relationship Id="rId424" Type="http://schemas.openxmlformats.org/officeDocument/2006/relationships/hyperlink" Target="https://www.google.com/maps/dir/?api=1&amp;origin=Hotel+Pepper+Tree+Boutique+Kitchen+Studios+-+Anaheim&amp;origin_place_id=ChIJo89Io54p3YARAl5rfatCgXE&amp;destination=%EF%B8%8F+Lucky+Frog+Photo+Booth+%EF%B8%8F+Photo+Booth+Rental+Orange+County&amp;destination_place_id=ChIJx22LbiEt3YARSIe46TZ1z_4&amp;travelmode=bicycling" TargetMode="External"/><Relationship Id="rId666" Type="http://schemas.openxmlformats.org/officeDocument/2006/relationships/hyperlink" Target="https://www.google.com/maps/dir/?api=1&amp;origin=Food4Less&amp;origin_place_id=ChIJJbznwzoo3YARAcB9juzgtwk&amp;destination=%EF%B8%8F+Lucky+Frog+Photo+Booth+%EF%B8%8F+Photo+Booth+Rental+Orange+County&amp;destination_place_id=ChIJx22LbiEt3YARSIe46TZ1z_4&amp;travelmode=best" TargetMode="External"/><Relationship Id="rId423" Type="http://schemas.openxmlformats.org/officeDocument/2006/relationships/hyperlink" Target="https://www.google.com/maps/dir/?api=1&amp;origin=Hotel+Pepper+Tree+Boutique+Kitchen+Studios+-+Anaheim&amp;origin_place_id=ChIJo89Io54p3YARAl5rfatCgXE&amp;destination=%EF%B8%8F+Lucky+Frog+Photo+Booth+%EF%B8%8F+Photo+Booth+Rental+Orange+County&amp;destination_place_id=ChIJx22LbiEt3YARSIe46TZ1z_4&amp;travelmode=walking" TargetMode="External"/><Relationship Id="rId665" Type="http://schemas.openxmlformats.org/officeDocument/2006/relationships/hyperlink" Target="https://www.google.com/maps/dir/33.8451353,-117.9870888/33.8885848,-118.0703626" TargetMode="External"/><Relationship Id="rId429" Type="http://schemas.openxmlformats.org/officeDocument/2006/relationships/hyperlink" Target="https://www.google.com/maps/dir/?api=1&amp;origin=Los+Cerritos+Center&amp;origin_place_id=ChIJ539XJnQt3YARx_PLXvgj8rI&amp;destination=%EF%B8%8F+Lucky+Frog+Photo+Booth+%EF%B8%8F+Photo+Booth+Rental+Orange+County&amp;destination_place_id=ChIJx22LbiEt3YARSIe46TZ1z_4&amp;travelmode=driving" TargetMode="External"/><Relationship Id="rId428" Type="http://schemas.openxmlformats.org/officeDocument/2006/relationships/hyperlink" Target="https://www.google.com/maps/dir/?api=1&amp;origin=Los+Cerritos+Center&amp;origin_place_id=ChIJ539XJnQt3YARx_PLXvgj8rI&amp;destination=%EF%B8%8F+Lucky+Frog+Photo+Booth+%EF%B8%8F+Photo+Booth+Rental+Orange+County&amp;destination_place_id=ChIJx22LbiEt3YARSIe46TZ1z_4&amp;travelmode=best" TargetMode="External"/><Relationship Id="rId427" Type="http://schemas.openxmlformats.org/officeDocument/2006/relationships/hyperlink" Target="https://www.google.com/maps/dir/33.832962,-117.967073/33.8885848,-118.0703626" TargetMode="External"/><Relationship Id="rId669" Type="http://schemas.openxmlformats.org/officeDocument/2006/relationships/hyperlink" Target="https://www.google.com/maps/dir/?api=1&amp;origin=Food4Less&amp;origin_place_id=ChIJJbznwzoo3YARAcB9juzgtwk&amp;destination=%EF%B8%8F+Lucky+Frog+Photo+Booth+%EF%B8%8F+Photo+Booth+Rental+Orange+County&amp;destination_place_id=ChIJx22LbiEt3YARSIe46TZ1z_4&amp;travelmode=bicycling" TargetMode="External"/><Relationship Id="rId660" Type="http://schemas.openxmlformats.org/officeDocument/2006/relationships/hyperlink" Target="https://www.google.com/maps/dir/?api=1&amp;origin=Walmart&amp;origin_place_id=ChIJWah1_9gr3YAR3BCHJs3MyAc&amp;destination=%EF%B8%8F+Lucky+Frog+Photo+Booth+%EF%B8%8F+Photo+Booth+Rental+Orange+County&amp;destination_place_id=ChIJx22LbiEt3YARSIe46TZ1z_4&amp;travelmode=driving" TargetMode="External"/><Relationship Id="rId1250" Type="http://schemas.openxmlformats.org/officeDocument/2006/relationships/hyperlink" Target="https://www.google.com/maps/dir/?api=1&amp;origin=ATM&amp;origin_place_id=ChIJ_WAG8m7LwoARtxVHGyj1SZs&amp;destination=%EF%B8%8F+Lucky+Frog+Photo+Booth+%EF%B8%8F+Photo+Booth+Rental+Orange+County&amp;destination_place_id=ChIJx22LbiEt3YARSIe46TZ1z_4&amp;travelmode=bicycling" TargetMode="External"/><Relationship Id="rId1251" Type="http://schemas.openxmlformats.org/officeDocument/2006/relationships/hyperlink" Target="https://www.google.com/maps/dir/?api=1&amp;origin=ATM&amp;origin_place_id=ChIJ_WAG8m7LwoARtxVHGyj1SZs&amp;destination=%EF%B8%8F+Lucky+Frog+Photo+Booth+%EF%B8%8F+Photo+Booth+Rental+Orange+County&amp;destination_place_id=ChIJx22LbiEt3YARSIe46TZ1z_4&amp;travelmode=transit" TargetMode="External"/><Relationship Id="rId1010" Type="http://schemas.openxmlformats.org/officeDocument/2006/relationships/hyperlink" Target="https://www.google.com/maps/dir/?api=1&amp;origin=East+West+Bank&amp;origin_place_id=ChIJ7Y05wqYt3YAR5a0WbYumLjM&amp;destination=%EF%B8%8F+Lucky+Frog+Photo+Booth+%EF%B8%8F+Photo+Booth+Rental+Orange+County&amp;destination_place_id=ChIJx22LbiEt3YARSIe46TZ1z_4&amp;travelmode=driving" TargetMode="External"/><Relationship Id="rId1252" Type="http://schemas.openxmlformats.org/officeDocument/2006/relationships/hyperlink" Target="https://maps.google.com?saddr=33.8947517,-118.2208515&amp;daddr=33.8885848,-118.0703626" TargetMode="External"/><Relationship Id="rId422" Type="http://schemas.openxmlformats.org/officeDocument/2006/relationships/hyperlink" Target="https://www.google.com/maps/dir/?api=1&amp;origin=Hotel+Pepper+Tree+Boutique+Kitchen+Studios+-+Anaheim&amp;origin_place_id=ChIJo89Io54p3YARAl5rfatCgXE&amp;destination=%EF%B8%8F+Lucky+Frog+Photo+Booth+%EF%B8%8F+Photo+Booth+Rental+Orange+County&amp;destination_place_id=ChIJx22LbiEt3YARSIe46TZ1z_4&amp;travelmode=driving" TargetMode="External"/><Relationship Id="rId664" Type="http://schemas.openxmlformats.org/officeDocument/2006/relationships/hyperlink" Target="https://maps.google.com?saddr=33.8451353,-117.9870888&amp;daddr=33.8885848,-118.0703626" TargetMode="External"/><Relationship Id="rId1011" Type="http://schemas.openxmlformats.org/officeDocument/2006/relationships/hyperlink" Target="https://www.google.com/maps/dir/?api=1&amp;origin=East+West+Bank&amp;origin_place_id=ChIJ7Y05wqYt3YAR5a0WbYumLjM&amp;destination=%EF%B8%8F+Lucky+Frog+Photo+Booth+%EF%B8%8F+Photo+Booth+Rental+Orange+County&amp;destination_place_id=ChIJx22LbiEt3YARSIe46TZ1z_4&amp;travelmode=walking" TargetMode="External"/><Relationship Id="rId1253" Type="http://schemas.openxmlformats.org/officeDocument/2006/relationships/hyperlink" Target="https://www.google.com/maps/dir/33.8947517,-118.2208515/33.8885848,-118.0703626" TargetMode="External"/><Relationship Id="rId421" Type="http://schemas.openxmlformats.org/officeDocument/2006/relationships/hyperlink" Target="https://www.google.com/maps/dir/?api=1&amp;origin=Hotel+Pepper+Tree+Boutique+Kitchen+Studios+-+Anaheim&amp;origin_place_id=ChIJo89Io54p3YARAl5rfatCgXE&amp;destination=%EF%B8%8F+Lucky+Frog+Photo+Booth+%EF%B8%8F+Photo+Booth+Rental+Orange+County&amp;destination_place_id=ChIJx22LbiEt3YARSIe46TZ1z_4&amp;travelmode=best" TargetMode="External"/><Relationship Id="rId663" Type="http://schemas.openxmlformats.org/officeDocument/2006/relationships/hyperlink" Target="https://www.google.com/maps/dir/?api=1&amp;origin=Walmart&amp;origin_place_id=ChIJWah1_9gr3YAR3BCHJs3MyAc&amp;destination=%EF%B8%8F+Lucky+Frog+Photo+Booth+%EF%B8%8F+Photo+Booth+Rental+Orange+County&amp;destination_place_id=ChIJx22LbiEt3YARSIe46TZ1z_4&amp;travelmode=transit" TargetMode="External"/><Relationship Id="rId1012" Type="http://schemas.openxmlformats.org/officeDocument/2006/relationships/hyperlink" Target="https://www.google.com/maps/dir/?api=1&amp;origin=East+West+Bank&amp;origin_place_id=ChIJ7Y05wqYt3YAR5a0WbYumLjM&amp;destination=%EF%B8%8F+Lucky+Frog+Photo+Booth+%EF%B8%8F+Photo+Booth+Rental+Orange+County&amp;destination_place_id=ChIJx22LbiEt3YARSIe46TZ1z_4&amp;travelmode=bicycling" TargetMode="External"/><Relationship Id="rId1254" Type="http://schemas.openxmlformats.org/officeDocument/2006/relationships/hyperlink" Target="https://www.google.com/maps/dir/?api=1&amp;origin=Citi&amp;origin_place_id=ChIJfUTRMTvU3IAR-MAvmWBfgxg&amp;destination=%EF%B8%8F+Lucky+Frog+Photo+Booth+%EF%B8%8F+Photo+Booth+Rental+Orange+County&amp;destination_place_id=ChIJx22LbiEt3YARSIe46TZ1z_4&amp;travelmode=best" TargetMode="External"/><Relationship Id="rId420" Type="http://schemas.openxmlformats.org/officeDocument/2006/relationships/hyperlink" Target="https://www.google.com/maps/dir/34.0198548,-117.9649784/33.8885848,-118.0703626" TargetMode="External"/><Relationship Id="rId662" Type="http://schemas.openxmlformats.org/officeDocument/2006/relationships/hyperlink" Target="https://www.google.com/maps/dir/?api=1&amp;origin=Walmart&amp;origin_place_id=ChIJWah1_9gr3YAR3BCHJs3MyAc&amp;destination=%EF%B8%8F+Lucky+Frog+Photo+Booth+%EF%B8%8F+Photo+Booth+Rental+Orange+County&amp;destination_place_id=ChIJx22LbiEt3YARSIe46TZ1z_4&amp;travelmode=bicycling" TargetMode="External"/><Relationship Id="rId1013" Type="http://schemas.openxmlformats.org/officeDocument/2006/relationships/hyperlink" Target="https://www.google.com/maps/dir/?api=1&amp;origin=East+West+Bank&amp;origin_place_id=ChIJ7Y05wqYt3YAR5a0WbYumLjM&amp;destination=%EF%B8%8F+Lucky+Frog+Photo+Booth+%EF%B8%8F+Photo+Booth+Rental+Orange+County&amp;destination_place_id=ChIJx22LbiEt3YARSIe46TZ1z_4&amp;travelmode=transit" TargetMode="External"/><Relationship Id="rId1255" Type="http://schemas.openxmlformats.org/officeDocument/2006/relationships/hyperlink" Target="https://www.google.com/maps/dir/?api=1&amp;origin=Citi&amp;origin_place_id=ChIJfUTRMTvU3IAR-MAvmWBfgxg&amp;destination=%EF%B8%8F+Lucky+Frog+Photo+Booth+%EF%B8%8F+Photo+Booth+Rental+Orange+County&amp;destination_place_id=ChIJx22LbiEt3YARSIe46TZ1z_4&amp;travelmode=driving" TargetMode="External"/><Relationship Id="rId661" Type="http://schemas.openxmlformats.org/officeDocument/2006/relationships/hyperlink" Target="https://www.google.com/maps/dir/?api=1&amp;origin=Walmart&amp;origin_place_id=ChIJWah1_9gr3YAR3BCHJs3MyAc&amp;destination=%EF%B8%8F+Lucky+Frog+Photo+Booth+%EF%B8%8F+Photo+Booth+Rental+Orange+County&amp;destination_place_id=ChIJx22LbiEt3YARSIe46TZ1z_4&amp;travelmode=walking" TargetMode="External"/><Relationship Id="rId1014" Type="http://schemas.openxmlformats.org/officeDocument/2006/relationships/hyperlink" Target="https://maps.google.com?saddr=33.8580701,-118.0812743&amp;daddr=33.8885848,-118.0703626" TargetMode="External"/><Relationship Id="rId1256" Type="http://schemas.openxmlformats.org/officeDocument/2006/relationships/hyperlink" Target="https://www.google.com/maps/dir/?api=1&amp;origin=Citi&amp;origin_place_id=ChIJfUTRMTvU3IAR-MAvmWBfgxg&amp;destination=%EF%B8%8F+Lucky+Frog+Photo+Booth+%EF%B8%8F+Photo+Booth+Rental+Orange+County&amp;destination_place_id=ChIJx22LbiEt3YARSIe46TZ1z_4&amp;travelmode=walking" TargetMode="External"/><Relationship Id="rId1004" Type="http://schemas.openxmlformats.org/officeDocument/2006/relationships/hyperlink" Target="https://www.google.com/maps/dir/?api=1&amp;origin=ATM&amp;origin_place_id=ChIJgRophYkx3YARLYF8H8tKPxA&amp;destination=%EF%B8%8F+Lucky+Frog+Photo+Booth+%EF%B8%8F+Photo+Booth+Rental+Orange+County&amp;destination_place_id=ChIJx22LbiEt3YARSIe46TZ1z_4&amp;travelmode=walking" TargetMode="External"/><Relationship Id="rId1246" Type="http://schemas.openxmlformats.org/officeDocument/2006/relationships/hyperlink" Target="https://www.google.com/maps/dir/33.89659520000001,-118.2228787/33.8885848,-118.0703626" TargetMode="External"/><Relationship Id="rId1005" Type="http://schemas.openxmlformats.org/officeDocument/2006/relationships/hyperlink" Target="https://www.google.com/maps/dir/?api=1&amp;origin=ATM&amp;origin_place_id=ChIJgRophYkx3YARLYF8H8tKPxA&amp;destination=%EF%B8%8F+Lucky+Frog+Photo+Booth+%EF%B8%8F+Photo+Booth+Rental+Orange+County&amp;destination_place_id=ChIJx22LbiEt3YARSIe46TZ1z_4&amp;travelmode=bicycling" TargetMode="External"/><Relationship Id="rId1247" Type="http://schemas.openxmlformats.org/officeDocument/2006/relationships/hyperlink" Target="https://www.google.com/maps/dir/?api=1&amp;origin=ATM&amp;origin_place_id=ChIJ_WAG8m7LwoARtxVHGyj1SZs&amp;destination=%EF%B8%8F+Lucky+Frog+Photo+Booth+%EF%B8%8F+Photo+Booth+Rental+Orange+County&amp;destination_place_id=ChIJx22LbiEt3YARSIe46TZ1z_4&amp;travelmode=best" TargetMode="External"/><Relationship Id="rId1006" Type="http://schemas.openxmlformats.org/officeDocument/2006/relationships/hyperlink" Target="https://www.google.com/maps/dir/?api=1&amp;origin=ATM&amp;origin_place_id=ChIJgRophYkx3YARLYF8H8tKPxA&amp;destination=%EF%B8%8F+Lucky+Frog+Photo+Booth+%EF%B8%8F+Photo+Booth+Rental+Orange+County&amp;destination_place_id=ChIJx22LbiEt3YARSIe46TZ1z_4&amp;travelmode=transit" TargetMode="External"/><Relationship Id="rId1248" Type="http://schemas.openxmlformats.org/officeDocument/2006/relationships/hyperlink" Target="https://www.google.com/maps/dir/?api=1&amp;origin=ATM&amp;origin_place_id=ChIJ_WAG8m7LwoARtxVHGyj1SZs&amp;destination=%EF%B8%8F+Lucky+Frog+Photo+Booth+%EF%B8%8F+Photo+Booth+Rental+Orange+County&amp;destination_place_id=ChIJx22LbiEt3YARSIe46TZ1z_4&amp;travelmode=driving" TargetMode="External"/><Relationship Id="rId1007" Type="http://schemas.openxmlformats.org/officeDocument/2006/relationships/hyperlink" Target="https://maps.google.com?saddr=33.8040691,-118.1417885&amp;daddr=33.8885848,-118.0703626" TargetMode="External"/><Relationship Id="rId1249" Type="http://schemas.openxmlformats.org/officeDocument/2006/relationships/hyperlink" Target="https://www.google.com/maps/dir/?api=1&amp;origin=ATM&amp;origin_place_id=ChIJ_WAG8m7LwoARtxVHGyj1SZs&amp;destination=%EF%B8%8F+Lucky+Frog+Photo+Booth+%EF%B8%8F+Photo+Booth+Rental+Orange+County&amp;destination_place_id=ChIJx22LbiEt3YARSIe46TZ1z_4&amp;travelmode=walking" TargetMode="External"/><Relationship Id="rId1008" Type="http://schemas.openxmlformats.org/officeDocument/2006/relationships/hyperlink" Target="https://www.google.com/maps/dir/33.8040691,-118.1417885/33.8885848,-118.0703626" TargetMode="External"/><Relationship Id="rId1009" Type="http://schemas.openxmlformats.org/officeDocument/2006/relationships/hyperlink" Target="https://www.google.com/maps/dir/?api=1&amp;origin=East+West+Bank&amp;origin_place_id=ChIJ7Y05wqYt3YAR5a0WbYumLjM&amp;destination=%EF%B8%8F+Lucky+Frog+Photo+Booth+%EF%B8%8F+Photo+Booth+Rental+Orange+County&amp;destination_place_id=ChIJx22LbiEt3YARSIe46TZ1z_4&amp;travelmode=best" TargetMode="External"/><Relationship Id="rId415" Type="http://schemas.openxmlformats.org/officeDocument/2006/relationships/hyperlink" Target="https://www.google.com/maps/dir/?api=1&amp;origin=Workman+and+Temple+Family+Homestead+Museum&amp;origin_place_id=ChIJGS0J4XvWwoARIzd6A_Bo1ek&amp;destination=%EF%B8%8F+Lucky+Frog+Photo+Booth+%EF%B8%8F+Photo+Booth+Rental+Orange+County&amp;destination_place_id=ChIJx22LbiEt3YARSIe46TZ1z_4&amp;travelmode=driving" TargetMode="External"/><Relationship Id="rId657" Type="http://schemas.openxmlformats.org/officeDocument/2006/relationships/hyperlink" Target="https://maps.google.com?saddr=33.9157374,-117.8866532&amp;daddr=33.8885848,-118.0703626" TargetMode="External"/><Relationship Id="rId899" Type="http://schemas.openxmlformats.org/officeDocument/2006/relationships/hyperlink" Target="https://www.google.com/maps/dir/?api=1&amp;origin=Home+and+Office+Tech&amp;origin_place_id=ChIJBzZDBI3LwoARqfMzhjuSykI&amp;destination=%EF%B8%8F+Lucky+Frog+Photo+Booth+%EF%B8%8F+Photo+Booth+Rental+Orange+County&amp;destination_place_id=ChIJx22LbiEt3YARSIe46TZ1z_4&amp;travelmode=walking" TargetMode="External"/><Relationship Id="rId414" Type="http://schemas.openxmlformats.org/officeDocument/2006/relationships/hyperlink" Target="https://www.google.com/maps/dir/?api=1&amp;origin=Workman+and+Temple+Family+Homestead+Museum&amp;origin_place_id=ChIJGS0J4XvWwoARIzd6A_Bo1ek&amp;destination=%EF%B8%8F+Lucky+Frog+Photo+Booth+%EF%B8%8F+Photo+Booth+Rental+Orange+County&amp;destination_place_id=ChIJx22LbiEt3YARSIe46TZ1z_4&amp;travelmode=best" TargetMode="External"/><Relationship Id="rId656" Type="http://schemas.openxmlformats.org/officeDocument/2006/relationships/hyperlink" Target="https://www.google.com/maps/dir/?api=1&amp;origin=Apple+Brea+Mall&amp;origin_place_id=ChIJxf___-_U3IARAYBCGNp8oyo&amp;destination=%EF%B8%8F+Lucky+Frog+Photo+Booth+%EF%B8%8F+Photo+Booth+Rental+Orange+County&amp;destination_place_id=ChIJx22LbiEt3YARSIe46TZ1z_4&amp;travelmode=transit" TargetMode="External"/><Relationship Id="rId898" Type="http://schemas.openxmlformats.org/officeDocument/2006/relationships/hyperlink" Target="https://www.google.com/maps/dir/?api=1&amp;origin=Home+and+Office+Tech&amp;origin_place_id=ChIJBzZDBI3LwoARqfMzhjuSykI&amp;destination=%EF%B8%8F+Lucky+Frog+Photo+Booth+%EF%B8%8F+Photo+Booth+Rental+Orange+County&amp;destination_place_id=ChIJx22LbiEt3YARSIe46TZ1z_4&amp;travelmode=driving" TargetMode="External"/><Relationship Id="rId413" Type="http://schemas.openxmlformats.org/officeDocument/2006/relationships/hyperlink" Target="https://www.google.com/maps/dir/34.0432537,-118.1924703/33.8885848,-118.0703626" TargetMode="External"/><Relationship Id="rId655" Type="http://schemas.openxmlformats.org/officeDocument/2006/relationships/hyperlink" Target="https://www.google.com/maps/dir/?api=1&amp;origin=Apple+Brea+Mall&amp;origin_place_id=ChIJxf___-_U3IARAYBCGNp8oyo&amp;destination=%EF%B8%8F+Lucky+Frog+Photo+Booth+%EF%B8%8F+Photo+Booth+Rental+Orange+County&amp;destination_place_id=ChIJx22LbiEt3YARSIe46TZ1z_4&amp;travelmode=bicycling" TargetMode="External"/><Relationship Id="rId897" Type="http://schemas.openxmlformats.org/officeDocument/2006/relationships/hyperlink" Target="https://www.google.com/maps/dir/?api=1&amp;origin=Home+and+Office+Tech&amp;origin_place_id=ChIJBzZDBI3LwoARqfMzhjuSykI&amp;destination=%EF%B8%8F+Lucky+Frog+Photo+Booth+%EF%B8%8F+Photo+Booth+Rental+Orange+County&amp;destination_place_id=ChIJx22LbiEt3YARSIe46TZ1z_4&amp;travelmode=best" TargetMode="External"/><Relationship Id="rId412" Type="http://schemas.openxmlformats.org/officeDocument/2006/relationships/hyperlink" Target="https://maps.google.com?saddr=34.0432537,-118.1924703&amp;daddr=33.8885848,-118.0703626" TargetMode="External"/><Relationship Id="rId654" Type="http://schemas.openxmlformats.org/officeDocument/2006/relationships/hyperlink" Target="https://www.google.com/maps/dir/?api=1&amp;origin=Apple+Brea+Mall&amp;origin_place_id=ChIJxf___-_U3IARAYBCGNp8oyo&amp;destination=%EF%B8%8F+Lucky+Frog+Photo+Booth+%EF%B8%8F+Photo+Booth+Rental+Orange+County&amp;destination_place_id=ChIJx22LbiEt3YARSIe46TZ1z_4&amp;travelmode=walking" TargetMode="External"/><Relationship Id="rId896" Type="http://schemas.openxmlformats.org/officeDocument/2006/relationships/hyperlink" Target="https://www.google.com/maps/dir/33.8435407,-118.2612203/33.8885848,-118.0703626" TargetMode="External"/><Relationship Id="rId419" Type="http://schemas.openxmlformats.org/officeDocument/2006/relationships/hyperlink" Target="https://maps.google.com?saddr=34.0198548,-117.9649784&amp;daddr=33.8885848,-118.0703626" TargetMode="External"/><Relationship Id="rId418" Type="http://schemas.openxmlformats.org/officeDocument/2006/relationships/hyperlink" Target="https://www.google.com/maps/dir/?api=1&amp;origin=Workman+and+Temple+Family+Homestead+Museum&amp;origin_place_id=ChIJGS0J4XvWwoARIzd6A_Bo1ek&amp;destination=%EF%B8%8F+Lucky+Frog+Photo+Booth+%EF%B8%8F+Photo+Booth+Rental+Orange+County&amp;destination_place_id=ChIJx22LbiEt3YARSIe46TZ1z_4&amp;travelmode=transit" TargetMode="External"/><Relationship Id="rId417" Type="http://schemas.openxmlformats.org/officeDocument/2006/relationships/hyperlink" Target="https://www.google.com/maps/dir/?api=1&amp;origin=Workman+and+Temple+Family+Homestead+Museum&amp;origin_place_id=ChIJGS0J4XvWwoARIzd6A_Bo1ek&amp;destination=%EF%B8%8F+Lucky+Frog+Photo+Booth+%EF%B8%8F+Photo+Booth+Rental+Orange+County&amp;destination_place_id=ChIJx22LbiEt3YARSIe46TZ1z_4&amp;travelmode=bicycling" TargetMode="External"/><Relationship Id="rId659" Type="http://schemas.openxmlformats.org/officeDocument/2006/relationships/hyperlink" Target="https://www.google.com/maps/dir/?api=1&amp;origin=Walmart&amp;origin_place_id=ChIJWah1_9gr3YAR3BCHJs3MyAc&amp;destination=%EF%B8%8F+Lucky+Frog+Photo+Booth+%EF%B8%8F+Photo+Booth+Rental+Orange+County&amp;destination_place_id=ChIJx22LbiEt3YARSIe46TZ1z_4&amp;travelmode=best" TargetMode="External"/><Relationship Id="rId416" Type="http://schemas.openxmlformats.org/officeDocument/2006/relationships/hyperlink" Target="https://www.google.com/maps/dir/?api=1&amp;origin=Workman+and+Temple+Family+Homestead+Museum&amp;origin_place_id=ChIJGS0J4XvWwoARIzd6A_Bo1ek&amp;destination=%EF%B8%8F+Lucky+Frog+Photo+Booth+%EF%B8%8F+Photo+Booth+Rental+Orange+County&amp;destination_place_id=ChIJx22LbiEt3YARSIe46TZ1z_4&amp;travelmode=walking" TargetMode="External"/><Relationship Id="rId658" Type="http://schemas.openxmlformats.org/officeDocument/2006/relationships/hyperlink" Target="https://www.google.com/maps/dir/33.9157374,-117.8866532/33.8885848,-118.0703626" TargetMode="External"/><Relationship Id="rId891" Type="http://schemas.openxmlformats.org/officeDocument/2006/relationships/hyperlink" Target="https://www.google.com/maps/dir/?api=1&amp;origin=Wells+Fargo+ATM&amp;origin_place_id=ChIJNawQnyQ13YARkJLGLNcQK-s&amp;destination=%EF%B8%8F+Lucky+Frog+Photo+Booth+%EF%B8%8F+Photo+Booth+Rental+Orange+County&amp;destination_place_id=ChIJx22LbiEt3YARSIe46TZ1z_4&amp;travelmode=driving" TargetMode="External"/><Relationship Id="rId890" Type="http://schemas.openxmlformats.org/officeDocument/2006/relationships/hyperlink" Target="https://www.google.com/maps/dir/?api=1&amp;origin=Wells+Fargo+ATM&amp;origin_place_id=ChIJNawQnyQ13YARkJLGLNcQK-s&amp;destination=%EF%B8%8F+Lucky+Frog+Photo+Booth+%EF%B8%8F+Photo+Booth+Rental+Orange+County&amp;destination_place_id=ChIJx22LbiEt3YARSIe46TZ1z_4&amp;travelmode=best" TargetMode="External"/><Relationship Id="rId1240" Type="http://schemas.openxmlformats.org/officeDocument/2006/relationships/hyperlink" Target="https://www.google.com/maps/dir/?api=1&amp;origin=Coinstar+Kiosk+-+Bitcoin+ATM&amp;origin_place_id=ChIJHYKhem7LwoARAduDfeP-Qbo&amp;destination=%EF%B8%8F+Lucky+Frog+Photo+Booth+%EF%B8%8F+Photo+Booth+Rental+Orange+County&amp;destination_place_id=ChIJx22LbiEt3YARSIe46TZ1z_4&amp;travelmode=best" TargetMode="External"/><Relationship Id="rId1241" Type="http://schemas.openxmlformats.org/officeDocument/2006/relationships/hyperlink" Target="https://www.google.com/maps/dir/?api=1&amp;origin=Coinstar+Kiosk+-+Bitcoin+ATM&amp;origin_place_id=ChIJHYKhem7LwoARAduDfeP-Qbo&amp;destination=%EF%B8%8F+Lucky+Frog+Photo+Booth+%EF%B8%8F+Photo+Booth+Rental+Orange+County&amp;destination_place_id=ChIJx22LbiEt3YARSIe46TZ1z_4&amp;travelmode=driving" TargetMode="External"/><Relationship Id="rId411" Type="http://schemas.openxmlformats.org/officeDocument/2006/relationships/hyperlink" Target="https://www.google.com/maps/dir/?api=1&amp;origin=EL+Pino&amp;origin_place_id=ChIJdbtGBwDFwoARIErAuPq8_xA&amp;destination=%EF%B8%8F+Lucky+Frog+Photo+Booth+%EF%B8%8F+Photo+Booth+Rental+Orange+County&amp;destination_place_id=ChIJx22LbiEt3YARSIe46TZ1z_4&amp;travelmode=transit" TargetMode="External"/><Relationship Id="rId653" Type="http://schemas.openxmlformats.org/officeDocument/2006/relationships/hyperlink" Target="https://www.google.com/maps/dir/?api=1&amp;origin=Apple+Brea+Mall&amp;origin_place_id=ChIJxf___-_U3IARAYBCGNp8oyo&amp;destination=%EF%B8%8F+Lucky+Frog+Photo+Booth+%EF%B8%8F+Photo+Booth+Rental+Orange+County&amp;destination_place_id=ChIJx22LbiEt3YARSIe46TZ1z_4&amp;travelmode=driving" TargetMode="External"/><Relationship Id="rId895" Type="http://schemas.openxmlformats.org/officeDocument/2006/relationships/hyperlink" Target="https://maps.google.com?saddr=33.8435407,-118.2612203&amp;daddr=33.8885848,-118.0703626" TargetMode="External"/><Relationship Id="rId1000" Type="http://schemas.openxmlformats.org/officeDocument/2006/relationships/hyperlink" Target="https://maps.google.com?saddr=34.01797,-118.1061241&amp;daddr=33.8885848,-118.0703626" TargetMode="External"/><Relationship Id="rId1242" Type="http://schemas.openxmlformats.org/officeDocument/2006/relationships/hyperlink" Target="https://www.google.com/maps/dir/?api=1&amp;origin=Coinstar+Kiosk+-+Bitcoin+ATM&amp;origin_place_id=ChIJHYKhem7LwoARAduDfeP-Qbo&amp;destination=%EF%B8%8F+Lucky+Frog+Photo+Booth+%EF%B8%8F+Photo+Booth+Rental+Orange+County&amp;destination_place_id=ChIJx22LbiEt3YARSIe46TZ1z_4&amp;travelmode=walking" TargetMode="External"/><Relationship Id="rId410" Type="http://schemas.openxmlformats.org/officeDocument/2006/relationships/hyperlink" Target="https://www.google.com/maps/dir/?api=1&amp;origin=EL+Pino&amp;origin_place_id=ChIJdbtGBwDFwoARIErAuPq8_xA&amp;destination=%EF%B8%8F+Lucky+Frog+Photo+Booth+%EF%B8%8F+Photo+Booth+Rental+Orange+County&amp;destination_place_id=ChIJx22LbiEt3YARSIe46TZ1z_4&amp;travelmode=bicycling" TargetMode="External"/><Relationship Id="rId652" Type="http://schemas.openxmlformats.org/officeDocument/2006/relationships/hyperlink" Target="https://www.google.com/maps/dir/?api=1&amp;origin=Apple+Brea+Mall&amp;origin_place_id=ChIJxf___-_U3IARAYBCGNp8oyo&amp;destination=%EF%B8%8F+Lucky+Frog+Photo+Booth+%EF%B8%8F+Photo+Booth+Rental+Orange+County&amp;destination_place_id=ChIJx22LbiEt3YARSIe46TZ1z_4&amp;travelmode=best" TargetMode="External"/><Relationship Id="rId894" Type="http://schemas.openxmlformats.org/officeDocument/2006/relationships/hyperlink" Target="https://www.google.com/maps/dir/?api=1&amp;origin=Wells+Fargo+ATM&amp;origin_place_id=ChIJNawQnyQ13YARkJLGLNcQK-s&amp;destination=%EF%B8%8F+Lucky+Frog+Photo+Booth+%EF%B8%8F+Photo+Booth+Rental+Orange+County&amp;destination_place_id=ChIJx22LbiEt3YARSIe46TZ1z_4&amp;travelmode=transit" TargetMode="External"/><Relationship Id="rId1001" Type="http://schemas.openxmlformats.org/officeDocument/2006/relationships/hyperlink" Target="https://www.google.com/maps/dir/34.01797,-118.1061241/33.8885848,-118.0703626" TargetMode="External"/><Relationship Id="rId1243" Type="http://schemas.openxmlformats.org/officeDocument/2006/relationships/hyperlink" Target="https://www.google.com/maps/dir/?api=1&amp;origin=Coinstar+Kiosk+-+Bitcoin+ATM&amp;origin_place_id=ChIJHYKhem7LwoARAduDfeP-Qbo&amp;destination=%EF%B8%8F+Lucky+Frog+Photo+Booth+%EF%B8%8F+Photo+Booth+Rental+Orange+County&amp;destination_place_id=ChIJx22LbiEt3YARSIe46TZ1z_4&amp;travelmode=bicycling" TargetMode="External"/><Relationship Id="rId651" Type="http://schemas.openxmlformats.org/officeDocument/2006/relationships/hyperlink" Target="https://www.google.com/maps/dir/33.80858769999999,-118.1898648/33.8885848,-118.0703626" TargetMode="External"/><Relationship Id="rId893" Type="http://schemas.openxmlformats.org/officeDocument/2006/relationships/hyperlink" Target="https://www.google.com/maps/dir/?api=1&amp;origin=Wells+Fargo+ATM&amp;origin_place_id=ChIJNawQnyQ13YARkJLGLNcQK-s&amp;destination=%EF%B8%8F+Lucky+Frog+Photo+Booth+%EF%B8%8F+Photo+Booth+Rental+Orange+County&amp;destination_place_id=ChIJx22LbiEt3YARSIe46TZ1z_4&amp;travelmode=bicycling" TargetMode="External"/><Relationship Id="rId1002" Type="http://schemas.openxmlformats.org/officeDocument/2006/relationships/hyperlink" Target="https://www.google.com/maps/dir/?api=1&amp;origin=ATM&amp;origin_place_id=ChIJgRophYkx3YARLYF8H8tKPxA&amp;destination=%EF%B8%8F+Lucky+Frog+Photo+Booth+%EF%B8%8F+Photo+Booth+Rental+Orange+County&amp;destination_place_id=ChIJx22LbiEt3YARSIe46TZ1z_4&amp;travelmode=best" TargetMode="External"/><Relationship Id="rId1244" Type="http://schemas.openxmlformats.org/officeDocument/2006/relationships/hyperlink" Target="https://www.google.com/maps/dir/?api=1&amp;origin=Coinstar+Kiosk+-+Bitcoin+ATM&amp;origin_place_id=ChIJHYKhem7LwoARAduDfeP-Qbo&amp;destination=%EF%B8%8F+Lucky+Frog+Photo+Booth+%EF%B8%8F+Photo+Booth+Rental+Orange+County&amp;destination_place_id=ChIJx22LbiEt3YARSIe46TZ1z_4&amp;travelmode=transit" TargetMode="External"/><Relationship Id="rId650" Type="http://schemas.openxmlformats.org/officeDocument/2006/relationships/hyperlink" Target="https://maps.google.com?saddr=33.80858769999999,-118.1898648&amp;daddr=33.8885848,-118.0703626" TargetMode="External"/><Relationship Id="rId892" Type="http://schemas.openxmlformats.org/officeDocument/2006/relationships/hyperlink" Target="https://www.google.com/maps/dir/?api=1&amp;origin=Wells+Fargo+ATM&amp;origin_place_id=ChIJNawQnyQ13YARkJLGLNcQK-s&amp;destination=%EF%B8%8F+Lucky+Frog+Photo+Booth+%EF%B8%8F+Photo+Booth+Rental+Orange+County&amp;destination_place_id=ChIJx22LbiEt3YARSIe46TZ1z_4&amp;travelmode=walking" TargetMode="External"/><Relationship Id="rId1003" Type="http://schemas.openxmlformats.org/officeDocument/2006/relationships/hyperlink" Target="https://www.google.com/maps/dir/?api=1&amp;origin=ATM&amp;origin_place_id=ChIJgRophYkx3YARLYF8H8tKPxA&amp;destination=%EF%B8%8F+Lucky+Frog+Photo+Booth+%EF%B8%8F+Photo+Booth+Rental+Orange+County&amp;destination_place_id=ChIJx22LbiEt3YARSIe46TZ1z_4&amp;travelmode=driving" TargetMode="External"/><Relationship Id="rId1245" Type="http://schemas.openxmlformats.org/officeDocument/2006/relationships/hyperlink" Target="https://maps.google.com?saddr=33.89659520000001,-118.2228787&amp;daddr=33.8885848,-118.0703626" TargetMode="External"/><Relationship Id="rId1037" Type="http://schemas.openxmlformats.org/officeDocument/2006/relationships/hyperlink" Target="https://www.google.com/maps/dir/?api=1&amp;origin=Wells+Fargo+ATM&amp;origin_place_id=ChIJHYKhem7LwoARueqPRD6wgkA&amp;destination=%EF%B8%8F+Lucky+Frog+Photo+Booth+%EF%B8%8F+Photo+Booth+Rental+Orange+County&amp;destination_place_id=ChIJx22LbiEt3YARSIe46TZ1z_4&amp;travelmode=best" TargetMode="External"/><Relationship Id="rId1038" Type="http://schemas.openxmlformats.org/officeDocument/2006/relationships/hyperlink" Target="https://www.google.com/maps/dir/?api=1&amp;origin=Wells+Fargo+ATM&amp;origin_place_id=ChIJHYKhem7LwoARueqPRD6wgkA&amp;destination=%EF%B8%8F+Lucky+Frog+Photo+Booth+%EF%B8%8F+Photo+Booth+Rental+Orange+County&amp;destination_place_id=ChIJx22LbiEt3YARSIe46TZ1z_4&amp;travelmode=driving" TargetMode="External"/><Relationship Id="rId1039" Type="http://schemas.openxmlformats.org/officeDocument/2006/relationships/hyperlink" Target="https://www.google.com/maps/dir/?api=1&amp;origin=Wells+Fargo+ATM&amp;origin_place_id=ChIJHYKhem7LwoARueqPRD6wgkA&amp;destination=%EF%B8%8F+Lucky+Frog+Photo+Booth+%EF%B8%8F+Photo+Booth+Rental+Orange+County&amp;destination_place_id=ChIJx22LbiEt3YARSIe46TZ1z_4&amp;travelmode=walking" TargetMode="External"/><Relationship Id="rId206" Type="http://schemas.openxmlformats.org/officeDocument/2006/relationships/hyperlink" Target="https://www.google.com/maps/dir/?api=1&amp;origin=Junipero+Beach&amp;origin_place_id=ChIJOYxgaEEx3YARhVdp_JVsDO8&amp;destination=%EF%B8%8F+Lucky+Frog+Photo+Booth+%EF%B8%8F+Photo+Booth+Rental+Orange+County&amp;destination_place_id=ChIJx22LbiEt3YARSIe46TZ1z_4&amp;travelmode=walking" TargetMode="External"/><Relationship Id="rId448" Type="http://schemas.openxmlformats.org/officeDocument/2006/relationships/hyperlink" Target="https://www.google.com/maps/dir/33.91620029999999,-117.9317032/33.8885848,-118.0703626" TargetMode="External"/><Relationship Id="rId205" Type="http://schemas.openxmlformats.org/officeDocument/2006/relationships/hyperlink" Target="https://www.google.com/maps/dir/?api=1&amp;origin=Junipero+Beach&amp;origin_place_id=ChIJOYxgaEEx3YARhVdp_JVsDO8&amp;destination=%EF%B8%8F+Lucky+Frog+Photo+Booth+%EF%B8%8F+Photo+Booth+Rental+Orange+County&amp;destination_place_id=ChIJx22LbiEt3YARSIe46TZ1z_4&amp;travelmode=driving" TargetMode="External"/><Relationship Id="rId447" Type="http://schemas.openxmlformats.org/officeDocument/2006/relationships/hyperlink" Target="https://maps.google.com?saddr=33.91620029999999,-117.9317032&amp;daddr=33.8885848,-118.0703626" TargetMode="External"/><Relationship Id="rId689" Type="http://schemas.openxmlformats.org/officeDocument/2006/relationships/hyperlink" Target="https://www.google.com/maps/dir/?api=1&amp;origin=Hot+Topic&amp;origin_place_id=ChIJFaqNaYLNwoARKAXjjxpCkwI&amp;destination=%EF%B8%8F+Lucky+Frog+Photo+Booth+%EF%B8%8F+Photo+Booth+Rental+Orange+County&amp;destination_place_id=ChIJx22LbiEt3YARSIe46TZ1z_4&amp;travelmode=walking" TargetMode="External"/><Relationship Id="rId204" Type="http://schemas.openxmlformats.org/officeDocument/2006/relationships/hyperlink" Target="https://www.google.com/maps/dir/?api=1&amp;origin=Junipero+Beach&amp;origin_place_id=ChIJOYxgaEEx3YARhVdp_JVsDO8&amp;destination=%EF%B8%8F+Lucky+Frog+Photo+Booth+%EF%B8%8F+Photo+Booth+Rental+Orange+County&amp;destination_place_id=ChIJx22LbiEt3YARSIe46TZ1z_4&amp;travelmode=best" TargetMode="External"/><Relationship Id="rId446" Type="http://schemas.openxmlformats.org/officeDocument/2006/relationships/hyperlink" Target="https://www.google.com/maps/dir/?api=1&amp;origin=Best+Buy&amp;origin_place_id=ChIJD7_z2pgq3YART2ocm-nUF0o&amp;destination=%EF%B8%8F+Lucky+Frog+Photo+Booth+%EF%B8%8F+Photo+Booth+Rental+Orange+County&amp;destination_place_id=ChIJx22LbiEt3YARSIe46TZ1z_4&amp;travelmode=transit" TargetMode="External"/><Relationship Id="rId688" Type="http://schemas.openxmlformats.org/officeDocument/2006/relationships/hyperlink" Target="https://www.google.com/maps/dir/?api=1&amp;origin=Hot+Topic&amp;origin_place_id=ChIJFaqNaYLNwoARKAXjjxpCkwI&amp;destination=%EF%B8%8F+Lucky+Frog+Photo+Booth+%EF%B8%8F+Photo+Booth+Rental+Orange+County&amp;destination_place_id=ChIJx22LbiEt3YARSIe46TZ1z_4&amp;travelmode=driving" TargetMode="External"/><Relationship Id="rId203" Type="http://schemas.openxmlformats.org/officeDocument/2006/relationships/hyperlink" Target="https://www.google.com/maps/dir/33.7207429,-117.9106923/33.8885848,-118.0703626" TargetMode="External"/><Relationship Id="rId445" Type="http://schemas.openxmlformats.org/officeDocument/2006/relationships/hyperlink" Target="https://www.google.com/maps/dir/?api=1&amp;origin=Best+Buy&amp;origin_place_id=ChIJD7_z2pgq3YART2ocm-nUF0o&amp;destination=%EF%B8%8F+Lucky+Frog+Photo+Booth+%EF%B8%8F+Photo+Booth+Rental+Orange+County&amp;destination_place_id=ChIJx22LbiEt3YARSIe46TZ1z_4&amp;travelmode=bicycling" TargetMode="External"/><Relationship Id="rId687" Type="http://schemas.openxmlformats.org/officeDocument/2006/relationships/hyperlink" Target="https://www.google.com/maps/dir/?api=1&amp;origin=Hot+Topic&amp;origin_place_id=ChIJFaqNaYLNwoARKAXjjxpCkwI&amp;destination=%EF%B8%8F+Lucky+Frog+Photo+Booth+%EF%B8%8F+Photo+Booth+Rental+Orange+County&amp;destination_place_id=ChIJx22LbiEt3YARSIe46TZ1z_4&amp;travelmode=best" TargetMode="External"/><Relationship Id="rId209" Type="http://schemas.openxmlformats.org/officeDocument/2006/relationships/hyperlink" Target="https://maps.google.com?saddr=33.7622021,-118.1647825&amp;daddr=33.8885848,-118.0703626" TargetMode="External"/><Relationship Id="rId208" Type="http://schemas.openxmlformats.org/officeDocument/2006/relationships/hyperlink" Target="https://www.google.com/maps/dir/?api=1&amp;origin=Junipero+Beach&amp;origin_place_id=ChIJOYxgaEEx3YARhVdp_JVsDO8&amp;destination=%EF%B8%8F+Lucky+Frog+Photo+Booth+%EF%B8%8F+Photo+Booth+Rental+Orange+County&amp;destination_place_id=ChIJx22LbiEt3YARSIe46TZ1z_4&amp;travelmode=transit" TargetMode="External"/><Relationship Id="rId207" Type="http://schemas.openxmlformats.org/officeDocument/2006/relationships/hyperlink" Target="https://www.google.com/maps/dir/?api=1&amp;origin=Junipero+Beach&amp;origin_place_id=ChIJOYxgaEEx3YARhVdp_JVsDO8&amp;destination=%EF%B8%8F+Lucky+Frog+Photo+Booth+%EF%B8%8F+Photo+Booth+Rental+Orange+County&amp;destination_place_id=ChIJx22LbiEt3YARSIe46TZ1z_4&amp;travelmode=bicycling" TargetMode="External"/><Relationship Id="rId449" Type="http://schemas.openxmlformats.org/officeDocument/2006/relationships/hyperlink" Target="https://www.google.com/maps/dir/?api=1&amp;origin=Living+Spaces&amp;origin_place_id=ChIJJ2IJTn4s3YAR8WNikp9KxPM&amp;destination=%EF%B8%8F+Lucky+Frog+Photo+Booth+%EF%B8%8F+Photo+Booth+Rental+Orange+County&amp;destination_place_id=ChIJx22LbiEt3YARSIe46TZ1z_4&amp;travelmode=best" TargetMode="External"/><Relationship Id="rId440" Type="http://schemas.openxmlformats.org/officeDocument/2006/relationships/hyperlink" Target="https://maps.google.com?saddr=33.9369048,-118.121117&amp;daddr=33.8885848,-118.0703626" TargetMode="External"/><Relationship Id="rId682" Type="http://schemas.openxmlformats.org/officeDocument/2006/relationships/hyperlink" Target="https://www.google.com/maps/dir/?api=1&amp;origin=Charlotte+Russe&amp;origin_place_id=ChIJ2RYsOoPNwoARCKCCgMI7uJ0&amp;destination=%EF%B8%8F+Lucky+Frog+Photo+Booth+%EF%B8%8F+Photo+Booth+Rental+Orange+County&amp;destination_place_id=ChIJx22LbiEt3YARSIe46TZ1z_4&amp;travelmode=walking" TargetMode="External"/><Relationship Id="rId681" Type="http://schemas.openxmlformats.org/officeDocument/2006/relationships/hyperlink" Target="https://www.google.com/maps/dir/?api=1&amp;origin=Charlotte+Russe&amp;origin_place_id=ChIJ2RYsOoPNwoARCKCCgMI7uJ0&amp;destination=%EF%B8%8F+Lucky+Frog+Photo+Booth+%EF%B8%8F+Photo+Booth+Rental+Orange+County&amp;destination_place_id=ChIJx22LbiEt3YARSIe46TZ1z_4&amp;travelmode=driving" TargetMode="External"/><Relationship Id="rId1030" Type="http://schemas.openxmlformats.org/officeDocument/2006/relationships/hyperlink" Target="https://www.google.com/maps/dir/?api=1&amp;origin=Wells+Fargo+ATM&amp;origin_place_id=ChIJHYKhem7LwoARdJ-amdSIeHs&amp;destination=%EF%B8%8F+Lucky+Frog+Photo+Booth+%EF%B8%8F+Photo+Booth+Rental+Orange+County&amp;destination_place_id=ChIJx22LbiEt3YARSIe46TZ1z_4&amp;travelmode=best" TargetMode="External"/><Relationship Id="rId680" Type="http://schemas.openxmlformats.org/officeDocument/2006/relationships/hyperlink" Target="https://www.google.com/maps/dir/?api=1&amp;origin=Charlotte+Russe&amp;origin_place_id=ChIJ2RYsOoPNwoARCKCCgMI7uJ0&amp;destination=%EF%B8%8F+Lucky+Frog+Photo+Booth+%EF%B8%8F+Photo+Booth+Rental+Orange+County&amp;destination_place_id=ChIJx22LbiEt3YARSIe46TZ1z_4&amp;travelmode=best" TargetMode="External"/><Relationship Id="rId1031" Type="http://schemas.openxmlformats.org/officeDocument/2006/relationships/hyperlink" Target="https://www.google.com/maps/dir/?api=1&amp;origin=Wells+Fargo+ATM&amp;origin_place_id=ChIJHYKhem7LwoARdJ-amdSIeHs&amp;destination=%EF%B8%8F+Lucky+Frog+Photo+Booth+%EF%B8%8F+Photo+Booth+Rental+Orange+County&amp;destination_place_id=ChIJx22LbiEt3YARSIe46TZ1z_4&amp;travelmode=driving" TargetMode="External"/><Relationship Id="rId1032" Type="http://schemas.openxmlformats.org/officeDocument/2006/relationships/hyperlink" Target="https://www.google.com/maps/dir/?api=1&amp;origin=Wells+Fargo+ATM&amp;origin_place_id=ChIJHYKhem7LwoARdJ-amdSIeHs&amp;destination=%EF%B8%8F+Lucky+Frog+Photo+Booth+%EF%B8%8F+Photo+Booth+Rental+Orange+County&amp;destination_place_id=ChIJx22LbiEt3YARSIe46TZ1z_4&amp;travelmode=walking" TargetMode="External"/><Relationship Id="rId202" Type="http://schemas.openxmlformats.org/officeDocument/2006/relationships/hyperlink" Target="https://maps.google.com?saddr=33.7207429,-117.9106923&amp;daddr=33.8885848,-118.0703626" TargetMode="External"/><Relationship Id="rId444" Type="http://schemas.openxmlformats.org/officeDocument/2006/relationships/hyperlink" Target="https://www.google.com/maps/dir/?api=1&amp;origin=Best+Buy&amp;origin_place_id=ChIJD7_z2pgq3YART2ocm-nUF0o&amp;destination=%EF%B8%8F+Lucky+Frog+Photo+Booth+%EF%B8%8F+Photo+Booth+Rental+Orange+County&amp;destination_place_id=ChIJx22LbiEt3YARSIe46TZ1z_4&amp;travelmode=walking" TargetMode="External"/><Relationship Id="rId686" Type="http://schemas.openxmlformats.org/officeDocument/2006/relationships/hyperlink" Target="https://www.google.com/maps/dir/33.935768,-118.119984/33.8885848,-118.0703626" TargetMode="External"/><Relationship Id="rId1033" Type="http://schemas.openxmlformats.org/officeDocument/2006/relationships/hyperlink" Target="https://www.google.com/maps/dir/?api=1&amp;origin=Wells+Fargo+ATM&amp;origin_place_id=ChIJHYKhem7LwoARdJ-amdSIeHs&amp;destination=%EF%B8%8F+Lucky+Frog+Photo+Booth+%EF%B8%8F+Photo+Booth+Rental+Orange+County&amp;destination_place_id=ChIJx22LbiEt3YARSIe46TZ1z_4&amp;travelmode=bicycling" TargetMode="External"/><Relationship Id="rId201" Type="http://schemas.openxmlformats.org/officeDocument/2006/relationships/hyperlink" Target="https://www.google.com/maps/dir/?api=1&amp;origin=Heritage+Museum+of+Orange+County&amp;origin_place_id=ChIJ4y1OupfY3IARM-WCXfaxuUI&amp;destination=%EF%B8%8F+Lucky+Frog+Photo+Booth+%EF%B8%8F+Photo+Booth+Rental+Orange+County&amp;destination_place_id=ChIJx22LbiEt3YARSIe46TZ1z_4&amp;travelmode=transit" TargetMode="External"/><Relationship Id="rId443" Type="http://schemas.openxmlformats.org/officeDocument/2006/relationships/hyperlink" Target="https://www.google.com/maps/dir/?api=1&amp;origin=Best+Buy&amp;origin_place_id=ChIJD7_z2pgq3YART2ocm-nUF0o&amp;destination=%EF%B8%8F+Lucky+Frog+Photo+Booth+%EF%B8%8F+Photo+Booth+Rental+Orange+County&amp;destination_place_id=ChIJx22LbiEt3YARSIe46TZ1z_4&amp;travelmode=driving" TargetMode="External"/><Relationship Id="rId685" Type="http://schemas.openxmlformats.org/officeDocument/2006/relationships/hyperlink" Target="https://maps.google.com?saddr=33.935768,-118.119984&amp;daddr=33.8885848,-118.0703626" TargetMode="External"/><Relationship Id="rId1034" Type="http://schemas.openxmlformats.org/officeDocument/2006/relationships/hyperlink" Target="https://www.google.com/maps/dir/?api=1&amp;origin=Wells+Fargo+ATM&amp;origin_place_id=ChIJHYKhem7LwoARdJ-amdSIeHs&amp;destination=%EF%B8%8F+Lucky+Frog+Photo+Booth+%EF%B8%8F+Photo+Booth+Rental+Orange+County&amp;destination_place_id=ChIJx22LbiEt3YARSIe46TZ1z_4&amp;travelmode=transit" TargetMode="External"/><Relationship Id="rId200" Type="http://schemas.openxmlformats.org/officeDocument/2006/relationships/hyperlink" Target="https://www.google.com/maps/dir/?api=1&amp;origin=Heritage+Museum+of+Orange+County&amp;origin_place_id=ChIJ4y1OupfY3IARM-WCXfaxuUI&amp;destination=%EF%B8%8F+Lucky+Frog+Photo+Booth+%EF%B8%8F+Photo+Booth+Rental+Orange+County&amp;destination_place_id=ChIJx22LbiEt3YARSIe46TZ1z_4&amp;travelmode=bicycling" TargetMode="External"/><Relationship Id="rId442" Type="http://schemas.openxmlformats.org/officeDocument/2006/relationships/hyperlink" Target="https://www.google.com/maps/dir/?api=1&amp;origin=Best+Buy&amp;origin_place_id=ChIJD7_z2pgq3YART2ocm-nUF0o&amp;destination=%EF%B8%8F+Lucky+Frog+Photo+Booth+%EF%B8%8F+Photo+Booth+Rental+Orange+County&amp;destination_place_id=ChIJx22LbiEt3YARSIe46TZ1z_4&amp;travelmode=best" TargetMode="External"/><Relationship Id="rId684" Type="http://schemas.openxmlformats.org/officeDocument/2006/relationships/hyperlink" Target="https://www.google.com/maps/dir/?api=1&amp;origin=Charlotte+Russe&amp;origin_place_id=ChIJ2RYsOoPNwoARCKCCgMI7uJ0&amp;destination=%EF%B8%8F+Lucky+Frog+Photo+Booth+%EF%B8%8F+Photo+Booth+Rental+Orange+County&amp;destination_place_id=ChIJx22LbiEt3YARSIe46TZ1z_4&amp;travelmode=transit" TargetMode="External"/><Relationship Id="rId1035" Type="http://schemas.openxmlformats.org/officeDocument/2006/relationships/hyperlink" Target="https://maps.google.com?saddr=33.8942604,-118.2244251&amp;daddr=33.8885848,-118.0703626" TargetMode="External"/><Relationship Id="rId441" Type="http://schemas.openxmlformats.org/officeDocument/2006/relationships/hyperlink" Target="https://www.google.com/maps/dir/33.9369048,-118.121117/33.8885848,-118.0703626" TargetMode="External"/><Relationship Id="rId683" Type="http://schemas.openxmlformats.org/officeDocument/2006/relationships/hyperlink" Target="https://www.google.com/maps/dir/?api=1&amp;origin=Charlotte+Russe&amp;origin_place_id=ChIJ2RYsOoPNwoARCKCCgMI7uJ0&amp;destination=%EF%B8%8F+Lucky+Frog+Photo+Booth+%EF%B8%8F+Photo+Booth+Rental+Orange+County&amp;destination_place_id=ChIJx22LbiEt3YARSIe46TZ1z_4&amp;travelmode=bicycling" TargetMode="External"/><Relationship Id="rId1036" Type="http://schemas.openxmlformats.org/officeDocument/2006/relationships/hyperlink" Target="https://www.google.com/maps/dir/33.8942604,-118.2244251/33.8885848,-118.0703626" TargetMode="External"/><Relationship Id="rId1026" Type="http://schemas.openxmlformats.org/officeDocument/2006/relationships/hyperlink" Target="https://www.google.com/maps/dir/?api=1&amp;origin=ATM&amp;origin_place_id=ChIJjVeVCkov3YARaxfRJ5aerj8&amp;destination=%EF%B8%8F+Lucky+Frog+Photo+Booth+%EF%B8%8F+Photo+Booth+Rental+Orange+County&amp;destination_place_id=ChIJx22LbiEt3YARSIe46TZ1z_4&amp;travelmode=bicycling" TargetMode="External"/><Relationship Id="rId1027" Type="http://schemas.openxmlformats.org/officeDocument/2006/relationships/hyperlink" Target="https://www.google.com/maps/dir/?api=1&amp;origin=ATM&amp;origin_place_id=ChIJjVeVCkov3YARaxfRJ5aerj8&amp;destination=%EF%B8%8F+Lucky+Frog+Photo+Booth+%EF%B8%8F+Photo+Booth+Rental+Orange+County&amp;destination_place_id=ChIJx22LbiEt3YARSIe46TZ1z_4&amp;travelmode=transit" TargetMode="External"/><Relationship Id="rId1028" Type="http://schemas.openxmlformats.org/officeDocument/2006/relationships/hyperlink" Target="https://maps.google.com?saddr=33.7732937,-118.0234576&amp;daddr=33.8885848,-118.0703626" TargetMode="External"/><Relationship Id="rId1029" Type="http://schemas.openxmlformats.org/officeDocument/2006/relationships/hyperlink" Target="https://www.google.com/maps/dir/33.7732937,-118.0234576/33.8885848,-118.0703626" TargetMode="External"/><Relationship Id="rId437" Type="http://schemas.openxmlformats.org/officeDocument/2006/relationships/hyperlink" Target="https://www.google.com/maps/dir/?api=1&amp;origin=JCPenney&amp;origin_place_id=ChIJM5HqEILNwoARQyvIYjKQlq0&amp;destination=%EF%B8%8F+Lucky+Frog+Photo+Booth+%EF%B8%8F+Photo+Booth+Rental+Orange+County&amp;destination_place_id=ChIJx22LbiEt3YARSIe46TZ1z_4&amp;travelmode=walking" TargetMode="External"/><Relationship Id="rId679" Type="http://schemas.openxmlformats.org/officeDocument/2006/relationships/hyperlink" Target="https://www.google.com/maps/dir/34.0071573,-118.1528333/33.8885848,-118.0703626" TargetMode="External"/><Relationship Id="rId436" Type="http://schemas.openxmlformats.org/officeDocument/2006/relationships/hyperlink" Target="https://www.google.com/maps/dir/?api=1&amp;origin=JCPenney&amp;origin_place_id=ChIJM5HqEILNwoARQyvIYjKQlq0&amp;destination=%EF%B8%8F+Lucky+Frog+Photo+Booth+%EF%B8%8F+Photo+Booth+Rental+Orange+County&amp;destination_place_id=ChIJx22LbiEt3YARSIe46TZ1z_4&amp;travelmode=driving" TargetMode="External"/><Relationship Id="rId678" Type="http://schemas.openxmlformats.org/officeDocument/2006/relationships/hyperlink" Target="https://maps.google.com?saddr=34.0071573,-118.1528333&amp;daddr=33.8885848,-118.0703626" TargetMode="External"/><Relationship Id="rId435" Type="http://schemas.openxmlformats.org/officeDocument/2006/relationships/hyperlink" Target="https://www.google.com/maps/dir/?api=1&amp;origin=JCPenney&amp;origin_place_id=ChIJM5HqEILNwoARQyvIYjKQlq0&amp;destination=%EF%B8%8F+Lucky+Frog+Photo+Booth+%EF%B8%8F+Photo+Booth+Rental+Orange+County&amp;destination_place_id=ChIJx22LbiEt3YARSIe46TZ1z_4&amp;travelmode=best" TargetMode="External"/><Relationship Id="rId677" Type="http://schemas.openxmlformats.org/officeDocument/2006/relationships/hyperlink" Target="https://www.google.com/maps/dir/?api=1&amp;origin=Michael+Kors+Outlet&amp;origin_place_id=ChIJhZyY5FLOwoARgYYAOfagj9s&amp;destination=%EF%B8%8F+Lucky+Frog+Photo+Booth+%EF%B8%8F+Photo+Booth+Rental+Orange+County&amp;destination_place_id=ChIJx22LbiEt3YARSIe46TZ1z_4&amp;travelmode=transit" TargetMode="External"/><Relationship Id="rId434" Type="http://schemas.openxmlformats.org/officeDocument/2006/relationships/hyperlink" Target="https://www.google.com/maps/dir/33.8622482,-118.0948809/33.8885848,-118.0703626" TargetMode="External"/><Relationship Id="rId676" Type="http://schemas.openxmlformats.org/officeDocument/2006/relationships/hyperlink" Target="https://www.google.com/maps/dir/?api=1&amp;origin=Michael+Kors+Outlet&amp;origin_place_id=ChIJhZyY5FLOwoARgYYAOfagj9s&amp;destination=%EF%B8%8F+Lucky+Frog+Photo+Booth+%EF%B8%8F+Photo+Booth+Rental+Orange+County&amp;destination_place_id=ChIJx22LbiEt3YARSIe46TZ1z_4&amp;travelmode=bicycling" TargetMode="External"/><Relationship Id="rId439" Type="http://schemas.openxmlformats.org/officeDocument/2006/relationships/hyperlink" Target="https://www.google.com/maps/dir/?api=1&amp;origin=JCPenney&amp;origin_place_id=ChIJM5HqEILNwoARQyvIYjKQlq0&amp;destination=%EF%B8%8F+Lucky+Frog+Photo+Booth+%EF%B8%8F+Photo+Booth+Rental+Orange+County&amp;destination_place_id=ChIJx22LbiEt3YARSIe46TZ1z_4&amp;travelmode=transit" TargetMode="External"/><Relationship Id="rId438" Type="http://schemas.openxmlformats.org/officeDocument/2006/relationships/hyperlink" Target="https://www.google.com/maps/dir/?api=1&amp;origin=JCPenney&amp;origin_place_id=ChIJM5HqEILNwoARQyvIYjKQlq0&amp;destination=%EF%B8%8F+Lucky+Frog+Photo+Booth+%EF%B8%8F+Photo+Booth+Rental+Orange+County&amp;destination_place_id=ChIJx22LbiEt3YARSIe46TZ1z_4&amp;travelmode=bicycling" TargetMode="External"/><Relationship Id="rId671" Type="http://schemas.openxmlformats.org/officeDocument/2006/relationships/hyperlink" Target="https://maps.google.com?saddr=33.8018936,-117.9377523&amp;daddr=33.8885848,-118.0703626" TargetMode="External"/><Relationship Id="rId1260" Type="http://schemas.openxmlformats.org/officeDocument/2006/relationships/hyperlink" Target="https://www.google.com/maps/dir/33.88538150000001,-117.8625233/33.8885848,-118.0703626" TargetMode="External"/><Relationship Id="rId670" Type="http://schemas.openxmlformats.org/officeDocument/2006/relationships/hyperlink" Target="https://www.google.com/maps/dir/?api=1&amp;origin=Food4Less&amp;origin_place_id=ChIJJbznwzoo3YARAcB9juzgtwk&amp;destination=%EF%B8%8F+Lucky+Frog+Photo+Booth+%EF%B8%8F+Photo+Booth+Rental+Orange+County&amp;destination_place_id=ChIJx22LbiEt3YARSIe46TZ1z_4&amp;travelmode=transit" TargetMode="External"/><Relationship Id="rId1261" Type="http://schemas.openxmlformats.org/officeDocument/2006/relationships/drawing" Target="../drawings/drawing5.xml"/><Relationship Id="rId1020" Type="http://schemas.openxmlformats.org/officeDocument/2006/relationships/hyperlink" Target="https://www.google.com/maps/dir/?api=1&amp;origin=Cardtronics+ATM&amp;origin_place_id=ChIJQXvdf_HX3IART8ObyeNn8LE&amp;destination=%EF%B8%8F+Lucky+Frog+Photo+Booth+%EF%B8%8F+Photo+Booth+Rental+Orange+County&amp;destination_place_id=ChIJx22LbiEt3YARSIe46TZ1z_4&amp;travelmode=transit" TargetMode="External"/><Relationship Id="rId1021" Type="http://schemas.openxmlformats.org/officeDocument/2006/relationships/hyperlink" Target="https://maps.google.com?saddr=33.7896337,-117.9070497&amp;daddr=33.8885848,-118.0703626" TargetMode="External"/><Relationship Id="rId433" Type="http://schemas.openxmlformats.org/officeDocument/2006/relationships/hyperlink" Target="https://maps.google.com?saddr=33.8622482,-118.0948809&amp;daddr=33.8885848,-118.0703626" TargetMode="External"/><Relationship Id="rId675" Type="http://schemas.openxmlformats.org/officeDocument/2006/relationships/hyperlink" Target="https://www.google.com/maps/dir/?api=1&amp;origin=Michael+Kors+Outlet&amp;origin_place_id=ChIJhZyY5FLOwoARgYYAOfagj9s&amp;destination=%EF%B8%8F+Lucky+Frog+Photo+Booth+%EF%B8%8F+Photo+Booth+Rental+Orange+County&amp;destination_place_id=ChIJx22LbiEt3YARSIe46TZ1z_4&amp;travelmode=walking" TargetMode="External"/><Relationship Id="rId1022" Type="http://schemas.openxmlformats.org/officeDocument/2006/relationships/hyperlink" Target="https://www.google.com/maps/dir/33.7896337,-117.9070497/33.8885848,-118.0703626" TargetMode="External"/><Relationship Id="rId432" Type="http://schemas.openxmlformats.org/officeDocument/2006/relationships/hyperlink" Target="https://www.google.com/maps/dir/?api=1&amp;origin=Los+Cerritos+Center&amp;origin_place_id=ChIJ539XJnQt3YARx_PLXvgj8rI&amp;destination=%EF%B8%8F+Lucky+Frog+Photo+Booth+%EF%B8%8F+Photo+Booth+Rental+Orange+County&amp;destination_place_id=ChIJx22LbiEt3YARSIe46TZ1z_4&amp;travelmode=transit" TargetMode="External"/><Relationship Id="rId674" Type="http://schemas.openxmlformats.org/officeDocument/2006/relationships/hyperlink" Target="https://www.google.com/maps/dir/?api=1&amp;origin=Michael+Kors+Outlet&amp;origin_place_id=ChIJhZyY5FLOwoARgYYAOfagj9s&amp;destination=%EF%B8%8F+Lucky+Frog+Photo+Booth+%EF%B8%8F+Photo+Booth+Rental+Orange+County&amp;destination_place_id=ChIJx22LbiEt3YARSIe46TZ1z_4&amp;travelmode=driving" TargetMode="External"/><Relationship Id="rId1023" Type="http://schemas.openxmlformats.org/officeDocument/2006/relationships/hyperlink" Target="https://www.google.com/maps/dir/?api=1&amp;origin=ATM&amp;origin_place_id=ChIJjVeVCkov3YARaxfRJ5aerj8&amp;destination=%EF%B8%8F+Lucky+Frog+Photo+Booth+%EF%B8%8F+Photo+Booth+Rental+Orange+County&amp;destination_place_id=ChIJx22LbiEt3YARSIe46TZ1z_4&amp;travelmode=best" TargetMode="External"/><Relationship Id="rId431" Type="http://schemas.openxmlformats.org/officeDocument/2006/relationships/hyperlink" Target="https://www.google.com/maps/dir/?api=1&amp;origin=Los+Cerritos+Center&amp;origin_place_id=ChIJ539XJnQt3YARx_PLXvgj8rI&amp;destination=%EF%B8%8F+Lucky+Frog+Photo+Booth+%EF%B8%8F+Photo+Booth+Rental+Orange+County&amp;destination_place_id=ChIJx22LbiEt3YARSIe46TZ1z_4&amp;travelmode=bicycling" TargetMode="External"/><Relationship Id="rId673" Type="http://schemas.openxmlformats.org/officeDocument/2006/relationships/hyperlink" Target="https://www.google.com/maps/dir/?api=1&amp;origin=Michael+Kors+Outlet&amp;origin_place_id=ChIJhZyY5FLOwoARgYYAOfagj9s&amp;destination=%EF%B8%8F+Lucky+Frog+Photo+Booth+%EF%B8%8F+Photo+Booth+Rental+Orange+County&amp;destination_place_id=ChIJx22LbiEt3YARSIe46TZ1z_4&amp;travelmode=best" TargetMode="External"/><Relationship Id="rId1024" Type="http://schemas.openxmlformats.org/officeDocument/2006/relationships/hyperlink" Target="https://www.google.com/maps/dir/?api=1&amp;origin=ATM&amp;origin_place_id=ChIJjVeVCkov3YARaxfRJ5aerj8&amp;destination=%EF%B8%8F+Lucky+Frog+Photo+Booth+%EF%B8%8F+Photo+Booth+Rental+Orange+County&amp;destination_place_id=ChIJx22LbiEt3YARSIe46TZ1z_4&amp;travelmode=driving" TargetMode="External"/><Relationship Id="rId430" Type="http://schemas.openxmlformats.org/officeDocument/2006/relationships/hyperlink" Target="https://www.google.com/maps/dir/?api=1&amp;origin=Los+Cerritos+Center&amp;origin_place_id=ChIJ539XJnQt3YARx_PLXvgj8rI&amp;destination=%EF%B8%8F+Lucky+Frog+Photo+Booth+%EF%B8%8F+Photo+Booth+Rental+Orange+County&amp;destination_place_id=ChIJx22LbiEt3YARSIe46TZ1z_4&amp;travelmode=walking" TargetMode="External"/><Relationship Id="rId672" Type="http://schemas.openxmlformats.org/officeDocument/2006/relationships/hyperlink" Target="https://www.google.com/maps/dir/33.8018936,-117.9377523/33.8885848,-118.0703626" TargetMode="External"/><Relationship Id="rId1025" Type="http://schemas.openxmlformats.org/officeDocument/2006/relationships/hyperlink" Target="https://www.google.com/maps/dir/?api=1&amp;origin=ATM&amp;origin_place_id=ChIJjVeVCkov3YARaxfRJ5aerj8&amp;destination=%EF%B8%8F+Lucky+Frog+Photo+Booth+%EF%B8%8F+Photo+Booth+Rental+Orange+County&amp;destination_place_id=ChIJx22LbiEt3YARSIe46TZ1z_4&amp;travelmode=walking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00.0" customHeight="1">
      <c r="A1" s="1" t="str">
        <f>HYPERLINK("https://drive.google.com/uc?export=view&amp;id=1U3SslNRhqa3tk1Xrw25_wk_p-tTHZvZK",IMAGE("https://drive.google.com/uc?export=view&amp;id=1U3SslNRhqa3tk1Xrw25_wk_p-tTHZvZK",1))</f>
        <v>#REF!</v>
      </c>
      <c r="E1" s="2" t="str">
        <f>HYPERLINK("https://drive.google.com/uc?export=view&amp;id=1nT8notnPoLkDsbizA_CT_bRgtJk7Qh0m",IMAGE("https://drive.google.com/uc?export=view&amp;id=1nT8notnPoLkDsbizA_CT_bRgtJk7Qh0m",1))</f>
        <v>#REF!</v>
      </c>
      <c r="I1" s="2" t="str">
        <f>HYPERLINK("https://drive.google.com/uc?export=view&amp;id=1jTLpSB8oxTaK1dEvmjdcm1rWsIDhSmIy",IMAGE("https://drive.google.com/uc?export=view&amp;id=1jTLpSB8oxTaK1dEvmjdcm1rWsIDhSmIy",1))</f>
        <v>#REF!</v>
      </c>
      <c r="M1" s="2" t="str">
        <f>HYPERLINK("https://drive.google.com/uc?export=view&amp;id=1i8jKJl6GIZfip51GHAKbB_7TNCHtPQeF",IMAGE("https://drive.google.com/uc?export=view&amp;id=1i8jKJl6GIZfip51GHAKbB_7TNCHtPQeF",1))</f>
        <v>#REF!</v>
      </c>
      <c r="Q1" s="2" t="str">
        <f>HYPERLINK("https://drive.google.com/uc?export=view&amp;id=1djE2mCjfurqXK-_sJjzledKF3y4dl9Uu",IMAGE("https://drive.google.com/uc?export=view&amp;id=1djE2mCjfurqXK-_sJjzledKF3y4dl9Uu",1))</f>
        <v>#REF!</v>
      </c>
      <c r="U1" s="2" t="str">
        <f>HYPERLINK("https://drive.google.com/uc?export=view&amp;id=1xPB15ghb8MKEOS-0Hbla7t1POZg7SqUf",IMAGE("https://drive.google.com/uc?export=view&amp;id=1xPB15ghb8MKEOS-0Hbla7t1POZg7SqUf",1))</f>
        <v>#REF!</v>
      </c>
      <c r="Y1" s="2" t="str">
        <f>HYPERLINK("https://drive.google.com/uc?export=view&amp;id=1Jo0eBPxAZnG2e3j-qgw3vQf8y9vkrn89",IMAGE("https://drive.google.com/uc?export=view&amp;id=1Jo0eBPxAZnG2e3j-qgw3vQf8y9vkrn89",1))</f>
        <v>#REF!</v>
      </c>
      <c r="AC1" s="2" t="str">
        <f>HYPERLINK("https://drive.google.com/uc?export=view&amp;id=1k6T-DCTDNB3FztPWAE3T0yU0IQJvD-nj",IMAGE("https://drive.google.com/uc?export=view&amp;id=1k6T-DCTDNB3FztPWAE3T0yU0IQJvD-nj",1))</f>
        <v>#REF!</v>
      </c>
      <c r="AG1" s="2" t="str">
        <f>HYPERLINK("https://drive.google.com/uc?export=view&amp;id=11lBuoC6biXAA6PHQV3Kfn_wID-VL7zwF",IMAGE("https://drive.google.com/uc?export=view&amp;id=11lBuoC6biXAA6PHQV3Kfn_wID-VL7zwF",1))</f>
        <v>#REF!</v>
      </c>
      <c r="AK1" s="2" t="str">
        <f>HYPERLINK("https://drive.google.com/uc?export=view&amp;id=1lfojN2VD9HuJKm2nvNvkH5SairY09fT9",IMAGE("https://drive.google.com/uc?export=view&amp;id=1lfojN2VD9HuJKm2nvNvkH5SairY09fT9",1))</f>
        <v>#REF!</v>
      </c>
      <c r="AO1" s="2" t="str">
        <f>HYPERLINK("https://drive.google.com/uc?export=view&amp;id=14vKAdZad_fIDU2rtioU8mTxnCNq9hrcz",IMAGE("https://drive.google.com/uc?export=view&amp;id=14vKAdZad_fIDU2rtioU8mTxnCNq9hrcz",1))</f>
        <v>#REF!</v>
      </c>
      <c r="AS1" s="2" t="str">
        <f>HYPERLINK("https://drive.google.com/uc?export=view&amp;id=1MBqnWadDiUdjOGMdpVZoFcNfYbnczcdT",IMAGE("https://drive.google.com/uc?export=view&amp;id=1MBqnWadDiUdjOGMdpVZoFcNfYbnczcdT",1))</f>
        <v>#REF!</v>
      </c>
    </row>
    <row r="2">
      <c r="A2" s="1" t="s">
        <v>0</v>
      </c>
      <c r="B2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3" t="s">
        <v>5</v>
      </c>
    </row>
    <row r="5">
      <c r="A5" s="1" t="s">
        <v>6</v>
      </c>
      <c r="B5" s="4" t="s">
        <v>7</v>
      </c>
      <c r="C5" s="4" t="s">
        <v>8</v>
      </c>
    </row>
    <row r="6">
      <c r="A6" s="1" t="s">
        <v>9</v>
      </c>
      <c r="B6" s="1" t="s">
        <v>10</v>
      </c>
    </row>
    <row r="7">
      <c r="A7" s="1" t="s">
        <v>11</v>
      </c>
      <c r="B7" s="5">
        <v>4.9</v>
      </c>
    </row>
    <row r="8">
      <c r="A8" s="1" t="s">
        <v>12</v>
      </c>
      <c r="B8" s="5">
        <v>20.0</v>
      </c>
    </row>
    <row r="9">
      <c r="A9" s="1" t="s">
        <v>13</v>
      </c>
      <c r="B9" s="1" t="s">
        <v>14</v>
      </c>
    </row>
    <row r="10">
      <c r="A10" s="1" t="s">
        <v>15</v>
      </c>
      <c r="B10" s="4" t="s">
        <v>16</v>
      </c>
      <c r="C10" s="4" t="s">
        <v>17</v>
      </c>
    </row>
    <row r="11">
      <c r="A11" s="1" t="s">
        <v>18</v>
      </c>
      <c r="B11" s="4" t="s">
        <v>19</v>
      </c>
      <c r="C11" s="4" t="s">
        <v>20</v>
      </c>
    </row>
    <row r="12">
      <c r="A12" s="1" t="s">
        <v>21</v>
      </c>
      <c r="B12" s="4" t="s">
        <v>22</v>
      </c>
      <c r="C12" s="4" t="s">
        <v>23</v>
      </c>
    </row>
    <row r="13">
      <c r="A13" s="1" t="s">
        <v>24</v>
      </c>
      <c r="B13" s="4" t="s">
        <v>25</v>
      </c>
      <c r="C13" s="4" t="s">
        <v>26</v>
      </c>
    </row>
    <row r="14">
      <c r="A14" s="1" t="s">
        <v>27</v>
      </c>
      <c r="B14" s="4" t="s">
        <v>28</v>
      </c>
      <c r="C14" s="4" t="s">
        <v>29</v>
      </c>
    </row>
    <row r="15">
      <c r="A15" s="1" t="s">
        <v>30</v>
      </c>
      <c r="B15" s="4" t="s">
        <v>31</v>
      </c>
      <c r="C15" s="4" t="s">
        <v>32</v>
      </c>
    </row>
    <row r="16">
      <c r="A16" s="1" t="s">
        <v>33</v>
      </c>
      <c r="B16" s="4" t="s">
        <v>34</v>
      </c>
      <c r="C16" s="4" t="s">
        <v>35</v>
      </c>
    </row>
    <row r="17">
      <c r="A17" s="1" t="s">
        <v>36</v>
      </c>
      <c r="B17" s="4" t="s">
        <v>37</v>
      </c>
      <c r="C17" s="4" t="s">
        <v>38</v>
      </c>
    </row>
    <row r="18">
      <c r="A18" s="1" t="s">
        <v>39</v>
      </c>
      <c r="B18" s="4" t="s">
        <v>40</v>
      </c>
      <c r="C18" s="4" t="s">
        <v>41</v>
      </c>
    </row>
    <row r="19">
      <c r="A19" s="1" t="s">
        <v>42</v>
      </c>
      <c r="B19" s="4" t="s">
        <v>43</v>
      </c>
      <c r="C19" s="4" t="s">
        <v>44</v>
      </c>
    </row>
    <row r="20">
      <c r="A20" s="1" t="s">
        <v>45</v>
      </c>
      <c r="B20" s="4" t="s">
        <v>46</v>
      </c>
      <c r="C20" s="4" t="s">
        <v>47</v>
      </c>
    </row>
    <row r="21">
      <c r="A21" s="1" t="s">
        <v>48</v>
      </c>
      <c r="B21" s="4" t="s">
        <v>49</v>
      </c>
      <c r="C21" s="4" t="s">
        <v>50</v>
      </c>
    </row>
    <row r="22">
      <c r="A22" s="1" t="s">
        <v>51</v>
      </c>
      <c r="B22" s="4" t="s">
        <v>52</v>
      </c>
      <c r="C22" s="4" t="s">
        <v>53</v>
      </c>
    </row>
    <row r="23">
      <c r="A23" s="1" t="s">
        <v>54</v>
      </c>
      <c r="B23" s="4" t="s">
        <v>55</v>
      </c>
      <c r="C23" s="4" t="s">
        <v>56</v>
      </c>
    </row>
    <row r="24">
      <c r="A24" s="1" t="s">
        <v>57</v>
      </c>
      <c r="B24" s="4" t="s">
        <v>58</v>
      </c>
      <c r="C24" s="4" t="s">
        <v>59</v>
      </c>
    </row>
    <row r="25">
      <c r="A25" s="1" t="s">
        <v>60</v>
      </c>
      <c r="B25" s="4" t="s">
        <v>61</v>
      </c>
      <c r="C25" s="4" t="s">
        <v>62</v>
      </c>
    </row>
    <row r="26">
      <c r="A26" s="1" t="s">
        <v>63</v>
      </c>
      <c r="B26" s="4" t="s">
        <v>64</v>
      </c>
      <c r="C26" s="4" t="s">
        <v>65</v>
      </c>
    </row>
    <row r="27">
      <c r="A27" s="1" t="s">
        <v>66</v>
      </c>
      <c r="B27" s="4" t="s">
        <v>67</v>
      </c>
      <c r="C27" s="4" t="s">
        <v>68</v>
      </c>
    </row>
    <row r="28">
      <c r="A28" s="1" t="s">
        <v>69</v>
      </c>
      <c r="B28" s="4" t="s">
        <v>70</v>
      </c>
      <c r="C28" s="4" t="s">
        <v>71</v>
      </c>
    </row>
    <row r="29">
      <c r="A29" s="1" t="s">
        <v>72</v>
      </c>
      <c r="B29" s="4" t="s">
        <v>73</v>
      </c>
      <c r="C29" s="4" t="s">
        <v>74</v>
      </c>
    </row>
    <row r="30">
      <c r="A30" s="1" t="s">
        <v>75</v>
      </c>
      <c r="B30" s="4" t="s">
        <v>76</v>
      </c>
      <c r="C30" s="4" t="s">
        <v>77</v>
      </c>
    </row>
    <row r="31">
      <c r="A31" s="1" t="s">
        <v>78</v>
      </c>
      <c r="B31" s="4" t="s">
        <v>79</v>
      </c>
      <c r="C31" s="4" t="s">
        <v>80</v>
      </c>
    </row>
    <row r="32">
      <c r="A32" s="1" t="s">
        <v>81</v>
      </c>
      <c r="B32" s="4" t="s">
        <v>82</v>
      </c>
      <c r="C32" s="4" t="s">
        <v>83</v>
      </c>
    </row>
    <row r="33">
      <c r="A33" s="1" t="s">
        <v>84</v>
      </c>
      <c r="B33" s="4" t="s">
        <v>85</v>
      </c>
      <c r="C33" s="4" t="s">
        <v>86</v>
      </c>
    </row>
    <row r="34">
      <c r="A34" s="1" t="s">
        <v>87</v>
      </c>
      <c r="B34" s="4" t="s">
        <v>88</v>
      </c>
      <c r="C34" s="4" t="s">
        <v>89</v>
      </c>
    </row>
    <row r="35">
      <c r="A35" s="1" t="s">
        <v>90</v>
      </c>
      <c r="B35" s="4" t="s">
        <v>91</v>
      </c>
      <c r="C35" s="4" t="s">
        <v>92</v>
      </c>
    </row>
    <row r="36">
      <c r="A36" s="1" t="s">
        <v>93</v>
      </c>
      <c r="B36" s="4" t="s">
        <v>94</v>
      </c>
      <c r="C36" s="4" t="s">
        <v>95</v>
      </c>
    </row>
    <row r="37">
      <c r="A37" s="1" t="s">
        <v>96</v>
      </c>
      <c r="B37" s="4" t="s">
        <v>97</v>
      </c>
      <c r="C37" s="4" t="s">
        <v>98</v>
      </c>
    </row>
    <row r="38">
      <c r="A38" s="1" t="s">
        <v>99</v>
      </c>
      <c r="B38" s="4" t="s">
        <v>100</v>
      </c>
      <c r="C38" s="4" t="s">
        <v>101</v>
      </c>
    </row>
    <row r="39">
      <c r="A39" s="1" t="s">
        <v>102</v>
      </c>
      <c r="B39" s="4" t="s">
        <v>103</v>
      </c>
      <c r="C39" s="4" t="s">
        <v>104</v>
      </c>
    </row>
    <row r="40">
      <c r="A40" s="1" t="s">
        <v>105</v>
      </c>
      <c r="B40" s="4" t="s">
        <v>106</v>
      </c>
      <c r="C40" s="4" t="s">
        <v>107</v>
      </c>
    </row>
    <row r="41">
      <c r="A41" s="1" t="s">
        <v>108</v>
      </c>
      <c r="B41" s="4" t="s">
        <v>109</v>
      </c>
      <c r="C41" s="4" t="s">
        <v>110</v>
      </c>
    </row>
    <row r="42">
      <c r="A42" s="1" t="s">
        <v>111</v>
      </c>
      <c r="B42" s="4" t="s">
        <v>112</v>
      </c>
      <c r="C42" s="4" t="s">
        <v>113</v>
      </c>
    </row>
    <row r="43">
      <c r="A43" s="1" t="s">
        <v>114</v>
      </c>
      <c r="B43" s="4" t="s">
        <v>115</v>
      </c>
      <c r="C43" s="4" t="s">
        <v>116</v>
      </c>
    </row>
    <row r="44">
      <c r="A44" s="1" t="s">
        <v>117</v>
      </c>
      <c r="B44" s="4" t="s">
        <v>118</v>
      </c>
      <c r="C44" s="4" t="s">
        <v>119</v>
      </c>
    </row>
    <row r="45">
      <c r="A45" s="1" t="s">
        <v>120</v>
      </c>
      <c r="B45" s="4" t="s">
        <v>121</v>
      </c>
      <c r="C45" s="4" t="s">
        <v>122</v>
      </c>
    </row>
    <row r="46">
      <c r="A46" s="1" t="s">
        <v>123</v>
      </c>
      <c r="B46" s="4" t="s">
        <v>124</v>
      </c>
      <c r="C46" s="4" t="s">
        <v>125</v>
      </c>
    </row>
    <row r="47">
      <c r="A47" s="1" t="s">
        <v>126</v>
      </c>
      <c r="B47" s="4" t="s">
        <v>127</v>
      </c>
      <c r="C47" s="4" t="s">
        <v>128</v>
      </c>
    </row>
    <row r="48">
      <c r="A48" s="1" t="s">
        <v>129</v>
      </c>
      <c r="B48" s="4" t="s">
        <v>130</v>
      </c>
      <c r="C48" s="4" t="s">
        <v>131</v>
      </c>
    </row>
    <row r="49">
      <c r="A49" s="1" t="s">
        <v>132</v>
      </c>
      <c r="B49" s="4" t="s">
        <v>133</v>
      </c>
      <c r="C49" s="4" t="s">
        <v>134</v>
      </c>
    </row>
    <row r="50">
      <c r="A50" s="1" t="s">
        <v>135</v>
      </c>
      <c r="B50" s="4" t="s">
        <v>136</v>
      </c>
      <c r="C50" s="4" t="s">
        <v>137</v>
      </c>
    </row>
    <row r="51">
      <c r="A51" s="1" t="s">
        <v>138</v>
      </c>
      <c r="B51" s="4" t="s">
        <v>139</v>
      </c>
      <c r="C51" s="4" t="s">
        <v>140</v>
      </c>
    </row>
    <row r="52">
      <c r="A52" s="1" t="s">
        <v>141</v>
      </c>
      <c r="B52" s="4" t="s">
        <v>142</v>
      </c>
      <c r="C52" s="4" t="s">
        <v>143</v>
      </c>
    </row>
    <row r="53">
      <c r="A53" s="6" t="str">
        <f>HYPERLINK("https://www.google.com/maps/place/%EF%B8%8F+Lucky+Frog+Photo+Booth+%EF%B8%8F+Photo+Booth+Rental+Orange+County/@33.8885848,-118.0703626,18z/data=!3m1!4b1!4m6!3m5!1s0x80dd2d216e8b6dc7:0xfecf7536e9b88748!8m2!3d33.8885848!4d-118.0703626!16s%2Fg%2F12qg142pp?en"&amp;"try=ttu","simple photo booth")</f>
        <v>simple photo booth</v>
      </c>
      <c r="B53" s="4" t="s">
        <v>144</v>
      </c>
      <c r="C53" s="4" t="s">
        <v>145</v>
      </c>
      <c r="D53" s="4" t="s">
        <v>146</v>
      </c>
    </row>
    <row r="54">
      <c r="A54" s="6" t="str">
        <f>HYPERLINK("https://www.google.com/maps/place/%EF%B8%8F+Lucky+Frog+Photo+Booth+%EF%B8%8F+Photo+Booth+Rental+Orange+County/@33.8907948,-118.0703626,17z/data=!3m1!4b1!4m6!3m5!1s0x80dd2d216e8b6dc7:0xfecf7536e9b88748!8m2!3d33.8885848!4d-118.0703626!16s%2Fg%2F12qg142pp?en"&amp;"try=ttu","kids photo booth")</f>
        <v>kids photo booth</v>
      </c>
      <c r="B54" s="4" t="s">
        <v>147</v>
      </c>
      <c r="C54" s="4" t="s">
        <v>148</v>
      </c>
      <c r="D54" s="4" t="s">
        <v>149</v>
      </c>
    </row>
    <row r="55">
      <c r="A55" s="6" t="str">
        <f>HYPERLINK("https://www.google.com/maps/place/%EF%B8%8F+Lucky+Frog+Photo+Booth+%EF%B8%8F+Photo+Booth+Rental+Orange+County/@33.8941848,-118.0703626,16z/data=!3m1!4b1!4m6!3m5!1s0x80dd2d216e8b6dc7:0xfecf7536e9b88748!8m2!3d33.8885848!4d-118.0703626!16s%2Fg%2F12qg142pp?en"&amp;"try=ttu","product photo booth")</f>
        <v>product photo booth</v>
      </c>
      <c r="B55" s="4" t="s">
        <v>150</v>
      </c>
      <c r="C55" s="4" t="s">
        <v>151</v>
      </c>
      <c r="D55" s="4" t="s">
        <v>152</v>
      </c>
    </row>
    <row r="56">
      <c r="A56" s="6" t="str">
        <f>HYPERLINK("https://www.google.com/maps/place/%EF%B8%8F+Lucky+Frog+Photo+Booth+%EF%B8%8F+Photo+Booth+Rental+Orange+County/@33.8968148,-118.0703626,16z/data=!3m1!4b1!4m6!3m5!1s0x80dd2d216e8b6dc7:0xfecf7536e9b88748!8m2!3d33.8885848!4d-118.0703626!16s%2Fg%2F12qg142pp?en"&amp;"try=ttu","social media photo booth")</f>
        <v>social media photo booth</v>
      </c>
      <c r="B56" s="4" t="s">
        <v>153</v>
      </c>
      <c r="C56" s="4" t="s">
        <v>154</v>
      </c>
      <c r="D56" s="4" t="s">
        <v>155</v>
      </c>
    </row>
    <row r="57">
      <c r="A57" s="6" t="str">
        <f>HYPERLINK("https://www.google.com/maps/place/%EF%B8%8F+Lucky+Frog+Photo+Booth+%EF%B8%8F+Photo+Booth+Rental+Orange+County/@33.8985548,-118.0703626,18z/data=!3m1!4b1!4m6!3m5!1s0x80dd2d216e8b6dc7:0xfecf7536e9b88748!8m2!3d33.8885848!4d-118.0703626!16s%2Fg%2F12qg142pp?en"&amp;"try=ttu","selfie booth rental near me")</f>
        <v>selfie booth rental near me</v>
      </c>
      <c r="B57" s="4" t="s">
        <v>156</v>
      </c>
      <c r="C57" s="4" t="s">
        <v>157</v>
      </c>
      <c r="D57" s="4" t="s">
        <v>158</v>
      </c>
    </row>
    <row r="58">
      <c r="A58" s="6" t="str">
        <f>HYPERLINK("https://www.google.com/maps/place/%EF%B8%8F+Lucky+Frog+Photo+Booth+%EF%B8%8F+Photo+Booth+Rental+Orange+County/@33.9017448,-118.0703626,16z/data=!3m1!4b1!4m6!3m5!1s0x80dd2d216e8b6dc7:0xfecf7536e9b88748!8m2!3d33.8885848!4d-118.0703626!16s%2Fg%2F12qg142pp?en"&amp;"try=ttu","ipad photo booth kiosk")</f>
        <v>ipad photo booth kiosk</v>
      </c>
      <c r="B58" s="4" t="s">
        <v>159</v>
      </c>
      <c r="C58" s="4" t="s">
        <v>160</v>
      </c>
      <c r="D58" s="4" t="s">
        <v>161</v>
      </c>
    </row>
    <row r="59">
      <c r="A59" s="6" t="str">
        <f>HYPERLINK("https://www.google.com/maps/place/%EF%B8%8F+Lucky+Frog+Photo+Booth+%EF%B8%8F+Photo+Booth+Rental+Orange+County/@33.9052248,-118.0703626,16z/data=!3m1!4b1!4m6!3m5!1s0x80dd2d216e8b6dc7:0xfecf7536e9b88748!8m2!3d33.8885848!4d-118.0703626!16s%2Fg%2F12qg142pp?en"&amp;"try=ttu","inflatable booth")</f>
        <v>inflatable booth</v>
      </c>
      <c r="B59" s="4" t="s">
        <v>162</v>
      </c>
      <c r="C59" s="4" t="s">
        <v>163</v>
      </c>
      <c r="D59" s="4" t="s">
        <v>164</v>
      </c>
    </row>
    <row r="60">
      <c r="A60" s="6" t="str">
        <f>HYPERLINK("https://www.google.com/maps/place/%EF%B8%8F+Lucky+Frog+Photo+Booth+%EF%B8%8F+Photo+Booth+Rental+Orange+County/@33.9079448,-118.0703626,14z/data=!3m1!4b1!4m6!3m5!1s0x80dd2d216e8b6dc7:0xfecf7536e9b88748!8m2!3d33.8885848!4d-118.0703626!16s%2Fg%2F12qg142pp?en"&amp;"try=ttu","corporate photo booth")</f>
        <v>corporate photo booth</v>
      </c>
      <c r="B60" s="4" t="s">
        <v>165</v>
      </c>
      <c r="C60" s="4" t="s">
        <v>166</v>
      </c>
      <c r="D60" s="4" t="s">
        <v>167</v>
      </c>
    </row>
    <row r="61">
      <c r="A61" s="6" t="str">
        <f>HYPERLINK("https://www.google.com/maps/place/%EF%B8%8F+Lucky+Frog+Photo+Booth+%EF%B8%8F+Photo+Booth+Rental+Orange+County/@33.9111448,-118.0703626,17z/data=!3m1!4b1!4m6!3m5!1s0x80dd2d216e8b6dc7:0xfecf7536e9b88748!8m2!3d33.8885848!4d-118.0703626!16s%2Fg%2F12qg142pp?en"&amp;"try=ttu","roaming photo booth")</f>
        <v>roaming photo booth</v>
      </c>
      <c r="B61" s="4" t="s">
        <v>168</v>
      </c>
      <c r="C61" s="4" t="s">
        <v>169</v>
      </c>
      <c r="D61" s="4" t="s">
        <v>170</v>
      </c>
    </row>
    <row r="62">
      <c r="A62" s="6" t="str">
        <f>HYPERLINK("https://www.google.com/maps/place/%EF%B8%8F+Lucky+Frog+Photo+Booth+%EF%B8%8F+Photo+Booth+Rental+Orange+County/@33.9145848,-118.0703626,15z/data=!3m1!4b1!4m6!3m5!1s0x80dd2d216e8b6dc7:0xfecf7536e9b88748!8m2!3d33.8885848!4d-118.0703626!16s%2Fg%2F12qg142pp?en"&amp;"try=ttu","boomerang photo booth")</f>
        <v>boomerang photo booth</v>
      </c>
      <c r="B62" s="4" t="s">
        <v>171</v>
      </c>
      <c r="C62" s="4" t="s">
        <v>172</v>
      </c>
      <c r="D62" s="4" t="s">
        <v>173</v>
      </c>
    </row>
    <row r="63">
      <c r="A63" s="6" t="str">
        <f>HYPERLINK("https://www.google.com/maps/place/%EF%B8%8F+Lucky+Frog+Photo+Booth+%EF%B8%8F+Photo+Booth+Rental+Orange+County/@33.9164848,-118.0703626,14z/data=!3m1!4b1!4m6!3m5!1s0x80dd2d216e8b6dc7:0xfecf7536e9b88748!8m2!3d33.8885848!4d-118.0703626!16s%2Fg%2F12qg142pp?en"&amp;"try=ttu","selfie booth rental")</f>
        <v>selfie booth rental</v>
      </c>
      <c r="B63" s="4" t="s">
        <v>174</v>
      </c>
      <c r="C63" s="4" t="s">
        <v>175</v>
      </c>
      <c r="D63" s="4" t="s">
        <v>176</v>
      </c>
    </row>
    <row r="64">
      <c r="A64" s="6" t="str">
        <f>HYPERLINK("https://www.google.com/maps/place/%EF%B8%8F+Lucky+Frog+Photo+Booth+%EF%B8%8F+Photo+Booth+Rental+Orange+County/@33.9188048,-118.0703626,15z/data=!3m1!4b1!4m6!3m5!1s0x80dd2d216e8b6dc7:0xfecf7536e9b88748!8m2!3d33.8885848!4d-118.0703626!16s%2Fg%2F12qg142pp?en"&amp;"try=ttu","magic mirror photo booth rental")</f>
        <v>magic mirror photo booth rental</v>
      </c>
      <c r="B64" s="4" t="s">
        <v>177</v>
      </c>
      <c r="C64" s="4" t="s">
        <v>178</v>
      </c>
      <c r="D64" s="4" t="s">
        <v>179</v>
      </c>
    </row>
    <row r="65">
      <c r="A65" s="6" t="str">
        <f>HYPERLINK("https://www.google.com/maps/place/%EF%B8%8F+Lucky+Frog+Photo+Booth+%EF%B8%8F+Photo+Booth+Rental+Orange+County/@33.9220648,-118.0703626,18z/data=!3m1!4b1!4m6!3m5!1s0x80dd2d216e8b6dc7:0xfecf7536e9b88748!8m2!3d33.8885848!4d-118.0703626!16s%2Fg%2F12qg142pp?en"&amp;"try=ttu","photo booth services")</f>
        <v>photo booth services</v>
      </c>
      <c r="B65" s="4" t="s">
        <v>180</v>
      </c>
      <c r="C65" s="4" t="s">
        <v>181</v>
      </c>
      <c r="D65" s="4" t="s">
        <v>182</v>
      </c>
    </row>
    <row r="66">
      <c r="A66" s="6" t="str">
        <f>HYPERLINK("https://www.google.com/maps/place/%EF%B8%8F+Lucky+Frog+Photo+Booth+%EF%B8%8F+Photo+Booth+Rental+Orange+County/@33.9239448,-118.0703626,18z/data=!3m1!4b1!4m6!3m5!1s0x80dd2d216e8b6dc7:0xfecf7536e9b88748!8m2!3d33.8885848!4d-118.0703626!16s%2Fg%2F12qg142pp?en"&amp;"try=ttu","hipstr photo booth")</f>
        <v>hipstr photo booth</v>
      </c>
      <c r="B66" s="4" t="s">
        <v>183</v>
      </c>
      <c r="C66" s="4" t="s">
        <v>184</v>
      </c>
      <c r="D66" s="4" t="s">
        <v>185</v>
      </c>
    </row>
    <row r="67">
      <c r="A67" s="6" t="str">
        <f>HYPERLINK("https://www.google.com/maps/place/%EF%B8%8F+Lucky+Frog+Photo+Booth+%EF%B8%8F+Photo+Booth+Rental+Orange+County/@33.9261648,-118.0703626,17z/data=!3m1!4b1!4m6!3m5!1s0x80dd2d216e8b6dc7:0xfecf7536e9b88748!8m2!3d33.8885848!4d-118.0703626!16s%2Fg%2F12qg142pp?en"&amp;"try=ttu","wedding booth")</f>
        <v>wedding booth</v>
      </c>
      <c r="B67" s="4" t="s">
        <v>186</v>
      </c>
      <c r="C67" s="4" t="s">
        <v>187</v>
      </c>
      <c r="D67" s="4" t="s">
        <v>188</v>
      </c>
    </row>
    <row r="68">
      <c r="A68" s="6" t="str">
        <f>HYPERLINK("https://www.google.com/maps/place/%EF%B8%8F+Lucky+Frog+Photo+Booth+%EF%B8%8F+Photo+Booth+Rental+Orange+County/@33.9283448,-118.0703626,15z/data=!3m1!4b1!4m6!3m5!1s0x80dd2d216e8b6dc7:0xfecf7536e9b88748!8m2!3d33.8885848!4d-118.0703626!16s%2Fg%2F12qg142pp?en"&amp;"try=ttu","photo booth fun")</f>
        <v>photo booth fun</v>
      </c>
      <c r="B68" s="4" t="s">
        <v>189</v>
      </c>
      <c r="C68" s="4" t="s">
        <v>190</v>
      </c>
      <c r="D68" s="4" t="s">
        <v>191</v>
      </c>
    </row>
    <row r="69">
      <c r="A69" s="6" t="str">
        <f>HYPERLINK("https://www.google.com/maps/place/%EF%B8%8F+Lucky+Frog+Photo+Booth+%EF%B8%8F+Photo+Booth+Rental+Orange+County/@33.9302448,-118.0703626,16z/data=!3m1!4b1!4m6!3m5!1s0x80dd2d216e8b6dc7:0xfecf7536e9b88748!8m2!3d33.8885848!4d-118.0703626!16s%2Fg%2F12qg142pp?en"&amp;"try=ttu","retro photo booth")</f>
        <v>retro photo booth</v>
      </c>
      <c r="B69" s="4" t="s">
        <v>192</v>
      </c>
      <c r="C69" s="4" t="s">
        <v>193</v>
      </c>
      <c r="D69" s="4" t="s">
        <v>194</v>
      </c>
    </row>
    <row r="70">
      <c r="A70" s="6" t="str">
        <f>HYPERLINK("https://www.google.com/maps/place/%EF%B8%8F+Lucky+Frog+Photo+Booth+%EF%B8%8F+Photo+Booth+Rental+Orange+County/@33.9322648,-118.0703626,16z/data=!3m1!4b1!4m6!3m5!1s0x80dd2d216e8b6dc7:0xfecf7536e9b88748!8m2!3d33.8885848!4d-118.0703626!16s%2Fg%2F12qg142pp?en"&amp;"try=ttu","magic photo booth")</f>
        <v>magic photo booth</v>
      </c>
      <c r="B70" s="4" t="s">
        <v>195</v>
      </c>
      <c r="C70" s="4" t="s">
        <v>196</v>
      </c>
      <c r="D70" s="4" t="s">
        <v>197</v>
      </c>
    </row>
    <row r="71">
      <c r="A71" s="6" t="str">
        <f>HYPERLINK("https://www.google.com/maps/place/%EF%B8%8F+Lucky+Frog+Photo+Booth+%EF%B8%8F+Photo+Booth+Rental+Orange+County/@33.9355248,-118.0703626,15z/data=!3m1!4b1!4m6!3m5!1s0x80dd2d216e8b6dc7:0xfecf7536e9b88748!8m2!3d33.8885848!4d-118.0703626!16s%2Fg%2F12qg142pp?en"&amp;"try=ttu","photo booth hire prices")</f>
        <v>photo booth hire prices</v>
      </c>
      <c r="B71" s="4" t="s">
        <v>198</v>
      </c>
      <c r="C71" s="4" t="s">
        <v>199</v>
      </c>
      <c r="D71" s="4" t="s">
        <v>200</v>
      </c>
    </row>
    <row r="72">
      <c r="A72" s="6" t="str">
        <f>HYPERLINK("https://www.google.com/maps/place/%EF%B8%8F+Lucky+Frog+Photo+Booth+%EF%B8%8F+Photo+Booth+Rental+Orange+County/@33.9377748,-118.0703626,16z/data=!3m1!4b1!4m6!3m5!1s0x80dd2d216e8b6dc7:0xfecf7536e9b88748!8m2!3d33.8885848!4d-118.0703626!16s%2Fg%2F12qg142pp?en"&amp;"try=ttu","inflatable photo booth rental")</f>
        <v>inflatable photo booth rental</v>
      </c>
      <c r="B72" s="4" t="s">
        <v>201</v>
      </c>
      <c r="C72" s="4" t="s">
        <v>202</v>
      </c>
      <c r="D72" s="4" t="s">
        <v>203</v>
      </c>
    </row>
    <row r="73">
      <c r="A73" s="1" t="s">
        <v>1</v>
      </c>
      <c r="B73" s="4" t="s">
        <v>204</v>
      </c>
    </row>
    <row r="74">
      <c r="A74" s="1" t="s">
        <v>205</v>
      </c>
      <c r="B74" s="4" t="s">
        <v>206</v>
      </c>
    </row>
    <row r="75">
      <c r="A75" s="1" t="s">
        <v>207</v>
      </c>
      <c r="B75" s="4" t="s">
        <v>208</v>
      </c>
    </row>
    <row r="76">
      <c r="A76" s="1" t="s">
        <v>209</v>
      </c>
      <c r="B76" s="4" t="s">
        <v>210</v>
      </c>
    </row>
    <row r="77">
      <c r="A77" s="1" t="s">
        <v>211</v>
      </c>
      <c r="B77" s="4" t="s">
        <v>212</v>
      </c>
    </row>
    <row r="78">
      <c r="A78" s="1" t="s">
        <v>213</v>
      </c>
      <c r="B78" s="4" t="s">
        <v>214</v>
      </c>
    </row>
  </sheetData>
  <mergeCells count="12">
    <mergeCell ref="AC1:AF1"/>
    <mergeCell ref="AG1:AJ1"/>
    <mergeCell ref="AK1:AN1"/>
    <mergeCell ref="AO1:AR1"/>
    <mergeCell ref="AS1:AV1"/>
    <mergeCell ref="A1:D1"/>
    <mergeCell ref="E1:H1"/>
    <mergeCell ref="I1:L1"/>
    <mergeCell ref="M1:P1"/>
    <mergeCell ref="Q1:T1"/>
    <mergeCell ref="U1:X1"/>
    <mergeCell ref="Y1:AB1"/>
  </mergeCells>
  <hyperlinks>
    <hyperlink r:id="rId1" ref="B5"/>
    <hyperlink r:id="rId2" ref="C5"/>
    <hyperlink r:id="rId3" ref="B10"/>
    <hyperlink r:id="rId4" ref="C10"/>
    <hyperlink r:id="rId5" location="irp=ed" ref="B11"/>
    <hyperlink r:id="rId6" ref="C11"/>
    <hyperlink r:id="rId7" location="lpqa=d,1" ref="B12"/>
    <hyperlink r:id="rId8" ref="C12"/>
    <hyperlink r:id="rId9" location="lpqa=d,2" ref="B13"/>
    <hyperlink r:id="rId10" ref="C13"/>
    <hyperlink r:id="rId11" location="lpstate=pid:-1" ref="B14"/>
    <hyperlink r:id="rId12" ref="C14"/>
    <hyperlink r:id="rId13" location="lpc=lpc" ref="B15"/>
    <hyperlink r:id="rId14" ref="C15"/>
    <hyperlink r:id="rId15" ref="B16"/>
    <hyperlink r:id="rId16" ref="C16"/>
    <hyperlink r:id="rId17" ref="B17"/>
    <hyperlink r:id="rId18" ref="C17"/>
    <hyperlink r:id="rId19" ref="B18"/>
    <hyperlink r:id="rId20" ref="C18"/>
    <hyperlink r:id="rId21" ref="B19"/>
    <hyperlink r:id="rId22" ref="C19"/>
    <hyperlink r:id="rId23" ref="B20"/>
    <hyperlink r:id="rId24" ref="C20"/>
    <hyperlink r:id="rId25" ref="B21"/>
    <hyperlink r:id="rId26" ref="C21"/>
    <hyperlink r:id="rId27" ref="B22"/>
    <hyperlink r:id="rId28" ref="C22"/>
    <hyperlink r:id="rId29" ref="B23"/>
    <hyperlink r:id="rId30" ref="C23"/>
    <hyperlink r:id="rId31" ref="B24"/>
    <hyperlink r:id="rId32" ref="C24"/>
    <hyperlink r:id="rId33" ref="B25"/>
    <hyperlink r:id="rId34" ref="C25"/>
    <hyperlink r:id="rId35" ref="B26"/>
    <hyperlink r:id="rId36" ref="C26"/>
    <hyperlink r:id="rId37" ref="B27"/>
    <hyperlink r:id="rId38" ref="C27"/>
    <hyperlink r:id="rId39" ref="B28"/>
    <hyperlink r:id="rId40" ref="C28"/>
    <hyperlink r:id="rId41" ref="B29"/>
    <hyperlink r:id="rId42" ref="C29"/>
    <hyperlink r:id="rId43" ref="B30"/>
    <hyperlink r:id="rId44" ref="C30"/>
    <hyperlink r:id="rId45" ref="B31"/>
    <hyperlink r:id="rId46" ref="C31"/>
    <hyperlink r:id="rId47" ref="B32"/>
    <hyperlink r:id="rId48" ref="C32"/>
    <hyperlink r:id="rId49" ref="B33"/>
    <hyperlink r:id="rId50" ref="C33"/>
    <hyperlink r:id="rId51" ref="B34"/>
    <hyperlink r:id="rId52" ref="C34"/>
    <hyperlink r:id="rId53" ref="B35"/>
    <hyperlink r:id="rId54" ref="C35"/>
    <hyperlink r:id="rId55" ref="B36"/>
    <hyperlink r:id="rId56" ref="C36"/>
    <hyperlink r:id="rId57" ref="B37"/>
    <hyperlink r:id="rId58" ref="C37"/>
    <hyperlink r:id="rId59" ref="B38"/>
    <hyperlink r:id="rId60" ref="C38"/>
    <hyperlink r:id="rId61" ref="B39"/>
    <hyperlink r:id="rId62" ref="C39"/>
    <hyperlink r:id="rId63" ref="B40"/>
    <hyperlink r:id="rId64" ref="C40"/>
    <hyperlink r:id="rId65" ref="B41"/>
    <hyperlink r:id="rId66" ref="C41"/>
    <hyperlink r:id="rId67" ref="B42"/>
    <hyperlink r:id="rId68" ref="C42"/>
    <hyperlink r:id="rId69" ref="B43"/>
    <hyperlink r:id="rId70" ref="C43"/>
    <hyperlink r:id="rId71" ref="B44"/>
    <hyperlink r:id="rId72" ref="C44"/>
    <hyperlink r:id="rId73" ref="B45"/>
    <hyperlink r:id="rId74" ref="C45"/>
    <hyperlink r:id="rId75" ref="B46"/>
    <hyperlink r:id="rId76" ref="C46"/>
    <hyperlink r:id="rId77" ref="B47"/>
    <hyperlink r:id="rId78" ref="C47"/>
    <hyperlink r:id="rId79" ref="B48"/>
    <hyperlink r:id="rId80" ref="C48"/>
    <hyperlink r:id="rId81" ref="B49"/>
    <hyperlink r:id="rId82" ref="C49"/>
    <hyperlink r:id="rId83" ref="B50"/>
    <hyperlink r:id="rId84" ref="C50"/>
    <hyperlink r:id="rId85" ref="B51"/>
    <hyperlink r:id="rId86" ref="C51"/>
    <hyperlink r:id="rId87" ref="B52"/>
    <hyperlink r:id="rId88" ref="C52"/>
    <hyperlink r:id="rId89" ref="B53"/>
    <hyperlink r:id="rId90" ref="C53"/>
    <hyperlink r:id="rId91" ref="D53"/>
    <hyperlink r:id="rId92" ref="B54"/>
    <hyperlink r:id="rId93" ref="C54"/>
    <hyperlink r:id="rId94" ref="D54"/>
    <hyperlink r:id="rId95" ref="B55"/>
    <hyperlink r:id="rId96" ref="C55"/>
    <hyperlink r:id="rId97" ref="D55"/>
    <hyperlink r:id="rId98" ref="B56"/>
    <hyperlink r:id="rId99" ref="C56"/>
    <hyperlink r:id="rId100" ref="D56"/>
    <hyperlink r:id="rId101" ref="B57"/>
    <hyperlink r:id="rId102" ref="C57"/>
    <hyperlink r:id="rId103" ref="D57"/>
    <hyperlink r:id="rId104" ref="B58"/>
    <hyperlink r:id="rId105" ref="C58"/>
    <hyperlink r:id="rId106" ref="D58"/>
    <hyperlink r:id="rId107" ref="B59"/>
    <hyperlink r:id="rId108" ref="C59"/>
    <hyperlink r:id="rId109" ref="D59"/>
    <hyperlink r:id="rId110" ref="B60"/>
    <hyperlink r:id="rId111" ref="C60"/>
    <hyperlink r:id="rId112" ref="D60"/>
    <hyperlink r:id="rId113" ref="B61"/>
    <hyperlink r:id="rId114" ref="C61"/>
    <hyperlink r:id="rId115" ref="D61"/>
    <hyperlink r:id="rId116" ref="B62"/>
    <hyperlink r:id="rId117" ref="C62"/>
    <hyperlink r:id="rId118" ref="D62"/>
    <hyperlink r:id="rId119" ref="B63"/>
    <hyperlink r:id="rId120" ref="C63"/>
    <hyperlink r:id="rId121" ref="D63"/>
    <hyperlink r:id="rId122" ref="B64"/>
    <hyperlink r:id="rId123" ref="C64"/>
    <hyperlink r:id="rId124" ref="D64"/>
    <hyperlink r:id="rId125" ref="B65"/>
    <hyperlink r:id="rId126" ref="C65"/>
    <hyperlink r:id="rId127" ref="D65"/>
    <hyperlink r:id="rId128" ref="B66"/>
    <hyperlink r:id="rId129" ref="C66"/>
    <hyperlink r:id="rId130" ref="D66"/>
    <hyperlink r:id="rId131" ref="B67"/>
    <hyperlink r:id="rId132" ref="C67"/>
    <hyperlink r:id="rId133" ref="D67"/>
    <hyperlink r:id="rId134" ref="B68"/>
    <hyperlink r:id="rId135" ref="C68"/>
    <hyperlink r:id="rId136" ref="D68"/>
    <hyperlink r:id="rId137" ref="B69"/>
    <hyperlink r:id="rId138" ref="C69"/>
    <hyperlink r:id="rId139" ref="D69"/>
    <hyperlink r:id="rId140" ref="B70"/>
    <hyperlink r:id="rId141" ref="C70"/>
    <hyperlink r:id="rId142" ref="D70"/>
    <hyperlink r:id="rId143" ref="B71"/>
    <hyperlink r:id="rId144" ref="C71"/>
    <hyperlink r:id="rId145" ref="D71"/>
    <hyperlink r:id="rId146" ref="B72"/>
    <hyperlink r:id="rId147" ref="C72"/>
    <hyperlink r:id="rId148" ref="D72"/>
    <hyperlink r:id="rId149" location="gid=0" ref="B73"/>
    <hyperlink r:id="rId150" location="gid=240537447" ref="B74"/>
    <hyperlink r:id="rId151" location="gid=950687387" ref="B75"/>
    <hyperlink r:id="rId152" location="gid=1778093022" ref="B76"/>
    <hyperlink r:id="rId153" location="gid=544564051" ref="B77"/>
    <hyperlink r:id="rId154" location="gid=1165843500" ref="B78"/>
  </hyperlinks>
  <drawing r:id="rId1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215</v>
      </c>
      <c r="B1" s="7" t="s">
        <v>216</v>
      </c>
      <c r="C1" s="7" t="s">
        <v>217</v>
      </c>
      <c r="D1" s="7" t="s">
        <v>218</v>
      </c>
      <c r="E1" s="7" t="s">
        <v>13</v>
      </c>
      <c r="F1" s="7" t="s">
        <v>219</v>
      </c>
      <c r="G1" s="7" t="s">
        <v>220</v>
      </c>
      <c r="H1" s="7" t="s">
        <v>221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tr">
        <f>HYPERLINK("https://www.google.com/maps/search/?api=1&amp;query=33.8127953,-117.9189693&amp;query_place_id=ChIJRR0WM9HX3IARK9Sc4AyhmpE","Sleeping Beauty Castle Walkthrough")</f>
        <v>Sleeping Beauty Castle Walkthrough</v>
      </c>
      <c r="B2" s="6" t="str">
        <f>HYPERLINK("https://www.google.com/maps/@?api=1&amp;map_action=pano&amp;viewpoint=33.8127953%2C-117.9189693","Sleeping Beauty Castle Walkthrough")</f>
        <v>Sleeping Beauty Castle Walkthrough</v>
      </c>
      <c r="C2" s="5">
        <v>33.8127953</v>
      </c>
      <c r="D2" s="5">
        <v>-117.9189693</v>
      </c>
      <c r="E2" s="1" t="s">
        <v>222</v>
      </c>
      <c r="F2" s="5">
        <v>4.6</v>
      </c>
      <c r="G2" s="5">
        <v>494.0</v>
      </c>
      <c r="H2" s="1" t="s">
        <v>223</v>
      </c>
    </row>
    <row r="3">
      <c r="A3" s="6" t="str">
        <f>HYPERLINK("https://www.google.com/maps/search/?api=1&amp;query=33.8097925,-117.9237869&amp;query_place_id=ChIJtQw0jtfX3IARiwjloLOkQs0","Downtown Disney District")</f>
        <v>Downtown Disney District</v>
      </c>
      <c r="B3" s="6" t="str">
        <f>HYPERLINK("https://www.google.com/maps/@?api=1&amp;map_action=pano&amp;viewpoint=33.8097925%2C-117.9237869","Downtown Disney District")</f>
        <v>Downtown Disney District</v>
      </c>
      <c r="C3" s="5">
        <v>33.8097925</v>
      </c>
      <c r="D3" s="5">
        <v>-117.9237869</v>
      </c>
      <c r="E3" s="1" t="s">
        <v>224</v>
      </c>
      <c r="F3" s="5">
        <v>4.6</v>
      </c>
      <c r="G3" s="5">
        <v>34448.0</v>
      </c>
      <c r="H3" s="1" t="s">
        <v>225</v>
      </c>
    </row>
    <row r="4">
      <c r="A4" s="6" t="str">
        <f>HYPERLINK("https://www.google.com/maps/search/?api=1&amp;query=33.8054175,-117.9208423&amp;query_place_id=ChIJPQhS4djX3IARI9WzlAUOcV0","Pixar Pier")</f>
        <v>Pixar Pier</v>
      </c>
      <c r="B4" s="6" t="str">
        <f>HYPERLINK("https://www.google.com/maps/@?api=1&amp;map_action=pano&amp;viewpoint=33.8054175%2C-117.9208423","Pixar Pier")</f>
        <v>Pixar Pier</v>
      </c>
      <c r="C4" s="5">
        <v>33.8054175</v>
      </c>
      <c r="D4" s="5">
        <v>-117.9208423</v>
      </c>
      <c r="E4" s="1" t="s">
        <v>226</v>
      </c>
      <c r="F4" s="5">
        <v>4.8</v>
      </c>
      <c r="G4" s="5">
        <v>154.0</v>
      </c>
      <c r="H4" s="1" t="s">
        <v>227</v>
      </c>
    </row>
    <row r="5">
      <c r="A5" s="6" t="str">
        <f>HYPERLINK("https://www.google.com/maps/search/?api=1&amp;query=33.8121436,-117.9210796&amp;query_place_id=ChIJx29__NbX3IARe_a8KuLeoGE","Pirate's Lair on Tom Sawyer Island")</f>
        <v>Pirate's Lair on Tom Sawyer Island</v>
      </c>
      <c r="B5" s="6" t="str">
        <f>HYPERLINK("https://www.google.com/maps/@?api=1&amp;map_action=pano&amp;viewpoint=33.8121436%2C-117.9210796","Pirate's Lair on Tom Sawyer Island")</f>
        <v>Pirate's Lair on Tom Sawyer Island</v>
      </c>
      <c r="C5" s="5">
        <v>33.8121436</v>
      </c>
      <c r="D5" s="5">
        <v>-117.9210796</v>
      </c>
      <c r="E5" s="1" t="s">
        <v>228</v>
      </c>
      <c r="F5" s="5">
        <v>4.4</v>
      </c>
      <c r="G5" s="5">
        <v>75.0</v>
      </c>
      <c r="H5" s="1" t="s">
        <v>227</v>
      </c>
    </row>
    <row r="6">
      <c r="A6" s="6" t="str">
        <f>HYPERLINK("https://www.google.com/maps/search/?api=1&amp;query=34.0682286,-118.2318135&amp;query_place_id=ChIJgfk0NV7GwoAR4ja9LMYRY0s","Los Angeles State Historic Park")</f>
        <v>Los Angeles State Historic Park</v>
      </c>
      <c r="B6" s="6" t="str">
        <f>HYPERLINK("https://www.google.com/maps/@?api=1&amp;map_action=pano&amp;viewpoint=34.0682286%2C-118.2318135","Los Angeles State Historic Park")</f>
        <v>Los Angeles State Historic Park</v>
      </c>
      <c r="C6" s="5">
        <v>34.0682286</v>
      </c>
      <c r="D6" s="5">
        <v>-118.2318135</v>
      </c>
      <c r="E6" s="1" t="s">
        <v>229</v>
      </c>
      <c r="F6" s="5">
        <v>4.6</v>
      </c>
      <c r="G6" s="5">
        <v>3609.0</v>
      </c>
      <c r="H6" s="1" t="s">
        <v>230</v>
      </c>
    </row>
    <row r="7">
      <c r="A7" s="6" t="str">
        <f>HYPERLINK("https://www.google.com/maps/search/?api=1&amp;query=33.9936111,-118.0711111&amp;query_place_id=ChIJtXAI94PRwoARREiqZiCcHHM","Pio Pico State Historic Park")</f>
        <v>Pio Pico State Historic Park</v>
      </c>
      <c r="B7" s="6" t="str">
        <f>HYPERLINK("https://www.google.com/maps/@?api=1&amp;map_action=pano&amp;viewpoint=33.9936111%2C-118.0711111","Pio Pico State Historic Park")</f>
        <v>Pio Pico State Historic Park</v>
      </c>
      <c r="C7" s="5">
        <v>33.9936111</v>
      </c>
      <c r="D7" s="5">
        <v>-118.0711111</v>
      </c>
      <c r="E7" s="1" t="s">
        <v>231</v>
      </c>
      <c r="F7" s="5">
        <v>4.4</v>
      </c>
      <c r="G7" s="5">
        <v>189.0</v>
      </c>
      <c r="H7" s="1" t="s">
        <v>232</v>
      </c>
    </row>
    <row r="8">
      <c r="A8" s="6" t="str">
        <f>HYPERLINK("https://www.google.com/maps/search/?api=1&amp;query=34.050604,-118.2478573&amp;query_place_id=ChIJBYuC8kvGwoAROxBTjwqfWpU","Bradbury Building")</f>
        <v>Bradbury Building</v>
      </c>
      <c r="B8" s="6" t="str">
        <f>HYPERLINK("https://www.google.com/maps/@?api=1&amp;map_action=pano&amp;viewpoint=34.050604%2C-118.2478573","Bradbury Building")</f>
        <v>Bradbury Building</v>
      </c>
      <c r="C8" s="5">
        <v>34.050604</v>
      </c>
      <c r="D8" s="5">
        <v>-118.2478573</v>
      </c>
      <c r="E8" s="1" t="s">
        <v>233</v>
      </c>
      <c r="F8" s="5">
        <v>4.5</v>
      </c>
      <c r="G8" s="5">
        <v>1949.0</v>
      </c>
      <c r="H8" s="1" t="s">
        <v>227</v>
      </c>
    </row>
    <row r="9">
      <c r="A9" s="6" t="str">
        <f>HYPERLINK("https://www.google.com/maps/search/?api=1&amp;query=33.8633838,-118.0618202&amp;query_place_id=ChIJp5g5Q1Qs3YARzV3quVseiJA","Cerritos Heritage Park")</f>
        <v>Cerritos Heritage Park</v>
      </c>
      <c r="B9" s="6" t="str">
        <f>HYPERLINK("https://www.google.com/maps/@?api=1&amp;map_action=pano&amp;viewpoint=33.8633838%2C-118.0618202","Cerritos Heritage Park")</f>
        <v>Cerritos Heritage Park</v>
      </c>
      <c r="C9" s="5">
        <v>33.8633838</v>
      </c>
      <c r="D9" s="5">
        <v>-118.0618202</v>
      </c>
      <c r="E9" s="1" t="s">
        <v>234</v>
      </c>
      <c r="F9" s="5">
        <v>4.7</v>
      </c>
      <c r="G9" s="5">
        <v>2950.0</v>
      </c>
      <c r="H9" s="1" t="s">
        <v>232</v>
      </c>
    </row>
    <row r="10">
      <c r="A10" s="6" t="str">
        <f>HYPERLINK("https://www.google.com/maps/search/?api=1&amp;query=33.7852766,-118.119816&amp;query_place_id=ChIJN3Olj9sx3YARENSit3gqJeY","Earl Burns Miller Japanese Garden")</f>
        <v>Earl Burns Miller Japanese Garden</v>
      </c>
      <c r="B10" s="6" t="str">
        <f>HYPERLINK("https://www.google.com/maps/@?api=1&amp;map_action=pano&amp;viewpoint=33.7852766%2C-118.119816","Earl Burns Miller Japanese Garden")</f>
        <v>Earl Burns Miller Japanese Garden</v>
      </c>
      <c r="C10" s="5">
        <v>33.7852766</v>
      </c>
      <c r="D10" s="5">
        <v>-118.119816</v>
      </c>
      <c r="E10" s="1" t="s">
        <v>235</v>
      </c>
      <c r="F10" s="5">
        <v>4.6</v>
      </c>
      <c r="G10" s="5">
        <v>998.0</v>
      </c>
      <c r="H10" s="1" t="s">
        <v>230</v>
      </c>
    </row>
    <row r="11">
      <c r="A11" s="6" t="str">
        <f>HYPERLINK("https://www.google.com/maps/search/?api=1&amp;query=33.726893,-118.0718469&amp;query_place_id=ChIJTc95NnEl3YAR-fouPyOVnqY","Seabridge Park")</f>
        <v>Seabridge Park</v>
      </c>
      <c r="B11" s="6" t="str">
        <f>HYPERLINK("https://www.google.com/maps/@?api=1&amp;map_action=pano&amp;viewpoint=33.726893%2C-118.0718469","Seabridge Park")</f>
        <v>Seabridge Park</v>
      </c>
      <c r="C11" s="5">
        <v>33.726893</v>
      </c>
      <c r="D11" s="5">
        <v>-118.0718469</v>
      </c>
      <c r="E11" s="1" t="s">
        <v>236</v>
      </c>
      <c r="F11" s="5">
        <v>4.6</v>
      </c>
      <c r="G11" s="5">
        <v>811.0</v>
      </c>
      <c r="H11" s="1" t="s">
        <v>232</v>
      </c>
    </row>
    <row r="12">
      <c r="A12" s="6" t="str">
        <f>HYPERLINK("https://www.google.com/maps/search/?api=1&amp;query=33.738759,-118.279002&amp;query_place_id=ChIJC8ClADc23YARGv3mnzwNeu0","LA Waterfront")</f>
        <v>LA Waterfront</v>
      </c>
      <c r="B12" s="6" t="str">
        <f>HYPERLINK("https://www.google.com/maps/@?api=1&amp;map_action=pano&amp;viewpoint=33.738759%2C-118.279002","LA Waterfront")</f>
        <v>LA Waterfront</v>
      </c>
      <c r="C12" s="5">
        <v>33.738759</v>
      </c>
      <c r="D12" s="5">
        <v>-118.279002</v>
      </c>
      <c r="E12" s="1" t="s">
        <v>237</v>
      </c>
      <c r="F12" s="5">
        <v>4.5</v>
      </c>
      <c r="G12" s="5">
        <v>756.0</v>
      </c>
      <c r="H12" s="1" t="s">
        <v>227</v>
      </c>
    </row>
    <row r="13">
      <c r="A13" s="6" t="str">
        <f>HYPERLINK("https://www.google.com/maps/search/?api=1&amp;query=33.8443038,-118.0002265&amp;query_place_id=ChIJo3h_9V8p3YARVTAekE45jq4","Knott's Berry Farm")</f>
        <v>Knott's Berry Farm</v>
      </c>
      <c r="B13" s="6" t="str">
        <f>HYPERLINK("https://www.google.com/maps/@?api=1&amp;map_action=pano&amp;viewpoint=33.8443038%2C-118.0002265","Knott's Berry Farm")</f>
        <v>Knott's Berry Farm</v>
      </c>
      <c r="C13" s="5">
        <v>33.8443038</v>
      </c>
      <c r="D13" s="5">
        <v>-118.0002265</v>
      </c>
      <c r="E13" s="1" t="s">
        <v>238</v>
      </c>
      <c r="F13" s="5">
        <v>4.6</v>
      </c>
      <c r="G13" s="5">
        <v>61378.0</v>
      </c>
      <c r="H13" s="1" t="s">
        <v>223</v>
      </c>
    </row>
    <row r="14">
      <c r="A14" s="6" t="str">
        <f>HYPERLINK("https://www.google.com/maps/search/?api=1&amp;query=33.8136285,-117.9182653&amp;query_place_id=ChIJ9TWHTdHX3IARsElE7ASk9NU","Storybook Land Canal Boats")</f>
        <v>Storybook Land Canal Boats</v>
      </c>
      <c r="B14" s="6" t="str">
        <f>HYPERLINK("https://www.google.com/maps/@?api=1&amp;map_action=pano&amp;viewpoint=33.8136285%2C-117.9182653","Storybook Land Canal Boats")</f>
        <v>Storybook Land Canal Boats</v>
      </c>
      <c r="C14" s="5">
        <v>33.8136285</v>
      </c>
      <c r="D14" s="5">
        <v>-117.9182653</v>
      </c>
      <c r="E14" s="1" t="s">
        <v>239</v>
      </c>
      <c r="F14" s="5">
        <v>4.2</v>
      </c>
      <c r="G14" s="5">
        <v>128.0</v>
      </c>
      <c r="H14" s="1" t="s">
        <v>227</v>
      </c>
    </row>
    <row r="15">
      <c r="A15" s="6" t="str">
        <f>HYPERLINK("https://www.google.com/maps/search/?api=1&amp;query=34.0541522,-118.2411819&amp;query_place_id=ChIJtzDYWE_GwoARYhpYTYiTBTE","Public Art 'Triforium'")</f>
        <v>Public Art 'Triforium'</v>
      </c>
      <c r="B15" s="6" t="str">
        <f>HYPERLINK("https://www.google.com/maps/@?api=1&amp;map_action=pano&amp;viewpoint=34.0541522%2C-118.2411819","Public Art 'Triforium'")</f>
        <v>Public Art 'Triforium'</v>
      </c>
      <c r="C15" s="5">
        <v>34.0541522</v>
      </c>
      <c r="D15" s="5">
        <v>-118.2411819</v>
      </c>
      <c r="E15" s="1" t="s">
        <v>240</v>
      </c>
      <c r="F15" s="5">
        <v>4.0</v>
      </c>
      <c r="G15" s="5">
        <v>44.0</v>
      </c>
      <c r="H15" s="1" t="s">
        <v>227</v>
      </c>
    </row>
    <row r="16">
      <c r="A16" s="6" t="str">
        <f>HYPERLINK("https://www.google.com/maps/search/?api=1&amp;query=33.7109884,-118.2852845&amp;query_place_id=ChIJOxUO5sI33YARcEAaUsmzICQ","Cabrillo Marine Aquarium")</f>
        <v>Cabrillo Marine Aquarium</v>
      </c>
      <c r="B16" s="6" t="str">
        <f>HYPERLINK("https://www.google.com/maps/@?api=1&amp;map_action=pano&amp;viewpoint=33.7109884%2C-118.2852845","Cabrillo Marine Aquarium")</f>
        <v>Cabrillo Marine Aquarium</v>
      </c>
      <c r="C16" s="5">
        <v>33.7109884</v>
      </c>
      <c r="D16" s="5">
        <v>-118.2852845</v>
      </c>
      <c r="E16" s="1" t="s">
        <v>241</v>
      </c>
      <c r="F16" s="5">
        <v>4.6</v>
      </c>
      <c r="G16" s="5">
        <v>4190.0</v>
      </c>
      <c r="H16" s="1" t="s">
        <v>242</v>
      </c>
    </row>
    <row r="17">
      <c r="A17" s="6" t="str">
        <f>HYPERLINK("https://www.google.com/maps/search/?api=1&amp;query=33.7993545,-118.1651217&amp;query_place_id=ChIJ6yi6-n0x3YARHC5OVOOdvQo","Hilltop Park")</f>
        <v>Hilltop Park</v>
      </c>
      <c r="B17" s="6" t="str">
        <f>HYPERLINK("https://www.google.com/maps/@?api=1&amp;map_action=pano&amp;viewpoint=33.7993545%2C-118.1651217","Hilltop Park")</f>
        <v>Hilltop Park</v>
      </c>
      <c r="C17" s="5">
        <v>33.7993545</v>
      </c>
      <c r="D17" s="5">
        <v>-118.1651217</v>
      </c>
      <c r="E17" s="1" t="s">
        <v>243</v>
      </c>
      <c r="F17" s="5">
        <v>4.8</v>
      </c>
      <c r="G17" s="5">
        <v>4644.0</v>
      </c>
      <c r="H17" s="1" t="s">
        <v>232</v>
      </c>
    </row>
    <row r="18">
      <c r="A18" s="6" t="str">
        <f>HYPERLINK("https://www.google.com/maps/search/?api=1&amp;query=33.7190281,-117.9382728&amp;query_place_id=ChIJNWhHcwsn3YAR66eV_VxLTEY","Mile Square Regional Park")</f>
        <v>Mile Square Regional Park</v>
      </c>
      <c r="B18" s="6" t="str">
        <f>HYPERLINK("https://www.google.com/maps/@?api=1&amp;map_action=pano&amp;viewpoint=33.7190281%2C-117.9382728","Mile Square Regional Park")</f>
        <v>Mile Square Regional Park</v>
      </c>
      <c r="C18" s="5">
        <v>33.7190281</v>
      </c>
      <c r="D18" s="5">
        <v>-117.9382728</v>
      </c>
      <c r="E18" s="1" t="s">
        <v>244</v>
      </c>
      <c r="F18" s="5">
        <v>4.7</v>
      </c>
      <c r="G18" s="5">
        <v>6303.0</v>
      </c>
      <c r="H18" s="1" t="s">
        <v>232</v>
      </c>
    </row>
    <row r="19">
      <c r="A19" s="6" t="str">
        <f>HYPERLINK("https://www.google.com/maps/search/?api=1&amp;query=34.0618732,-118.2568859&amp;query_place_id=ChIJeRhEtqvHwoARn4vexuEKGnQ","Vista Hermosa Natural Park, Mountains Recreation &amp; Conservation Authority")</f>
        <v>Vista Hermosa Natural Park, Mountains Recreation &amp; Conservation Authority</v>
      </c>
      <c r="B19" s="6" t="str">
        <f>HYPERLINK("https://www.google.com/maps/@?api=1&amp;map_action=pano&amp;viewpoint=34.0618732%2C-118.2568859","Vista Hermosa Natural Park, Mountains Recreation &amp; Conservation Authority")</f>
        <v>Vista Hermosa Natural Park, Mountains Recreation &amp; Conservation Authority</v>
      </c>
      <c r="C19" s="5">
        <v>34.0618732</v>
      </c>
      <c r="D19" s="5">
        <v>-118.2568859</v>
      </c>
      <c r="E19" s="1" t="s">
        <v>245</v>
      </c>
      <c r="F19" s="5">
        <v>4.7</v>
      </c>
      <c r="G19" s="5">
        <v>2299.0</v>
      </c>
      <c r="H19" s="1" t="s">
        <v>232</v>
      </c>
    </row>
    <row r="20">
      <c r="A20" s="6" t="str">
        <f>HYPERLINK("https://www.google.com/maps/search/?api=1&amp;query=33.7422615,-118.2772823&amp;query_place_id=ChIJdZbSPDg23YAR6yR-akC2g4E","Battleship USS Iowa Museum")</f>
        <v>Battleship USS Iowa Museum</v>
      </c>
      <c r="B20" s="6" t="str">
        <f>HYPERLINK("https://www.google.com/maps/@?api=1&amp;map_action=pano&amp;viewpoint=33.7422615%2C-118.2772823","Battleship USS Iowa Museum")</f>
        <v>Battleship USS Iowa Museum</v>
      </c>
      <c r="C20" s="5">
        <v>33.7422615</v>
      </c>
      <c r="D20" s="5">
        <v>-118.2772823</v>
      </c>
      <c r="E20" s="1" t="s">
        <v>246</v>
      </c>
      <c r="F20" s="5">
        <v>4.8</v>
      </c>
      <c r="G20" s="5">
        <v>7550.0</v>
      </c>
      <c r="H20" s="1" t="s">
        <v>247</v>
      </c>
    </row>
    <row r="21">
      <c r="A21" s="6" t="str">
        <f>HYPERLINK("https://www.google.com/maps/search/?api=1&amp;query=33.7606184,-118.1903112&amp;query_place_id=ChIJXci-9SQx3YARELY9vukCvLk","Shoreline Village")</f>
        <v>Shoreline Village</v>
      </c>
      <c r="B21" s="6" t="str">
        <f>HYPERLINK("https://www.google.com/maps/@?api=1&amp;map_action=pano&amp;viewpoint=33.7606184%2C-118.1903112","Shoreline Village")</f>
        <v>Shoreline Village</v>
      </c>
      <c r="C21" s="5">
        <v>33.7606184</v>
      </c>
      <c r="D21" s="5">
        <v>-118.1903112</v>
      </c>
      <c r="E21" s="1" t="s">
        <v>248</v>
      </c>
      <c r="F21" s="5">
        <v>4.6</v>
      </c>
      <c r="G21" s="5">
        <v>10845.0</v>
      </c>
      <c r="H21" s="1" t="s">
        <v>249</v>
      </c>
    </row>
    <row r="22">
      <c r="A22" s="6" t="str">
        <f>HYPERLINK("https://www.google.com/maps/search/?api=1&amp;query=33.8663341,-118.082187&amp;query_place_id=ChIJy1uQXest3YARL2veACsSueQ","Little India")</f>
        <v>Little India</v>
      </c>
      <c r="B22" s="6" t="str">
        <f>HYPERLINK("https://www.google.com/maps/@?api=1&amp;map_action=pano&amp;viewpoint=33.8663341%2C-118.082187","Little India")</f>
        <v>Little India</v>
      </c>
      <c r="C22" s="5">
        <v>33.8663341</v>
      </c>
      <c r="D22" s="5">
        <v>-118.082187</v>
      </c>
      <c r="E22" s="1" t="s">
        <v>250</v>
      </c>
      <c r="F22" s="5">
        <v>4.5</v>
      </c>
      <c r="G22" s="5">
        <v>26.0</v>
      </c>
      <c r="H22" s="1" t="s">
        <v>227</v>
      </c>
    </row>
    <row r="23">
      <c r="A23" s="6" t="str">
        <f>HYPERLINK("https://www.google.com/maps/search/?api=1&amp;query=34.0284284,-118.1310051&amp;query_place_id=ChIJOcbju8bPwoARWAoJIqp3Xf0","Armenian Genocide Martyrs Memorial Monument")</f>
        <v>Armenian Genocide Martyrs Memorial Monument</v>
      </c>
      <c r="B23" s="6" t="str">
        <f>HYPERLINK("https://www.google.com/maps/@?api=1&amp;map_action=pano&amp;viewpoint=34.0284284%2C-118.1310051","Armenian Genocide Martyrs Memorial Monument")</f>
        <v>Armenian Genocide Martyrs Memorial Monument</v>
      </c>
      <c r="C23" s="5">
        <v>34.0284284</v>
      </c>
      <c r="D23" s="5">
        <v>-118.1310051</v>
      </c>
      <c r="E23" s="1" t="s">
        <v>251</v>
      </c>
      <c r="F23" s="5">
        <v>4.6</v>
      </c>
      <c r="G23" s="5">
        <v>109.0</v>
      </c>
      <c r="H23" s="1" t="s">
        <v>227</v>
      </c>
    </row>
    <row r="24">
      <c r="A24" s="6" t="str">
        <f>HYPERLINK("https://www.google.com/maps/search/?api=1&amp;query=33.8090944,-117.9189738&amp;query_place_id=ChIJKx3EAdrX3IARl1SHBK4rtfg","Disneyland Esplanade")</f>
        <v>Disneyland Esplanade</v>
      </c>
      <c r="B24" s="6" t="str">
        <f>HYPERLINK("https://www.google.com/maps/@?api=1&amp;map_action=pano&amp;viewpoint=33.8090944%2C-117.9189738","Disneyland Esplanade")</f>
        <v>Disneyland Esplanade</v>
      </c>
      <c r="C24" s="5">
        <v>33.8090944</v>
      </c>
      <c r="D24" s="5">
        <v>-117.9189738</v>
      </c>
      <c r="E24" s="1" t="s">
        <v>252</v>
      </c>
      <c r="F24" s="5">
        <v>4.7</v>
      </c>
      <c r="G24" s="5">
        <v>2855.0</v>
      </c>
      <c r="H24" s="1" t="s">
        <v>227</v>
      </c>
    </row>
    <row r="25">
      <c r="A25" s="6" t="str">
        <f>HYPERLINK("https://www.google.com/maps/search/?api=1&amp;query=33.7719038,-118.1340534&amp;query_place_id=ChIJ6TxAIcox3YAR4n_5OLF0PgE","Colorado Lagoon")</f>
        <v>Colorado Lagoon</v>
      </c>
      <c r="B25" s="6" t="str">
        <f>HYPERLINK("https://www.google.com/maps/@?api=1&amp;map_action=pano&amp;viewpoint=33.7719038%2C-118.1340534","Colorado Lagoon")</f>
        <v>Colorado Lagoon</v>
      </c>
      <c r="C25" s="5">
        <v>33.7719038</v>
      </c>
      <c r="D25" s="5">
        <v>-118.1340534</v>
      </c>
      <c r="E25" s="1" t="s">
        <v>253</v>
      </c>
      <c r="F25" s="5">
        <v>4.6</v>
      </c>
      <c r="G25" s="5">
        <v>1772.0</v>
      </c>
      <c r="H25" s="1" t="s">
        <v>232</v>
      </c>
    </row>
    <row r="26">
      <c r="A26" s="6" t="str">
        <f>HYPERLINK("https://www.google.com/maps/search/?api=1&amp;query=34.0476503,-118.2478642&amp;query_place_id=ChIJ-UBfNUrGwoARisZY3LbCfkM","Downtown Los Angeles Art Walk")</f>
        <v>Downtown Los Angeles Art Walk</v>
      </c>
      <c r="B26" s="6" t="str">
        <f>HYPERLINK("https://www.google.com/maps/@?api=1&amp;map_action=pano&amp;viewpoint=34.0476503%2C-118.2478642","Downtown Los Angeles Art Walk")</f>
        <v>Downtown Los Angeles Art Walk</v>
      </c>
      <c r="C26" s="5">
        <v>34.0476503</v>
      </c>
      <c r="D26" s="5">
        <v>-118.2478642</v>
      </c>
      <c r="E26" s="1" t="s">
        <v>254</v>
      </c>
      <c r="F26" s="5">
        <v>4.4</v>
      </c>
      <c r="G26" s="5">
        <v>464.0</v>
      </c>
      <c r="H26" s="1" t="s">
        <v>227</v>
      </c>
    </row>
    <row r="27">
      <c r="A27" s="6" t="str">
        <f>HYPERLINK("https://www.google.com/maps/search/?api=1&amp;query=33.7499816,-118.1054627&amp;query_place_id=ChIJV7S22-Yv3YARDxQQatLNdB0","Los Cerritos Wetlands")</f>
        <v>Los Cerritos Wetlands</v>
      </c>
      <c r="B27" s="6" t="str">
        <f>HYPERLINK("https://www.google.com/maps/@?api=1&amp;map_action=pano&amp;viewpoint=33.7499816%2C-118.1054627","Los Cerritos Wetlands")</f>
        <v>Los Cerritos Wetlands</v>
      </c>
      <c r="C27" s="5">
        <v>33.7499816</v>
      </c>
      <c r="D27" s="5">
        <v>-118.1054627</v>
      </c>
      <c r="E27" s="1" t="s">
        <v>255</v>
      </c>
      <c r="F27" s="5">
        <v>4.4</v>
      </c>
      <c r="G27" s="5">
        <v>75.0</v>
      </c>
      <c r="H27" s="1" t="s">
        <v>230</v>
      </c>
    </row>
    <row r="28">
      <c r="A28" s="6" t="str">
        <f>HYPERLINK("https://www.google.com/maps/search/?api=1&amp;query=34.0442591,-118.244646&amp;query_place_id=ChIJJZdHqC7HwoARFvHuZb8s6_A","Michael Jackson Beat it (Music Video) - Special Cafe")</f>
        <v>Michael Jackson Beat it (Music Video) - Special Cafe</v>
      </c>
      <c r="B28" s="6" t="str">
        <f>HYPERLINK("https://www.google.com/maps/@?api=1&amp;map_action=pano&amp;viewpoint=34.0442591%2C-118.244646","Michael Jackson Beat it (Music Video) - Special Cafe")</f>
        <v>Michael Jackson Beat it (Music Video) - Special Cafe</v>
      </c>
      <c r="C28" s="5">
        <v>34.0442591</v>
      </c>
      <c r="D28" s="5">
        <v>-118.244646</v>
      </c>
      <c r="E28" s="1" t="s">
        <v>256</v>
      </c>
      <c r="F28" s="5">
        <v>5.0</v>
      </c>
      <c r="G28" s="5">
        <v>3.0</v>
      </c>
      <c r="H28" s="1" t="s">
        <v>227</v>
      </c>
    </row>
    <row r="29">
      <c r="A29" s="6" t="str">
        <f>HYPERLINK("https://www.google.com/maps/search/?api=1&amp;query=34.062676,-118.2408801&amp;query_place_id=ChIJX6k8plDGwoAReNYljvUL49E","Thien Hau Temple")</f>
        <v>Thien Hau Temple</v>
      </c>
      <c r="B29" s="6" t="str">
        <f>HYPERLINK("https://www.google.com/maps/@?api=1&amp;map_action=pano&amp;viewpoint=34.062676%2C-118.2408801","Thien Hau Temple")</f>
        <v>Thien Hau Temple</v>
      </c>
      <c r="C29" s="5">
        <v>34.062676</v>
      </c>
      <c r="D29" s="5">
        <v>-118.2408801</v>
      </c>
      <c r="E29" s="1" t="s">
        <v>257</v>
      </c>
      <c r="F29" s="5">
        <v>4.7</v>
      </c>
      <c r="G29" s="5">
        <v>561.0</v>
      </c>
      <c r="H29" s="1" t="s">
        <v>258</v>
      </c>
    </row>
    <row r="30">
      <c r="A30" s="6" t="str">
        <f>HYPERLINK("https://www.google.com/maps/search/?api=1&amp;query=33.7207429,-117.9106923&amp;query_place_id=ChIJ4y1OupfY3IARM-WCXfaxuUI","Heritage Museum of Orange County")</f>
        <v>Heritage Museum of Orange County</v>
      </c>
      <c r="B30" s="6" t="str">
        <f>HYPERLINK("https://www.google.com/maps/@?api=1&amp;map_action=pano&amp;viewpoint=33.7207429%2C-117.9106923","Heritage Museum of Orange County")</f>
        <v>Heritage Museum of Orange County</v>
      </c>
      <c r="C30" s="5">
        <v>33.7207429</v>
      </c>
      <c r="D30" s="5">
        <v>-117.9106923</v>
      </c>
      <c r="E30" s="1" t="s">
        <v>259</v>
      </c>
      <c r="F30" s="5">
        <v>4.6</v>
      </c>
      <c r="G30" s="5">
        <v>522.0</v>
      </c>
      <c r="H30" s="1" t="s">
        <v>247</v>
      </c>
    </row>
    <row r="31">
      <c r="A31" s="6" t="str">
        <f>HYPERLINK("https://www.google.com/maps/search/?api=1&amp;query=33.7622021,-118.1647825&amp;query_place_id=ChIJOYxgaEEx3YARhVdp_JVsDO8","Junipero Beach")</f>
        <v>Junipero Beach</v>
      </c>
      <c r="B31" s="6" t="str">
        <f>HYPERLINK("https://www.google.com/maps/@?api=1&amp;map_action=pano&amp;viewpoint=33.7622021%2C-118.1647825","Junipero Beach")</f>
        <v>Junipero Beach</v>
      </c>
      <c r="C31" s="5">
        <v>33.7622021</v>
      </c>
      <c r="D31" s="5">
        <v>-118.1647825</v>
      </c>
      <c r="E31" s="1" t="s">
        <v>260</v>
      </c>
      <c r="F31" s="5">
        <v>4.5</v>
      </c>
      <c r="G31" s="5">
        <v>16.0</v>
      </c>
      <c r="H31" s="1" t="s">
        <v>227</v>
      </c>
    </row>
    <row r="32">
      <c r="A32" s="6" t="str">
        <f>HYPERLINK("https://www.google.com/maps/search/?api=1&amp;query=33.8670619,-118.2174783&amp;query_place_id=ChIJN8CgmbI03YARdsm2xT2OS7Q","Dominguez Rancho Adobe Museum")</f>
        <v>Dominguez Rancho Adobe Museum</v>
      </c>
      <c r="B32" s="6" t="str">
        <f>HYPERLINK("https://www.google.com/maps/@?api=1&amp;map_action=pano&amp;viewpoint=33.8670619%2C-118.2174783","Dominguez Rancho Adobe Museum")</f>
        <v>Dominguez Rancho Adobe Museum</v>
      </c>
      <c r="C32" s="5">
        <v>33.8670619</v>
      </c>
      <c r="D32" s="5">
        <v>-118.2174783</v>
      </c>
      <c r="E32" s="1" t="s">
        <v>261</v>
      </c>
      <c r="F32" s="5">
        <v>4.6</v>
      </c>
      <c r="G32" s="5">
        <v>203.0</v>
      </c>
      <c r="H32" s="1" t="s">
        <v>247</v>
      </c>
    </row>
    <row r="33">
      <c r="A33" s="6" t="str">
        <f>HYPERLINK("https://www.google.com/maps/search/?api=1&amp;query=34.0173508,-118.2859244&amp;query_place_id=ChIJY4yAluLHwoAR7y--92aDHbQ","Exposition Park Rose Garden")</f>
        <v>Exposition Park Rose Garden</v>
      </c>
      <c r="B33" s="6" t="str">
        <f>HYPERLINK("https://www.google.com/maps/@?api=1&amp;map_action=pano&amp;viewpoint=34.0173508%2C-118.2859244","Exposition Park Rose Garden")</f>
        <v>Exposition Park Rose Garden</v>
      </c>
      <c r="C33" s="5">
        <v>34.0173508</v>
      </c>
      <c r="D33" s="5">
        <v>-118.2859244</v>
      </c>
      <c r="E33" s="1" t="s">
        <v>262</v>
      </c>
      <c r="F33" s="5">
        <v>4.7</v>
      </c>
      <c r="G33" s="5">
        <v>2293.0</v>
      </c>
      <c r="H33" s="1" t="s">
        <v>230</v>
      </c>
    </row>
    <row r="34">
      <c r="A34" s="6" t="str">
        <f>HYPERLINK("https://www.google.com/maps/search/?api=1&amp;query=34.0476706,-118.2416205&amp;query_place_id=ChIJjTze4jfGwoAR0o0CaOZMGiw","James Irvine Japanese Garden at JACCC")</f>
        <v>James Irvine Japanese Garden at JACCC</v>
      </c>
      <c r="B34" s="6" t="str">
        <f>HYPERLINK("https://www.google.com/maps/@?api=1&amp;map_action=pano&amp;viewpoint=34.0476706%2C-118.2416205","James Irvine Japanese Garden at JACCC")</f>
        <v>James Irvine Japanese Garden at JACCC</v>
      </c>
      <c r="C34" s="5">
        <v>34.0476706</v>
      </c>
      <c r="D34" s="5">
        <v>-118.2416205</v>
      </c>
      <c r="E34" s="1" t="s">
        <v>263</v>
      </c>
      <c r="F34" s="5">
        <v>4.0</v>
      </c>
      <c r="G34" s="5">
        <v>184.0</v>
      </c>
      <c r="H34" s="1" t="s">
        <v>230</v>
      </c>
    </row>
    <row r="35">
      <c r="A35" s="6" t="str">
        <f>HYPERLINK("https://www.google.com/maps/search/?api=1&amp;query=33.7541941,-118.194791&amp;query_place_id=ChIJe62dfSgx3YARXSf-LBdAQ8M","Harry Bridges Memorial Park")</f>
        <v>Harry Bridges Memorial Park</v>
      </c>
      <c r="B35" s="6" t="str">
        <f>HYPERLINK("https://www.google.com/maps/@?api=1&amp;map_action=pano&amp;viewpoint=33.7541941%2C-118.194791","Harry Bridges Memorial Park")</f>
        <v>Harry Bridges Memorial Park</v>
      </c>
      <c r="C35" s="5">
        <v>33.7541941</v>
      </c>
      <c r="D35" s="5">
        <v>-118.194791</v>
      </c>
      <c r="E35" s="1" t="s">
        <v>264</v>
      </c>
      <c r="F35" s="5">
        <v>4.5</v>
      </c>
      <c r="G35" s="5">
        <v>263.0</v>
      </c>
      <c r="H35" s="1" t="s">
        <v>232</v>
      </c>
    </row>
    <row r="36">
      <c r="A36" s="6" t="str">
        <f>HYPERLINK("https://www.google.com/maps/search/?api=1&amp;query=33.7385629,-118.2787874&amp;query_place_id=ChIJEUqY6yU23YAR75bCE4CxnTw","Los Angeles Maritime Museum")</f>
        <v>Los Angeles Maritime Museum</v>
      </c>
      <c r="B36" s="6" t="str">
        <f>HYPERLINK("https://www.google.com/maps/@?api=1&amp;map_action=pano&amp;viewpoint=33.7385629%2C-118.2787874","Los Angeles Maritime Museum")</f>
        <v>Los Angeles Maritime Museum</v>
      </c>
      <c r="C36" s="5">
        <v>33.7385629</v>
      </c>
      <c r="D36" s="5">
        <v>-118.2787874</v>
      </c>
      <c r="E36" s="1" t="s">
        <v>265</v>
      </c>
      <c r="F36" s="5">
        <v>4.6</v>
      </c>
      <c r="G36" s="5">
        <v>357.0</v>
      </c>
      <c r="H36" s="1" t="s">
        <v>266</v>
      </c>
    </row>
    <row r="37">
      <c r="A37" s="6" t="str">
        <f>HYPERLINK("https://www.google.com/maps/search/?api=1&amp;query=34.0328896,-118.2633975&amp;query_place_id=ChIJHwysKITHwoARgu4jgPugq2c","The Emerald Trail")</f>
        <v>The Emerald Trail</v>
      </c>
      <c r="B37" s="6" t="str">
        <f>HYPERLINK("https://www.google.com/maps/@?api=1&amp;map_action=pano&amp;viewpoint=34.0328896%2C-118.2633975","The Emerald Trail")</f>
        <v>The Emerald Trail</v>
      </c>
      <c r="C37" s="5">
        <v>34.0328896</v>
      </c>
      <c r="D37" s="5">
        <v>-118.2633975</v>
      </c>
      <c r="E37" s="1" t="s">
        <v>267</v>
      </c>
      <c r="F37" s="5">
        <v>0.0</v>
      </c>
      <c r="G37" s="5">
        <v>0.0</v>
      </c>
      <c r="H37" s="1" t="s">
        <v>227</v>
      </c>
    </row>
    <row r="38">
      <c r="A38" s="6" t="str">
        <f>HYPERLINK("https://www.google.com/maps/search/?api=1&amp;query=33.7751861,-118.1804241&amp;query_place_id=ChIJ2XyMOhUx3YARvBiNfi6inNQ","Pacific Island Ethnic Art Museum")</f>
        <v>Pacific Island Ethnic Art Museum</v>
      </c>
      <c r="B38" s="6" t="str">
        <f>HYPERLINK("https://www.google.com/maps/@?api=1&amp;map_action=pano&amp;viewpoint=33.7751861%2C-118.1804241","Pacific Island Ethnic Art Museum")</f>
        <v>Pacific Island Ethnic Art Museum</v>
      </c>
      <c r="C38" s="5">
        <v>33.7751861</v>
      </c>
      <c r="D38" s="5">
        <v>-118.1804241</v>
      </c>
      <c r="E38" s="1" t="s">
        <v>268</v>
      </c>
      <c r="F38" s="5">
        <v>4.2</v>
      </c>
      <c r="G38" s="5">
        <v>51.0</v>
      </c>
      <c r="H38" s="1" t="s">
        <v>269</v>
      </c>
    </row>
    <row r="39">
      <c r="A39" s="6" t="str">
        <f>HYPERLINK("https://www.google.com/maps/search/?api=1&amp;query=33.83348050000001,-117.914103&amp;query_place_id=ChIJXU3PKyXW3IARhRwrRyqLhpM","Muzeo Museum and Cultural Center")</f>
        <v>Muzeo Museum and Cultural Center</v>
      </c>
      <c r="B39" s="6" t="str">
        <f>HYPERLINK("https://www.google.com/maps/@?api=1&amp;map_action=pano&amp;viewpoint=33.83348050000001%2C-117.914103","Muzeo Museum and Cultural Center")</f>
        <v>Muzeo Museum and Cultural Center</v>
      </c>
      <c r="C39" s="5">
        <v>33.83348050000001</v>
      </c>
      <c r="D39" s="5">
        <v>-117.914103</v>
      </c>
      <c r="E39" s="1" t="s">
        <v>270</v>
      </c>
      <c r="F39" s="5">
        <v>4.4</v>
      </c>
      <c r="G39" s="5">
        <v>221.0</v>
      </c>
      <c r="H39" s="1" t="s">
        <v>266</v>
      </c>
    </row>
    <row r="40">
      <c r="A40" s="6" t="str">
        <f>HYPERLINK("https://www.google.com/maps/search/?api=1&amp;query=33.7615487,-118.1561351&amp;query_place_id=ChIJc-EBKqsx3YARf7jrj6LWuNU","Navy Memorial")</f>
        <v>Navy Memorial</v>
      </c>
      <c r="B40" s="6" t="str">
        <f>HYPERLINK("https://www.google.com/maps/@?api=1&amp;map_action=pano&amp;viewpoint=33.7615487%2C-118.1561351","Navy Memorial")</f>
        <v>Navy Memorial</v>
      </c>
      <c r="C40" s="5">
        <v>33.7615487</v>
      </c>
      <c r="D40" s="5">
        <v>-118.1561351</v>
      </c>
      <c r="E40" s="1" t="s">
        <v>271</v>
      </c>
      <c r="F40" s="5">
        <v>4.7</v>
      </c>
      <c r="G40" s="5">
        <v>193.0</v>
      </c>
      <c r="H40" s="1" t="s">
        <v>227</v>
      </c>
    </row>
    <row r="41">
      <c r="A41" s="6" t="str">
        <f>HYPERLINK("https://www.google.com/maps/search/?api=1&amp;query=33.8155898,-117.919034&amp;query_place_id=ChIJOeeS9dPX3IARnoCxvQs1n94","Minnie's House")</f>
        <v>Minnie's House</v>
      </c>
      <c r="B41" s="6" t="str">
        <f>HYPERLINK("https://www.google.com/maps/@?api=1&amp;map_action=pano&amp;viewpoint=33.8155898%2C-117.919034","Minnie's House")</f>
        <v>Minnie's House</v>
      </c>
      <c r="C41" s="5">
        <v>33.8155898</v>
      </c>
      <c r="D41" s="5">
        <v>-117.919034</v>
      </c>
      <c r="E41" s="1" t="s">
        <v>272</v>
      </c>
      <c r="F41" s="5">
        <v>4.5</v>
      </c>
      <c r="G41" s="5">
        <v>329.0</v>
      </c>
      <c r="H41" s="1" t="s">
        <v>227</v>
      </c>
    </row>
    <row r="42">
      <c r="A42" s="6" t="str">
        <f>HYPERLINK("https://www.google.com/maps/search/?api=1&amp;query=34.0572431,-118.2379814&amp;query_place_id=ChIJ-1Vb4UTGwoARANaWGbqWTUA","Avila Adobe")</f>
        <v>Avila Adobe</v>
      </c>
      <c r="B42" s="6" t="str">
        <f>HYPERLINK("https://www.google.com/maps/@?api=1&amp;map_action=pano&amp;viewpoint=34.0572431%2C-118.2379814","Avila Adobe")</f>
        <v>Avila Adobe</v>
      </c>
      <c r="C42" s="5">
        <v>34.0572431</v>
      </c>
      <c r="D42" s="5">
        <v>-118.2379814</v>
      </c>
      <c r="E42" s="1" t="s">
        <v>273</v>
      </c>
      <c r="F42" s="5">
        <v>4.5</v>
      </c>
      <c r="G42" s="5">
        <v>219.0</v>
      </c>
      <c r="H42" s="1" t="s">
        <v>266</v>
      </c>
    </row>
    <row r="43">
      <c r="A43" s="6" t="str">
        <f>HYPERLINK("https://www.google.com/maps/search/?api=1&amp;query=33.7694616,-118.1834921&amp;query_place_id=ChIJMwcSyiIx3YAR9oicE-Ht5mU","Kelly House")</f>
        <v>Kelly House</v>
      </c>
      <c r="B43" s="6" t="str">
        <f>HYPERLINK("https://www.google.com/maps/@?api=1&amp;map_action=pano&amp;viewpoint=33.7694616%2C-118.1834921","Kelly House")</f>
        <v>Kelly House</v>
      </c>
      <c r="C43" s="5">
        <v>33.7694616</v>
      </c>
      <c r="D43" s="5">
        <v>-118.1834921</v>
      </c>
      <c r="E43" s="1" t="s">
        <v>274</v>
      </c>
      <c r="F43" s="5">
        <v>3.0</v>
      </c>
      <c r="G43" s="5">
        <v>6.0</v>
      </c>
      <c r="H43" s="1" t="s">
        <v>227</v>
      </c>
    </row>
    <row r="44">
      <c r="A44" s="6" t="str">
        <f>HYPERLINK("https://www.google.com/maps/search/?api=1&amp;query=33.79023129999999,-118.2584452&amp;query_place_id=ChIJ9bhKKcw13YARpn9Dk1oypdY","The Banning Museum")</f>
        <v>The Banning Museum</v>
      </c>
      <c r="B44" s="6" t="str">
        <f>HYPERLINK("https://www.google.com/maps/@?api=1&amp;map_action=pano&amp;viewpoint=33.79023129999999%2C-118.2584452","The Banning Museum")</f>
        <v>The Banning Museum</v>
      </c>
      <c r="C44" s="5">
        <v>33.79023129999999</v>
      </c>
      <c r="D44" s="5">
        <v>-118.2584452</v>
      </c>
      <c r="E44" s="1" t="s">
        <v>275</v>
      </c>
      <c r="F44" s="5">
        <v>4.5</v>
      </c>
      <c r="G44" s="5">
        <v>917.0</v>
      </c>
      <c r="H44" s="1" t="s">
        <v>266</v>
      </c>
    </row>
    <row r="45">
      <c r="A45" s="6" t="str">
        <f>HYPERLINK("https://www.google.com/maps/search/?api=1&amp;query=34.0488922,-118.240424&amp;query_place_id=ChIJe635DEjGwoARq-J1W5-JeHQ","Japanese Village Plaza")</f>
        <v>Japanese Village Plaza</v>
      </c>
      <c r="B45" s="6" t="str">
        <f>HYPERLINK("https://www.google.com/maps/@?api=1&amp;map_action=pano&amp;viewpoint=34.0488922%2C-118.240424","Japanese Village Plaza")</f>
        <v>Japanese Village Plaza</v>
      </c>
      <c r="C45" s="5">
        <v>34.0488922</v>
      </c>
      <c r="D45" s="5">
        <v>-118.240424</v>
      </c>
      <c r="E45" s="1" t="s">
        <v>276</v>
      </c>
      <c r="F45" s="5">
        <v>4.6</v>
      </c>
      <c r="G45" s="5">
        <v>11886.0</v>
      </c>
      <c r="H45" s="1" t="s">
        <v>225</v>
      </c>
    </row>
    <row r="46">
      <c r="A46" s="6" t="str">
        <f>HYPERLINK("https://www.google.com/maps/search/?api=1&amp;query=34.05765,-118.2381585&amp;query_place_id=ChIJscTnAUXGwoARbOL70ZGMb3Q","America Tropical Interpretive Center")</f>
        <v>America Tropical Interpretive Center</v>
      </c>
      <c r="B46" s="6" t="str">
        <f>HYPERLINK("https://www.google.com/maps/@?api=1&amp;map_action=pano&amp;viewpoint=34.05765%2C-118.2381585","America Tropical Interpretive Center")</f>
        <v>America Tropical Interpretive Center</v>
      </c>
      <c r="C46" s="5">
        <v>34.05765</v>
      </c>
      <c r="D46" s="5">
        <v>-118.2381585</v>
      </c>
      <c r="E46" s="1" t="s">
        <v>277</v>
      </c>
      <c r="F46" s="5">
        <v>4.6</v>
      </c>
      <c r="G46" s="5">
        <v>18.0</v>
      </c>
      <c r="H46" s="1" t="s">
        <v>247</v>
      </c>
    </row>
    <row r="47">
      <c r="A47" s="6" t="str">
        <f>HYPERLINK("https://www.google.com/maps/search/?api=1&amp;query=34.029229,-118.0683865&amp;query_place_id=ChIJAS6b_FPQwoARQtVGSSK-XKg","Bosque Del Rio Hondo")</f>
        <v>Bosque Del Rio Hondo</v>
      </c>
      <c r="B47" s="6" t="str">
        <f>HYPERLINK("https://www.google.com/maps/@?api=1&amp;map_action=pano&amp;viewpoint=34.029229%2C-118.0683865","Bosque Del Rio Hondo")</f>
        <v>Bosque Del Rio Hondo</v>
      </c>
      <c r="C47" s="5">
        <v>34.029229</v>
      </c>
      <c r="D47" s="5">
        <v>-118.0683865</v>
      </c>
      <c r="E47" s="1" t="s">
        <v>278</v>
      </c>
      <c r="F47" s="5">
        <v>4.1</v>
      </c>
      <c r="G47" s="5">
        <v>310.0</v>
      </c>
      <c r="H47" s="1" t="s">
        <v>232</v>
      </c>
    </row>
    <row r="48">
      <c r="A48" s="6" t="str">
        <f>HYPERLINK("https://www.google.com/maps/search/?api=1&amp;query=34.0205619,-118.2854468&amp;query_place_id=ChIJIfdecuPHwoARKagsKQF16io","Tommy Trojan")</f>
        <v>Tommy Trojan</v>
      </c>
      <c r="B48" s="6" t="str">
        <f>HYPERLINK("https://www.google.com/maps/@?api=1&amp;map_action=pano&amp;viewpoint=34.0205619%2C-118.2854468","Tommy Trojan")</f>
        <v>Tommy Trojan</v>
      </c>
      <c r="C48" s="5">
        <v>34.0205619</v>
      </c>
      <c r="D48" s="5">
        <v>-118.2854468</v>
      </c>
      <c r="E48" s="1" t="s">
        <v>279</v>
      </c>
      <c r="F48" s="5">
        <v>4.7</v>
      </c>
      <c r="G48" s="5">
        <v>236.0</v>
      </c>
      <c r="H48" s="1" t="s">
        <v>227</v>
      </c>
    </row>
    <row r="49">
      <c r="A49" s="6" t="str">
        <f>HYPERLINK("https://www.google.com/maps/search/?api=1&amp;query=33.7601417,-118.1951111&amp;query_place_id=ChIJEWc44S8x3YARWpCWKFHCoGY","ShoreLine Aquatic Park")</f>
        <v>ShoreLine Aquatic Park</v>
      </c>
      <c r="B49" s="6" t="str">
        <f>HYPERLINK("https://www.google.com/maps/@?api=1&amp;map_action=pano&amp;viewpoint=33.7601417%2C-118.1951111","ShoreLine Aquatic Park")</f>
        <v>ShoreLine Aquatic Park</v>
      </c>
      <c r="C49" s="5">
        <v>33.7601417</v>
      </c>
      <c r="D49" s="5">
        <v>-118.1951111</v>
      </c>
      <c r="E49" s="1" t="s">
        <v>280</v>
      </c>
      <c r="F49" s="5">
        <v>4.7</v>
      </c>
      <c r="G49" s="5">
        <v>2652.0</v>
      </c>
      <c r="H49" s="1" t="s">
        <v>232</v>
      </c>
    </row>
    <row r="50">
      <c r="A50" s="6" t="str">
        <f>HYPERLINK("https://www.google.com/maps/search/?api=1&amp;query=34.0288629,-118.0552003&amp;query_place_id=ChIJpZlYXwPRwoARVeYLJ2hjI1U","Whittier Narrows Natural Area")</f>
        <v>Whittier Narrows Natural Area</v>
      </c>
      <c r="B50" s="6" t="str">
        <f>HYPERLINK("https://www.google.com/maps/@?api=1&amp;map_action=pano&amp;viewpoint=34.0288629%2C-118.0552003","Whittier Narrows Natural Area")</f>
        <v>Whittier Narrows Natural Area</v>
      </c>
      <c r="C50" s="5">
        <v>34.0288629</v>
      </c>
      <c r="D50" s="5">
        <v>-118.0552003</v>
      </c>
      <c r="E50" s="1" t="s">
        <v>281</v>
      </c>
      <c r="F50" s="5">
        <v>4.5</v>
      </c>
      <c r="G50" s="5">
        <v>475.0</v>
      </c>
      <c r="H50" s="1" t="s">
        <v>232</v>
      </c>
    </row>
    <row r="51">
      <c r="A51" s="6" t="str">
        <f>HYPERLINK("https://www.google.com/maps/search/?api=1&amp;query=33.7497605,-118.0884234&amp;query_place_id=ChIJ9UqQKZMv3YARTcZ7Lh0mT1s","Seal Beach National Wildlife Refuge")</f>
        <v>Seal Beach National Wildlife Refuge</v>
      </c>
      <c r="B51" s="6" t="str">
        <f>HYPERLINK("https://www.google.com/maps/@?api=1&amp;map_action=pano&amp;viewpoint=33.7497605%2C-118.0884234","Seal Beach National Wildlife Refuge")</f>
        <v>Seal Beach National Wildlife Refuge</v>
      </c>
      <c r="C51" s="5">
        <v>33.7497605</v>
      </c>
      <c r="D51" s="5">
        <v>-118.0884234</v>
      </c>
      <c r="E51" s="1" t="s">
        <v>282</v>
      </c>
      <c r="F51" s="5">
        <v>4.8</v>
      </c>
      <c r="G51" s="5">
        <v>16.0</v>
      </c>
      <c r="H51" s="1" t="s">
        <v>230</v>
      </c>
    </row>
    <row r="52">
      <c r="A52" s="6" t="str">
        <f>HYPERLINK("https://www.google.com/maps/search/?api=1&amp;query=33.7987141,-118.1636573&amp;query_place_id=ChIJfT70Z34x3YARf2o2zs-Dong","Sunset View Park")</f>
        <v>Sunset View Park</v>
      </c>
      <c r="B52" s="6" t="str">
        <f>HYPERLINK("https://www.google.com/maps/@?api=1&amp;map_action=pano&amp;viewpoint=33.7987141%2C-118.1636573","Sunset View Park")</f>
        <v>Sunset View Park</v>
      </c>
      <c r="C52" s="5">
        <v>33.7987141</v>
      </c>
      <c r="D52" s="5">
        <v>-118.1636573</v>
      </c>
      <c r="E52" s="1" t="s">
        <v>283</v>
      </c>
      <c r="F52" s="5">
        <v>4.7</v>
      </c>
      <c r="G52" s="5">
        <v>353.0</v>
      </c>
      <c r="H52" s="1" t="s">
        <v>232</v>
      </c>
    </row>
    <row r="53">
      <c r="A53" s="6" t="str">
        <f>HYPERLINK("https://www.google.com/maps/search/?api=1&amp;query=33.8102333,-117.9184917&amp;query_place_id=ChIJg_8WsdDX3IARe9H6iI-roWY","The Disneyland Story presenting Great Moments with Mr. Lincoln")</f>
        <v>The Disneyland Story presenting Great Moments with Mr. Lincoln</v>
      </c>
      <c r="B53" s="6" t="str">
        <f>HYPERLINK("https://www.google.com/maps/@?api=1&amp;map_action=pano&amp;viewpoint=33.8102333%2C-117.9184917","The Disneyland Story presenting Great Moments with Mr. Lincoln")</f>
        <v>The Disneyland Story presenting Great Moments with Mr. Lincoln</v>
      </c>
      <c r="C53" s="5">
        <v>33.8102333</v>
      </c>
      <c r="D53" s="5">
        <v>-117.9184917</v>
      </c>
      <c r="E53" s="1" t="s">
        <v>284</v>
      </c>
      <c r="F53" s="5">
        <v>4.7</v>
      </c>
      <c r="G53" s="5">
        <v>110.0</v>
      </c>
      <c r="H53" s="1" t="s">
        <v>227</v>
      </c>
    </row>
    <row r="54">
      <c r="A54" s="6" t="str">
        <f>HYPERLINK("https://www.google.com/maps/search/?api=1&amp;query=33.7889918,-117.8565962&amp;query_place_id=ChIJAyVZcN7Z3IARobA3OnHN3xA","Hilbert Museum of California Art")</f>
        <v>Hilbert Museum of California Art</v>
      </c>
      <c r="B54" s="6" t="str">
        <f>HYPERLINK("https://www.google.com/maps/@?api=1&amp;map_action=pano&amp;viewpoint=33.7889918%2C-117.8565962","Hilbert Museum of California Art")</f>
        <v>Hilbert Museum of California Art</v>
      </c>
      <c r="C54" s="5">
        <v>33.7889918</v>
      </c>
      <c r="D54" s="5">
        <v>-117.8565962</v>
      </c>
      <c r="E54" s="1" t="s">
        <v>285</v>
      </c>
      <c r="F54" s="5">
        <v>4.7</v>
      </c>
      <c r="G54" s="5">
        <v>333.0</v>
      </c>
      <c r="H54" s="1" t="s">
        <v>266</v>
      </c>
    </row>
    <row r="55">
      <c r="A55" s="6" t="str">
        <f>HYPERLINK("https://www.google.com/maps/search/?api=1&amp;query=33.9756882,-117.9677071&amp;query_place_id=ChIJkUb-yavVwoARU2Pmszd9mfo","Hsi Lai Temple")</f>
        <v>Hsi Lai Temple</v>
      </c>
      <c r="B55" s="6" t="str">
        <f>HYPERLINK("https://www.google.com/maps/@?api=1&amp;map_action=pano&amp;viewpoint=33.9756882%2C-117.9677071","Hsi Lai Temple")</f>
        <v>Hsi Lai Temple</v>
      </c>
      <c r="C55" s="5">
        <v>33.9756882</v>
      </c>
      <c r="D55" s="5">
        <v>-117.9677071</v>
      </c>
      <c r="E55" s="1" t="s">
        <v>286</v>
      </c>
      <c r="F55" s="5">
        <v>4.8</v>
      </c>
      <c r="G55" s="5">
        <v>2555.0</v>
      </c>
      <c r="H55" s="1" t="s">
        <v>258</v>
      </c>
    </row>
    <row r="56">
      <c r="A56" s="6" t="str">
        <f>HYPERLINK("https://www.google.com/maps/search/?api=1&amp;query=33.9036277,-117.9397933&amp;query_place_id=ChIJl2iDIY8q3YARjJuiD2cLzX4","Laguna Lake Park")</f>
        <v>Laguna Lake Park</v>
      </c>
      <c r="B56" s="6" t="str">
        <f>HYPERLINK("https://www.google.com/maps/@?api=1&amp;map_action=pano&amp;viewpoint=33.9036277%2C-117.9397933","Laguna Lake Park")</f>
        <v>Laguna Lake Park</v>
      </c>
      <c r="C56" s="5">
        <v>33.9036277</v>
      </c>
      <c r="D56" s="5">
        <v>-117.9397933</v>
      </c>
      <c r="E56" s="1" t="s">
        <v>287</v>
      </c>
      <c r="F56" s="5">
        <v>4.6</v>
      </c>
      <c r="G56" s="5">
        <v>1418.0</v>
      </c>
      <c r="H56" s="1" t="s">
        <v>232</v>
      </c>
    </row>
    <row r="57">
      <c r="A57" s="6" t="str">
        <f>HYPERLINK("https://www.google.com/maps/search/?api=1&amp;query=33.903739,-117.8651883&amp;query_place_id=ChIJl0TKIkXU3IARwjHULDgcB1c","Tri-City Park")</f>
        <v>Tri-City Park</v>
      </c>
      <c r="B57" s="6" t="str">
        <f>HYPERLINK("https://www.google.com/maps/@?api=1&amp;map_action=pano&amp;viewpoint=33.903739%2C-117.8651883","Tri-City Park")</f>
        <v>Tri-City Park</v>
      </c>
      <c r="C57" s="5">
        <v>33.903739</v>
      </c>
      <c r="D57" s="5">
        <v>-117.8651883</v>
      </c>
      <c r="E57" s="1" t="s">
        <v>288</v>
      </c>
      <c r="F57" s="5">
        <v>4.6</v>
      </c>
      <c r="G57" s="5">
        <v>1629.0</v>
      </c>
      <c r="H57" s="1" t="s">
        <v>232</v>
      </c>
    </row>
    <row r="58">
      <c r="A58" s="6" t="str">
        <f>HYPERLINK("https://www.google.com/maps/search/?api=1&amp;query=33.8061842,-117.9181258&amp;query_place_id=ChIJ3TA10-4p3YARKp8up_QaCKM","Ancient Sanctum")</f>
        <v>Ancient Sanctum</v>
      </c>
      <c r="B58" s="6" t="str">
        <f>HYPERLINK("https://www.google.com/maps/@?api=1&amp;map_action=pano&amp;viewpoint=33.8061842%2C-117.9181258","Ancient Sanctum")</f>
        <v>Ancient Sanctum</v>
      </c>
      <c r="C58" s="5">
        <v>33.8061842</v>
      </c>
      <c r="D58" s="5">
        <v>-117.9181258</v>
      </c>
      <c r="E58" s="1" t="s">
        <v>289</v>
      </c>
      <c r="F58" s="5">
        <v>4.3</v>
      </c>
      <c r="G58" s="5">
        <v>21.0</v>
      </c>
      <c r="H58" s="1" t="s">
        <v>227</v>
      </c>
    </row>
    <row r="59">
      <c r="A59" s="6" t="str">
        <f>HYPERLINK("https://www.google.com/maps/search/?api=1&amp;query=33.8127559,-117.918767&amp;query_place_id=ChIJC4tPjBHX3IARhEqioRHqpCw","Snow White's Enchanted Wish")</f>
        <v>Snow White's Enchanted Wish</v>
      </c>
      <c r="B59" s="6" t="str">
        <f>HYPERLINK("https://www.google.com/maps/@?api=1&amp;map_action=pano&amp;viewpoint=33.8127559%2C-117.918767","Snow White's Enchanted Wish")</f>
        <v>Snow White's Enchanted Wish</v>
      </c>
      <c r="C59" s="5">
        <v>33.8127559</v>
      </c>
      <c r="D59" s="5">
        <v>-117.918767</v>
      </c>
      <c r="E59" s="1" t="s">
        <v>290</v>
      </c>
      <c r="F59" s="5">
        <v>4.7</v>
      </c>
      <c r="G59" s="5">
        <v>18.0</v>
      </c>
      <c r="H59" s="1" t="s">
        <v>227</v>
      </c>
    </row>
    <row r="60">
      <c r="A60" s="6" t="str">
        <f>HYPERLINK("https://www.google.com/maps/search/?api=1&amp;query=34.0432537,-118.1924703&amp;query_place_id=ChIJdbtGBwDFwoARIErAuPq8_xA","EL Pino")</f>
        <v>EL Pino</v>
      </c>
      <c r="B60" s="6" t="str">
        <f>HYPERLINK("https://www.google.com/maps/@?api=1&amp;map_action=pano&amp;viewpoint=34.0432537%2C-118.1924703","EL Pino")</f>
        <v>EL Pino</v>
      </c>
      <c r="C60" s="5">
        <v>34.0432537</v>
      </c>
      <c r="D60" s="5">
        <v>-118.1924703</v>
      </c>
      <c r="E60" s="1" t="s">
        <v>291</v>
      </c>
      <c r="F60" s="5">
        <v>5.0</v>
      </c>
      <c r="G60" s="5">
        <v>6.0</v>
      </c>
      <c r="H60" s="1" t="s">
        <v>227</v>
      </c>
    </row>
    <row r="61">
      <c r="A61" s="6" t="str">
        <f>HYPERLINK("https://www.google.com/maps/search/?api=1&amp;query=34.0198548,-117.9649784&amp;query_place_id=ChIJGS0J4XvWwoARIzd6A_Bo1ek","Workman and Temple Family Homestead Museum")</f>
        <v>Workman and Temple Family Homestead Museum</v>
      </c>
      <c r="B61" s="6" t="str">
        <f>HYPERLINK("https://www.google.com/maps/@?api=1&amp;map_action=pano&amp;viewpoint=34.0198548%2C-117.9649784","Workman and Temple Family Homestead Museum")</f>
        <v>Workman and Temple Family Homestead Museum</v>
      </c>
      <c r="C61" s="5">
        <v>34.0198548</v>
      </c>
      <c r="D61" s="5">
        <v>-117.9649784</v>
      </c>
      <c r="E61" s="1" t="s">
        <v>292</v>
      </c>
      <c r="F61" s="5">
        <v>4.7</v>
      </c>
      <c r="G61" s="5">
        <v>130.0</v>
      </c>
      <c r="H61" s="1" t="s">
        <v>266</v>
      </c>
    </row>
    <row r="62">
      <c r="A62" s="6" t="str">
        <f>HYPERLINK("https://www.google.com/maps/search/?api=1&amp;query=33.832962,-117.967073&amp;query_place_id=ChIJo89Io54p3YARAl5rfatCgXE","Hotel Pepper Tree Boutique Kitchen Studios - Anaheim")</f>
        <v>Hotel Pepper Tree Boutique Kitchen Studios - Anaheim</v>
      </c>
      <c r="B62" s="6" t="str">
        <f>HYPERLINK("https://www.google.com/maps/@?api=1&amp;map_action=pano&amp;viewpoint=33.832962%2C-117.967073","Hotel Pepper Tree Boutique Kitchen Studios - Anaheim")</f>
        <v>Hotel Pepper Tree Boutique Kitchen Studios - Anaheim</v>
      </c>
      <c r="C62" s="5">
        <v>33.832962</v>
      </c>
      <c r="D62" s="5">
        <v>-117.967073</v>
      </c>
      <c r="E62" s="1" t="s">
        <v>293</v>
      </c>
      <c r="F62" s="5">
        <v>4.3</v>
      </c>
      <c r="G62" s="5">
        <v>1011.0</v>
      </c>
      <c r="H62" s="1" t="s">
        <v>294</v>
      </c>
    </row>
    <row r="63">
      <c r="A63" s="6" t="str">
        <f>HYPERLINK("https://www.google.com/maps/search/?api=1&amp;query=33.8622482,-118.0948809&amp;query_place_id=ChIJ539XJnQt3YARx_PLXvgj8rI","Los Cerritos Center")</f>
        <v>Los Cerritos Center</v>
      </c>
      <c r="B63" s="6" t="str">
        <f>HYPERLINK("https://www.google.com/maps/@?api=1&amp;map_action=pano&amp;viewpoint=33.8622482%2C-118.0948809","Los Cerritos Center")</f>
        <v>Los Cerritos Center</v>
      </c>
      <c r="C63" s="5">
        <v>33.8622482</v>
      </c>
      <c r="D63" s="5">
        <v>-118.0948809</v>
      </c>
      <c r="E63" s="1" t="s">
        <v>295</v>
      </c>
      <c r="F63" s="5">
        <v>4.5</v>
      </c>
      <c r="G63" s="5">
        <v>15998.0</v>
      </c>
      <c r="H63" s="1" t="s">
        <v>296</v>
      </c>
    </row>
    <row r="64">
      <c r="A64" s="6" t="str">
        <f>HYPERLINK("https://www.google.com/maps/search/?api=1&amp;query=33.9369048,-118.121117&amp;query_place_id=ChIJM5HqEILNwoARQyvIYjKQlq0","JCPenney")</f>
        <v>JCPenney</v>
      </c>
      <c r="B64" s="6" t="str">
        <f>HYPERLINK("https://www.google.com/maps/@?api=1&amp;map_action=pano&amp;viewpoint=33.9369048%2C-118.121117","JCPenney")</f>
        <v>JCPenney</v>
      </c>
      <c r="C64" s="5">
        <v>33.9369048</v>
      </c>
      <c r="D64" s="5">
        <v>-118.121117</v>
      </c>
      <c r="E64" s="1" t="s">
        <v>297</v>
      </c>
      <c r="F64" s="5">
        <v>4.3</v>
      </c>
      <c r="G64" s="5">
        <v>2122.0</v>
      </c>
      <c r="H64" s="1" t="s">
        <v>298</v>
      </c>
    </row>
    <row r="65">
      <c r="A65" s="6" t="str">
        <f>HYPERLINK("https://www.google.com/maps/search/?api=1&amp;query=33.91620029999999,-117.9317032&amp;query_place_id=ChIJD7_z2pgq3YART2ocm-nUF0o","Best Buy")</f>
        <v>Best Buy</v>
      </c>
      <c r="B65" s="6" t="str">
        <f>HYPERLINK("https://www.google.com/maps/@?api=1&amp;map_action=pano&amp;viewpoint=33.91620029999999%2C-117.9317032","Best Buy")</f>
        <v>Best Buy</v>
      </c>
      <c r="C65" s="5">
        <v>33.91620029999999</v>
      </c>
      <c r="D65" s="5">
        <v>-117.9317032</v>
      </c>
      <c r="E65" s="1" t="s">
        <v>299</v>
      </c>
      <c r="F65" s="5">
        <v>4.2</v>
      </c>
      <c r="G65" s="5">
        <v>2566.0</v>
      </c>
      <c r="H65" s="1" t="s">
        <v>300</v>
      </c>
    </row>
    <row r="66">
      <c r="A66" s="6" t="str">
        <f>HYPERLINK("https://www.google.com/maps/search/?api=1&amp;query=33.874483,-118.021965&amp;query_place_id=ChIJJ2IJTn4s3YAR8WNikp9KxPM","Living Spaces")</f>
        <v>Living Spaces</v>
      </c>
      <c r="B66" s="6" t="str">
        <f>HYPERLINK("https://www.google.com/maps/@?api=1&amp;map_action=pano&amp;viewpoint=33.874483%2C-118.021965","Living Spaces")</f>
        <v>Living Spaces</v>
      </c>
      <c r="C66" s="5">
        <v>33.874483</v>
      </c>
      <c r="D66" s="5">
        <v>-118.021965</v>
      </c>
      <c r="E66" s="1" t="s">
        <v>301</v>
      </c>
      <c r="F66" s="5">
        <v>4.5</v>
      </c>
      <c r="G66" s="5">
        <v>5096.0</v>
      </c>
      <c r="H66" s="1" t="s">
        <v>302</v>
      </c>
    </row>
    <row r="67">
      <c r="A67" s="6" t="str">
        <f>HYPERLINK("https://www.google.com/maps/search/?api=1&amp;query=33.8312352,-117.9430234&amp;query_place_id=ChIJm-HOz8Mp3YARTbhGEmkD9ic","Target")</f>
        <v>Target</v>
      </c>
      <c r="B67" s="6" t="str">
        <f>HYPERLINK("https://www.google.com/maps/@?api=1&amp;map_action=pano&amp;viewpoint=33.8312352%2C-117.9430234","Target")</f>
        <v>Target</v>
      </c>
      <c r="C67" s="5">
        <v>33.8312352</v>
      </c>
      <c r="D67" s="5">
        <v>-117.9430234</v>
      </c>
      <c r="E67" s="1" t="s">
        <v>303</v>
      </c>
      <c r="F67" s="5">
        <v>4.2</v>
      </c>
      <c r="G67" s="5">
        <v>1281.0</v>
      </c>
      <c r="H67" s="1" t="s">
        <v>304</v>
      </c>
    </row>
    <row r="68">
      <c r="A68" s="6" t="str">
        <f>HYPERLINK("https://www.google.com/maps/search/?api=1&amp;query=33.862665,-118.094118&amp;query_place_id=ChIJ8565_XMt3YAR7HyLbSDC9GE","Apple Los Cerritos")</f>
        <v>Apple Los Cerritos</v>
      </c>
      <c r="B68" s="6" t="str">
        <f>HYPERLINK("https://www.google.com/maps/@?api=1&amp;map_action=pano&amp;viewpoint=33.862665%2C-118.094118","Apple Los Cerritos")</f>
        <v>Apple Los Cerritos</v>
      </c>
      <c r="C68" s="5">
        <v>33.862665</v>
      </c>
      <c r="D68" s="5">
        <v>-118.094118</v>
      </c>
      <c r="E68" s="1" t="s">
        <v>305</v>
      </c>
      <c r="F68" s="5">
        <v>3.9</v>
      </c>
      <c r="G68" s="5">
        <v>1781.0</v>
      </c>
      <c r="H68" s="1" t="s">
        <v>306</v>
      </c>
    </row>
    <row r="69">
      <c r="A69" s="6" t="str">
        <f>HYPERLINK("https://www.google.com/maps/search/?api=1&amp;query=33.925569,-118.129242&amp;query_place_id=ChIJF3mU8HPNwoARVvf6zylrLDA","Best Buy")</f>
        <v>Best Buy</v>
      </c>
      <c r="B69" s="6" t="str">
        <f>HYPERLINK("https://www.google.com/maps/@?api=1&amp;map_action=pano&amp;viewpoint=33.925569%2C-118.129242","Best Buy")</f>
        <v>Best Buy</v>
      </c>
      <c r="C69" s="5">
        <v>33.925569</v>
      </c>
      <c r="D69" s="5">
        <v>-118.129242</v>
      </c>
      <c r="E69" s="1" t="s">
        <v>307</v>
      </c>
      <c r="F69" s="5">
        <v>4.2</v>
      </c>
      <c r="G69" s="5">
        <v>5291.0</v>
      </c>
      <c r="H69" s="1" t="s">
        <v>300</v>
      </c>
    </row>
    <row r="70">
      <c r="A70" s="6" t="str">
        <f>HYPERLINK("https://www.google.com/maps/search/?api=1&amp;query=33.7978736,-118.1226002&amp;query_place_id=ChIJ3-aYlO8x3YARjZV0HpFoFn8","Target")</f>
        <v>Target</v>
      </c>
      <c r="B70" s="6" t="str">
        <f>HYPERLINK("https://www.google.com/maps/@?api=1&amp;map_action=pano&amp;viewpoint=33.7978736%2C-118.1226002","Target")</f>
        <v>Target</v>
      </c>
      <c r="C70" s="5">
        <v>33.7978736</v>
      </c>
      <c r="D70" s="5">
        <v>-118.1226002</v>
      </c>
      <c r="E70" s="1" t="s">
        <v>308</v>
      </c>
      <c r="F70" s="5">
        <v>4.2</v>
      </c>
      <c r="G70" s="5">
        <v>1027.0</v>
      </c>
      <c r="H70" s="1" t="s">
        <v>304</v>
      </c>
    </row>
    <row r="71">
      <c r="A71" s="6" t="str">
        <f>HYPERLINK("https://www.google.com/maps/search/?api=1&amp;query=33.8788721,-117.9627064&amp;query_place_id=ChIJDxHz-kUq3YARRE55WjsC8Zw","Barnes &amp; Noble")</f>
        <v>Barnes &amp; Noble</v>
      </c>
      <c r="B71" s="6" t="str">
        <f>HYPERLINK("https://www.google.com/maps/@?api=1&amp;map_action=pano&amp;viewpoint=33.8788721%2C-117.9627064","Barnes &amp; Noble")</f>
        <v>Barnes &amp; Noble</v>
      </c>
      <c r="C71" s="5">
        <v>33.8788721</v>
      </c>
      <c r="D71" s="5">
        <v>-117.9627064</v>
      </c>
      <c r="E71" s="1" t="s">
        <v>309</v>
      </c>
      <c r="F71" s="5">
        <v>4.6</v>
      </c>
      <c r="G71" s="5">
        <v>1768.0</v>
      </c>
      <c r="H71" s="1" t="s">
        <v>310</v>
      </c>
    </row>
    <row r="72">
      <c r="A72" s="6" t="str">
        <f>HYPERLINK("https://www.google.com/maps/search/?api=1&amp;query=33.8634588,-118.0937519&amp;query_place_id=ChIJAdw-Lp4t3YARD6A1YxrYEpM","Nordstrom")</f>
        <v>Nordstrom</v>
      </c>
      <c r="B72" s="6" t="str">
        <f>HYPERLINK("https://www.google.com/maps/@?api=1&amp;map_action=pano&amp;viewpoint=33.8634588%2C-118.0937519","Nordstrom")</f>
        <v>Nordstrom</v>
      </c>
      <c r="C72" s="5">
        <v>33.8634588</v>
      </c>
      <c r="D72" s="5">
        <v>-118.0937519</v>
      </c>
      <c r="E72" s="1" t="s">
        <v>311</v>
      </c>
      <c r="F72" s="5">
        <v>4.5</v>
      </c>
      <c r="G72" s="5">
        <v>1876.0</v>
      </c>
      <c r="H72" s="1" t="s">
        <v>312</v>
      </c>
    </row>
    <row r="73">
      <c r="A73" s="6" t="str">
        <f>HYPERLINK("https://www.google.com/maps/search/?api=1&amp;query=33.8298751,-118.0842629&amp;query_place_id=ChIJTyHmt9wt3YARqiuyRYwMoRI","Barnes &amp; Noble")</f>
        <v>Barnes &amp; Noble</v>
      </c>
      <c r="B73" s="6" t="str">
        <f>HYPERLINK("https://www.google.com/maps/@?api=1&amp;map_action=pano&amp;viewpoint=33.8298751%2C-118.0842629","Barnes &amp; Noble")</f>
        <v>Barnes &amp; Noble</v>
      </c>
      <c r="C73" s="5">
        <v>33.8298751</v>
      </c>
      <c r="D73" s="5">
        <v>-118.0842629</v>
      </c>
      <c r="E73" s="1" t="s">
        <v>313</v>
      </c>
      <c r="F73" s="5">
        <v>4.7</v>
      </c>
      <c r="G73" s="5">
        <v>2554.0</v>
      </c>
      <c r="H73" s="1" t="s">
        <v>310</v>
      </c>
    </row>
    <row r="74">
      <c r="A74" s="6" t="str">
        <f>HYPERLINK("https://www.google.com/maps/search/?api=1&amp;query=33.9664254,-118.165651&amp;query_place_id=ChIJK4mWNILOwoAR4Ms0ULQipVo","Parkwest Bicycle Casino")</f>
        <v>Parkwest Bicycle Casino</v>
      </c>
      <c r="B74" s="6" t="str">
        <f>HYPERLINK("https://www.google.com/maps/@?api=1&amp;map_action=pano&amp;viewpoint=33.9664254%2C-118.165651","Parkwest Bicycle Casino")</f>
        <v>Parkwest Bicycle Casino</v>
      </c>
      <c r="C74" s="5">
        <v>33.9664254</v>
      </c>
      <c r="D74" s="5">
        <v>-118.165651</v>
      </c>
      <c r="E74" s="1" t="s">
        <v>314</v>
      </c>
      <c r="F74" s="5">
        <v>4.0</v>
      </c>
      <c r="G74" s="5">
        <v>1766.0</v>
      </c>
      <c r="H74" s="1" t="s">
        <v>315</v>
      </c>
    </row>
    <row r="75">
      <c r="A75" s="6" t="str">
        <f>HYPERLINK("https://www.google.com/maps/search/?api=1&amp;query=33.8115423,-117.9215877&amp;query_place_id=ChIJKWK-_tbX3IAREgG8cYpzh80","Churros - Haunted Mansion")</f>
        <v>Churros - Haunted Mansion</v>
      </c>
      <c r="B75" s="6" t="str">
        <f>HYPERLINK("https://www.google.com/maps/@?api=1&amp;map_action=pano&amp;viewpoint=33.8115423%2C-117.9215877","Churros - Haunted Mansion")</f>
        <v>Churros - Haunted Mansion</v>
      </c>
      <c r="C75" s="5">
        <v>33.8115423</v>
      </c>
      <c r="D75" s="5">
        <v>-117.9215877</v>
      </c>
      <c r="E75" s="1" t="s">
        <v>316</v>
      </c>
      <c r="F75" s="5">
        <v>4.0</v>
      </c>
      <c r="G75" s="5">
        <v>7.0</v>
      </c>
      <c r="H75" s="1" t="s">
        <v>317</v>
      </c>
    </row>
    <row r="76">
      <c r="A76" s="6" t="str">
        <f>HYPERLINK("https://www.google.com/maps/search/?api=1&amp;query=33.8624839,-117.9221267&amp;query_place_id=ChIJtQTwqv_V3IARaK0QWyMEzyk","Costco Wholesale")</f>
        <v>Costco Wholesale</v>
      </c>
      <c r="B76" s="6" t="str">
        <f>HYPERLINK("https://www.google.com/maps/@?api=1&amp;map_action=pano&amp;viewpoint=33.8624839%2C-117.9221267","Costco Wholesale")</f>
        <v>Costco Wholesale</v>
      </c>
      <c r="C76" s="5">
        <v>33.8624839</v>
      </c>
      <c r="D76" s="5">
        <v>-117.9221267</v>
      </c>
      <c r="E76" s="1" t="s">
        <v>318</v>
      </c>
      <c r="F76" s="5">
        <v>4.4</v>
      </c>
      <c r="G76" s="5">
        <v>5838.0</v>
      </c>
      <c r="H76" s="1" t="s">
        <v>319</v>
      </c>
    </row>
    <row r="77">
      <c r="A77" s="6" t="str">
        <f>HYPERLINK("https://www.google.com/maps/search/?api=1&amp;query=33.9690687,-118.0483086&amp;query_place_id=ChIJ5Qwt_7vTwoARecJ1KcfOOIQ","PIH Health Whittier Hospital")</f>
        <v>PIH Health Whittier Hospital</v>
      </c>
      <c r="B77" s="6" t="str">
        <f>HYPERLINK("https://www.google.com/maps/@?api=1&amp;map_action=pano&amp;viewpoint=33.9690687%2C-118.0483086","PIH Health Whittier Hospital")</f>
        <v>PIH Health Whittier Hospital</v>
      </c>
      <c r="C77" s="5">
        <v>33.9690687</v>
      </c>
      <c r="D77" s="5">
        <v>-118.0483086</v>
      </c>
      <c r="E77" s="1" t="s">
        <v>320</v>
      </c>
      <c r="F77" s="5">
        <v>3.4</v>
      </c>
      <c r="G77" s="5">
        <v>512.0</v>
      </c>
      <c r="H77" s="1" t="s">
        <v>321</v>
      </c>
    </row>
    <row r="78">
      <c r="A78" s="6" t="str">
        <f>HYPERLINK("https://www.google.com/maps/search/?api=1&amp;query=33.75060550000001,-118.0144054&amp;query_place_id=ChIJRSCJwQYm3YARn93PpnwmnYw","Best Buy")</f>
        <v>Best Buy</v>
      </c>
      <c r="B78" s="6" t="str">
        <f>HYPERLINK("https://www.google.com/maps/@?api=1&amp;map_action=pano&amp;viewpoint=33.75060550000001%2C-118.0144054","Best Buy")</f>
        <v>Best Buy</v>
      </c>
      <c r="C78" s="5">
        <v>33.75060550000001</v>
      </c>
      <c r="D78" s="5">
        <v>-118.0144054</v>
      </c>
      <c r="E78" s="1" t="s">
        <v>322</v>
      </c>
      <c r="F78" s="5">
        <v>4.1</v>
      </c>
      <c r="G78" s="5">
        <v>2977.0</v>
      </c>
      <c r="H78" s="1" t="s">
        <v>300</v>
      </c>
    </row>
    <row r="79">
      <c r="A79" s="6" t="str">
        <f>HYPERLINK("https://www.google.com/maps/search/?api=1&amp;query=33.8857027,-118.0990606&amp;query_place_id=ChIJ23EVb0Mt3YARnzaP2IgBq9A","Cerritos College Bookstore")</f>
        <v>Cerritos College Bookstore</v>
      </c>
      <c r="B79" s="6" t="str">
        <f>HYPERLINK("https://www.google.com/maps/@?api=1&amp;map_action=pano&amp;viewpoint=33.8857027%2C-118.0990606","Cerritos College Bookstore")</f>
        <v>Cerritos College Bookstore</v>
      </c>
      <c r="C79" s="5">
        <v>33.8857027</v>
      </c>
      <c r="D79" s="5">
        <v>-118.0990606</v>
      </c>
      <c r="E79" s="1" t="s">
        <v>323</v>
      </c>
      <c r="F79" s="5">
        <v>4.2</v>
      </c>
      <c r="G79" s="5">
        <v>158.0</v>
      </c>
      <c r="H79" s="1" t="s">
        <v>324</v>
      </c>
    </row>
    <row r="80">
      <c r="A80" s="6" t="str">
        <f>HYPERLINK("https://www.google.com/maps/search/?api=1&amp;query=33.857376,-118.0014648&amp;query_place_id=ChIJMWoy9esr3YARev8diNxBa8U","Target")</f>
        <v>Target</v>
      </c>
      <c r="B80" s="6" t="str">
        <f>HYPERLINK("https://www.google.com/maps/@?api=1&amp;map_action=pano&amp;viewpoint=33.857376%2C-118.0014648","Target")</f>
        <v>Target</v>
      </c>
      <c r="C80" s="5">
        <v>33.857376</v>
      </c>
      <c r="D80" s="5">
        <v>-118.0014648</v>
      </c>
      <c r="E80" s="1" t="s">
        <v>325</v>
      </c>
      <c r="F80" s="5">
        <v>4.2</v>
      </c>
      <c r="G80" s="5">
        <v>972.0</v>
      </c>
      <c r="H80" s="1" t="s">
        <v>304</v>
      </c>
    </row>
    <row r="81">
      <c r="A81" s="6" t="str">
        <f>HYPERLINK("https://www.google.com/maps/search/?api=1&amp;query=33.8511755,-118.1407921&amp;query_place_id=ChIJld31mvYy3YAR0E8Z0Kh0hp4","Foot Locker")</f>
        <v>Foot Locker</v>
      </c>
      <c r="B81" s="6" t="str">
        <f>HYPERLINK("https://www.google.com/maps/@?api=1&amp;map_action=pano&amp;viewpoint=33.8511755%2C-118.1407921","Foot Locker")</f>
        <v>Foot Locker</v>
      </c>
      <c r="C81" s="5">
        <v>33.8511755</v>
      </c>
      <c r="D81" s="5">
        <v>-118.1407921</v>
      </c>
      <c r="E81" s="1" t="s">
        <v>326</v>
      </c>
      <c r="F81" s="5">
        <v>4.3</v>
      </c>
      <c r="G81" s="5">
        <v>333.0</v>
      </c>
      <c r="H81" s="1" t="s">
        <v>327</v>
      </c>
    </row>
    <row r="82">
      <c r="A82" s="6" t="str">
        <f>HYPERLINK("https://www.google.com/maps/search/?api=1&amp;query=33.9195263,-118.1026756&amp;query_place_id=ChIJPUqIQ5jSwoARgdmVFbGb4jU","Costco Wholesale")</f>
        <v>Costco Wholesale</v>
      </c>
      <c r="B82" s="6" t="str">
        <f>HYPERLINK("https://www.google.com/maps/@?api=1&amp;map_action=pano&amp;viewpoint=33.9195263%2C-118.1026756","Costco Wholesale")</f>
        <v>Costco Wholesale</v>
      </c>
      <c r="C82" s="5">
        <v>33.9195263</v>
      </c>
      <c r="D82" s="5">
        <v>-118.1026756</v>
      </c>
      <c r="E82" s="1" t="s">
        <v>328</v>
      </c>
      <c r="F82" s="5">
        <v>4.5</v>
      </c>
      <c r="G82" s="5">
        <v>9501.0</v>
      </c>
      <c r="H82" s="1" t="s">
        <v>319</v>
      </c>
    </row>
    <row r="83">
      <c r="A83" s="6" t="str">
        <f>HYPERLINK("https://www.google.com/maps/search/?api=1&amp;query=33.80665229999999,-117.912121&amp;query_place_id=ChIJc4y_idjX3IARMRg3qcsJwC8","House of Blues Anaheim")</f>
        <v>House of Blues Anaheim</v>
      </c>
      <c r="B83" s="6" t="str">
        <f>HYPERLINK("https://www.google.com/maps/@?api=1&amp;map_action=pano&amp;viewpoint=33.80665229999999%2C-117.912121","House of Blues Anaheim")</f>
        <v>House of Blues Anaheim</v>
      </c>
      <c r="C83" s="5">
        <v>33.80665229999999</v>
      </c>
      <c r="D83" s="5">
        <v>-117.912121</v>
      </c>
      <c r="E83" s="1" t="s">
        <v>329</v>
      </c>
      <c r="F83" s="5">
        <v>4.5</v>
      </c>
      <c r="G83" s="5">
        <v>4764.0</v>
      </c>
      <c r="H83" s="1" t="s">
        <v>330</v>
      </c>
    </row>
    <row r="84">
      <c r="A84" s="6" t="str">
        <f>HYPERLINK("https://www.google.com/maps/search/?api=1&amp;query=33.877029,-118.21989&amp;query_place_id=ChIJUe9duk_LwoARiXFl0Rk0uL4","Best Buy")</f>
        <v>Best Buy</v>
      </c>
      <c r="B84" s="6" t="str">
        <f>HYPERLINK("https://www.google.com/maps/@?api=1&amp;map_action=pano&amp;viewpoint=33.877029%2C-118.21989","Best Buy")</f>
        <v>Best Buy</v>
      </c>
      <c r="C84" s="5">
        <v>33.877029</v>
      </c>
      <c r="D84" s="5">
        <v>-118.21989</v>
      </c>
      <c r="E84" s="1" t="s">
        <v>331</v>
      </c>
      <c r="F84" s="5">
        <v>4.2</v>
      </c>
      <c r="G84" s="5">
        <v>4033.0</v>
      </c>
      <c r="H84" s="1" t="s">
        <v>300</v>
      </c>
    </row>
    <row r="85">
      <c r="A85" s="6" t="str">
        <f>HYPERLINK("https://www.google.com/maps/search/?api=1&amp;query=33.8623224,-118.0943856&amp;query_place_id=ChIJ55lHRHQt3YARP_9mbPEuKJk","Hollister Co.")</f>
        <v>Hollister Co.</v>
      </c>
      <c r="B85" s="6" t="str">
        <f>HYPERLINK("https://www.google.com/maps/@?api=1&amp;map_action=pano&amp;viewpoint=33.8623224%2C-118.0943856","Hollister Co.")</f>
        <v>Hollister Co.</v>
      </c>
      <c r="C85" s="5">
        <v>33.8623224</v>
      </c>
      <c r="D85" s="5">
        <v>-118.0943856</v>
      </c>
      <c r="E85" s="1" t="s">
        <v>332</v>
      </c>
      <c r="F85" s="5">
        <v>4.1</v>
      </c>
      <c r="G85" s="5">
        <v>128.0</v>
      </c>
      <c r="H85" s="1" t="s">
        <v>333</v>
      </c>
    </row>
    <row r="86">
      <c r="A86" s="6" t="str">
        <f>HYPERLINK("https://www.google.com/maps/search/?api=1&amp;query=33.8418961,-117.9574746&amp;query_place_id=ChIJt7GYzo8p3YARMheS7dNkYvI","The Home Depot")</f>
        <v>The Home Depot</v>
      </c>
      <c r="B86" s="6" t="str">
        <f>HYPERLINK("https://www.google.com/maps/@?api=1&amp;map_action=pano&amp;viewpoint=33.8418961%2C-117.9574746","The Home Depot")</f>
        <v>The Home Depot</v>
      </c>
      <c r="C86" s="5">
        <v>33.8418961</v>
      </c>
      <c r="D86" s="5">
        <v>-117.9574746</v>
      </c>
      <c r="E86" s="1" t="s">
        <v>334</v>
      </c>
      <c r="F86" s="5">
        <v>4.3</v>
      </c>
      <c r="G86" s="5">
        <v>2431.0</v>
      </c>
      <c r="H86" s="1" t="s">
        <v>335</v>
      </c>
    </row>
    <row r="87">
      <c r="A87" s="6" t="str">
        <f>HYPERLINK("https://www.google.com/maps/search/?api=1&amp;query=33.84203009999999,-118.2598638&amp;query_place_id=ChIJB1MrviM13YARBN4V9jdKFI0","IKEA")</f>
        <v>IKEA</v>
      </c>
      <c r="B87" s="6" t="str">
        <f>HYPERLINK("https://www.google.com/maps/@?api=1&amp;map_action=pano&amp;viewpoint=33.84203009999999%2C-118.2598638","IKEA")</f>
        <v>IKEA</v>
      </c>
      <c r="C87" s="5">
        <v>33.84203009999999</v>
      </c>
      <c r="D87" s="5">
        <v>-118.2598638</v>
      </c>
      <c r="E87" s="1" t="s">
        <v>336</v>
      </c>
      <c r="F87" s="5">
        <v>4.2</v>
      </c>
      <c r="G87" s="5">
        <v>6448.0</v>
      </c>
      <c r="H87" s="1" t="s">
        <v>302</v>
      </c>
    </row>
    <row r="88">
      <c r="A88" s="6" t="str">
        <f>HYPERLINK("https://www.google.com/maps/search/?api=1&amp;query=33.850132,-118.1405785&amp;query_place_id=ChIJmeyqN_Qy3YARQE8PRxYGSC8","Macy's")</f>
        <v>Macy's</v>
      </c>
      <c r="B88" s="6" t="str">
        <f>HYPERLINK("https://www.google.com/maps/@?api=1&amp;map_action=pano&amp;viewpoint=33.850132%2C-118.1405785","Macy's")</f>
        <v>Macy's</v>
      </c>
      <c r="C88" s="5">
        <v>33.850132</v>
      </c>
      <c r="D88" s="5">
        <v>-118.1405785</v>
      </c>
      <c r="E88" s="1" t="s">
        <v>337</v>
      </c>
      <c r="F88" s="5">
        <v>4.4</v>
      </c>
      <c r="G88" s="5">
        <v>2905.0</v>
      </c>
      <c r="H88" s="1" t="s">
        <v>338</v>
      </c>
    </row>
    <row r="89">
      <c r="A89" s="6" t="str">
        <f>HYPERLINK("https://www.google.com/maps/search/?api=1&amp;query=34.0197585,-118.033475&amp;query_place_id=ChIJLd9LwTjRwoAR6_VIVS5gyxU","Rio Hondo Bookstore")</f>
        <v>Rio Hondo Bookstore</v>
      </c>
      <c r="B89" s="6" t="str">
        <f>HYPERLINK("https://www.google.com/maps/@?api=1&amp;map_action=pano&amp;viewpoint=34.0197585%2C-118.033475","Rio Hondo Bookstore")</f>
        <v>Rio Hondo Bookstore</v>
      </c>
      <c r="C89" s="5">
        <v>34.0197585</v>
      </c>
      <c r="D89" s="5">
        <v>-118.033475</v>
      </c>
      <c r="E89" s="1" t="s">
        <v>339</v>
      </c>
      <c r="F89" s="5">
        <v>3.9</v>
      </c>
      <c r="G89" s="5">
        <v>58.0</v>
      </c>
      <c r="H89" s="1" t="s">
        <v>324</v>
      </c>
    </row>
    <row r="90">
      <c r="A90" s="6" t="str">
        <f>HYPERLINK("https://www.google.com/maps/search/?api=1&amp;query=33.859973,-118.093031&amp;query_place_id=ChIJ8565_XMt3YARx4UIKYn6qDc","Macy's")</f>
        <v>Macy's</v>
      </c>
      <c r="B90" s="6" t="str">
        <f>HYPERLINK("https://www.google.com/maps/@?api=1&amp;map_action=pano&amp;viewpoint=33.859973%2C-118.093031","Macy's")</f>
        <v>Macy's</v>
      </c>
      <c r="C90" s="5">
        <v>33.859973</v>
      </c>
      <c r="D90" s="5">
        <v>-118.093031</v>
      </c>
      <c r="E90" s="1" t="s">
        <v>340</v>
      </c>
      <c r="F90" s="5">
        <v>4.4</v>
      </c>
      <c r="G90" s="5">
        <v>2925.0</v>
      </c>
      <c r="H90" s="1" t="s">
        <v>338</v>
      </c>
    </row>
    <row r="91">
      <c r="A91" s="6" t="str">
        <f>HYPERLINK("https://www.google.com/maps/search/?api=1&amp;query=33.9181747,-117.9936307&amp;query_place_id=ChIJTed4PzYr3YARPvMnghfObSY","Savers")</f>
        <v>Savers</v>
      </c>
      <c r="B91" s="6" t="str">
        <f>HYPERLINK("https://www.google.com/maps/@?api=1&amp;map_action=pano&amp;viewpoint=33.9181747%2C-117.9936307","Savers")</f>
        <v>Savers</v>
      </c>
      <c r="C91" s="5">
        <v>33.9181747</v>
      </c>
      <c r="D91" s="5">
        <v>-117.9936307</v>
      </c>
      <c r="E91" s="1" t="s">
        <v>341</v>
      </c>
      <c r="F91" s="5">
        <v>4.3</v>
      </c>
      <c r="G91" s="5">
        <v>684.0</v>
      </c>
      <c r="H91" s="1" t="s">
        <v>342</v>
      </c>
    </row>
    <row r="92">
      <c r="A92" s="6" t="str">
        <f>HYPERLINK("https://www.google.com/maps/search/?api=1&amp;query=33.8017165,-118.1658432&amp;query_place_id=ChIJZ0f6Z9Yz3YAR14Hmm8HVYDM","The Home Depot")</f>
        <v>The Home Depot</v>
      </c>
      <c r="B92" s="6" t="str">
        <f>HYPERLINK("https://www.google.com/maps/@?api=1&amp;map_action=pano&amp;viewpoint=33.8017165%2C-118.1658432","The Home Depot")</f>
        <v>The Home Depot</v>
      </c>
      <c r="C92" s="5">
        <v>33.8017165</v>
      </c>
      <c r="D92" s="5">
        <v>-118.1658432</v>
      </c>
      <c r="E92" s="1" t="s">
        <v>343</v>
      </c>
      <c r="F92" s="5">
        <v>4.3</v>
      </c>
      <c r="G92" s="5">
        <v>1716.0</v>
      </c>
      <c r="H92" s="1" t="s">
        <v>335</v>
      </c>
    </row>
    <row r="93">
      <c r="A93" s="6" t="str">
        <f>HYPERLINK("https://www.google.com/maps/search/?api=1&amp;query=34.0063385,-118.1529537&amp;query_place_id=ChIJT_27nVTOwoARjIf-yz3fqVg","Lids")</f>
        <v>Lids</v>
      </c>
      <c r="B93" s="6" t="str">
        <f>HYPERLINK("https://www.google.com/maps/@?api=1&amp;map_action=pano&amp;viewpoint=34.0063385%2C-118.1529537","Lids")</f>
        <v>Lids</v>
      </c>
      <c r="C93" s="5">
        <v>34.0063385</v>
      </c>
      <c r="D93" s="5">
        <v>-118.1529537</v>
      </c>
      <c r="E93" s="1" t="s">
        <v>344</v>
      </c>
      <c r="F93" s="5">
        <v>4.3</v>
      </c>
      <c r="G93" s="5">
        <v>171.0</v>
      </c>
      <c r="H93" s="1" t="s">
        <v>333</v>
      </c>
    </row>
    <row r="94">
      <c r="A94" s="6" t="str">
        <f>HYPERLINK("https://www.google.com/maps/search/?api=1&amp;query=33.80858769999999,-118.1898648&amp;query_place_id=ChIJEZgNN6jMwoARJ1_7aTrTRKw","Cabe Toyota")</f>
        <v>Cabe Toyota</v>
      </c>
      <c r="B94" s="6" t="str">
        <f>HYPERLINK("https://www.google.com/maps/@?api=1&amp;map_action=pano&amp;viewpoint=33.80858769999999%2C-118.1898648","Cabe Toyota")</f>
        <v>Cabe Toyota</v>
      </c>
      <c r="C94" s="5">
        <v>33.80858769999999</v>
      </c>
      <c r="D94" s="5">
        <v>-118.1898648</v>
      </c>
      <c r="E94" s="1" t="s">
        <v>345</v>
      </c>
      <c r="F94" s="5">
        <v>4.6</v>
      </c>
      <c r="G94" s="5">
        <v>1018.0</v>
      </c>
      <c r="H94" s="1" t="s">
        <v>346</v>
      </c>
    </row>
    <row r="95">
      <c r="A95" s="6" t="str">
        <f>HYPERLINK("https://www.google.com/maps/search/?api=1&amp;query=33.9157374,-117.8866532&amp;query_place_id=ChIJxf___-_U3IARAYBCGNp8oyo","Apple Brea Mall")</f>
        <v>Apple Brea Mall</v>
      </c>
      <c r="B95" s="6" t="str">
        <f>HYPERLINK("https://www.google.com/maps/@?api=1&amp;map_action=pano&amp;viewpoint=33.9157374%2C-117.8866532","Apple Brea Mall")</f>
        <v>Apple Brea Mall</v>
      </c>
      <c r="C95" s="5">
        <v>33.9157374</v>
      </c>
      <c r="D95" s="5">
        <v>-117.8866532</v>
      </c>
      <c r="E95" s="1" t="s">
        <v>347</v>
      </c>
      <c r="F95" s="5">
        <v>3.8</v>
      </c>
      <c r="G95" s="5">
        <v>1439.0</v>
      </c>
      <c r="H95" s="1" t="s">
        <v>306</v>
      </c>
    </row>
    <row r="96">
      <c r="A96" s="6" t="str">
        <f>HYPERLINK("https://www.google.com/maps/search/?api=1&amp;query=33.8451353,-117.9870888&amp;query_place_id=ChIJWah1_9gr3YAR3BCHJs3MyAc","Walmart")</f>
        <v>Walmart</v>
      </c>
      <c r="B96" s="6" t="str">
        <f>HYPERLINK("https://www.google.com/maps/@?api=1&amp;map_action=pano&amp;viewpoint=33.8451353%2C-117.9870888","Walmart")</f>
        <v>Walmart</v>
      </c>
      <c r="C96" s="5">
        <v>33.8451353</v>
      </c>
      <c r="D96" s="5">
        <v>-117.9870888</v>
      </c>
      <c r="E96" s="1" t="s">
        <v>348</v>
      </c>
      <c r="F96" s="5">
        <v>4.1</v>
      </c>
      <c r="G96" s="5">
        <v>5092.0</v>
      </c>
      <c r="H96" s="1" t="s">
        <v>349</v>
      </c>
    </row>
    <row r="97">
      <c r="A97" s="6" t="str">
        <f>HYPERLINK("https://www.google.com/maps/search/?api=1&amp;query=33.8018936,-117.9377523&amp;query_place_id=ChIJJbznwzoo3YARAcB9juzgtwk","Food4Less")</f>
        <v>Food4Less</v>
      </c>
      <c r="B97" s="6" t="str">
        <f>HYPERLINK("https://www.google.com/maps/@?api=1&amp;map_action=pano&amp;viewpoint=33.8018936%2C-117.9377523","Food4Less")</f>
        <v>Food4Less</v>
      </c>
      <c r="C97" s="5">
        <v>33.8018936</v>
      </c>
      <c r="D97" s="5">
        <v>-117.9377523</v>
      </c>
      <c r="E97" s="1" t="s">
        <v>350</v>
      </c>
      <c r="F97" s="5">
        <v>4.2</v>
      </c>
      <c r="G97" s="5">
        <v>1008.0</v>
      </c>
      <c r="H97" s="1" t="s">
        <v>351</v>
      </c>
    </row>
    <row r="98">
      <c r="A98" s="6" t="str">
        <f>HYPERLINK("https://www.google.com/maps/search/?api=1&amp;query=34.0071573,-118.1528333&amp;query_place_id=ChIJhZyY5FLOwoARgYYAOfagj9s","Michael Kors Outlet")</f>
        <v>Michael Kors Outlet</v>
      </c>
      <c r="B98" s="6" t="str">
        <f>HYPERLINK("https://www.google.com/maps/@?api=1&amp;map_action=pano&amp;viewpoint=34.0071573%2C-118.1528333","Michael Kors Outlet")</f>
        <v>Michael Kors Outlet</v>
      </c>
      <c r="C98" s="5">
        <v>34.0071573</v>
      </c>
      <c r="D98" s="5">
        <v>-118.1528333</v>
      </c>
      <c r="E98" s="1" t="s">
        <v>352</v>
      </c>
      <c r="F98" s="5">
        <v>4.5</v>
      </c>
      <c r="G98" s="5">
        <v>1232.0</v>
      </c>
      <c r="H98" s="1" t="s">
        <v>353</v>
      </c>
    </row>
    <row r="99">
      <c r="A99" s="6" t="str">
        <f>HYPERLINK("https://www.google.com/maps/search/?api=1&amp;query=33.935768,-118.119984&amp;query_place_id=ChIJ2RYsOoPNwoARCKCCgMI7uJ0","Charlotte Russe")</f>
        <v>Charlotte Russe</v>
      </c>
      <c r="B99" s="6" t="str">
        <f>HYPERLINK("https://www.google.com/maps/@?api=1&amp;map_action=pano&amp;viewpoint=33.935768%2C-118.119984","Charlotte Russe")</f>
        <v>Charlotte Russe</v>
      </c>
      <c r="C99" s="5">
        <v>33.935768</v>
      </c>
      <c r="D99" s="5">
        <v>-118.119984</v>
      </c>
      <c r="E99" s="1" t="s">
        <v>354</v>
      </c>
      <c r="F99" s="5">
        <v>3.7</v>
      </c>
      <c r="G99" s="5">
        <v>27.0</v>
      </c>
      <c r="H99" s="1" t="s">
        <v>355</v>
      </c>
    </row>
    <row r="100">
      <c r="A100" s="6" t="str">
        <f>HYPERLINK("https://www.google.com/maps/search/?api=1&amp;query=33.935768,-118.119984&amp;query_place_id=ChIJFaqNaYLNwoARKAXjjxpCkwI","Hot Topic")</f>
        <v>Hot Topic</v>
      </c>
      <c r="B100" s="6" t="str">
        <f>HYPERLINK("https://www.google.com/maps/@?api=1&amp;map_action=pano&amp;viewpoint=33.935768%2C-118.119984","Hot Topic")</f>
        <v>Hot Topic</v>
      </c>
      <c r="C100" s="5">
        <v>33.935768</v>
      </c>
      <c r="D100" s="5">
        <v>-118.119984</v>
      </c>
      <c r="E100" s="1" t="s">
        <v>356</v>
      </c>
      <c r="F100" s="5">
        <v>4.5</v>
      </c>
      <c r="G100" s="5">
        <v>606.0</v>
      </c>
      <c r="H100" s="1" t="s">
        <v>333</v>
      </c>
    </row>
    <row r="101">
      <c r="A101" s="6" t="str">
        <f>HYPERLINK("https://www.google.com/maps/search/?api=1&amp;query=34.0074315,-118.1538888&amp;query_place_id=ChIJhZyY5FLOwoAR-2SY_8e3k24","Tillys")</f>
        <v>Tillys</v>
      </c>
      <c r="B101" s="6" t="str">
        <f>HYPERLINK("https://www.google.com/maps/@?api=1&amp;map_action=pano&amp;viewpoint=34.0074315%2C-118.1538888","Tillys")</f>
        <v>Tillys</v>
      </c>
      <c r="C101" s="5">
        <v>34.0074315</v>
      </c>
      <c r="D101" s="5">
        <v>-118.1538888</v>
      </c>
      <c r="E101" s="1" t="s">
        <v>357</v>
      </c>
      <c r="F101" s="5">
        <v>4.2</v>
      </c>
      <c r="G101" s="5">
        <v>64.0</v>
      </c>
      <c r="H101" s="1" t="s">
        <v>355</v>
      </c>
    </row>
    <row r="102">
      <c r="A102" s="6" t="str">
        <f>HYPERLINK("https://www.google.com/maps/search/?api=1&amp;query=33.869189,-118.056182&amp;query_place_id=ChIJX_mzh2Qu3YARsS0--MJsu3A","Best Buy")</f>
        <v>Best Buy</v>
      </c>
      <c r="B102" s="6" t="str">
        <f>HYPERLINK("https://www.google.com/maps/@?api=1&amp;map_action=pano&amp;viewpoint=33.869189%2C-118.056182","Best Buy")</f>
        <v>Best Buy</v>
      </c>
      <c r="C102" s="5">
        <v>33.869189</v>
      </c>
      <c r="D102" s="5">
        <v>-118.056182</v>
      </c>
      <c r="E102" s="1" t="s">
        <v>358</v>
      </c>
      <c r="F102" s="5">
        <v>4.2</v>
      </c>
      <c r="G102" s="5">
        <v>3193.0</v>
      </c>
      <c r="H102" s="1" t="s">
        <v>300</v>
      </c>
    </row>
    <row r="103">
      <c r="A103" s="6" t="str">
        <f>HYPERLINK("https://www.google.com/maps/search/?api=1&amp;query=33.86220000000001,-118.09426&amp;query_place_id=ChIJ55lHRHQt3YARbkddj5g9NV8","Daniel's Jewelers")</f>
        <v>Daniel's Jewelers</v>
      </c>
      <c r="B103" s="6" t="str">
        <f>HYPERLINK("https://www.google.com/maps/@?api=1&amp;map_action=pano&amp;viewpoint=33.86220000000001%2C-118.09426","Daniel's Jewelers")</f>
        <v>Daniel's Jewelers</v>
      </c>
      <c r="C103" s="5">
        <v>33.86220000000001</v>
      </c>
      <c r="D103" s="5">
        <v>-118.09426</v>
      </c>
      <c r="E103" s="1" t="s">
        <v>359</v>
      </c>
      <c r="F103" s="5">
        <v>4.4</v>
      </c>
      <c r="G103" s="5">
        <v>32.0</v>
      </c>
      <c r="H103" s="1" t="s">
        <v>360</v>
      </c>
    </row>
    <row r="104">
      <c r="A104" s="6" t="str">
        <f>HYPERLINK("https://www.google.com/maps/search/?api=1&amp;query=33.9238417,-118.1014326&amp;query_place_id=ChIJeXLblJnSwoARmEsuHPzn7mU","BMW McKenna Norwalk")</f>
        <v>BMW McKenna Norwalk</v>
      </c>
      <c r="B104" s="6" t="str">
        <f>HYPERLINK("https://www.google.com/maps/@?api=1&amp;map_action=pano&amp;viewpoint=33.9238417%2C-118.1014326","BMW McKenna Norwalk")</f>
        <v>BMW McKenna Norwalk</v>
      </c>
      <c r="C104" s="5">
        <v>33.9238417</v>
      </c>
      <c r="D104" s="5">
        <v>-118.1014326</v>
      </c>
      <c r="E104" s="1" t="s">
        <v>361</v>
      </c>
      <c r="F104" s="5">
        <v>4.2</v>
      </c>
      <c r="G104" s="5">
        <v>834.0</v>
      </c>
      <c r="H104" s="1" t="s">
        <v>362</v>
      </c>
    </row>
    <row r="105">
      <c r="A105" s="6" t="str">
        <f>HYPERLINK("https://www.google.com/maps/search/?api=1&amp;query=33.8697031,-118.0829019&amp;query_place_id=ChIJXZIXcg4t3YARroniGvjw2oQ","99 Ranch Market")</f>
        <v>99 Ranch Market</v>
      </c>
      <c r="B105" s="6" t="str">
        <f>HYPERLINK("https://www.google.com/maps/@?api=1&amp;map_action=pano&amp;viewpoint=33.8697031%2C-118.0829019","99 Ranch Market")</f>
        <v>99 Ranch Market</v>
      </c>
      <c r="C105" s="5">
        <v>33.8697031</v>
      </c>
      <c r="D105" s="5">
        <v>-118.0829019</v>
      </c>
      <c r="E105" s="1" t="s">
        <v>363</v>
      </c>
      <c r="F105" s="5">
        <v>4.1</v>
      </c>
      <c r="G105" s="5">
        <v>1779.0</v>
      </c>
      <c r="H105" s="1" t="s">
        <v>364</v>
      </c>
    </row>
    <row r="106">
      <c r="A106" s="6" t="str">
        <f>HYPERLINK("https://www.google.com/maps/search/?api=1&amp;query=33.8624084,-118.0941687&amp;query_place_id=ChIJF7eQ4nMt3YARgoFTxsaWw2w","MAC Cosmetics")</f>
        <v>MAC Cosmetics</v>
      </c>
      <c r="B106" s="6" t="str">
        <f>HYPERLINK("https://www.google.com/maps/@?api=1&amp;map_action=pano&amp;viewpoint=33.8624084%2C-118.0941687","MAC Cosmetics")</f>
        <v>MAC Cosmetics</v>
      </c>
      <c r="C106" s="5">
        <v>33.8624084</v>
      </c>
      <c r="D106" s="5">
        <v>-118.0941687</v>
      </c>
      <c r="E106" s="1" t="s">
        <v>365</v>
      </c>
      <c r="F106" s="5">
        <v>4.0</v>
      </c>
      <c r="G106" s="5">
        <v>71.0</v>
      </c>
      <c r="H106" s="1" t="s">
        <v>366</v>
      </c>
    </row>
    <row r="107">
      <c r="A107" s="6" t="str">
        <f>HYPERLINK("https://www.google.com/maps/search/?api=1&amp;query=33.8689875,-118.0579629&amp;query_place_id=ChIJXwqz7v4s3YARmP3VNE9pDd0","Trader Joe's")</f>
        <v>Trader Joe's</v>
      </c>
      <c r="B107" s="6" t="str">
        <f>HYPERLINK("https://www.google.com/maps/@?api=1&amp;map_action=pano&amp;viewpoint=33.8689875%2C-118.0579629","Trader Joe's")</f>
        <v>Trader Joe's</v>
      </c>
      <c r="C107" s="5">
        <v>33.8689875</v>
      </c>
      <c r="D107" s="5">
        <v>-118.0579629</v>
      </c>
      <c r="E107" s="1" t="s">
        <v>367</v>
      </c>
      <c r="F107" s="5">
        <v>4.7</v>
      </c>
      <c r="G107" s="5">
        <v>1999.0</v>
      </c>
      <c r="H107" s="1" t="s">
        <v>368</v>
      </c>
    </row>
    <row r="108">
      <c r="A108" s="6" t="str">
        <f>HYPERLINK("https://www.google.com/maps/search/?api=1&amp;query=33.870682,-118.0590823&amp;query_place_id=ChIJXyI59f4s3YARZ8aqQIx-Ppw","Ulta Beauty")</f>
        <v>Ulta Beauty</v>
      </c>
      <c r="B108" s="6" t="str">
        <f>HYPERLINK("https://www.google.com/maps/@?api=1&amp;map_action=pano&amp;viewpoint=33.870682%2C-118.0590823","Ulta Beauty")</f>
        <v>Ulta Beauty</v>
      </c>
      <c r="C108" s="5">
        <v>33.870682</v>
      </c>
      <c r="D108" s="5">
        <v>-118.0590823</v>
      </c>
      <c r="E108" s="1" t="s">
        <v>369</v>
      </c>
      <c r="F108" s="5">
        <v>4.3</v>
      </c>
      <c r="G108" s="5">
        <v>346.0</v>
      </c>
      <c r="H108" s="1" t="s">
        <v>370</v>
      </c>
    </row>
    <row r="109">
      <c r="A109" s="6" t="str">
        <f>HYPERLINK("https://www.google.com/maps/search/?api=1&amp;query=33.9252273,-118.1070629&amp;query_place_id=ChIJoaG7mpzSwoARap12xQlKmCk","Target")</f>
        <v>Target</v>
      </c>
      <c r="B109" s="6" t="str">
        <f>HYPERLINK("https://www.google.com/maps/@?api=1&amp;map_action=pano&amp;viewpoint=33.9252273%2C-118.1070629","Target")</f>
        <v>Target</v>
      </c>
      <c r="C109" s="5">
        <v>33.9252273</v>
      </c>
      <c r="D109" s="5">
        <v>-118.1070629</v>
      </c>
      <c r="E109" s="1" t="s">
        <v>371</v>
      </c>
      <c r="F109" s="5">
        <v>4.2</v>
      </c>
      <c r="G109" s="5">
        <v>1031.0</v>
      </c>
      <c r="H109" s="1" t="s">
        <v>304</v>
      </c>
    </row>
    <row r="110">
      <c r="A110" s="6" t="str">
        <f>HYPERLINK("https://www.google.com/maps/search/?api=1&amp;query=33.8632791,-118.0988158&amp;query_place_id=ChIJP6vMznAt3YARg8cg7U_gy7s","Norm Reeves Honda Superstore Cerritos")</f>
        <v>Norm Reeves Honda Superstore Cerritos</v>
      </c>
      <c r="B110" s="6" t="str">
        <f>HYPERLINK("https://www.google.com/maps/@?api=1&amp;map_action=pano&amp;viewpoint=33.8632791%2C-118.0988158","Norm Reeves Honda Superstore Cerritos")</f>
        <v>Norm Reeves Honda Superstore Cerritos</v>
      </c>
      <c r="C110" s="5">
        <v>33.8632791</v>
      </c>
      <c r="D110" s="5">
        <v>-118.0988158</v>
      </c>
      <c r="E110" s="1" t="s">
        <v>372</v>
      </c>
      <c r="F110" s="5">
        <v>4.4</v>
      </c>
      <c r="G110" s="5">
        <v>4926.0</v>
      </c>
      <c r="H110" s="1" t="s">
        <v>373</v>
      </c>
    </row>
    <row r="111">
      <c r="A111" s="6" t="str">
        <f>HYPERLINK("https://www.google.com/maps/search/?api=1&amp;query=33.8720949,-118.0631923&amp;query_place_id=ChIJy6j2z_0s3YARHD9LRFr5EKo","AT&amp;T Store")</f>
        <v>AT&amp;T Store</v>
      </c>
      <c r="B111" s="6" t="str">
        <f>HYPERLINK("https://www.google.com/maps/@?api=1&amp;map_action=pano&amp;viewpoint=33.8720949%2C-118.0631923","AT&amp;T Store")</f>
        <v>AT&amp;T Store</v>
      </c>
      <c r="C111" s="5">
        <v>33.8720949</v>
      </c>
      <c r="D111" s="5">
        <v>-118.0631923</v>
      </c>
      <c r="E111" s="1" t="s">
        <v>374</v>
      </c>
      <c r="F111" s="5">
        <v>4.5</v>
      </c>
      <c r="G111" s="5">
        <v>376.0</v>
      </c>
      <c r="H111" s="1" t="s">
        <v>366</v>
      </c>
    </row>
    <row r="112">
      <c r="A112" s="6" t="str">
        <f>HYPERLINK("https://www.google.com/maps/search/?api=1&amp;query=33.9378224,-118.0481685&amp;query_place_id=ChIJg2zFwRPTwoARD7NYO_qIA9Q","Target")</f>
        <v>Target</v>
      </c>
      <c r="B112" s="6" t="str">
        <f>HYPERLINK("https://www.google.com/maps/@?api=1&amp;map_action=pano&amp;viewpoint=33.9378224%2C-118.0481685","Target")</f>
        <v>Target</v>
      </c>
      <c r="C112" s="5">
        <v>33.9378224</v>
      </c>
      <c r="D112" s="5">
        <v>-118.0481685</v>
      </c>
      <c r="E112" s="1" t="s">
        <v>375</v>
      </c>
      <c r="F112" s="5">
        <v>4.3</v>
      </c>
      <c r="G112" s="5">
        <v>537.0</v>
      </c>
      <c r="H112" s="1" t="s">
        <v>304</v>
      </c>
    </row>
    <row r="113">
      <c r="A113" s="6" t="str">
        <f>HYPERLINK("https://www.google.com/maps/search/?api=1&amp;query=33.9407117,-118.049712&amp;query_place_id=ChIJ4YKP4xHTwoARvTp1AFe-O-o","Walmart Connection Center")</f>
        <v>Walmart Connection Center</v>
      </c>
      <c r="B113" s="6" t="str">
        <f>HYPERLINK("https://www.google.com/maps/@?api=1&amp;map_action=pano&amp;viewpoint=33.9407117%2C-118.049712","Walmart Connection Center")</f>
        <v>Walmart Connection Center</v>
      </c>
      <c r="C113" s="5">
        <v>33.9407117</v>
      </c>
      <c r="D113" s="5">
        <v>-118.049712</v>
      </c>
      <c r="E113" s="1" t="s">
        <v>376</v>
      </c>
      <c r="F113" s="5">
        <v>2.6</v>
      </c>
      <c r="G113" s="5">
        <v>14.0</v>
      </c>
      <c r="H113" s="1" t="s">
        <v>366</v>
      </c>
    </row>
    <row r="114">
      <c r="A114" s="6" t="str">
        <f>HYPERLINK("https://www.google.com/maps/search/?api=1&amp;query=33.9365958,-118.097189&amp;query_place_id=ChIJyU3oHInSwoARhaWs8eekqr0","L.A. Honda World")</f>
        <v>L.A. Honda World</v>
      </c>
      <c r="B114" s="6" t="str">
        <f>HYPERLINK("https://www.google.com/maps/@?api=1&amp;map_action=pano&amp;viewpoint=33.9365958%2C-118.097189","L.A. Honda World")</f>
        <v>L.A. Honda World</v>
      </c>
      <c r="C114" s="5">
        <v>33.9365958</v>
      </c>
      <c r="D114" s="5">
        <v>-118.097189</v>
      </c>
      <c r="E114" s="1" t="s">
        <v>377</v>
      </c>
      <c r="F114" s="5">
        <v>3.9</v>
      </c>
      <c r="G114" s="5">
        <v>1121.0</v>
      </c>
      <c r="H114" s="1" t="s">
        <v>378</v>
      </c>
    </row>
    <row r="115">
      <c r="A115" s="6" t="str">
        <f>HYPERLINK("https://www.google.com/maps/search/?api=1&amp;query=33.885534,-118.105267&amp;query_place_id=ChIJ32hhQFot3YARyGIs8z7G6Ps","Ammo Bros")</f>
        <v>Ammo Bros</v>
      </c>
      <c r="B115" s="6" t="str">
        <f>HYPERLINK("https://www.google.com/maps/@?api=1&amp;map_action=pano&amp;viewpoint=33.885534%2C-118.105267","Ammo Bros")</f>
        <v>Ammo Bros</v>
      </c>
      <c r="C115" s="5">
        <v>33.885534</v>
      </c>
      <c r="D115" s="5">
        <v>-118.105267</v>
      </c>
      <c r="E115" s="1" t="s">
        <v>379</v>
      </c>
      <c r="F115" s="5">
        <v>3.6</v>
      </c>
      <c r="G115" s="5">
        <v>370.0</v>
      </c>
      <c r="H115" s="1" t="s">
        <v>366</v>
      </c>
    </row>
    <row r="116">
      <c r="A116" s="6" t="str">
        <f>HYPERLINK("https://www.google.com/maps/search/?api=1&amp;query=33.94027450000001,-118.0492829&amp;query_place_id=ChIJ4YKP4xHTwoARJwlORQrt8Vw","Walmart Supercenter")</f>
        <v>Walmart Supercenter</v>
      </c>
      <c r="B116" s="6" t="str">
        <f>HYPERLINK("https://www.google.com/maps/@?api=1&amp;map_action=pano&amp;viewpoint=33.94027450000001%2C-118.0492829","Walmart Supercenter")</f>
        <v>Walmart Supercenter</v>
      </c>
      <c r="C116" s="5">
        <v>33.94027450000001</v>
      </c>
      <c r="D116" s="5">
        <v>-118.0492829</v>
      </c>
      <c r="E116" s="1" t="s">
        <v>380</v>
      </c>
      <c r="F116" s="5">
        <v>4.0</v>
      </c>
      <c r="G116" s="5">
        <v>4541.0</v>
      </c>
      <c r="H116" s="1" t="s">
        <v>381</v>
      </c>
    </row>
    <row r="117">
      <c r="A117" s="6" t="str">
        <f>HYPERLINK("https://www.google.com/maps/search/?api=1&amp;query=33.8608971,-118.0988464&amp;query_place_id=ChIJp1ZKBXct3YARRvZ_rdJgaIg","Lexus of Cerritos")</f>
        <v>Lexus of Cerritos</v>
      </c>
      <c r="B117" s="6" t="str">
        <f>HYPERLINK("https://www.google.com/maps/@?api=1&amp;map_action=pano&amp;viewpoint=33.8608971%2C-118.0988464","Lexus of Cerritos")</f>
        <v>Lexus of Cerritos</v>
      </c>
      <c r="C117" s="5">
        <v>33.8608971</v>
      </c>
      <c r="D117" s="5">
        <v>-118.0988464</v>
      </c>
      <c r="E117" s="1" t="s">
        <v>382</v>
      </c>
      <c r="F117" s="5">
        <v>4.6</v>
      </c>
      <c r="G117" s="5">
        <v>5942.0</v>
      </c>
      <c r="H117" s="1" t="s">
        <v>383</v>
      </c>
    </row>
    <row r="118">
      <c r="A118" s="6" t="str">
        <f>HYPERLINK("https://www.google.com/maps/search/?api=1&amp;query=33.8721368,-118.0621381&amp;query_place_id=ChIJu9n_J_ws3YARwihDkopt-qo","National Vision Center")</f>
        <v>National Vision Center</v>
      </c>
      <c r="B118" s="6" t="str">
        <f>HYPERLINK("https://www.google.com/maps/@?api=1&amp;map_action=pano&amp;viewpoint=33.8721368%2C-118.0621381","National Vision Center")</f>
        <v>National Vision Center</v>
      </c>
      <c r="C118" s="5">
        <v>33.8721368</v>
      </c>
      <c r="D118" s="5">
        <v>-118.0621381</v>
      </c>
      <c r="E118" s="1" t="s">
        <v>384</v>
      </c>
      <c r="F118" s="5">
        <v>3.8</v>
      </c>
      <c r="G118" s="5">
        <v>5.0</v>
      </c>
      <c r="H118" s="1" t="s">
        <v>385</v>
      </c>
    </row>
    <row r="119">
      <c r="A119" s="6" t="str">
        <f>HYPERLINK("https://www.google.com/maps/search/?api=1&amp;query=33.8611429,-118.0931609&amp;query_place_id=ChIJ1Z25_XMt3YARneq7rWNYCNc","Yogurtland Cerritos")</f>
        <v>Yogurtland Cerritos</v>
      </c>
      <c r="B119" s="6" t="str">
        <f>HYPERLINK("https://www.google.com/maps/@?api=1&amp;map_action=pano&amp;viewpoint=33.8611429%2C-118.0931609","Yogurtland Cerritos")</f>
        <v>Yogurtland Cerritos</v>
      </c>
      <c r="C119" s="5">
        <v>33.8611429</v>
      </c>
      <c r="D119" s="5">
        <v>-118.0931609</v>
      </c>
      <c r="E119" s="1" t="s">
        <v>386</v>
      </c>
      <c r="F119" s="5">
        <v>4.3</v>
      </c>
      <c r="G119" s="5">
        <v>135.0</v>
      </c>
      <c r="H119" s="1" t="s">
        <v>387</v>
      </c>
    </row>
    <row r="120">
      <c r="A120" s="6" t="str">
        <f>HYPERLINK("https://www.google.com/maps/search/?api=1&amp;query=33.90218499999999,-118.1452453&amp;query_place_id=ChIJke6avzvNwoART9SJ0Ly6SVo","Walmart Connection Center")</f>
        <v>Walmart Connection Center</v>
      </c>
      <c r="B120" s="6" t="str">
        <f>HYPERLINK("https://www.google.com/maps/@?api=1&amp;map_action=pano&amp;viewpoint=33.90218499999999%2C-118.1452453","Walmart Connection Center")</f>
        <v>Walmart Connection Center</v>
      </c>
      <c r="C120" s="5">
        <v>33.90218499999999</v>
      </c>
      <c r="D120" s="5">
        <v>-118.1452453</v>
      </c>
      <c r="E120" s="1" t="s">
        <v>388</v>
      </c>
      <c r="F120" s="5">
        <v>4.3</v>
      </c>
      <c r="G120" s="5">
        <v>16.0</v>
      </c>
      <c r="H120" s="1" t="s">
        <v>366</v>
      </c>
    </row>
    <row r="121">
      <c r="A121" s="6" t="str">
        <f>HYPERLINK("https://www.google.com/maps/search/?api=1&amp;query=33.862629,-118.1010204&amp;query_place_id=ChIJ98lPBXot3YARzqTgi2QRo7o","Penske Chevrolet Of Cerritos")</f>
        <v>Penske Chevrolet Of Cerritos</v>
      </c>
      <c r="B121" s="6" t="str">
        <f>HYPERLINK("https://www.google.com/maps/@?api=1&amp;map_action=pano&amp;viewpoint=33.862629%2C-118.1010204","Penske Chevrolet Of Cerritos")</f>
        <v>Penske Chevrolet Of Cerritos</v>
      </c>
      <c r="C121" s="5">
        <v>33.862629</v>
      </c>
      <c r="D121" s="5">
        <v>-118.1010204</v>
      </c>
      <c r="E121" s="1" t="s">
        <v>389</v>
      </c>
      <c r="F121" s="5">
        <v>4.0</v>
      </c>
      <c r="G121" s="5">
        <v>1603.0</v>
      </c>
      <c r="H121" s="1" t="s">
        <v>383</v>
      </c>
    </row>
    <row r="122">
      <c r="A122" s="6" t="str">
        <f>HYPERLINK("https://www.google.com/maps/search/?api=1&amp;query=33.8900909,-118.0347152&amp;query_place_id=ChIJyQD7wJYs3YARpueikjJx2CU","Cardtronics ATM")</f>
        <v>Cardtronics ATM</v>
      </c>
      <c r="B122" s="6" t="str">
        <f>HYPERLINK("https://www.google.com/maps/@?api=1&amp;map_action=pano&amp;viewpoint=33.8900909%2C-118.0347152","Cardtronics ATM")</f>
        <v>Cardtronics ATM</v>
      </c>
      <c r="C122" s="5">
        <v>33.8900909</v>
      </c>
      <c r="D122" s="5">
        <v>-118.0347152</v>
      </c>
      <c r="E122" s="1" t="s">
        <v>390</v>
      </c>
      <c r="F122" s="5">
        <v>1.0</v>
      </c>
      <c r="G122" s="5">
        <v>1.0</v>
      </c>
      <c r="H122" s="1" t="s">
        <v>391</v>
      </c>
    </row>
    <row r="123">
      <c r="A123" s="6" t="str">
        <f>HYPERLINK("https://www.google.com/maps/search/?api=1&amp;query=33.8928594,-117.9280499&amp;query_place_id=ChIJ5WWR0ngq3YARMAsMwmigksM","Health Associates Federal CU")</f>
        <v>Health Associates Federal CU</v>
      </c>
      <c r="B123" s="6" t="str">
        <f>HYPERLINK("https://www.google.com/maps/@?api=1&amp;map_action=pano&amp;viewpoint=33.8928594%2C-117.9280499","Health Associates Federal CU")</f>
        <v>Health Associates Federal CU</v>
      </c>
      <c r="C123" s="5">
        <v>33.8928594</v>
      </c>
      <c r="D123" s="5">
        <v>-117.9280499</v>
      </c>
      <c r="E123" s="1" t="s">
        <v>392</v>
      </c>
      <c r="H123" s="1" t="s">
        <v>391</v>
      </c>
    </row>
    <row r="124">
      <c r="A124" s="6" t="str">
        <f>HYPERLINK("https://www.google.com/maps/search/?api=1&amp;query=33.7473714,-118.0130952&amp;query_place_id=ChIJyaUD-gUm3YARcE-L5Eb2BWs","Cardtronics")</f>
        <v>Cardtronics</v>
      </c>
      <c r="B124" s="6" t="str">
        <f>HYPERLINK("https://www.google.com/maps/@?api=1&amp;map_action=pano&amp;viewpoint=33.7473714%2C-118.0130952","Cardtronics")</f>
        <v>Cardtronics</v>
      </c>
      <c r="C124" s="5">
        <v>33.7473714</v>
      </c>
      <c r="D124" s="5">
        <v>-118.0130952</v>
      </c>
      <c r="E124" s="1" t="s">
        <v>393</v>
      </c>
      <c r="F124" s="5">
        <v>4.0</v>
      </c>
      <c r="G124" s="5">
        <v>1.0</v>
      </c>
      <c r="H124" s="1" t="s">
        <v>391</v>
      </c>
    </row>
    <row r="125">
      <c r="A125" s="6" t="str">
        <f>HYPERLINK("https://www.google.com/maps/search/?api=1&amp;query=33.7977462,-118.0031634&amp;query_place_id=ChIJ_0ZuH24s3YARDNbB0Sw-ons","Valley View Home Loans")</f>
        <v>Valley View Home Loans</v>
      </c>
      <c r="B125" s="6" t="str">
        <f>HYPERLINK("https://www.google.com/maps/@?api=1&amp;map_action=pano&amp;viewpoint=33.7977462%2C-118.0031634","Valley View Home Loans")</f>
        <v>Valley View Home Loans</v>
      </c>
      <c r="C125" s="5">
        <v>33.7977462</v>
      </c>
      <c r="D125" s="5">
        <v>-118.0031634</v>
      </c>
      <c r="E125" s="1" t="s">
        <v>394</v>
      </c>
      <c r="F125" s="5">
        <v>4.5</v>
      </c>
      <c r="G125" s="5">
        <v>275.0</v>
      </c>
      <c r="H125" s="1" t="s">
        <v>391</v>
      </c>
    </row>
    <row r="126">
      <c r="A126" s="6" t="str">
        <f>HYPERLINK("https://www.google.com/maps/search/?api=1&amp;query=33.8400514,-118.1846017&amp;query_place_id=ChIJcbyB7HQz3YARgwytHUXYgVc","Citibank")</f>
        <v>Citibank</v>
      </c>
      <c r="B126" s="6" t="str">
        <f>HYPERLINK("https://www.google.com/maps/@?api=1&amp;map_action=pano&amp;viewpoint=33.8400514%2C-118.1846017","Citibank")</f>
        <v>Citibank</v>
      </c>
      <c r="C126" s="5">
        <v>33.8400514</v>
      </c>
      <c r="D126" s="5">
        <v>-118.1846017</v>
      </c>
      <c r="E126" s="1" t="s">
        <v>395</v>
      </c>
      <c r="F126" s="5">
        <v>3.4</v>
      </c>
      <c r="G126" s="5">
        <v>21.0</v>
      </c>
      <c r="H126" s="1" t="s">
        <v>396</v>
      </c>
    </row>
    <row r="127">
      <c r="A127" s="6" t="str">
        <f>HYPERLINK("https://www.google.com/maps/search/?api=1&amp;query=33.8081074,-118.1867435&amp;query_place_id=ChIJITRXWegz3YARodIb2Rbe4KA","Farmers &amp; Merchants Bank")</f>
        <v>Farmers &amp; Merchants Bank</v>
      </c>
      <c r="B127" s="6" t="str">
        <f>HYPERLINK("https://www.google.com/maps/@?api=1&amp;map_action=pano&amp;viewpoint=33.8081074%2C-118.1867435","Farmers &amp; Merchants Bank")</f>
        <v>Farmers &amp; Merchants Bank</v>
      </c>
      <c r="C127" s="5">
        <v>33.8081074</v>
      </c>
      <c r="D127" s="5">
        <v>-118.1867435</v>
      </c>
      <c r="E127" s="1" t="s">
        <v>397</v>
      </c>
      <c r="F127" s="5">
        <v>5.0</v>
      </c>
      <c r="G127" s="5">
        <v>3.0</v>
      </c>
      <c r="H127" s="1" t="s">
        <v>396</v>
      </c>
    </row>
    <row r="128">
      <c r="A128" s="6" t="str">
        <f>HYPERLINK("https://www.google.com/maps/search/?api=1&amp;query=33.8504995,-118.1367541&amp;query_place_id=ChIJfeVn9vMy3YAReJPxNMA-PB4","Cardtronics ATM")</f>
        <v>Cardtronics ATM</v>
      </c>
      <c r="B128" s="6" t="str">
        <f>HYPERLINK("https://www.google.com/maps/@?api=1&amp;map_action=pano&amp;viewpoint=33.8504995%2C-118.1367541","Cardtronics ATM")</f>
        <v>Cardtronics ATM</v>
      </c>
      <c r="C128" s="5">
        <v>33.8504995</v>
      </c>
      <c r="D128" s="5">
        <v>-118.1367541</v>
      </c>
      <c r="E128" s="1" t="s">
        <v>398</v>
      </c>
      <c r="H128" s="1" t="s">
        <v>391</v>
      </c>
    </row>
    <row r="129">
      <c r="A129" s="6" t="str">
        <f>HYPERLINK("https://www.google.com/maps/search/?api=1&amp;query=33.8435407,-118.2612203&amp;query_place_id=ChIJNawQnyQ13YARkJLGLNcQK-s","Wells Fargo ATM")</f>
        <v>Wells Fargo ATM</v>
      </c>
      <c r="B129" s="6" t="str">
        <f>HYPERLINK("https://www.google.com/maps/@?api=1&amp;map_action=pano&amp;viewpoint=33.8435407%2C-118.2612203","Wells Fargo ATM")</f>
        <v>Wells Fargo ATM</v>
      </c>
      <c r="C129" s="5">
        <v>33.8435407</v>
      </c>
      <c r="D129" s="5">
        <v>-118.2612203</v>
      </c>
      <c r="E129" s="1" t="s">
        <v>399</v>
      </c>
      <c r="F129" s="5">
        <v>3.7</v>
      </c>
      <c r="G129" s="5">
        <v>6.0</v>
      </c>
      <c r="H129" s="1" t="s">
        <v>391</v>
      </c>
    </row>
    <row r="130">
      <c r="A130" s="6" t="str">
        <f>HYPERLINK("https://www.google.com/maps/search/?api=1&amp;query=33.92912609999999,-118.2149293&amp;query_place_id=ChIJBzZDBI3LwoARqfMzhjuSykI","Home and Office Tech")</f>
        <v>Home and Office Tech</v>
      </c>
      <c r="B130" s="6" t="str">
        <f>HYPERLINK("https://www.google.com/maps/@?api=1&amp;map_action=pano&amp;viewpoint=33.92912609999999%2C-118.2149293","Home and Office Tech")</f>
        <v>Home and Office Tech</v>
      </c>
      <c r="C130" s="5">
        <v>33.92912609999999</v>
      </c>
      <c r="D130" s="5">
        <v>-118.2149293</v>
      </c>
      <c r="E130" s="1" t="s">
        <v>400</v>
      </c>
      <c r="F130" s="5">
        <v>5.0</v>
      </c>
      <c r="G130" s="5">
        <v>2.0</v>
      </c>
      <c r="H130" s="1" t="s">
        <v>401</v>
      </c>
    </row>
    <row r="131">
      <c r="A131" s="6" t="str">
        <f>HYPERLINK("https://www.google.com/maps/search/?api=1&amp;query=33.8779009,-117.8900475&amp;query_place_id=ChIJfx5JPc7V3IARrSfrYj5ja08","Bank of America ATM")</f>
        <v>Bank of America ATM</v>
      </c>
      <c r="B131" s="6" t="str">
        <f>HYPERLINK("https://www.google.com/maps/@?api=1&amp;map_action=pano&amp;viewpoint=33.8779009%2C-117.8900475","Bank of America ATM")</f>
        <v>Bank of America ATM</v>
      </c>
      <c r="C131" s="5">
        <v>33.8779009</v>
      </c>
      <c r="D131" s="5">
        <v>-117.8900475</v>
      </c>
      <c r="E131" s="1" t="s">
        <v>402</v>
      </c>
      <c r="F131" s="5">
        <v>1.3</v>
      </c>
      <c r="G131" s="5">
        <v>7.0</v>
      </c>
      <c r="H131" s="1" t="s">
        <v>391</v>
      </c>
    </row>
    <row r="132">
      <c r="A132" s="6" t="str">
        <f>HYPERLINK("https://www.google.com/maps/search/?api=1&amp;query=33.8313363,-117.9429334&amp;query_place_id=ChIJq7uPMcIp3YARfcdxSaqc43k","Cardtronics ATM")</f>
        <v>Cardtronics ATM</v>
      </c>
      <c r="B132" s="6" t="str">
        <f>HYPERLINK("https://www.google.com/maps/@?api=1&amp;map_action=pano&amp;viewpoint=33.8313363%2C-117.9429334","Cardtronics ATM")</f>
        <v>Cardtronics ATM</v>
      </c>
      <c r="C132" s="5">
        <v>33.8313363</v>
      </c>
      <c r="D132" s="5">
        <v>-117.9429334</v>
      </c>
      <c r="E132" s="1" t="s">
        <v>403</v>
      </c>
      <c r="F132" s="5">
        <v>4.5</v>
      </c>
      <c r="G132" s="5">
        <v>2.0</v>
      </c>
      <c r="H132" s="1" t="s">
        <v>391</v>
      </c>
    </row>
    <row r="133">
      <c r="A133" s="6" t="str">
        <f>HYPERLINK("https://www.google.com/maps/search/?api=1&amp;query=33.76737969999999,-118.1934755&amp;query_place_id=ChIJ9xp-9jkx3YARUiiGfdpy7Ms","Wells Fargo Bank")</f>
        <v>Wells Fargo Bank</v>
      </c>
      <c r="B133" s="6" t="str">
        <f>HYPERLINK("https://www.google.com/maps/@?api=1&amp;map_action=pano&amp;viewpoint=33.76737969999999%2C-118.1934755","Wells Fargo Bank")</f>
        <v>Wells Fargo Bank</v>
      </c>
      <c r="C133" s="5">
        <v>33.76737969999999</v>
      </c>
      <c r="D133" s="5">
        <v>-118.1934755</v>
      </c>
      <c r="E133" s="1" t="s">
        <v>404</v>
      </c>
      <c r="F133" s="5">
        <v>3.3</v>
      </c>
      <c r="G133" s="5">
        <v>58.0</v>
      </c>
      <c r="H133" s="1" t="s">
        <v>396</v>
      </c>
    </row>
    <row r="134">
      <c r="A134" s="6" t="str">
        <f>HYPERLINK("https://www.google.com/maps/search/?api=1&amp;query=33.9444762,-118.2102051&amp;query_place_id=ChIJn2kgx_nLwoARc5u80mOcchY","Citi")</f>
        <v>Citi</v>
      </c>
      <c r="B134" s="6" t="str">
        <f>HYPERLINK("https://www.google.com/maps/@?api=1&amp;map_action=pano&amp;viewpoint=33.9444762%2C-118.2102051","Citi")</f>
        <v>Citi</v>
      </c>
      <c r="C134" s="5">
        <v>33.9444762</v>
      </c>
      <c r="D134" s="5">
        <v>-118.2102051</v>
      </c>
      <c r="E134" s="1" t="s">
        <v>405</v>
      </c>
      <c r="F134" s="5">
        <v>2.6</v>
      </c>
      <c r="G134" s="5">
        <v>31.0</v>
      </c>
      <c r="H134" s="1" t="s">
        <v>396</v>
      </c>
    </row>
    <row r="135">
      <c r="A135" s="6" t="str">
        <f>HYPERLINK("https://www.google.com/maps/search/?api=1&amp;query=34.0074216,-118.1532427&amp;query_place_id=ChIJ9ShXo1POwoARRPUd-FcS4oU","Wells Fargo ATM")</f>
        <v>Wells Fargo ATM</v>
      </c>
      <c r="B135" s="6" t="str">
        <f>HYPERLINK("https://www.google.com/maps/@?api=1&amp;map_action=pano&amp;viewpoint=34.0074216%2C-118.1532427","Wells Fargo ATM")</f>
        <v>Wells Fargo ATM</v>
      </c>
      <c r="C135" s="5">
        <v>34.0074216</v>
      </c>
      <c r="D135" s="5">
        <v>-118.1532427</v>
      </c>
      <c r="E135" s="1" t="s">
        <v>406</v>
      </c>
      <c r="F135" s="5">
        <v>2.5</v>
      </c>
      <c r="G135" s="5">
        <v>15.0</v>
      </c>
      <c r="H135" s="1" t="s">
        <v>391</v>
      </c>
    </row>
    <row r="136">
      <c r="A136" s="6" t="str">
        <f>HYPERLINK("https://www.google.com/maps/search/?api=1&amp;query=33.7888766,-117.9639948&amp;query_place_id=ChIJt0gMuWgo3YAR-pgrCia1bRo","Citi")</f>
        <v>Citi</v>
      </c>
      <c r="B136" s="6" t="str">
        <f>HYPERLINK("https://www.google.com/maps/@?api=1&amp;map_action=pano&amp;viewpoint=33.7888766%2C-117.9639948","Citi")</f>
        <v>Citi</v>
      </c>
      <c r="C136" s="5">
        <v>33.7888766</v>
      </c>
      <c r="D136" s="5">
        <v>-117.9639948</v>
      </c>
      <c r="E136" s="1" t="s">
        <v>407</v>
      </c>
      <c r="F136" s="5">
        <v>3.0</v>
      </c>
      <c r="G136" s="5">
        <v>34.0</v>
      </c>
      <c r="H136" s="1" t="s">
        <v>396</v>
      </c>
    </row>
    <row r="137">
      <c r="A137" s="6" t="str">
        <f>HYPERLINK("https://www.google.com/maps/search/?api=1&amp;query=33.77233760000001,-117.9419212&amp;query_place_id=ChIJe3JW1wko3YARKVxk64y40oA","Cardtronics ATM")</f>
        <v>Cardtronics ATM</v>
      </c>
      <c r="B137" s="6" t="str">
        <f>HYPERLINK("https://www.google.com/maps/@?api=1&amp;map_action=pano&amp;viewpoint=33.77233760000001%2C-117.9419212","Cardtronics ATM")</f>
        <v>Cardtronics ATM</v>
      </c>
      <c r="C137" s="5">
        <v>33.77233760000001</v>
      </c>
      <c r="D137" s="5">
        <v>-117.9419212</v>
      </c>
      <c r="E137" s="1" t="s">
        <v>408</v>
      </c>
      <c r="F137" s="5">
        <v>3.0</v>
      </c>
      <c r="G137" s="5">
        <v>2.0</v>
      </c>
      <c r="H137" s="1" t="s">
        <v>391</v>
      </c>
    </row>
    <row r="138">
      <c r="A138" s="6" t="str">
        <f>HYPERLINK("https://www.google.com/maps/search/?api=1&amp;query=33.85659100000001,-117.9072941&amp;query_place_id=ChIJ4-CJJwzW3IARlpguzqdtuw8","ATM")</f>
        <v>ATM</v>
      </c>
      <c r="B138" s="6" t="str">
        <f>HYPERLINK("https://www.google.com/maps/@?api=1&amp;map_action=pano&amp;viewpoint=33.85659100000001%2C-117.9072941","ATM")</f>
        <v>ATM</v>
      </c>
      <c r="C138" s="5">
        <v>33.85659100000001</v>
      </c>
      <c r="D138" s="5">
        <v>-117.9072941</v>
      </c>
      <c r="E138" s="1" t="s">
        <v>409</v>
      </c>
      <c r="H138" s="1" t="s">
        <v>391</v>
      </c>
    </row>
    <row r="139">
      <c r="A139" s="6" t="str">
        <f>HYPERLINK("https://www.google.com/maps/search/?api=1&amp;query=33.862454,-117.922128&amp;query_place_id=ChIJtQTwqv_V3IARS2M-ubPDKFA","Cardtronics ATM")</f>
        <v>Cardtronics ATM</v>
      </c>
      <c r="B139" s="6" t="str">
        <f>HYPERLINK("https://www.google.com/maps/@?api=1&amp;map_action=pano&amp;viewpoint=33.862454%2C-117.922128","Cardtronics ATM")</f>
        <v>Cardtronics ATM</v>
      </c>
      <c r="C139" s="5">
        <v>33.862454</v>
      </c>
      <c r="D139" s="5">
        <v>-117.922128</v>
      </c>
      <c r="E139" s="1" t="s">
        <v>410</v>
      </c>
      <c r="F139" s="5">
        <v>5.0</v>
      </c>
      <c r="G139" s="5">
        <v>1.0</v>
      </c>
      <c r="H139" s="1" t="s">
        <v>391</v>
      </c>
    </row>
    <row r="140">
      <c r="A140" s="6" t="str">
        <f>HYPERLINK("https://www.google.com/maps/search/?api=1&amp;query=33.8411469,-117.9436323&amp;query_place_id=ChIJaeBCOuwp3YARq_6PK-MijUE","East West Bank")</f>
        <v>East West Bank</v>
      </c>
      <c r="B140" s="6" t="str">
        <f>HYPERLINK("https://www.google.com/maps/@?api=1&amp;map_action=pano&amp;viewpoint=33.8411469%2C-117.9436323","East West Bank")</f>
        <v>East West Bank</v>
      </c>
      <c r="C140" s="5">
        <v>33.8411469</v>
      </c>
      <c r="D140" s="5">
        <v>-117.9436323</v>
      </c>
      <c r="E140" s="1" t="s">
        <v>411</v>
      </c>
      <c r="F140" s="5">
        <v>3.8</v>
      </c>
      <c r="G140" s="5">
        <v>23.0</v>
      </c>
      <c r="H140" s="1" t="s">
        <v>396</v>
      </c>
    </row>
    <row r="141">
      <c r="A141" s="6" t="str">
        <f>HYPERLINK("https://www.google.com/maps/search/?api=1&amp;query=33.9198795,-118.1022092&amp;query_place_id=ChIJPUqIQ5jSwoARZhev1xdR_7E","Cardtronics ATM")</f>
        <v>Cardtronics ATM</v>
      </c>
      <c r="B141" s="6" t="str">
        <f>HYPERLINK("https://www.google.com/maps/@?api=1&amp;map_action=pano&amp;viewpoint=33.9198795%2C-118.1022092","Cardtronics ATM")</f>
        <v>Cardtronics ATM</v>
      </c>
      <c r="C141" s="5">
        <v>33.9198795</v>
      </c>
      <c r="D141" s="5">
        <v>-118.1022092</v>
      </c>
      <c r="E141" s="1" t="s">
        <v>412</v>
      </c>
      <c r="F141" s="5">
        <v>5.0</v>
      </c>
      <c r="G141" s="5">
        <v>1.0</v>
      </c>
      <c r="H141" s="1" t="s">
        <v>391</v>
      </c>
    </row>
    <row r="142">
      <c r="A142" s="6" t="str">
        <f>HYPERLINK("https://www.google.com/maps/search/?api=1&amp;query=33.7675647,-118.188584&amp;query_place_id=ChIJMQJPZDwx3YARQ5cZjcH3Ws8","Comerica Bank - ATM")</f>
        <v>Comerica Bank - ATM</v>
      </c>
      <c r="B142" s="6" t="str">
        <f>HYPERLINK("https://www.google.com/maps/@?api=1&amp;map_action=pano&amp;viewpoint=33.7675647%2C-118.188584","Comerica Bank - ATM")</f>
        <v>Comerica Bank - ATM</v>
      </c>
      <c r="C142" s="5">
        <v>33.7675647</v>
      </c>
      <c r="D142" s="5">
        <v>-118.188584</v>
      </c>
      <c r="E142" s="1" t="s">
        <v>413</v>
      </c>
      <c r="H142" s="1" t="s">
        <v>391</v>
      </c>
    </row>
    <row r="143">
      <c r="A143" s="6" t="str">
        <f>HYPERLINK("https://www.google.com/maps/search/?api=1&amp;query=33.7901148,-117.9596539&amp;query_place_id=ChIJl3SgJ2go3YARaKIDbzTgRO8","Wells Fargo Bank")</f>
        <v>Wells Fargo Bank</v>
      </c>
      <c r="B143" s="6" t="str">
        <f>HYPERLINK("https://www.google.com/maps/@?api=1&amp;map_action=pano&amp;viewpoint=33.7901148%2C-117.9596539","Wells Fargo Bank")</f>
        <v>Wells Fargo Bank</v>
      </c>
      <c r="C143" s="5">
        <v>33.7901148</v>
      </c>
      <c r="D143" s="5">
        <v>-117.9596539</v>
      </c>
      <c r="E143" s="1" t="s">
        <v>414</v>
      </c>
      <c r="F143" s="5">
        <v>2.2</v>
      </c>
      <c r="G143" s="5">
        <v>50.0</v>
      </c>
      <c r="H143" s="1" t="s">
        <v>396</v>
      </c>
    </row>
    <row r="144">
      <c r="A144" s="6" t="str">
        <f>HYPERLINK("https://www.google.com/maps/search/?api=1&amp;query=34.01797,-118.1061241&amp;query_place_id=ChIJBUk8hNPRwoARCFNJeRh1sNo","UNIFY Financial Credit Union")</f>
        <v>UNIFY Financial Credit Union</v>
      </c>
      <c r="B144" s="6" t="str">
        <f>HYPERLINK("https://www.google.com/maps/@?api=1&amp;map_action=pano&amp;viewpoint=34.01797%2C-118.1061241","UNIFY Financial Credit Union")</f>
        <v>UNIFY Financial Credit Union</v>
      </c>
      <c r="C144" s="5">
        <v>34.01797</v>
      </c>
      <c r="D144" s="5">
        <v>-118.1061241</v>
      </c>
      <c r="E144" s="1" t="s">
        <v>415</v>
      </c>
      <c r="F144" s="5">
        <v>3.4</v>
      </c>
      <c r="G144" s="5">
        <v>12.0</v>
      </c>
      <c r="H144" s="1" t="s">
        <v>391</v>
      </c>
    </row>
    <row r="145">
      <c r="A145" s="6" t="str">
        <f>HYPERLINK("https://www.google.com/maps/search/?api=1&amp;query=33.8040691,-118.1417885&amp;query_place_id=ChIJgRophYkx3YARLYF8H8tKPxA","ATM")</f>
        <v>ATM</v>
      </c>
      <c r="B145" s="6" t="str">
        <f>HYPERLINK("https://www.google.com/maps/@?api=1&amp;map_action=pano&amp;viewpoint=33.8040691%2C-118.1417885","ATM")</f>
        <v>ATM</v>
      </c>
      <c r="C145" s="5">
        <v>33.8040691</v>
      </c>
      <c r="D145" s="5">
        <v>-118.1417885</v>
      </c>
      <c r="E145" s="1" t="s">
        <v>416</v>
      </c>
      <c r="H145" s="1" t="s">
        <v>417</v>
      </c>
    </row>
    <row r="146">
      <c r="A146" s="6" t="str">
        <f>HYPERLINK("https://www.google.com/maps/search/?api=1&amp;query=33.8580701,-118.0812743&amp;query_place_id=ChIJ7Y05wqYt3YAR5a0WbYumLjM","East West Bank")</f>
        <v>East West Bank</v>
      </c>
      <c r="B146" s="6" t="str">
        <f>HYPERLINK("https://www.google.com/maps/@?api=1&amp;map_action=pano&amp;viewpoint=33.8580701%2C-118.0812743","East West Bank")</f>
        <v>East West Bank</v>
      </c>
      <c r="C146" s="5">
        <v>33.8580701</v>
      </c>
      <c r="D146" s="5">
        <v>-118.0812743</v>
      </c>
      <c r="E146" s="1" t="s">
        <v>418</v>
      </c>
      <c r="F146" s="5">
        <v>4.5</v>
      </c>
      <c r="G146" s="5">
        <v>15.0</v>
      </c>
      <c r="H146" s="1" t="s">
        <v>396</v>
      </c>
    </row>
    <row r="147">
      <c r="A147" s="6" t="str">
        <f>HYPERLINK("https://www.google.com/maps/search/?api=1&amp;query=33.7896337,-117.9070497&amp;query_place_id=ChIJQXvdf_HX3IART8ObyeNn8LE","Cardtronics ATM")</f>
        <v>Cardtronics ATM</v>
      </c>
      <c r="B147" s="6" t="str">
        <f>HYPERLINK("https://www.google.com/maps/@?api=1&amp;map_action=pano&amp;viewpoint=33.7896337%2C-117.9070497","Cardtronics ATM")</f>
        <v>Cardtronics ATM</v>
      </c>
      <c r="C147" s="5">
        <v>33.7896337</v>
      </c>
      <c r="D147" s="5">
        <v>-117.9070497</v>
      </c>
      <c r="E147" s="1" t="s">
        <v>419</v>
      </c>
      <c r="H147" s="1" t="s">
        <v>391</v>
      </c>
    </row>
    <row r="148">
      <c r="A148" s="6" t="str">
        <f>HYPERLINK("https://www.google.com/maps/search/?api=1&amp;query=33.7732937,-118.0234576&amp;query_place_id=ChIJjVeVCkov3YARaxfRJ5aerj8","ATM")</f>
        <v>ATM</v>
      </c>
      <c r="B148" s="6" t="str">
        <f>HYPERLINK("https://www.google.com/maps/@?api=1&amp;map_action=pano&amp;viewpoint=33.7732937%2C-118.0234576","ATM")</f>
        <v>ATM</v>
      </c>
      <c r="C148" s="5">
        <v>33.7732937</v>
      </c>
      <c r="D148" s="5">
        <v>-118.0234576</v>
      </c>
      <c r="E148" s="1" t="s">
        <v>420</v>
      </c>
      <c r="H148" s="1" t="s">
        <v>391</v>
      </c>
    </row>
    <row r="149">
      <c r="A149" s="6" t="str">
        <f>HYPERLINK("https://www.google.com/maps/search/?api=1&amp;query=33.8942604,-118.2244251&amp;query_place_id=ChIJHYKhem7LwoARdJ-amdSIeHs","Wells Fargo ATM")</f>
        <v>Wells Fargo ATM</v>
      </c>
      <c r="B149" s="6" t="str">
        <f>HYPERLINK("https://www.google.com/maps/@?api=1&amp;map_action=pano&amp;viewpoint=33.8942604%2C-118.2244251","Wells Fargo ATM")</f>
        <v>Wells Fargo ATM</v>
      </c>
      <c r="C149" s="5">
        <v>33.8942604</v>
      </c>
      <c r="D149" s="5">
        <v>-118.2244251</v>
      </c>
      <c r="E149" s="1" t="s">
        <v>421</v>
      </c>
      <c r="F149" s="5">
        <v>5.0</v>
      </c>
      <c r="G149" s="5">
        <v>3.0</v>
      </c>
      <c r="H149" s="1" t="s">
        <v>391</v>
      </c>
    </row>
    <row r="150">
      <c r="A150" s="6" t="str">
        <f>HYPERLINK("https://www.google.com/maps/search/?api=1&amp;query=33.8965922,-118.2228803&amp;query_place_id=ChIJHYKhem7LwoARueqPRD6wgkA","Wells Fargo ATM")</f>
        <v>Wells Fargo ATM</v>
      </c>
      <c r="B150" s="6" t="str">
        <f>HYPERLINK("https://www.google.com/maps/@?api=1&amp;map_action=pano&amp;viewpoint=33.8965922%2C-118.2228803","Wells Fargo ATM")</f>
        <v>Wells Fargo ATM</v>
      </c>
      <c r="C150" s="5">
        <v>33.8965922</v>
      </c>
      <c r="D150" s="5">
        <v>-118.2228803</v>
      </c>
      <c r="E150" s="1" t="s">
        <v>422</v>
      </c>
      <c r="F150" s="5">
        <v>3.3</v>
      </c>
      <c r="G150" s="5">
        <v>3.0</v>
      </c>
      <c r="H150" s="1" t="s">
        <v>391</v>
      </c>
    </row>
    <row r="151">
      <c r="A151" s="6" t="str">
        <f>HYPERLINK("https://www.google.com/maps/search/?api=1&amp;query=33.80471600000001,-118.1902313&amp;query_place_id=ChIJ9SZrZO8z3YARjYWc2YsOmNI","Wells Fargo Bank")</f>
        <v>Wells Fargo Bank</v>
      </c>
      <c r="B151" s="6" t="str">
        <f>HYPERLINK("https://www.google.com/maps/@?api=1&amp;map_action=pano&amp;viewpoint=33.80471600000001%2C-118.1902313","Wells Fargo Bank")</f>
        <v>Wells Fargo Bank</v>
      </c>
      <c r="C151" s="5">
        <v>33.80471600000001</v>
      </c>
      <c r="D151" s="5">
        <v>-118.1902313</v>
      </c>
      <c r="E151" s="1" t="s">
        <v>423</v>
      </c>
      <c r="F151" s="5">
        <v>2.5</v>
      </c>
      <c r="G151" s="5">
        <v>61.0</v>
      </c>
      <c r="H151" s="1" t="s">
        <v>396</v>
      </c>
    </row>
    <row r="152">
      <c r="A152" s="6" t="str">
        <f>HYPERLINK("https://www.google.com/maps/search/?api=1&amp;query=33.8289678,-118.0851655&amp;query_place_id=ChIJzyYQQN0t3YARQPncIKSIN2E","Bank of America ATM")</f>
        <v>Bank of America ATM</v>
      </c>
      <c r="B152" s="6" t="str">
        <f>HYPERLINK("https://www.google.com/maps/@?api=1&amp;map_action=pano&amp;viewpoint=33.8289678%2C-118.0851655","Bank of America ATM")</f>
        <v>Bank of America ATM</v>
      </c>
      <c r="C152" s="5">
        <v>33.8289678</v>
      </c>
      <c r="D152" s="5">
        <v>-118.0851655</v>
      </c>
      <c r="E152" s="1" t="s">
        <v>424</v>
      </c>
      <c r="F152" s="5">
        <v>2.0</v>
      </c>
      <c r="G152" s="5">
        <v>4.0</v>
      </c>
      <c r="H152" s="1" t="s">
        <v>391</v>
      </c>
    </row>
    <row r="153">
      <c r="A153" s="6" t="str">
        <f>HYPERLINK("https://www.google.com/maps/search/?api=1&amp;query=33.75674979999999,-117.9870918&amp;query_place_id=ChIJR9mxgiYm3YAR4804UUx-VZ4","ATM")</f>
        <v>ATM</v>
      </c>
      <c r="B153" s="6" t="str">
        <f>HYPERLINK("https://www.google.com/maps/@?api=1&amp;map_action=pano&amp;viewpoint=33.75674979999999%2C-117.9870918","ATM")</f>
        <v>ATM</v>
      </c>
      <c r="C153" s="5">
        <v>33.75674979999999</v>
      </c>
      <c r="D153" s="5">
        <v>-117.9870918</v>
      </c>
      <c r="E153" s="1" t="s">
        <v>425</v>
      </c>
      <c r="H153" s="1" t="s">
        <v>391</v>
      </c>
    </row>
    <row r="154">
      <c r="A154" s="6" t="str">
        <f>HYPERLINK("https://www.google.com/maps/search/?api=1&amp;query=33.7907939,-118.135941&amp;query_place_id=ChIJp-RiSusx3YARk2Nel2lu3fQ","Transone Merchant Services")</f>
        <v>Transone Merchant Services</v>
      </c>
      <c r="B154" s="6" t="str">
        <f>HYPERLINK("https://www.google.com/maps/@?api=1&amp;map_action=pano&amp;viewpoint=33.7907939%2C-118.135941","Transone Merchant Services")</f>
        <v>Transone Merchant Services</v>
      </c>
      <c r="C154" s="5">
        <v>33.7907939</v>
      </c>
      <c r="D154" s="5">
        <v>-118.135941</v>
      </c>
      <c r="E154" s="1" t="s">
        <v>426</v>
      </c>
      <c r="F154" s="5">
        <v>5.0</v>
      </c>
      <c r="G154" s="5">
        <v>1.0</v>
      </c>
      <c r="H154" s="1" t="s">
        <v>391</v>
      </c>
    </row>
    <row r="155">
      <c r="A155" s="6" t="str">
        <f>HYPERLINK("https://www.google.com/maps/search/?api=1&amp;query=33.8591699,-118.0471964&amp;query_place_id=ChIJl0JWQ0Ms3YARjhj-TWHZI_k","Wells Fargo Bank")</f>
        <v>Wells Fargo Bank</v>
      </c>
      <c r="B155" s="6" t="str">
        <f>HYPERLINK("https://www.google.com/maps/@?api=1&amp;map_action=pano&amp;viewpoint=33.8591699%2C-118.0471964","Wells Fargo Bank")</f>
        <v>Wells Fargo Bank</v>
      </c>
      <c r="C155" s="5">
        <v>33.8591699</v>
      </c>
      <c r="D155" s="5">
        <v>-118.0471964</v>
      </c>
      <c r="E155" s="1" t="s">
        <v>427</v>
      </c>
      <c r="F155" s="5">
        <v>2.1</v>
      </c>
      <c r="G155" s="5">
        <v>52.0</v>
      </c>
      <c r="H155" s="1" t="s">
        <v>396</v>
      </c>
    </row>
    <row r="156">
      <c r="A156" s="6" t="str">
        <f>HYPERLINK("https://www.google.com/maps/search/?api=1&amp;query=33.7904447,-118.1371314&amp;query_place_id=ChIJ90mu7ZQx3YARe3qvqSfRs3k","Cardtronics")</f>
        <v>Cardtronics</v>
      </c>
      <c r="B156" s="6" t="str">
        <f>HYPERLINK("https://www.google.com/maps/@?api=1&amp;map_action=pano&amp;viewpoint=33.7904447%2C-118.1371314","Cardtronics")</f>
        <v>Cardtronics</v>
      </c>
      <c r="C156" s="5">
        <v>33.7904447</v>
      </c>
      <c r="D156" s="5">
        <v>-118.1371314</v>
      </c>
      <c r="E156" s="1" t="s">
        <v>428</v>
      </c>
      <c r="H156" s="1" t="s">
        <v>391</v>
      </c>
    </row>
    <row r="157">
      <c r="A157" s="6" t="str">
        <f>HYPERLINK("https://www.google.com/maps/search/?api=1&amp;query=33.7715503,-118.1577025&amp;query_place_id=ChIJGwc436cx3YARMyQPcE5YMkI","Cardtronics ATM")</f>
        <v>Cardtronics ATM</v>
      </c>
      <c r="B157" s="6" t="str">
        <f>HYPERLINK("https://www.google.com/maps/@?api=1&amp;map_action=pano&amp;viewpoint=33.7715503%2C-118.1577025","Cardtronics ATM")</f>
        <v>Cardtronics ATM</v>
      </c>
      <c r="C157" s="5">
        <v>33.7715503</v>
      </c>
      <c r="D157" s="5">
        <v>-118.1577025</v>
      </c>
      <c r="E157" s="1" t="s">
        <v>429</v>
      </c>
      <c r="F157" s="5">
        <v>1.5</v>
      </c>
      <c r="G157" s="5">
        <v>2.0</v>
      </c>
      <c r="H157" s="1" t="s">
        <v>391</v>
      </c>
    </row>
    <row r="158">
      <c r="A158" s="6" t="str">
        <f>HYPERLINK("https://www.google.com/maps/search/?api=1&amp;query=33.8018,-117.9948&amp;query_place_id=ChIJ84i_jh8p3YARfeQ3pkRZ-q0","Coinstar Kiosk - Bitcoin ATM")</f>
        <v>Coinstar Kiosk - Bitcoin ATM</v>
      </c>
      <c r="B158" s="6" t="str">
        <f>HYPERLINK("https://www.google.com/maps/@?api=1&amp;map_action=pano&amp;viewpoint=33.8018%2C-117.9948","Coinstar Kiosk - Bitcoin ATM")</f>
        <v>Coinstar Kiosk - Bitcoin ATM</v>
      </c>
      <c r="C158" s="5">
        <v>33.8018</v>
      </c>
      <c r="D158" s="5">
        <v>-117.9948</v>
      </c>
      <c r="E158" s="1" t="s">
        <v>430</v>
      </c>
      <c r="F158" s="5">
        <v>4.0</v>
      </c>
      <c r="G158" s="5">
        <v>2.0</v>
      </c>
      <c r="H158" s="1" t="s">
        <v>401</v>
      </c>
    </row>
    <row r="159">
      <c r="A159" s="6" t="str">
        <f>HYPERLINK("https://www.google.com/maps/search/?api=1&amp;query=33.904367,-118.143298&amp;query_place_id=ChIJ70EStj3NwoAR02d2IcSD6Wk","Chase Bank")</f>
        <v>Chase Bank</v>
      </c>
      <c r="B159" s="6" t="str">
        <f>HYPERLINK("https://www.google.com/maps/@?api=1&amp;map_action=pano&amp;viewpoint=33.904367%2C-118.143298","Chase Bank")</f>
        <v>Chase Bank</v>
      </c>
      <c r="C159" s="5">
        <v>33.904367</v>
      </c>
      <c r="D159" s="5">
        <v>-118.143298</v>
      </c>
      <c r="E159" s="1" t="s">
        <v>431</v>
      </c>
      <c r="F159" s="5">
        <v>3.9</v>
      </c>
      <c r="G159" s="5">
        <v>35.0</v>
      </c>
      <c r="H159" s="1" t="s">
        <v>396</v>
      </c>
    </row>
    <row r="160">
      <c r="A160" s="6" t="str">
        <f>HYPERLINK("https://www.google.com/maps/search/?api=1&amp;query=33.861106,-118.0904934&amp;query_place_id=ChIJoZX5EXUt3YARMb19HWmGzSE","Wells Fargo Bank")</f>
        <v>Wells Fargo Bank</v>
      </c>
      <c r="B160" s="6" t="str">
        <f>HYPERLINK("https://www.google.com/maps/@?api=1&amp;map_action=pano&amp;viewpoint=33.861106%2C-118.0904934","Wells Fargo Bank")</f>
        <v>Wells Fargo Bank</v>
      </c>
      <c r="C160" s="5">
        <v>33.861106</v>
      </c>
      <c r="D160" s="5">
        <v>-118.0904934</v>
      </c>
      <c r="E160" s="1" t="s">
        <v>432</v>
      </c>
      <c r="F160" s="5">
        <v>2.2</v>
      </c>
      <c r="G160" s="5">
        <v>51.0</v>
      </c>
      <c r="H160" s="1" t="s">
        <v>396</v>
      </c>
    </row>
    <row r="161">
      <c r="A161" s="6" t="str">
        <f>HYPERLINK("https://www.google.com/maps/search/?api=1&amp;query=33.8026434,-117.9419229&amp;query_place_id=ChIJIXG-bToo3YARv9nc3KIUHvM","Cardtronics")</f>
        <v>Cardtronics</v>
      </c>
      <c r="B161" s="6" t="str">
        <f>HYPERLINK("https://www.google.com/maps/@?api=1&amp;map_action=pano&amp;viewpoint=33.8026434%2C-117.9419229","Cardtronics")</f>
        <v>Cardtronics</v>
      </c>
      <c r="C161" s="5">
        <v>33.8026434</v>
      </c>
      <c r="D161" s="5">
        <v>-117.9419229</v>
      </c>
      <c r="E161" s="1" t="s">
        <v>433</v>
      </c>
      <c r="H161" s="1" t="s">
        <v>391</v>
      </c>
    </row>
    <row r="162">
      <c r="A162" s="6" t="str">
        <f>HYPERLINK("https://www.google.com/maps/search/?api=1&amp;query=33.9864219,-118.1626303&amp;query_place_id=ChIJNdjF6fTOwoARssC5hrxs258","Wells Fargo Bank")</f>
        <v>Wells Fargo Bank</v>
      </c>
      <c r="B162" s="6" t="str">
        <f>HYPERLINK("https://www.google.com/maps/@?api=1&amp;map_action=pano&amp;viewpoint=33.9864219%2C-118.1626303","Wells Fargo Bank")</f>
        <v>Wells Fargo Bank</v>
      </c>
      <c r="C162" s="5">
        <v>33.9864219</v>
      </c>
      <c r="D162" s="5">
        <v>-118.1626303</v>
      </c>
      <c r="E162" s="1" t="s">
        <v>434</v>
      </c>
      <c r="F162" s="5">
        <v>2.6</v>
      </c>
      <c r="G162" s="5">
        <v>61.0</v>
      </c>
      <c r="H162" s="1" t="s">
        <v>396</v>
      </c>
    </row>
    <row r="163">
      <c r="A163" s="6" t="str">
        <f>HYPERLINK("https://www.google.com/maps/search/?api=1&amp;query=34.038645,-118.1142556&amp;query_place_id=ChIJF0PL3d_PwoARJBfNj_8Tivc","ATM")</f>
        <v>ATM</v>
      </c>
      <c r="B163" s="6" t="str">
        <f>HYPERLINK("https://www.google.com/maps/@?api=1&amp;map_action=pano&amp;viewpoint=34.038645%2C-118.1142556","ATM")</f>
        <v>ATM</v>
      </c>
      <c r="C163" s="5">
        <v>34.038645</v>
      </c>
      <c r="D163" s="5">
        <v>-118.1142556</v>
      </c>
      <c r="E163" s="1" t="s">
        <v>435</v>
      </c>
      <c r="F163" s="5">
        <v>1.0</v>
      </c>
      <c r="G163" s="5">
        <v>1.0</v>
      </c>
      <c r="H163" s="1" t="s">
        <v>391</v>
      </c>
    </row>
    <row r="164">
      <c r="A164" s="6" t="str">
        <f>HYPERLINK("https://www.google.com/maps/search/?api=1&amp;query=33.9705777,-118.1658792&amp;query_place_id=ChIJXZEY8inMwoAR7XbHFb668ek","ATM")</f>
        <v>ATM</v>
      </c>
      <c r="B164" s="6" t="str">
        <f>HYPERLINK("https://www.google.com/maps/@?api=1&amp;map_action=pano&amp;viewpoint=33.9705777%2C-118.1658792","ATM")</f>
        <v>ATM</v>
      </c>
      <c r="C164" s="5">
        <v>33.9705777</v>
      </c>
      <c r="D164" s="5">
        <v>-118.1658792</v>
      </c>
      <c r="E164" s="1" t="s">
        <v>436</v>
      </c>
      <c r="F164" s="5">
        <v>5.0</v>
      </c>
      <c r="G164" s="5">
        <v>1.0</v>
      </c>
      <c r="H164" s="1" t="s">
        <v>391</v>
      </c>
    </row>
    <row r="165">
      <c r="A165" s="6" t="str">
        <f>HYPERLINK("https://www.google.com/maps/search/?api=1&amp;query=33.7662509,-118.191385&amp;query_place_id=ChIJhQbZNDox3YARuv1XsDRY6g0","Doctor's Bank")</f>
        <v>Doctor's Bank</v>
      </c>
      <c r="B165" s="6" t="str">
        <f>HYPERLINK("https://www.google.com/maps/@?api=1&amp;map_action=pano&amp;viewpoint=33.7662509%2C-118.191385","Doctor's Bank")</f>
        <v>Doctor's Bank</v>
      </c>
      <c r="C165" s="5">
        <v>33.7662509</v>
      </c>
      <c r="D165" s="5">
        <v>-118.191385</v>
      </c>
      <c r="E165" s="1" t="s">
        <v>437</v>
      </c>
      <c r="H165" s="1" t="s">
        <v>396</v>
      </c>
    </row>
    <row r="166">
      <c r="A166" s="6" t="str">
        <f>HYPERLINK("https://www.google.com/maps/search/?api=1&amp;query=34.0214365,-117.957909&amp;query_place_id=ChIJa0RWgXrWwoARoQxwjWHhkEk","Wells Fargo Bank")</f>
        <v>Wells Fargo Bank</v>
      </c>
      <c r="B166" s="6" t="str">
        <f>HYPERLINK("https://www.google.com/maps/@?api=1&amp;map_action=pano&amp;viewpoint=34.0214365%2C-117.957909","Wells Fargo Bank")</f>
        <v>Wells Fargo Bank</v>
      </c>
      <c r="C166" s="5">
        <v>34.0214365</v>
      </c>
      <c r="D166" s="5">
        <v>-117.957909</v>
      </c>
      <c r="E166" s="1" t="s">
        <v>438</v>
      </c>
      <c r="F166" s="5">
        <v>3.4</v>
      </c>
      <c r="G166" s="5">
        <v>43.0</v>
      </c>
      <c r="H166" s="1" t="s">
        <v>396</v>
      </c>
    </row>
    <row r="167">
      <c r="A167" s="6" t="str">
        <f>HYPERLINK("https://www.google.com/maps/search/?api=1&amp;query=33.76112519999999,-118.0092251&amp;query_place_id=ChIJ0RDlz6go3YARqsJRMQ4Ck_M","Coinstar Kiosk | Bitcoin ATM")</f>
        <v>Coinstar Kiosk | Bitcoin ATM</v>
      </c>
      <c r="B167" s="6" t="str">
        <f>HYPERLINK("https://www.google.com/maps/@?api=1&amp;map_action=pano&amp;viewpoint=33.76112519999999%2C-118.0092251","Coinstar Kiosk | Bitcoin ATM")</f>
        <v>Coinstar Kiosk | Bitcoin ATM</v>
      </c>
      <c r="C167" s="5">
        <v>33.76112519999999</v>
      </c>
      <c r="D167" s="5">
        <v>-118.0092251</v>
      </c>
      <c r="E167" s="1" t="s">
        <v>439</v>
      </c>
      <c r="F167" s="5">
        <v>3.0</v>
      </c>
      <c r="G167" s="5">
        <v>4.0</v>
      </c>
      <c r="H167" s="1" t="s">
        <v>401</v>
      </c>
    </row>
    <row r="168">
      <c r="A168" s="6" t="str">
        <f>HYPERLINK("https://www.google.com/maps/search/?api=1&amp;query=33.938133,-118.130132&amp;query_place_id=ChIJj4D6W5nNwoAR2-4PNQ6w9xM","Chase Bank")</f>
        <v>Chase Bank</v>
      </c>
      <c r="B168" s="6" t="str">
        <f>HYPERLINK("https://www.google.com/maps/@?api=1&amp;map_action=pano&amp;viewpoint=33.938133%2C-118.130132","Chase Bank")</f>
        <v>Chase Bank</v>
      </c>
      <c r="C168" s="5">
        <v>33.938133</v>
      </c>
      <c r="D168" s="5">
        <v>-118.130132</v>
      </c>
      <c r="E168" s="1" t="s">
        <v>440</v>
      </c>
      <c r="F168" s="5">
        <v>3.2</v>
      </c>
      <c r="G168" s="5">
        <v>33.0</v>
      </c>
      <c r="H168" s="1" t="s">
        <v>396</v>
      </c>
    </row>
    <row r="169">
      <c r="A169" s="6" t="str">
        <f>HYPERLINK("https://www.google.com/maps/search/?api=1&amp;query=33.8046292,-117.8838406&amp;query_place_id=ChIJwzpD0p7X3IARk-XUhvK6xWs","Alliant Capital LLC")</f>
        <v>Alliant Capital LLC</v>
      </c>
      <c r="B169" s="6" t="str">
        <f>HYPERLINK("https://www.google.com/maps/@?api=1&amp;map_action=pano&amp;viewpoint=33.8046292%2C-117.8838406","Alliant Capital LLC")</f>
        <v>Alliant Capital LLC</v>
      </c>
      <c r="C169" s="5">
        <v>33.8046292</v>
      </c>
      <c r="D169" s="5">
        <v>-117.8838406</v>
      </c>
      <c r="E169" s="1" t="s">
        <v>441</v>
      </c>
      <c r="H169" s="1" t="s">
        <v>396</v>
      </c>
    </row>
    <row r="170">
      <c r="A170" s="6" t="str">
        <f>HYPERLINK("https://www.google.com/maps/search/?api=1&amp;query=33.804691,-118.167317&amp;query_place_id=ChIJFQMb09Yz3YARH0deK0TKtTI","Wescom Credit Union")</f>
        <v>Wescom Credit Union</v>
      </c>
      <c r="B170" s="6" t="str">
        <f>HYPERLINK("https://www.google.com/maps/@?api=1&amp;map_action=pano&amp;viewpoint=33.804691%2C-118.167317","Wescom Credit Union")</f>
        <v>Wescom Credit Union</v>
      </c>
      <c r="C170" s="5">
        <v>33.804691</v>
      </c>
      <c r="D170" s="5">
        <v>-118.167317</v>
      </c>
      <c r="E170" s="1" t="s">
        <v>442</v>
      </c>
      <c r="F170" s="5">
        <v>4.1</v>
      </c>
      <c r="G170" s="5">
        <v>41.0</v>
      </c>
      <c r="H170" s="1" t="s">
        <v>391</v>
      </c>
    </row>
    <row r="171">
      <c r="A171" s="6" t="str">
        <f>HYPERLINK("https://www.google.com/maps/search/?api=1&amp;query=34.0097431,-118.1080672&amp;query_place_id=ChIJj0YvZ9fRwoARsQgP2MHOnz4","Wells Fargo Bank")</f>
        <v>Wells Fargo Bank</v>
      </c>
      <c r="B171" s="6" t="str">
        <f>HYPERLINK("https://www.google.com/maps/@?api=1&amp;map_action=pano&amp;viewpoint=34.0097431%2C-118.1080672","Wells Fargo Bank")</f>
        <v>Wells Fargo Bank</v>
      </c>
      <c r="C171" s="5">
        <v>34.0097431</v>
      </c>
      <c r="D171" s="5">
        <v>-118.1080672</v>
      </c>
      <c r="E171" s="1" t="s">
        <v>443</v>
      </c>
      <c r="F171" s="5">
        <v>2.9</v>
      </c>
      <c r="G171" s="5">
        <v>37.0</v>
      </c>
      <c r="H171" s="1" t="s">
        <v>396</v>
      </c>
    </row>
    <row r="172">
      <c r="A172" s="6" t="str">
        <f>HYPERLINK("https://www.google.com/maps/search/?api=1&amp;query=33.83542259999999,-117.9131588&amp;query_place_id=ChIJS4GTpwzW3IARBUDmHdsFit4","Partners Federal Credit Union")</f>
        <v>Partners Federal Credit Union</v>
      </c>
      <c r="B172" s="6" t="str">
        <f>HYPERLINK("https://www.google.com/maps/@?api=1&amp;map_action=pano&amp;viewpoint=33.83542259999999%2C-117.9131588","Partners Federal Credit Union")</f>
        <v>Partners Federal Credit Union</v>
      </c>
      <c r="C172" s="5">
        <v>33.83542259999999</v>
      </c>
      <c r="D172" s="5">
        <v>-117.9131588</v>
      </c>
      <c r="E172" s="1" t="s">
        <v>444</v>
      </c>
      <c r="F172" s="5">
        <v>3.8</v>
      </c>
      <c r="G172" s="5">
        <v>56.0</v>
      </c>
      <c r="H172" s="1" t="s">
        <v>391</v>
      </c>
    </row>
    <row r="173">
      <c r="A173" s="6" t="str">
        <f>HYPERLINK("https://www.google.com/maps/search/?api=1&amp;query=33.9176268,-117.9674739&amp;query_place_id=ChIJuYGTDdkq3YARYOeMN_tRydI","Wells Fargo Bank")</f>
        <v>Wells Fargo Bank</v>
      </c>
      <c r="B173" s="6" t="str">
        <f>HYPERLINK("https://www.google.com/maps/@?api=1&amp;map_action=pano&amp;viewpoint=33.9176268%2C-117.9674739","Wells Fargo Bank")</f>
        <v>Wells Fargo Bank</v>
      </c>
      <c r="C173" s="5">
        <v>33.9176268</v>
      </c>
      <c r="D173" s="5">
        <v>-117.9674739</v>
      </c>
      <c r="E173" s="1" t="s">
        <v>445</v>
      </c>
      <c r="F173" s="5">
        <v>3.3</v>
      </c>
      <c r="G173" s="5">
        <v>25.0</v>
      </c>
      <c r="H173" s="1" t="s">
        <v>396</v>
      </c>
    </row>
    <row r="174">
      <c r="A174" s="6" t="str">
        <f>HYPERLINK("https://www.google.com/maps/search/?api=1&amp;query=33.9819264,-118.0498174&amp;query_place_id=ChIJD2fa48TTwoARk3fbSfaSCGU","Coinstar Kiosk - Bitcoin ATM")</f>
        <v>Coinstar Kiosk - Bitcoin ATM</v>
      </c>
      <c r="B174" s="6" t="str">
        <f>HYPERLINK("https://www.google.com/maps/@?api=1&amp;map_action=pano&amp;viewpoint=33.9819264%2C-118.0498174","Coinstar Kiosk - Bitcoin ATM")</f>
        <v>Coinstar Kiosk - Bitcoin ATM</v>
      </c>
      <c r="C174" s="5">
        <v>33.9819264</v>
      </c>
      <c r="D174" s="5">
        <v>-118.0498174</v>
      </c>
      <c r="E174" s="1" t="s">
        <v>446</v>
      </c>
      <c r="F174" s="5">
        <v>5.0</v>
      </c>
      <c r="G174" s="5">
        <v>1.0</v>
      </c>
      <c r="H174" s="1" t="s">
        <v>401</v>
      </c>
    </row>
    <row r="175">
      <c r="A175" s="6" t="str">
        <f>HYPERLINK("https://www.google.com/maps/search/?api=1&amp;query=33.801814,-117.9397284&amp;query_place_id=ChIJtXel-Too3YARuotBJ_weXnE","ATM")</f>
        <v>ATM</v>
      </c>
      <c r="B175" s="6" t="str">
        <f>HYPERLINK("https://www.google.com/maps/@?api=1&amp;map_action=pano&amp;viewpoint=33.801814%2C-117.9397284","ATM")</f>
        <v>ATM</v>
      </c>
      <c r="C175" s="5">
        <v>33.801814</v>
      </c>
      <c r="D175" s="5">
        <v>-117.9397284</v>
      </c>
      <c r="E175" s="1" t="s">
        <v>447</v>
      </c>
      <c r="F175" s="5">
        <v>1.0</v>
      </c>
      <c r="G175" s="5">
        <v>1.0</v>
      </c>
      <c r="H175" s="1" t="s">
        <v>391</v>
      </c>
    </row>
    <row r="176">
      <c r="A176" s="6" t="str">
        <f>HYPERLINK("https://www.google.com/maps/search/?api=1&amp;query=33.7946404,-118.1246862&amp;query_place_id=ChIJB9FLS-8x3YARBMxjzNWoiU0","Wells Fargo Bank")</f>
        <v>Wells Fargo Bank</v>
      </c>
      <c r="B176" s="6" t="str">
        <f>HYPERLINK("https://www.google.com/maps/@?api=1&amp;map_action=pano&amp;viewpoint=33.7946404%2C-118.1246862","Wells Fargo Bank")</f>
        <v>Wells Fargo Bank</v>
      </c>
      <c r="C176" s="5">
        <v>33.7946404</v>
      </c>
      <c r="D176" s="5">
        <v>-118.1246862</v>
      </c>
      <c r="E176" s="1" t="s">
        <v>448</v>
      </c>
      <c r="F176" s="5">
        <v>3.6</v>
      </c>
      <c r="G176" s="5">
        <v>12.0</v>
      </c>
      <c r="H176" s="1" t="s">
        <v>396</v>
      </c>
    </row>
    <row r="177">
      <c r="A177" s="6" t="str">
        <f>HYPERLINK("https://www.google.com/maps/search/?api=1&amp;query=33.8357839,-117.9157811&amp;query_place_id=ChIJYZbRgyTW3IARgvHWT7VIMM8","Citi")</f>
        <v>Citi</v>
      </c>
      <c r="B177" s="6" t="str">
        <f>HYPERLINK("https://www.google.com/maps/@?api=1&amp;map_action=pano&amp;viewpoint=33.8357839%2C-117.9157811","Citi")</f>
        <v>Citi</v>
      </c>
      <c r="C177" s="5">
        <v>33.8357839</v>
      </c>
      <c r="D177" s="5">
        <v>-117.9157811</v>
      </c>
      <c r="E177" s="1" t="s">
        <v>449</v>
      </c>
      <c r="F177" s="5">
        <v>2.7</v>
      </c>
      <c r="G177" s="5">
        <v>23.0</v>
      </c>
      <c r="H177" s="1" t="s">
        <v>396</v>
      </c>
    </row>
    <row r="178">
      <c r="A178" s="6" t="str">
        <f>HYPERLINK("https://www.google.com/maps/search/?api=1&amp;query=33.716813,-118.0084614&amp;query_place_id=ChIJAZ_jVkIm3YARUTSG-oJYqMU","UNIFY Financial Credit Union")</f>
        <v>UNIFY Financial Credit Union</v>
      </c>
      <c r="B178" s="6" t="str">
        <f>HYPERLINK("https://www.google.com/maps/@?api=1&amp;map_action=pano&amp;viewpoint=33.716813%2C-118.0084614","UNIFY Financial Credit Union")</f>
        <v>UNIFY Financial Credit Union</v>
      </c>
      <c r="C178" s="5">
        <v>33.716813</v>
      </c>
      <c r="D178" s="5">
        <v>-118.0084614</v>
      </c>
      <c r="E178" s="1" t="s">
        <v>450</v>
      </c>
      <c r="F178" s="5">
        <v>3.5</v>
      </c>
      <c r="G178" s="5">
        <v>13.0</v>
      </c>
      <c r="H178" s="1" t="s">
        <v>391</v>
      </c>
    </row>
    <row r="179">
      <c r="A179" s="6" t="str">
        <f>HYPERLINK("https://www.google.com/maps/search/?api=1&amp;query=33.89659520000001,-118.2228787&amp;query_place_id=ChIJHYKhem7LwoARAduDfeP-Qbo","Coinstar Kiosk - Bitcoin ATM")</f>
        <v>Coinstar Kiosk - Bitcoin ATM</v>
      </c>
      <c r="B179" s="6" t="str">
        <f>HYPERLINK("https://www.google.com/maps/@?api=1&amp;map_action=pano&amp;viewpoint=33.89659520000001%2C-118.2228787","Coinstar Kiosk - Bitcoin ATM")</f>
        <v>Coinstar Kiosk - Bitcoin ATM</v>
      </c>
      <c r="C179" s="5">
        <v>33.89659520000001</v>
      </c>
      <c r="D179" s="5">
        <v>-118.2228787</v>
      </c>
      <c r="E179" s="1" t="s">
        <v>451</v>
      </c>
      <c r="H179" s="1" t="s">
        <v>401</v>
      </c>
    </row>
    <row r="180">
      <c r="A180" s="6" t="str">
        <f>HYPERLINK("https://www.google.com/maps/search/?api=1&amp;query=33.8947517,-118.2208515&amp;query_place_id=ChIJ_WAG8m7LwoARtxVHGyj1SZs","ATM")</f>
        <v>ATM</v>
      </c>
      <c r="B180" s="6" t="str">
        <f>HYPERLINK("https://www.google.com/maps/@?api=1&amp;map_action=pano&amp;viewpoint=33.8947517%2C-118.2208515","ATM")</f>
        <v>ATM</v>
      </c>
      <c r="C180" s="5">
        <v>33.8947517</v>
      </c>
      <c r="D180" s="5">
        <v>-118.2208515</v>
      </c>
      <c r="E180" s="1" t="s">
        <v>452</v>
      </c>
      <c r="H180" s="1" t="s">
        <v>391</v>
      </c>
    </row>
    <row r="181">
      <c r="A181" s="6" t="str">
        <f>HYPERLINK("https://www.google.com/maps/search/?api=1&amp;query=33.88538150000001,-117.8625233&amp;query_place_id=ChIJfUTRMTvU3IAR-MAvmWBfgxg","Citi")</f>
        <v>Citi</v>
      </c>
      <c r="B181" s="6" t="str">
        <f>HYPERLINK("https://www.google.com/maps/@?api=1&amp;map_action=pano&amp;viewpoint=33.88538150000001%2C-117.8625233","Citi")</f>
        <v>Citi</v>
      </c>
      <c r="C181" s="5">
        <v>33.88538150000001</v>
      </c>
      <c r="D181" s="5">
        <v>-117.8625233</v>
      </c>
      <c r="E181" s="1" t="s">
        <v>453</v>
      </c>
      <c r="F181" s="5">
        <v>3.0</v>
      </c>
      <c r="G181" s="5">
        <v>21.0</v>
      </c>
      <c r="H181" s="1" t="s">
        <v>396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50.13"/>
  </cols>
  <sheetData>
    <row r="1" ht="300.0" customHeight="1">
      <c r="A1" s="9" t="str">
        <f>HYPERLINK("https://www.google.com/maps/place/%EF%B8%8F+Lucky+Frog+Photo+Booth+%EF%B8%8F+Photo+Booth+Rental+Orange+County/@33.8885848,-118.0703626,17z/data=!3m1!4b1!4m6!3m5!1s0x80dd2d216e8b6dc7:0xfecf7536e9b88748!8m2!3d33.8885848!4d-118.0703626!16s%2Fg%2F12qg142pp?en"&amp;"try=ttu",IMAGE("https://drive.google.com/uc?export=view&amp;id=1_zFQpJJpI4oaOlpA43JUbqLU_xtU4Glu",1))</f>
        <v>#REF!</v>
      </c>
      <c r="B1" s="9" t="str">
        <f>HYPERLINK("https://www.google.com/maps/place/%EF%B8%8F+Lucky+Frog+Photo+Booth+%EF%B8%8F+Photo+Booth+Rental+Orange+County/@33.8885848,-118.0703626,17z/data=!3m1!4b1!4m6!3m5!1s0x80dd2d216e8b6dc7:0xfecf7536e9b88748!8m2!3d33.8885848!4d-118.0703626!16s%2Fg%2F12qg142pp?en"&amp;"try=ttu",IMAGE("https://drive.google.com/uc?export=view&amp;id=1XzGrJn10IlAwm8O2_g5_Qz7z_2WJNhFl",1))</f>
        <v>#REF!</v>
      </c>
      <c r="C1" s="9" t="str">
        <f>HYPERLINK("https://www.google.com/maps/place/%EF%B8%8F+Lucky+Frog+Photo+Booth+%EF%B8%8F+Photo+Booth+Rental+Orange+County/@33.8885848,-118.0703626,17z/data=!3m1!4b1!4m6!3m5!1s0x80dd2d216e8b6dc7:0xfecf7536e9b88748!8m2!3d33.8885848!4d-118.0703626!16s%2Fg%2F12qg142pp?en"&amp;"try=ttu",IMAGE("https://drive.google.com/uc?export=view&amp;id=1Ljn5F_k8hLTu7LkP_ehkzk0M37kGlQ9M",1))</f>
        <v>#REF!</v>
      </c>
      <c r="D1" s="9" t="str">
        <f>HYPERLINK("https://www.google.com/maps/place/%EF%B8%8F+Lucky+Frog+Photo+Booth+%EF%B8%8F+Photo+Booth+Rental+Orange+County/@33.8885848,-118.0703626,17z/data=!3m1!4b1!4m6!3m5!1s0x80dd2d216e8b6dc7:0xfecf7536e9b88748!8m2!3d33.8885848!4d-118.0703626!16s%2Fg%2F12qg142pp?en"&amp;"try=ttu",IMAGE("https://drive.google.com/uc?export=view&amp;id=1Dpkov9nBbt9uteohT4fZ_S8rcWMQIjf6",1))</f>
        <v>#REF!</v>
      </c>
      <c r="E1" s="9" t="str">
        <f>HYPERLINK("https://www.google.com/maps/place/%EF%B8%8F+Lucky+Frog+Photo+Booth+%EF%B8%8F+Photo+Booth+Rental+Orange+County/@33.8885848,-118.0703626,17z/data=!3m1!4b1!4m6!3m5!1s0x80dd2d216e8b6dc7:0xfecf7536e9b88748!8m2!3d33.8885848!4d-118.0703626!16s%2Fg%2F12qg142pp?en"&amp;"try=ttu",IMAGE("https://drive.google.com/uc?export=view&amp;id=1ba-wpMXSy1FcsMM7lJS9DcmYmgPHhRp3",1))</f>
        <v>#REF!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454</v>
      </c>
      <c r="B2" s="10" t="s">
        <v>455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456</v>
      </c>
      <c r="B3" s="13" t="s">
        <v>457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2" t="s">
        <v>458</v>
      </c>
      <c r="B4" s="13" t="s">
        <v>459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2" t="s">
        <v>460</v>
      </c>
      <c r="B5" s="13" t="s">
        <v>461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 t="s">
        <v>462</v>
      </c>
      <c r="B6" s="13" t="s">
        <v>463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 t="s">
        <v>464</v>
      </c>
      <c r="B7" s="13" t="s">
        <v>465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466</v>
      </c>
      <c r="B1" s="7" t="s">
        <v>467</v>
      </c>
      <c r="C1" s="7" t="s">
        <v>468</v>
      </c>
      <c r="D1" s="7" t="s">
        <v>469</v>
      </c>
      <c r="E1" s="7" t="s">
        <v>470</v>
      </c>
      <c r="F1" s="7" t="s">
        <v>471</v>
      </c>
      <c r="G1" s="7" t="s">
        <v>472</v>
      </c>
      <c r="H1" s="7" t="s">
        <v>473</v>
      </c>
      <c r="I1" s="7" t="s">
        <v>474</v>
      </c>
      <c r="J1" s="7" t="s">
        <v>475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1</v>
      </c>
      <c r="B2" s="1" t="s">
        <v>476</v>
      </c>
      <c r="C2" s="4" t="s">
        <v>477</v>
      </c>
      <c r="D2" s="4" t="s">
        <v>478</v>
      </c>
      <c r="E2" s="4" t="s">
        <v>479</v>
      </c>
      <c r="F2" s="4" t="s">
        <v>480</v>
      </c>
      <c r="G2" s="4" t="s">
        <v>481</v>
      </c>
      <c r="H2" s="4" t="s">
        <v>482</v>
      </c>
      <c r="I2" s="4" t="s">
        <v>483</v>
      </c>
      <c r="J2" s="1" t="s">
        <v>484</v>
      </c>
    </row>
    <row r="3">
      <c r="A3" s="1" t="s">
        <v>1</v>
      </c>
      <c r="B3" s="1" t="s">
        <v>485</v>
      </c>
      <c r="C3" s="4" t="s">
        <v>486</v>
      </c>
      <c r="D3" s="4" t="s">
        <v>487</v>
      </c>
      <c r="E3" s="4" t="s">
        <v>488</v>
      </c>
      <c r="F3" s="4" t="s">
        <v>489</v>
      </c>
      <c r="G3" s="4" t="s">
        <v>490</v>
      </c>
      <c r="H3" s="4" t="s">
        <v>491</v>
      </c>
      <c r="I3" s="4" t="s">
        <v>492</v>
      </c>
      <c r="J3" s="1" t="s">
        <v>493</v>
      </c>
    </row>
    <row r="4">
      <c r="A4" s="1" t="s">
        <v>1</v>
      </c>
      <c r="B4" s="1" t="s">
        <v>494</v>
      </c>
      <c r="C4" s="4" t="s">
        <v>495</v>
      </c>
      <c r="D4" s="4" t="s">
        <v>496</v>
      </c>
      <c r="E4" s="4" t="s">
        <v>497</v>
      </c>
      <c r="F4" s="4" t="s">
        <v>498</v>
      </c>
      <c r="G4" s="4" t="s">
        <v>499</v>
      </c>
      <c r="H4" s="4" t="s">
        <v>500</v>
      </c>
      <c r="I4" s="4" t="s">
        <v>501</v>
      </c>
      <c r="J4" s="1" t="s">
        <v>502</v>
      </c>
    </row>
    <row r="5">
      <c r="A5" s="1" t="s">
        <v>1</v>
      </c>
      <c r="B5" s="1" t="s">
        <v>503</v>
      </c>
      <c r="C5" s="4" t="s">
        <v>504</v>
      </c>
      <c r="D5" s="4" t="s">
        <v>505</v>
      </c>
      <c r="E5" s="4" t="s">
        <v>506</v>
      </c>
      <c r="F5" s="4" t="s">
        <v>507</v>
      </c>
      <c r="G5" s="4" t="s">
        <v>508</v>
      </c>
      <c r="H5" s="4" t="s">
        <v>509</v>
      </c>
      <c r="I5" s="4" t="s">
        <v>510</v>
      </c>
      <c r="J5" s="1" t="s">
        <v>511</v>
      </c>
    </row>
    <row r="6">
      <c r="A6" s="1" t="s">
        <v>1</v>
      </c>
      <c r="B6" s="1" t="s">
        <v>512</v>
      </c>
      <c r="C6" s="4" t="s">
        <v>513</v>
      </c>
      <c r="D6" s="4" t="s">
        <v>514</v>
      </c>
      <c r="E6" s="4" t="s">
        <v>515</v>
      </c>
      <c r="F6" s="4" t="s">
        <v>516</v>
      </c>
      <c r="G6" s="4" t="s">
        <v>517</v>
      </c>
      <c r="H6" s="4" t="s">
        <v>518</v>
      </c>
      <c r="I6" s="4" t="s">
        <v>519</v>
      </c>
      <c r="J6" s="1" t="s">
        <v>520</v>
      </c>
    </row>
    <row r="7">
      <c r="A7" s="1" t="s">
        <v>1</v>
      </c>
      <c r="B7" s="1" t="s">
        <v>521</v>
      </c>
      <c r="C7" s="4" t="s">
        <v>522</v>
      </c>
      <c r="D7" s="4" t="s">
        <v>523</v>
      </c>
      <c r="E7" s="4" t="s">
        <v>524</v>
      </c>
      <c r="F7" s="4" t="s">
        <v>525</v>
      </c>
      <c r="G7" s="4" t="s">
        <v>526</v>
      </c>
      <c r="H7" s="4" t="s">
        <v>527</v>
      </c>
      <c r="I7" s="4" t="s">
        <v>528</v>
      </c>
      <c r="J7" s="1" t="s">
        <v>529</v>
      </c>
    </row>
    <row r="8">
      <c r="A8" s="1" t="s">
        <v>1</v>
      </c>
      <c r="B8" s="1" t="s">
        <v>530</v>
      </c>
      <c r="C8" s="4" t="s">
        <v>531</v>
      </c>
      <c r="D8" s="4" t="s">
        <v>532</v>
      </c>
      <c r="E8" s="4" t="s">
        <v>533</v>
      </c>
      <c r="F8" s="4" t="s">
        <v>534</v>
      </c>
      <c r="G8" s="4" t="s">
        <v>535</v>
      </c>
      <c r="H8" s="4" t="s">
        <v>536</v>
      </c>
      <c r="I8" s="4" t="s">
        <v>537</v>
      </c>
      <c r="J8" s="1" t="s">
        <v>538</v>
      </c>
    </row>
    <row r="9">
      <c r="A9" s="1" t="s">
        <v>1</v>
      </c>
      <c r="B9" s="1" t="s">
        <v>539</v>
      </c>
      <c r="C9" s="4" t="s">
        <v>540</v>
      </c>
      <c r="D9" s="4" t="s">
        <v>541</v>
      </c>
      <c r="E9" s="4" t="s">
        <v>542</v>
      </c>
      <c r="F9" s="4" t="s">
        <v>543</v>
      </c>
      <c r="G9" s="4" t="s">
        <v>544</v>
      </c>
      <c r="H9" s="4" t="s">
        <v>545</v>
      </c>
      <c r="I9" s="4" t="s">
        <v>546</v>
      </c>
      <c r="J9" s="1" t="s">
        <v>547</v>
      </c>
    </row>
    <row r="10">
      <c r="A10" s="1" t="s">
        <v>1</v>
      </c>
      <c r="B10" s="1" t="s">
        <v>548</v>
      </c>
      <c r="C10" s="4" t="s">
        <v>549</v>
      </c>
      <c r="D10" s="4" t="s">
        <v>550</v>
      </c>
      <c r="E10" s="4" t="s">
        <v>551</v>
      </c>
      <c r="F10" s="4" t="s">
        <v>552</v>
      </c>
      <c r="G10" s="4" t="s">
        <v>553</v>
      </c>
      <c r="H10" s="4" t="s">
        <v>554</v>
      </c>
      <c r="I10" s="4" t="s">
        <v>555</v>
      </c>
      <c r="J10" s="1" t="s">
        <v>556</v>
      </c>
    </row>
    <row r="11">
      <c r="A11" s="1" t="s">
        <v>1</v>
      </c>
      <c r="B11" s="1" t="s">
        <v>557</v>
      </c>
      <c r="C11" s="4" t="s">
        <v>558</v>
      </c>
      <c r="D11" s="4" t="s">
        <v>559</v>
      </c>
      <c r="E11" s="4" t="s">
        <v>560</v>
      </c>
      <c r="F11" s="4" t="s">
        <v>561</v>
      </c>
      <c r="G11" s="4" t="s">
        <v>562</v>
      </c>
      <c r="H11" s="4" t="s">
        <v>563</v>
      </c>
      <c r="I11" s="4" t="s">
        <v>564</v>
      </c>
      <c r="J11" s="1" t="s">
        <v>565</v>
      </c>
    </row>
    <row r="12">
      <c r="A12" s="1" t="s">
        <v>1</v>
      </c>
      <c r="B12" s="1" t="s">
        <v>566</v>
      </c>
      <c r="C12" s="4" t="s">
        <v>567</v>
      </c>
      <c r="D12" s="4" t="s">
        <v>568</v>
      </c>
      <c r="E12" s="4" t="s">
        <v>569</v>
      </c>
      <c r="F12" s="4" t="s">
        <v>570</v>
      </c>
      <c r="G12" s="4" t="s">
        <v>571</v>
      </c>
      <c r="H12" s="4" t="s">
        <v>572</v>
      </c>
      <c r="I12" s="4" t="s">
        <v>573</v>
      </c>
      <c r="J12" s="1" t="s">
        <v>574</v>
      </c>
    </row>
    <row r="13">
      <c r="A13" s="1" t="s">
        <v>1</v>
      </c>
      <c r="B13" s="1" t="s">
        <v>575</v>
      </c>
      <c r="C13" s="4" t="s">
        <v>576</v>
      </c>
      <c r="D13" s="4" t="s">
        <v>577</v>
      </c>
      <c r="E13" s="4" t="s">
        <v>578</v>
      </c>
      <c r="F13" s="4" t="s">
        <v>579</v>
      </c>
      <c r="G13" s="4" t="s">
        <v>580</v>
      </c>
      <c r="H13" s="4" t="s">
        <v>581</v>
      </c>
      <c r="I13" s="4" t="s">
        <v>582</v>
      </c>
      <c r="J13" s="1" t="s">
        <v>583</v>
      </c>
    </row>
    <row r="14">
      <c r="A14" s="1" t="s">
        <v>1</v>
      </c>
      <c r="B14" s="1" t="s">
        <v>584</v>
      </c>
      <c r="C14" s="4" t="s">
        <v>585</v>
      </c>
      <c r="D14" s="4" t="s">
        <v>586</v>
      </c>
      <c r="E14" s="4" t="s">
        <v>587</v>
      </c>
      <c r="F14" s="4" t="s">
        <v>588</v>
      </c>
      <c r="G14" s="4" t="s">
        <v>589</v>
      </c>
      <c r="H14" s="4" t="s">
        <v>590</v>
      </c>
      <c r="I14" s="4" t="s">
        <v>591</v>
      </c>
      <c r="J14" s="1" t="s">
        <v>592</v>
      </c>
    </row>
    <row r="15">
      <c r="A15" s="1" t="s">
        <v>1</v>
      </c>
      <c r="B15" s="1" t="s">
        <v>593</v>
      </c>
      <c r="C15" s="4" t="s">
        <v>594</v>
      </c>
      <c r="D15" s="4" t="s">
        <v>595</v>
      </c>
      <c r="E15" s="4" t="s">
        <v>596</v>
      </c>
      <c r="F15" s="4" t="s">
        <v>597</v>
      </c>
      <c r="G15" s="4" t="s">
        <v>598</v>
      </c>
      <c r="H15" s="4" t="s">
        <v>599</v>
      </c>
      <c r="I15" s="4" t="s">
        <v>600</v>
      </c>
      <c r="J15" s="1" t="s">
        <v>601</v>
      </c>
    </row>
    <row r="16">
      <c r="A16" s="1" t="s">
        <v>1</v>
      </c>
      <c r="B16" s="1" t="s">
        <v>602</v>
      </c>
      <c r="C16" s="4" t="s">
        <v>603</v>
      </c>
      <c r="D16" s="4" t="s">
        <v>604</v>
      </c>
      <c r="E16" s="4" t="s">
        <v>605</v>
      </c>
      <c r="F16" s="4" t="s">
        <v>606</v>
      </c>
      <c r="G16" s="4" t="s">
        <v>607</v>
      </c>
      <c r="H16" s="4" t="s">
        <v>608</v>
      </c>
      <c r="I16" s="4" t="s">
        <v>609</v>
      </c>
      <c r="J16" s="1" t="s">
        <v>610</v>
      </c>
    </row>
    <row r="17">
      <c r="A17" s="1" t="s">
        <v>1</v>
      </c>
      <c r="B17" s="1" t="s">
        <v>611</v>
      </c>
      <c r="C17" s="4" t="s">
        <v>612</v>
      </c>
      <c r="D17" s="4" t="s">
        <v>613</v>
      </c>
      <c r="E17" s="4" t="s">
        <v>614</v>
      </c>
      <c r="F17" s="4" t="s">
        <v>615</v>
      </c>
      <c r="G17" s="4" t="s">
        <v>616</v>
      </c>
      <c r="H17" s="4" t="s">
        <v>617</v>
      </c>
      <c r="I17" s="4" t="s">
        <v>618</v>
      </c>
      <c r="J17" s="1" t="s">
        <v>619</v>
      </c>
    </row>
    <row r="18">
      <c r="A18" s="1" t="s">
        <v>1</v>
      </c>
      <c r="B18" s="1" t="s">
        <v>620</v>
      </c>
      <c r="C18" s="4" t="s">
        <v>621</v>
      </c>
      <c r="D18" s="4" t="s">
        <v>622</v>
      </c>
      <c r="E18" s="4" t="s">
        <v>623</v>
      </c>
      <c r="F18" s="4" t="s">
        <v>624</v>
      </c>
      <c r="G18" s="4" t="s">
        <v>625</v>
      </c>
      <c r="H18" s="4" t="s">
        <v>626</v>
      </c>
      <c r="I18" s="4" t="s">
        <v>627</v>
      </c>
      <c r="J18" s="1" t="s">
        <v>628</v>
      </c>
    </row>
    <row r="19">
      <c r="A19" s="1" t="s">
        <v>1</v>
      </c>
      <c r="B19" s="1" t="s">
        <v>629</v>
      </c>
      <c r="C19" s="4" t="s">
        <v>630</v>
      </c>
      <c r="D19" s="4" t="s">
        <v>631</v>
      </c>
      <c r="E19" s="4" t="s">
        <v>632</v>
      </c>
      <c r="F19" s="4" t="s">
        <v>633</v>
      </c>
      <c r="G19" s="4" t="s">
        <v>634</v>
      </c>
      <c r="H19" s="4" t="s">
        <v>635</v>
      </c>
      <c r="I19" s="4" t="s">
        <v>636</v>
      </c>
      <c r="J19" s="1" t="s">
        <v>637</v>
      </c>
    </row>
    <row r="20">
      <c r="A20" s="1" t="s">
        <v>1</v>
      </c>
      <c r="B20" s="1" t="s">
        <v>638</v>
      </c>
      <c r="C20" s="4" t="s">
        <v>639</v>
      </c>
      <c r="D20" s="4" t="s">
        <v>640</v>
      </c>
      <c r="E20" s="4" t="s">
        <v>641</v>
      </c>
      <c r="F20" s="4" t="s">
        <v>642</v>
      </c>
      <c r="G20" s="4" t="s">
        <v>643</v>
      </c>
      <c r="H20" s="4" t="s">
        <v>644</v>
      </c>
      <c r="I20" s="4" t="s">
        <v>645</v>
      </c>
      <c r="J20" s="1" t="s">
        <v>646</v>
      </c>
    </row>
    <row r="21">
      <c r="A21" s="1" t="s">
        <v>1</v>
      </c>
      <c r="B21" s="1" t="s">
        <v>647</v>
      </c>
      <c r="C21" s="4" t="s">
        <v>648</v>
      </c>
      <c r="D21" s="4" t="s">
        <v>649</v>
      </c>
      <c r="E21" s="4" t="s">
        <v>650</v>
      </c>
      <c r="F21" s="4" t="s">
        <v>651</v>
      </c>
      <c r="G21" s="4" t="s">
        <v>652</v>
      </c>
      <c r="H21" s="4" t="s">
        <v>653</v>
      </c>
      <c r="I21" s="4" t="s">
        <v>654</v>
      </c>
      <c r="J21" s="1" t="s">
        <v>655</v>
      </c>
    </row>
    <row r="22">
      <c r="A22" s="1" t="s">
        <v>1</v>
      </c>
      <c r="B22" s="1" t="s">
        <v>656</v>
      </c>
      <c r="C22" s="4" t="s">
        <v>657</v>
      </c>
      <c r="D22" s="4" t="s">
        <v>658</v>
      </c>
      <c r="E22" s="4" t="s">
        <v>659</v>
      </c>
      <c r="F22" s="4" t="s">
        <v>660</v>
      </c>
      <c r="G22" s="4" t="s">
        <v>661</v>
      </c>
      <c r="H22" s="4" t="s">
        <v>662</v>
      </c>
      <c r="I22" s="4" t="s">
        <v>663</v>
      </c>
      <c r="J22" s="1" t="s">
        <v>664</v>
      </c>
    </row>
    <row r="23">
      <c r="A23" s="1" t="s">
        <v>1</v>
      </c>
      <c r="B23" s="1" t="s">
        <v>665</v>
      </c>
      <c r="C23" s="4" t="s">
        <v>666</v>
      </c>
      <c r="D23" s="4" t="s">
        <v>667</v>
      </c>
      <c r="E23" s="4" t="s">
        <v>668</v>
      </c>
      <c r="F23" s="4" t="s">
        <v>669</v>
      </c>
      <c r="G23" s="4" t="s">
        <v>670</v>
      </c>
      <c r="H23" s="4" t="s">
        <v>671</v>
      </c>
      <c r="I23" s="4" t="s">
        <v>672</v>
      </c>
      <c r="J23" s="1" t="s">
        <v>673</v>
      </c>
    </row>
    <row r="24">
      <c r="A24" s="1" t="s">
        <v>1</v>
      </c>
      <c r="B24" s="1" t="s">
        <v>674</v>
      </c>
      <c r="C24" s="4" t="s">
        <v>675</v>
      </c>
      <c r="D24" s="4" t="s">
        <v>676</v>
      </c>
      <c r="E24" s="4" t="s">
        <v>677</v>
      </c>
      <c r="F24" s="4" t="s">
        <v>678</v>
      </c>
      <c r="G24" s="4" t="s">
        <v>679</v>
      </c>
      <c r="H24" s="4" t="s">
        <v>680</v>
      </c>
      <c r="I24" s="4" t="s">
        <v>681</v>
      </c>
      <c r="J24" s="1" t="s">
        <v>682</v>
      </c>
    </row>
    <row r="25">
      <c r="A25" s="1" t="s">
        <v>1</v>
      </c>
      <c r="B25" s="1" t="s">
        <v>683</v>
      </c>
      <c r="C25" s="4" t="s">
        <v>684</v>
      </c>
      <c r="D25" s="4" t="s">
        <v>685</v>
      </c>
      <c r="E25" s="4" t="s">
        <v>686</v>
      </c>
      <c r="F25" s="4" t="s">
        <v>687</v>
      </c>
      <c r="G25" s="4" t="s">
        <v>688</v>
      </c>
      <c r="H25" s="4" t="s">
        <v>689</v>
      </c>
      <c r="I25" s="4" t="s">
        <v>690</v>
      </c>
      <c r="J25" s="1" t="s">
        <v>691</v>
      </c>
    </row>
    <row r="26">
      <c r="A26" s="1" t="s">
        <v>1</v>
      </c>
      <c r="B26" s="1" t="s">
        <v>692</v>
      </c>
      <c r="C26" s="4" t="s">
        <v>693</v>
      </c>
      <c r="D26" s="4" t="s">
        <v>694</v>
      </c>
      <c r="E26" s="4" t="s">
        <v>695</v>
      </c>
      <c r="F26" s="4" t="s">
        <v>696</v>
      </c>
      <c r="G26" s="4" t="s">
        <v>697</v>
      </c>
      <c r="H26" s="4" t="s">
        <v>698</v>
      </c>
      <c r="I26" s="4" t="s">
        <v>699</v>
      </c>
      <c r="J26" s="1" t="s">
        <v>700</v>
      </c>
    </row>
    <row r="27">
      <c r="A27" s="1" t="s">
        <v>1</v>
      </c>
      <c r="B27" s="1" t="s">
        <v>701</v>
      </c>
      <c r="C27" s="4" t="s">
        <v>702</v>
      </c>
      <c r="D27" s="4" t="s">
        <v>703</v>
      </c>
      <c r="E27" s="4" t="s">
        <v>704</v>
      </c>
      <c r="F27" s="4" t="s">
        <v>705</v>
      </c>
      <c r="G27" s="4" t="s">
        <v>706</v>
      </c>
      <c r="H27" s="4" t="s">
        <v>707</v>
      </c>
      <c r="I27" s="4" t="s">
        <v>708</v>
      </c>
      <c r="J27" s="1" t="s">
        <v>709</v>
      </c>
    </row>
    <row r="28">
      <c r="A28" s="1" t="s">
        <v>1</v>
      </c>
      <c r="B28" s="1" t="s">
        <v>710</v>
      </c>
      <c r="C28" s="4" t="s">
        <v>711</v>
      </c>
      <c r="D28" s="4" t="s">
        <v>712</v>
      </c>
      <c r="E28" s="4" t="s">
        <v>713</v>
      </c>
      <c r="F28" s="4" t="s">
        <v>714</v>
      </c>
      <c r="G28" s="4" t="s">
        <v>715</v>
      </c>
      <c r="H28" s="4" t="s">
        <v>716</v>
      </c>
      <c r="I28" s="4" t="s">
        <v>717</v>
      </c>
      <c r="J28" s="1" t="s">
        <v>718</v>
      </c>
    </row>
    <row r="29">
      <c r="A29" s="1" t="s">
        <v>1</v>
      </c>
      <c r="B29" s="1" t="s">
        <v>719</v>
      </c>
      <c r="C29" s="4" t="s">
        <v>720</v>
      </c>
      <c r="D29" s="4" t="s">
        <v>721</v>
      </c>
      <c r="E29" s="4" t="s">
        <v>722</v>
      </c>
      <c r="F29" s="4" t="s">
        <v>723</v>
      </c>
      <c r="G29" s="4" t="s">
        <v>724</v>
      </c>
      <c r="H29" s="4" t="s">
        <v>725</v>
      </c>
      <c r="I29" s="4" t="s">
        <v>726</v>
      </c>
      <c r="J29" s="1" t="s">
        <v>727</v>
      </c>
    </row>
    <row r="30">
      <c r="A30" s="1" t="s">
        <v>1</v>
      </c>
      <c r="B30" s="1" t="s">
        <v>728</v>
      </c>
      <c r="C30" s="4" t="s">
        <v>729</v>
      </c>
      <c r="D30" s="4" t="s">
        <v>730</v>
      </c>
      <c r="E30" s="4" t="s">
        <v>731</v>
      </c>
      <c r="F30" s="4" t="s">
        <v>732</v>
      </c>
      <c r="G30" s="4" t="s">
        <v>733</v>
      </c>
      <c r="H30" s="4" t="s">
        <v>734</v>
      </c>
      <c r="I30" s="4" t="s">
        <v>735</v>
      </c>
      <c r="J30" s="1" t="s">
        <v>736</v>
      </c>
    </row>
    <row r="31">
      <c r="A31" s="1" t="s">
        <v>1</v>
      </c>
      <c r="B31" s="1" t="s">
        <v>737</v>
      </c>
      <c r="C31" s="4" t="s">
        <v>738</v>
      </c>
      <c r="D31" s="4" t="s">
        <v>739</v>
      </c>
      <c r="E31" s="4" t="s">
        <v>740</v>
      </c>
      <c r="F31" s="4" t="s">
        <v>741</v>
      </c>
      <c r="G31" s="4" t="s">
        <v>742</v>
      </c>
      <c r="H31" s="4" t="s">
        <v>743</v>
      </c>
      <c r="I31" s="4" t="s">
        <v>744</v>
      </c>
      <c r="J31" s="1" t="s">
        <v>745</v>
      </c>
    </row>
    <row r="32">
      <c r="A32" s="1" t="s">
        <v>1</v>
      </c>
      <c r="B32" s="1" t="s">
        <v>746</v>
      </c>
      <c r="C32" s="4" t="s">
        <v>747</v>
      </c>
      <c r="D32" s="4" t="s">
        <v>748</v>
      </c>
      <c r="E32" s="4" t="s">
        <v>749</v>
      </c>
      <c r="F32" s="4" t="s">
        <v>750</v>
      </c>
      <c r="G32" s="4" t="s">
        <v>751</v>
      </c>
      <c r="H32" s="4" t="s">
        <v>752</v>
      </c>
      <c r="I32" s="4" t="s">
        <v>753</v>
      </c>
      <c r="J32" s="1" t="s">
        <v>754</v>
      </c>
    </row>
    <row r="33">
      <c r="A33" s="1" t="s">
        <v>1</v>
      </c>
      <c r="B33" s="1" t="s">
        <v>755</v>
      </c>
      <c r="C33" s="4" t="s">
        <v>756</v>
      </c>
      <c r="D33" s="4" t="s">
        <v>757</v>
      </c>
      <c r="E33" s="4" t="s">
        <v>758</v>
      </c>
      <c r="F33" s="4" t="s">
        <v>759</v>
      </c>
      <c r="G33" s="4" t="s">
        <v>760</v>
      </c>
      <c r="H33" s="4" t="s">
        <v>761</v>
      </c>
      <c r="I33" s="4" t="s">
        <v>762</v>
      </c>
      <c r="J33" s="1" t="s">
        <v>763</v>
      </c>
    </row>
    <row r="34">
      <c r="A34" s="1" t="s">
        <v>1</v>
      </c>
      <c r="B34" s="1" t="s">
        <v>764</v>
      </c>
      <c r="C34" s="4" t="s">
        <v>765</v>
      </c>
      <c r="D34" s="4" t="s">
        <v>766</v>
      </c>
      <c r="E34" s="4" t="s">
        <v>767</v>
      </c>
      <c r="F34" s="4" t="s">
        <v>768</v>
      </c>
      <c r="G34" s="4" t="s">
        <v>769</v>
      </c>
      <c r="H34" s="4" t="s">
        <v>770</v>
      </c>
      <c r="I34" s="4" t="s">
        <v>771</v>
      </c>
      <c r="J34" s="1" t="s">
        <v>772</v>
      </c>
    </row>
    <row r="35">
      <c r="A35" s="1" t="s">
        <v>1</v>
      </c>
      <c r="B35" s="1" t="s">
        <v>773</v>
      </c>
      <c r="C35" s="4" t="s">
        <v>774</v>
      </c>
      <c r="D35" s="4" t="s">
        <v>775</v>
      </c>
      <c r="E35" s="4" t="s">
        <v>776</v>
      </c>
      <c r="F35" s="4" t="s">
        <v>777</v>
      </c>
      <c r="G35" s="4" t="s">
        <v>778</v>
      </c>
      <c r="H35" s="4" t="s">
        <v>779</v>
      </c>
      <c r="I35" s="4" t="s">
        <v>780</v>
      </c>
      <c r="J35" s="1" t="s">
        <v>781</v>
      </c>
    </row>
    <row r="36">
      <c r="A36" s="1" t="s">
        <v>1</v>
      </c>
      <c r="B36" s="1" t="s">
        <v>782</v>
      </c>
      <c r="C36" s="4" t="s">
        <v>783</v>
      </c>
      <c r="D36" s="4" t="s">
        <v>784</v>
      </c>
      <c r="E36" s="4" t="s">
        <v>785</v>
      </c>
      <c r="F36" s="4" t="s">
        <v>786</v>
      </c>
      <c r="G36" s="4" t="s">
        <v>787</v>
      </c>
      <c r="H36" s="4" t="s">
        <v>788</v>
      </c>
      <c r="I36" s="4" t="s">
        <v>789</v>
      </c>
      <c r="J36" s="1" t="s">
        <v>790</v>
      </c>
    </row>
    <row r="37">
      <c r="A37" s="1" t="s">
        <v>1</v>
      </c>
      <c r="B37" s="1" t="s">
        <v>791</v>
      </c>
      <c r="C37" s="4" t="s">
        <v>792</v>
      </c>
      <c r="D37" s="4" t="s">
        <v>793</v>
      </c>
      <c r="E37" s="4" t="s">
        <v>794</v>
      </c>
      <c r="F37" s="4" t="s">
        <v>795</v>
      </c>
      <c r="G37" s="4" t="s">
        <v>796</v>
      </c>
      <c r="H37" s="4" t="s">
        <v>797</v>
      </c>
      <c r="I37" s="4" t="s">
        <v>798</v>
      </c>
      <c r="J37" s="1" t="s">
        <v>799</v>
      </c>
    </row>
    <row r="38">
      <c r="A38" s="1" t="s">
        <v>1</v>
      </c>
      <c r="B38" s="1" t="s">
        <v>800</v>
      </c>
      <c r="C38" s="4" t="s">
        <v>801</v>
      </c>
      <c r="D38" s="4" t="s">
        <v>802</v>
      </c>
      <c r="E38" s="4" t="s">
        <v>803</v>
      </c>
      <c r="F38" s="4" t="s">
        <v>804</v>
      </c>
      <c r="G38" s="4" t="s">
        <v>805</v>
      </c>
      <c r="H38" s="4" t="s">
        <v>806</v>
      </c>
      <c r="I38" s="4" t="s">
        <v>807</v>
      </c>
      <c r="J38" s="1" t="s">
        <v>808</v>
      </c>
    </row>
    <row r="39">
      <c r="A39" s="1" t="s">
        <v>1</v>
      </c>
      <c r="B39" s="1" t="s">
        <v>809</v>
      </c>
      <c r="C39" s="4" t="s">
        <v>810</v>
      </c>
      <c r="D39" s="4" t="s">
        <v>811</v>
      </c>
      <c r="E39" s="4" t="s">
        <v>812</v>
      </c>
      <c r="F39" s="4" t="s">
        <v>813</v>
      </c>
      <c r="G39" s="4" t="s">
        <v>814</v>
      </c>
      <c r="H39" s="4" t="s">
        <v>815</v>
      </c>
      <c r="I39" s="4" t="s">
        <v>816</v>
      </c>
      <c r="J39" s="1" t="s">
        <v>817</v>
      </c>
    </row>
    <row r="40">
      <c r="A40" s="1" t="s">
        <v>1</v>
      </c>
      <c r="B40" s="1" t="s">
        <v>818</v>
      </c>
      <c r="C40" s="4" t="s">
        <v>819</v>
      </c>
      <c r="D40" s="4" t="s">
        <v>820</v>
      </c>
      <c r="E40" s="4" t="s">
        <v>821</v>
      </c>
      <c r="F40" s="4" t="s">
        <v>822</v>
      </c>
      <c r="G40" s="4" t="s">
        <v>823</v>
      </c>
      <c r="H40" s="4" t="s">
        <v>824</v>
      </c>
      <c r="I40" s="4" t="s">
        <v>825</v>
      </c>
      <c r="J40" s="1" t="s">
        <v>826</v>
      </c>
    </row>
    <row r="41">
      <c r="A41" s="1" t="s">
        <v>1</v>
      </c>
      <c r="B41" s="1" t="s">
        <v>827</v>
      </c>
      <c r="C41" s="4" t="s">
        <v>828</v>
      </c>
      <c r="D41" s="4" t="s">
        <v>829</v>
      </c>
      <c r="E41" s="4" t="s">
        <v>830</v>
      </c>
      <c r="F41" s="4" t="s">
        <v>831</v>
      </c>
      <c r="G41" s="4" t="s">
        <v>832</v>
      </c>
      <c r="H41" s="4" t="s">
        <v>833</v>
      </c>
      <c r="I41" s="4" t="s">
        <v>834</v>
      </c>
      <c r="J41" s="1" t="s">
        <v>835</v>
      </c>
    </row>
    <row r="42">
      <c r="A42" s="1" t="s">
        <v>1</v>
      </c>
      <c r="B42" s="1" t="s">
        <v>836</v>
      </c>
      <c r="C42" s="4" t="s">
        <v>837</v>
      </c>
      <c r="D42" s="4" t="s">
        <v>838</v>
      </c>
      <c r="E42" s="4" t="s">
        <v>839</v>
      </c>
      <c r="F42" s="4" t="s">
        <v>840</v>
      </c>
      <c r="G42" s="4" t="s">
        <v>841</v>
      </c>
      <c r="H42" s="4" t="s">
        <v>842</v>
      </c>
      <c r="I42" s="4" t="s">
        <v>843</v>
      </c>
      <c r="J42" s="1" t="s">
        <v>844</v>
      </c>
    </row>
    <row r="43">
      <c r="A43" s="1" t="s">
        <v>1</v>
      </c>
      <c r="B43" s="1" t="s">
        <v>845</v>
      </c>
      <c r="C43" s="4" t="s">
        <v>846</v>
      </c>
      <c r="D43" s="4" t="s">
        <v>847</v>
      </c>
      <c r="E43" s="4" t="s">
        <v>848</v>
      </c>
      <c r="F43" s="4" t="s">
        <v>849</v>
      </c>
      <c r="G43" s="4" t="s">
        <v>850</v>
      </c>
      <c r="H43" s="4" t="s">
        <v>851</v>
      </c>
      <c r="I43" s="4" t="s">
        <v>852</v>
      </c>
      <c r="J43" s="1" t="s">
        <v>853</v>
      </c>
    </row>
    <row r="44">
      <c r="A44" s="1" t="s">
        <v>1</v>
      </c>
      <c r="B44" s="1" t="s">
        <v>854</v>
      </c>
      <c r="C44" s="4" t="s">
        <v>855</v>
      </c>
      <c r="D44" s="4" t="s">
        <v>856</v>
      </c>
      <c r="E44" s="4" t="s">
        <v>857</v>
      </c>
      <c r="F44" s="4" t="s">
        <v>858</v>
      </c>
      <c r="G44" s="4" t="s">
        <v>859</v>
      </c>
      <c r="H44" s="4" t="s">
        <v>860</v>
      </c>
      <c r="I44" s="4" t="s">
        <v>861</v>
      </c>
      <c r="J44" s="1" t="s">
        <v>862</v>
      </c>
    </row>
    <row r="45">
      <c r="A45" s="1" t="s">
        <v>1</v>
      </c>
      <c r="B45" s="1" t="s">
        <v>863</v>
      </c>
      <c r="C45" s="4" t="s">
        <v>864</v>
      </c>
      <c r="D45" s="4" t="s">
        <v>865</v>
      </c>
      <c r="E45" s="4" t="s">
        <v>866</v>
      </c>
      <c r="F45" s="4" t="s">
        <v>867</v>
      </c>
      <c r="G45" s="4" t="s">
        <v>868</v>
      </c>
      <c r="H45" s="4" t="s">
        <v>869</v>
      </c>
      <c r="I45" s="4" t="s">
        <v>870</v>
      </c>
      <c r="J45" s="1" t="s">
        <v>871</v>
      </c>
    </row>
    <row r="46">
      <c r="A46" s="1" t="s">
        <v>1</v>
      </c>
      <c r="B46" s="1" t="s">
        <v>872</v>
      </c>
      <c r="C46" s="4" t="s">
        <v>873</v>
      </c>
      <c r="D46" s="4" t="s">
        <v>874</v>
      </c>
      <c r="E46" s="4" t="s">
        <v>875</v>
      </c>
      <c r="F46" s="4" t="s">
        <v>876</v>
      </c>
      <c r="G46" s="4" t="s">
        <v>877</v>
      </c>
      <c r="H46" s="4" t="s">
        <v>878</v>
      </c>
      <c r="I46" s="4" t="s">
        <v>879</v>
      </c>
      <c r="J46" s="1" t="s">
        <v>880</v>
      </c>
    </row>
    <row r="47">
      <c r="A47" s="1" t="s">
        <v>1</v>
      </c>
      <c r="B47" s="1" t="s">
        <v>881</v>
      </c>
      <c r="C47" s="4" t="s">
        <v>882</v>
      </c>
      <c r="D47" s="4" t="s">
        <v>883</v>
      </c>
      <c r="E47" s="4" t="s">
        <v>884</v>
      </c>
      <c r="F47" s="4" t="s">
        <v>885</v>
      </c>
      <c r="G47" s="4" t="s">
        <v>886</v>
      </c>
      <c r="H47" s="4" t="s">
        <v>887</v>
      </c>
      <c r="I47" s="4" t="s">
        <v>888</v>
      </c>
      <c r="J47" s="1" t="s">
        <v>889</v>
      </c>
    </row>
    <row r="48">
      <c r="A48" s="1" t="s">
        <v>1</v>
      </c>
      <c r="B48" s="1" t="s">
        <v>890</v>
      </c>
      <c r="C48" s="4" t="s">
        <v>891</v>
      </c>
      <c r="D48" s="4" t="s">
        <v>892</v>
      </c>
      <c r="E48" s="4" t="s">
        <v>893</v>
      </c>
      <c r="F48" s="4" t="s">
        <v>894</v>
      </c>
      <c r="G48" s="4" t="s">
        <v>895</v>
      </c>
      <c r="H48" s="4" t="s">
        <v>896</v>
      </c>
      <c r="I48" s="4" t="s">
        <v>897</v>
      </c>
      <c r="J48" s="1" t="s">
        <v>898</v>
      </c>
    </row>
    <row r="49">
      <c r="A49" s="1" t="s">
        <v>1</v>
      </c>
      <c r="B49" s="1" t="s">
        <v>899</v>
      </c>
      <c r="C49" s="4" t="s">
        <v>900</v>
      </c>
      <c r="D49" s="4" t="s">
        <v>901</v>
      </c>
      <c r="E49" s="4" t="s">
        <v>902</v>
      </c>
      <c r="F49" s="4" t="s">
        <v>903</v>
      </c>
      <c r="G49" s="4" t="s">
        <v>904</v>
      </c>
      <c r="H49" s="4" t="s">
        <v>905</v>
      </c>
      <c r="I49" s="4" t="s">
        <v>906</v>
      </c>
      <c r="J49" s="1" t="s">
        <v>907</v>
      </c>
    </row>
    <row r="50">
      <c r="A50" s="1" t="s">
        <v>1</v>
      </c>
      <c r="B50" s="1" t="s">
        <v>908</v>
      </c>
      <c r="C50" s="4" t="s">
        <v>909</v>
      </c>
      <c r="D50" s="4" t="s">
        <v>910</v>
      </c>
      <c r="E50" s="4" t="s">
        <v>911</v>
      </c>
      <c r="F50" s="4" t="s">
        <v>912</v>
      </c>
      <c r="G50" s="4" t="s">
        <v>913</v>
      </c>
      <c r="H50" s="4" t="s">
        <v>914</v>
      </c>
      <c r="I50" s="4" t="s">
        <v>915</v>
      </c>
      <c r="J50" s="1" t="s">
        <v>916</v>
      </c>
    </row>
    <row r="51">
      <c r="A51" s="1" t="s">
        <v>1</v>
      </c>
      <c r="B51" s="1" t="s">
        <v>917</v>
      </c>
      <c r="C51" s="4" t="s">
        <v>918</v>
      </c>
      <c r="D51" s="4" t="s">
        <v>919</v>
      </c>
      <c r="E51" s="4" t="s">
        <v>920</v>
      </c>
      <c r="F51" s="4" t="s">
        <v>921</v>
      </c>
      <c r="G51" s="4" t="s">
        <v>922</v>
      </c>
      <c r="H51" s="4" t="s">
        <v>923</v>
      </c>
      <c r="I51" s="4" t="s">
        <v>924</v>
      </c>
      <c r="J51" s="1" t="s">
        <v>925</v>
      </c>
    </row>
    <row r="52">
      <c r="A52" s="1" t="s">
        <v>1</v>
      </c>
      <c r="B52" s="1" t="s">
        <v>926</v>
      </c>
      <c r="C52" s="4" t="s">
        <v>927</v>
      </c>
      <c r="D52" s="4" t="s">
        <v>928</v>
      </c>
      <c r="E52" s="4" t="s">
        <v>929</v>
      </c>
      <c r="F52" s="4" t="s">
        <v>930</v>
      </c>
      <c r="G52" s="4" t="s">
        <v>931</v>
      </c>
      <c r="H52" s="4" t="s">
        <v>932</v>
      </c>
      <c r="I52" s="4" t="s">
        <v>933</v>
      </c>
      <c r="J52" s="1" t="s">
        <v>934</v>
      </c>
    </row>
    <row r="53">
      <c r="A53" s="1" t="s">
        <v>1</v>
      </c>
      <c r="B53" s="1" t="s">
        <v>935</v>
      </c>
      <c r="C53" s="4" t="s">
        <v>936</v>
      </c>
      <c r="D53" s="4" t="s">
        <v>937</v>
      </c>
      <c r="E53" s="4" t="s">
        <v>938</v>
      </c>
      <c r="F53" s="4" t="s">
        <v>939</v>
      </c>
      <c r="G53" s="4" t="s">
        <v>940</v>
      </c>
      <c r="H53" s="4" t="s">
        <v>941</v>
      </c>
      <c r="I53" s="4" t="s">
        <v>942</v>
      </c>
      <c r="J53" s="1" t="s">
        <v>943</v>
      </c>
    </row>
    <row r="54">
      <c r="A54" s="1" t="s">
        <v>1</v>
      </c>
      <c r="B54" s="1" t="s">
        <v>944</v>
      </c>
      <c r="C54" s="4" t="s">
        <v>945</v>
      </c>
      <c r="D54" s="4" t="s">
        <v>946</v>
      </c>
      <c r="E54" s="4" t="s">
        <v>947</v>
      </c>
      <c r="F54" s="4" t="s">
        <v>948</v>
      </c>
      <c r="G54" s="4" t="s">
        <v>949</v>
      </c>
      <c r="H54" s="4" t="s">
        <v>950</v>
      </c>
      <c r="I54" s="4" t="s">
        <v>951</v>
      </c>
      <c r="J54" s="1" t="s">
        <v>952</v>
      </c>
    </row>
    <row r="55">
      <c r="A55" s="1" t="s">
        <v>1</v>
      </c>
      <c r="B55" s="1" t="s">
        <v>953</v>
      </c>
      <c r="C55" s="4" t="s">
        <v>954</v>
      </c>
      <c r="D55" s="4" t="s">
        <v>955</v>
      </c>
      <c r="E55" s="4" t="s">
        <v>956</v>
      </c>
      <c r="F55" s="4" t="s">
        <v>957</v>
      </c>
      <c r="G55" s="4" t="s">
        <v>958</v>
      </c>
      <c r="H55" s="4" t="s">
        <v>959</v>
      </c>
      <c r="I55" s="4" t="s">
        <v>960</v>
      </c>
      <c r="J55" s="1" t="s">
        <v>961</v>
      </c>
    </row>
    <row r="56">
      <c r="A56" s="1" t="s">
        <v>1</v>
      </c>
      <c r="B56" s="1" t="s">
        <v>962</v>
      </c>
      <c r="C56" s="4" t="s">
        <v>963</v>
      </c>
      <c r="D56" s="4" t="s">
        <v>964</v>
      </c>
      <c r="E56" s="4" t="s">
        <v>965</v>
      </c>
      <c r="F56" s="4" t="s">
        <v>966</v>
      </c>
      <c r="G56" s="4" t="s">
        <v>967</v>
      </c>
      <c r="H56" s="4" t="s">
        <v>968</v>
      </c>
      <c r="I56" s="4" t="s">
        <v>969</v>
      </c>
      <c r="J56" s="1" t="s">
        <v>970</v>
      </c>
    </row>
    <row r="57">
      <c r="A57" s="1" t="s">
        <v>1</v>
      </c>
      <c r="B57" s="1" t="s">
        <v>971</v>
      </c>
      <c r="C57" s="4" t="s">
        <v>972</v>
      </c>
      <c r="D57" s="4" t="s">
        <v>973</v>
      </c>
      <c r="E57" s="4" t="s">
        <v>974</v>
      </c>
      <c r="F57" s="4" t="s">
        <v>975</v>
      </c>
      <c r="G57" s="4" t="s">
        <v>976</v>
      </c>
      <c r="H57" s="4" t="s">
        <v>977</v>
      </c>
      <c r="I57" s="4" t="s">
        <v>978</v>
      </c>
      <c r="J57" s="1" t="s">
        <v>979</v>
      </c>
    </row>
    <row r="58">
      <c r="A58" s="1" t="s">
        <v>1</v>
      </c>
      <c r="B58" s="1" t="s">
        <v>980</v>
      </c>
      <c r="C58" s="4" t="s">
        <v>981</v>
      </c>
      <c r="D58" s="4" t="s">
        <v>982</v>
      </c>
      <c r="E58" s="4" t="s">
        <v>983</v>
      </c>
      <c r="F58" s="4" t="s">
        <v>984</v>
      </c>
      <c r="G58" s="4" t="s">
        <v>985</v>
      </c>
      <c r="H58" s="4" t="s">
        <v>986</v>
      </c>
      <c r="I58" s="4" t="s">
        <v>987</v>
      </c>
      <c r="J58" s="1" t="s">
        <v>988</v>
      </c>
    </row>
    <row r="59">
      <c r="A59" s="1" t="s">
        <v>1</v>
      </c>
      <c r="B59" s="1" t="s">
        <v>989</v>
      </c>
      <c r="C59" s="4" t="s">
        <v>990</v>
      </c>
      <c r="D59" s="4" t="s">
        <v>991</v>
      </c>
      <c r="E59" s="4" t="s">
        <v>992</v>
      </c>
      <c r="F59" s="4" t="s">
        <v>993</v>
      </c>
      <c r="G59" s="4" t="s">
        <v>994</v>
      </c>
      <c r="H59" s="4" t="s">
        <v>995</v>
      </c>
      <c r="I59" s="4" t="s">
        <v>996</v>
      </c>
      <c r="J59" s="1" t="s">
        <v>997</v>
      </c>
    </row>
    <row r="60">
      <c r="A60" s="1" t="s">
        <v>1</v>
      </c>
      <c r="B60" s="1" t="s">
        <v>998</v>
      </c>
      <c r="C60" s="4" t="s">
        <v>999</v>
      </c>
      <c r="D60" s="4" t="s">
        <v>1000</v>
      </c>
      <c r="E60" s="4" t="s">
        <v>1001</v>
      </c>
      <c r="F60" s="4" t="s">
        <v>1002</v>
      </c>
      <c r="G60" s="4" t="s">
        <v>1003</v>
      </c>
      <c r="H60" s="4" t="s">
        <v>1004</v>
      </c>
      <c r="I60" s="4" t="s">
        <v>1005</v>
      </c>
      <c r="J60" s="1" t="s">
        <v>1006</v>
      </c>
    </row>
    <row r="61">
      <c r="A61" s="1" t="s">
        <v>1</v>
      </c>
      <c r="B61" s="1" t="s">
        <v>1007</v>
      </c>
      <c r="C61" s="4" t="s">
        <v>1008</v>
      </c>
      <c r="D61" s="4" t="s">
        <v>1009</v>
      </c>
      <c r="E61" s="4" t="s">
        <v>1010</v>
      </c>
      <c r="F61" s="4" t="s">
        <v>1011</v>
      </c>
      <c r="G61" s="4" t="s">
        <v>1012</v>
      </c>
      <c r="H61" s="4" t="s">
        <v>1013</v>
      </c>
      <c r="I61" s="4" t="s">
        <v>1014</v>
      </c>
      <c r="J61" s="1" t="s">
        <v>1015</v>
      </c>
    </row>
    <row r="62">
      <c r="A62" s="1" t="s">
        <v>1</v>
      </c>
      <c r="B62" s="1" t="s">
        <v>1016</v>
      </c>
      <c r="C62" s="4" t="s">
        <v>1017</v>
      </c>
      <c r="D62" s="4" t="s">
        <v>1018</v>
      </c>
      <c r="E62" s="4" t="s">
        <v>1019</v>
      </c>
      <c r="F62" s="4" t="s">
        <v>1020</v>
      </c>
      <c r="G62" s="4" t="s">
        <v>1021</v>
      </c>
      <c r="H62" s="4" t="s">
        <v>1022</v>
      </c>
      <c r="I62" s="4" t="s">
        <v>1023</v>
      </c>
      <c r="J62" s="1" t="s">
        <v>1024</v>
      </c>
    </row>
    <row r="63">
      <c r="A63" s="1" t="s">
        <v>1</v>
      </c>
      <c r="B63" s="1" t="s">
        <v>1025</v>
      </c>
      <c r="C63" s="4" t="s">
        <v>1026</v>
      </c>
      <c r="D63" s="4" t="s">
        <v>1027</v>
      </c>
      <c r="E63" s="4" t="s">
        <v>1028</v>
      </c>
      <c r="F63" s="4" t="s">
        <v>1029</v>
      </c>
      <c r="G63" s="4" t="s">
        <v>1030</v>
      </c>
      <c r="H63" s="4" t="s">
        <v>1031</v>
      </c>
      <c r="I63" s="4" t="s">
        <v>1032</v>
      </c>
      <c r="J63" s="1" t="s">
        <v>1033</v>
      </c>
    </row>
    <row r="64">
      <c r="A64" s="1" t="s">
        <v>1</v>
      </c>
      <c r="B64" s="1" t="s">
        <v>1034</v>
      </c>
      <c r="C64" s="4" t="s">
        <v>1035</v>
      </c>
      <c r="D64" s="4" t="s">
        <v>1036</v>
      </c>
      <c r="E64" s="4" t="s">
        <v>1037</v>
      </c>
      <c r="F64" s="4" t="s">
        <v>1038</v>
      </c>
      <c r="G64" s="4" t="s">
        <v>1039</v>
      </c>
      <c r="H64" s="4" t="s">
        <v>1040</v>
      </c>
      <c r="I64" s="4" t="s">
        <v>1041</v>
      </c>
      <c r="J64" s="1" t="s">
        <v>1042</v>
      </c>
    </row>
    <row r="65">
      <c r="A65" s="1" t="s">
        <v>1</v>
      </c>
      <c r="B65" s="1" t="s">
        <v>1043</v>
      </c>
      <c r="C65" s="4" t="s">
        <v>1044</v>
      </c>
      <c r="D65" s="4" t="s">
        <v>1045</v>
      </c>
      <c r="E65" s="4" t="s">
        <v>1046</v>
      </c>
      <c r="F65" s="4" t="s">
        <v>1047</v>
      </c>
      <c r="G65" s="4" t="s">
        <v>1048</v>
      </c>
      <c r="H65" s="4" t="s">
        <v>1049</v>
      </c>
      <c r="I65" s="4" t="s">
        <v>1050</v>
      </c>
      <c r="J65" s="1" t="s">
        <v>1051</v>
      </c>
    </row>
    <row r="66">
      <c r="A66" s="1" t="s">
        <v>1</v>
      </c>
      <c r="B66" s="1" t="s">
        <v>1052</v>
      </c>
      <c r="C66" s="4" t="s">
        <v>1053</v>
      </c>
      <c r="D66" s="4" t="s">
        <v>1054</v>
      </c>
      <c r="E66" s="4" t="s">
        <v>1055</v>
      </c>
      <c r="F66" s="4" t="s">
        <v>1056</v>
      </c>
      <c r="G66" s="4" t="s">
        <v>1057</v>
      </c>
      <c r="H66" s="4" t="s">
        <v>1058</v>
      </c>
      <c r="I66" s="4" t="s">
        <v>1059</v>
      </c>
      <c r="J66" s="1" t="s">
        <v>1060</v>
      </c>
    </row>
    <row r="67">
      <c r="A67" s="1" t="s">
        <v>1</v>
      </c>
      <c r="B67" s="1" t="s">
        <v>1061</v>
      </c>
      <c r="C67" s="4" t="s">
        <v>1062</v>
      </c>
      <c r="D67" s="4" t="s">
        <v>1063</v>
      </c>
      <c r="E67" s="4" t="s">
        <v>1064</v>
      </c>
      <c r="F67" s="4" t="s">
        <v>1065</v>
      </c>
      <c r="G67" s="4" t="s">
        <v>1066</v>
      </c>
      <c r="H67" s="4" t="s">
        <v>1067</v>
      </c>
      <c r="I67" s="4" t="s">
        <v>1068</v>
      </c>
      <c r="J67" s="1" t="s">
        <v>1069</v>
      </c>
    </row>
    <row r="68">
      <c r="A68" s="1" t="s">
        <v>1</v>
      </c>
      <c r="B68" s="1" t="s">
        <v>1070</v>
      </c>
      <c r="C68" s="4" t="s">
        <v>1071</v>
      </c>
      <c r="D68" s="4" t="s">
        <v>1072</v>
      </c>
      <c r="E68" s="4" t="s">
        <v>1073</v>
      </c>
      <c r="F68" s="4" t="s">
        <v>1074</v>
      </c>
      <c r="G68" s="4" t="s">
        <v>1075</v>
      </c>
      <c r="H68" s="4" t="s">
        <v>1076</v>
      </c>
      <c r="I68" s="4" t="s">
        <v>1077</v>
      </c>
      <c r="J68" s="1" t="s">
        <v>1078</v>
      </c>
    </row>
    <row r="69">
      <c r="A69" s="1" t="s">
        <v>1</v>
      </c>
      <c r="B69" s="1" t="s">
        <v>1043</v>
      </c>
      <c r="C69" s="4" t="s">
        <v>1079</v>
      </c>
      <c r="D69" s="4" t="s">
        <v>1080</v>
      </c>
      <c r="E69" s="4" t="s">
        <v>1081</v>
      </c>
      <c r="F69" s="4" t="s">
        <v>1082</v>
      </c>
      <c r="G69" s="4" t="s">
        <v>1083</v>
      </c>
      <c r="H69" s="4" t="s">
        <v>1084</v>
      </c>
      <c r="I69" s="4" t="s">
        <v>1085</v>
      </c>
      <c r="J69" s="1" t="s">
        <v>1086</v>
      </c>
    </row>
    <row r="70">
      <c r="A70" s="1" t="s">
        <v>1</v>
      </c>
      <c r="B70" s="1" t="s">
        <v>1061</v>
      </c>
      <c r="C70" s="4" t="s">
        <v>1087</v>
      </c>
      <c r="D70" s="4" t="s">
        <v>1088</v>
      </c>
      <c r="E70" s="4" t="s">
        <v>1089</v>
      </c>
      <c r="F70" s="4" t="s">
        <v>1090</v>
      </c>
      <c r="G70" s="4" t="s">
        <v>1091</v>
      </c>
      <c r="H70" s="4" t="s">
        <v>1092</v>
      </c>
      <c r="I70" s="4" t="s">
        <v>1093</v>
      </c>
      <c r="J70" s="1" t="s">
        <v>1094</v>
      </c>
    </row>
    <row r="71">
      <c r="A71" s="1" t="s">
        <v>1</v>
      </c>
      <c r="B71" s="1" t="s">
        <v>1095</v>
      </c>
      <c r="C71" s="4" t="s">
        <v>1096</v>
      </c>
      <c r="D71" s="4" t="s">
        <v>1097</v>
      </c>
      <c r="E71" s="4" t="s">
        <v>1098</v>
      </c>
      <c r="F71" s="4" t="s">
        <v>1099</v>
      </c>
      <c r="G71" s="4" t="s">
        <v>1100</v>
      </c>
      <c r="H71" s="4" t="s">
        <v>1101</v>
      </c>
      <c r="I71" s="4" t="s">
        <v>1102</v>
      </c>
      <c r="J71" s="1" t="s">
        <v>1103</v>
      </c>
    </row>
    <row r="72">
      <c r="A72" s="1" t="s">
        <v>1</v>
      </c>
      <c r="B72" s="1" t="s">
        <v>1104</v>
      </c>
      <c r="C72" s="4" t="s">
        <v>1105</v>
      </c>
      <c r="D72" s="4" t="s">
        <v>1106</v>
      </c>
      <c r="E72" s="4" t="s">
        <v>1107</v>
      </c>
      <c r="F72" s="4" t="s">
        <v>1108</v>
      </c>
      <c r="G72" s="4" t="s">
        <v>1109</v>
      </c>
      <c r="H72" s="4" t="s">
        <v>1110</v>
      </c>
      <c r="I72" s="4" t="s">
        <v>1111</v>
      </c>
      <c r="J72" s="1" t="s">
        <v>1112</v>
      </c>
    </row>
    <row r="73">
      <c r="A73" s="1" t="s">
        <v>1</v>
      </c>
      <c r="B73" s="1" t="s">
        <v>1095</v>
      </c>
      <c r="C73" s="4" t="s">
        <v>1113</v>
      </c>
      <c r="D73" s="4" t="s">
        <v>1114</v>
      </c>
      <c r="E73" s="4" t="s">
        <v>1115</v>
      </c>
      <c r="F73" s="4" t="s">
        <v>1116</v>
      </c>
      <c r="G73" s="4" t="s">
        <v>1117</v>
      </c>
      <c r="H73" s="4" t="s">
        <v>1118</v>
      </c>
      <c r="I73" s="4" t="s">
        <v>1119</v>
      </c>
      <c r="J73" s="1" t="s">
        <v>1120</v>
      </c>
    </row>
    <row r="74">
      <c r="A74" s="1" t="s">
        <v>1</v>
      </c>
      <c r="B74" s="1" t="s">
        <v>1121</v>
      </c>
      <c r="C74" s="4" t="s">
        <v>1122</v>
      </c>
      <c r="D74" s="4" t="s">
        <v>1123</v>
      </c>
      <c r="E74" s="4" t="s">
        <v>1124</v>
      </c>
      <c r="F74" s="4" t="s">
        <v>1125</v>
      </c>
      <c r="G74" s="4" t="s">
        <v>1126</v>
      </c>
      <c r="H74" s="4" t="s">
        <v>1127</v>
      </c>
      <c r="I74" s="4" t="s">
        <v>1128</v>
      </c>
      <c r="J74" s="1" t="s">
        <v>1129</v>
      </c>
    </row>
    <row r="75">
      <c r="A75" s="1" t="s">
        <v>1</v>
      </c>
      <c r="B75" s="1" t="s">
        <v>1130</v>
      </c>
      <c r="C75" s="4" t="s">
        <v>1131</v>
      </c>
      <c r="D75" s="4" t="s">
        <v>1132</v>
      </c>
      <c r="E75" s="4" t="s">
        <v>1133</v>
      </c>
      <c r="F75" s="4" t="s">
        <v>1134</v>
      </c>
      <c r="G75" s="4" t="s">
        <v>1135</v>
      </c>
      <c r="H75" s="4" t="s">
        <v>1136</v>
      </c>
      <c r="I75" s="4" t="s">
        <v>1137</v>
      </c>
      <c r="J75" s="1" t="s">
        <v>1138</v>
      </c>
    </row>
    <row r="76">
      <c r="A76" s="1" t="s">
        <v>1</v>
      </c>
      <c r="B76" s="1" t="s">
        <v>1139</v>
      </c>
      <c r="C76" s="4" t="s">
        <v>1140</v>
      </c>
      <c r="D76" s="4" t="s">
        <v>1141</v>
      </c>
      <c r="E76" s="4" t="s">
        <v>1142</v>
      </c>
      <c r="F76" s="4" t="s">
        <v>1143</v>
      </c>
      <c r="G76" s="4" t="s">
        <v>1144</v>
      </c>
      <c r="H76" s="4" t="s">
        <v>1145</v>
      </c>
      <c r="I76" s="4" t="s">
        <v>1146</v>
      </c>
      <c r="J76" s="1" t="s">
        <v>1147</v>
      </c>
    </row>
    <row r="77">
      <c r="A77" s="1" t="s">
        <v>1</v>
      </c>
      <c r="B77" s="1" t="s">
        <v>1148</v>
      </c>
      <c r="C77" s="4" t="s">
        <v>1149</v>
      </c>
      <c r="D77" s="4" t="s">
        <v>1150</v>
      </c>
      <c r="E77" s="4" t="s">
        <v>1151</v>
      </c>
      <c r="F77" s="4" t="s">
        <v>1152</v>
      </c>
      <c r="G77" s="4" t="s">
        <v>1153</v>
      </c>
      <c r="H77" s="4" t="s">
        <v>1154</v>
      </c>
      <c r="I77" s="4" t="s">
        <v>1155</v>
      </c>
      <c r="J77" s="1" t="s">
        <v>1156</v>
      </c>
    </row>
    <row r="78">
      <c r="A78" s="1" t="s">
        <v>1</v>
      </c>
      <c r="B78" s="1" t="s">
        <v>1043</v>
      </c>
      <c r="C78" s="4" t="s">
        <v>1157</v>
      </c>
      <c r="D78" s="4" t="s">
        <v>1158</v>
      </c>
      <c r="E78" s="4" t="s">
        <v>1159</v>
      </c>
      <c r="F78" s="4" t="s">
        <v>1160</v>
      </c>
      <c r="G78" s="4" t="s">
        <v>1161</v>
      </c>
      <c r="H78" s="4" t="s">
        <v>1162</v>
      </c>
      <c r="I78" s="4" t="s">
        <v>1163</v>
      </c>
      <c r="J78" s="1" t="s">
        <v>1164</v>
      </c>
    </row>
    <row r="79">
      <c r="A79" s="1" t="s">
        <v>1</v>
      </c>
      <c r="B79" s="1" t="s">
        <v>1165</v>
      </c>
      <c r="C79" s="4" t="s">
        <v>1166</v>
      </c>
      <c r="D79" s="4" t="s">
        <v>1167</v>
      </c>
      <c r="E79" s="4" t="s">
        <v>1168</v>
      </c>
      <c r="F79" s="4" t="s">
        <v>1169</v>
      </c>
      <c r="G79" s="4" t="s">
        <v>1170</v>
      </c>
      <c r="H79" s="4" t="s">
        <v>1171</v>
      </c>
      <c r="I79" s="4" t="s">
        <v>1172</v>
      </c>
      <c r="J79" s="1" t="s">
        <v>1173</v>
      </c>
    </row>
    <row r="80">
      <c r="A80" s="1" t="s">
        <v>1</v>
      </c>
      <c r="B80" s="1" t="s">
        <v>1061</v>
      </c>
      <c r="C80" s="4" t="s">
        <v>1174</v>
      </c>
      <c r="D80" s="4" t="s">
        <v>1175</v>
      </c>
      <c r="E80" s="4" t="s">
        <v>1176</v>
      </c>
      <c r="F80" s="4" t="s">
        <v>1177</v>
      </c>
      <c r="G80" s="4" t="s">
        <v>1178</v>
      </c>
      <c r="H80" s="4" t="s">
        <v>1179</v>
      </c>
      <c r="I80" s="4" t="s">
        <v>1180</v>
      </c>
      <c r="J80" s="1" t="s">
        <v>1181</v>
      </c>
    </row>
    <row r="81">
      <c r="A81" s="1" t="s">
        <v>1</v>
      </c>
      <c r="B81" s="1" t="s">
        <v>1182</v>
      </c>
      <c r="C81" s="4" t="s">
        <v>1183</v>
      </c>
      <c r="D81" s="4" t="s">
        <v>1184</v>
      </c>
      <c r="E81" s="4" t="s">
        <v>1185</v>
      </c>
      <c r="F81" s="4" t="s">
        <v>1186</v>
      </c>
      <c r="G81" s="4" t="s">
        <v>1187</v>
      </c>
      <c r="H81" s="4" t="s">
        <v>1188</v>
      </c>
      <c r="I81" s="4" t="s">
        <v>1189</v>
      </c>
      <c r="J81" s="1" t="s">
        <v>1190</v>
      </c>
    </row>
    <row r="82">
      <c r="A82" s="1" t="s">
        <v>1</v>
      </c>
      <c r="B82" s="1" t="s">
        <v>1139</v>
      </c>
      <c r="C82" s="4" t="s">
        <v>1191</v>
      </c>
      <c r="D82" s="4" t="s">
        <v>1192</v>
      </c>
      <c r="E82" s="4" t="s">
        <v>1193</v>
      </c>
      <c r="F82" s="4" t="s">
        <v>1194</v>
      </c>
      <c r="G82" s="4" t="s">
        <v>1195</v>
      </c>
      <c r="H82" s="4" t="s">
        <v>1196</v>
      </c>
      <c r="I82" s="4" t="s">
        <v>1197</v>
      </c>
      <c r="J82" s="1" t="s">
        <v>1198</v>
      </c>
    </row>
    <row r="83">
      <c r="A83" s="1" t="s">
        <v>1</v>
      </c>
      <c r="B83" s="1" t="s">
        <v>1199</v>
      </c>
      <c r="C83" s="4" t="s">
        <v>1200</v>
      </c>
      <c r="D83" s="4" t="s">
        <v>1201</v>
      </c>
      <c r="E83" s="4" t="s">
        <v>1202</v>
      </c>
      <c r="F83" s="4" t="s">
        <v>1203</v>
      </c>
      <c r="G83" s="4" t="s">
        <v>1204</v>
      </c>
      <c r="H83" s="4" t="s">
        <v>1205</v>
      </c>
      <c r="I83" s="4" t="s">
        <v>1206</v>
      </c>
      <c r="J83" s="1" t="s">
        <v>1207</v>
      </c>
    </row>
    <row r="84">
      <c r="A84" s="1" t="s">
        <v>1</v>
      </c>
      <c r="B84" s="1" t="s">
        <v>1043</v>
      </c>
      <c r="C84" s="4" t="s">
        <v>1208</v>
      </c>
      <c r="D84" s="4" t="s">
        <v>1209</v>
      </c>
      <c r="E84" s="4" t="s">
        <v>1210</v>
      </c>
      <c r="F84" s="4" t="s">
        <v>1211</v>
      </c>
      <c r="G84" s="4" t="s">
        <v>1212</v>
      </c>
      <c r="H84" s="4" t="s">
        <v>1213</v>
      </c>
      <c r="I84" s="4" t="s">
        <v>1214</v>
      </c>
      <c r="J84" s="1" t="s">
        <v>1215</v>
      </c>
    </row>
    <row r="85">
      <c r="A85" s="1" t="s">
        <v>1</v>
      </c>
      <c r="B85" s="1" t="s">
        <v>1216</v>
      </c>
      <c r="C85" s="4" t="s">
        <v>1217</v>
      </c>
      <c r="D85" s="4" t="s">
        <v>1218</v>
      </c>
      <c r="E85" s="4" t="s">
        <v>1219</v>
      </c>
      <c r="F85" s="4" t="s">
        <v>1220</v>
      </c>
      <c r="G85" s="4" t="s">
        <v>1221</v>
      </c>
      <c r="H85" s="4" t="s">
        <v>1222</v>
      </c>
      <c r="I85" s="4" t="s">
        <v>1223</v>
      </c>
      <c r="J85" s="1" t="s">
        <v>1224</v>
      </c>
    </row>
    <row r="86">
      <c r="A86" s="1" t="s">
        <v>1</v>
      </c>
      <c r="B86" s="1" t="s">
        <v>1225</v>
      </c>
      <c r="C86" s="4" t="s">
        <v>1226</v>
      </c>
      <c r="D86" s="4" t="s">
        <v>1227</v>
      </c>
      <c r="E86" s="4" t="s">
        <v>1228</v>
      </c>
      <c r="F86" s="4" t="s">
        <v>1229</v>
      </c>
      <c r="G86" s="4" t="s">
        <v>1230</v>
      </c>
      <c r="H86" s="4" t="s">
        <v>1231</v>
      </c>
      <c r="I86" s="4" t="s">
        <v>1232</v>
      </c>
      <c r="J86" s="1" t="s">
        <v>1233</v>
      </c>
    </row>
    <row r="87">
      <c r="A87" s="1" t="s">
        <v>1</v>
      </c>
      <c r="B87" s="1" t="s">
        <v>1234</v>
      </c>
      <c r="C87" s="4" t="s">
        <v>1235</v>
      </c>
      <c r="D87" s="4" t="s">
        <v>1236</v>
      </c>
      <c r="E87" s="4" t="s">
        <v>1237</v>
      </c>
      <c r="F87" s="4" t="s">
        <v>1238</v>
      </c>
      <c r="G87" s="4" t="s">
        <v>1239</v>
      </c>
      <c r="H87" s="4" t="s">
        <v>1240</v>
      </c>
      <c r="I87" s="4" t="s">
        <v>1241</v>
      </c>
      <c r="J87" s="1" t="s">
        <v>1242</v>
      </c>
    </row>
    <row r="88">
      <c r="A88" s="1" t="s">
        <v>1</v>
      </c>
      <c r="B88" s="1" t="s">
        <v>1243</v>
      </c>
      <c r="C88" s="4" t="s">
        <v>1244</v>
      </c>
      <c r="D88" s="4" t="s">
        <v>1245</v>
      </c>
      <c r="E88" s="4" t="s">
        <v>1246</v>
      </c>
      <c r="F88" s="4" t="s">
        <v>1247</v>
      </c>
      <c r="G88" s="4" t="s">
        <v>1248</v>
      </c>
      <c r="H88" s="4" t="s">
        <v>1249</v>
      </c>
      <c r="I88" s="4" t="s">
        <v>1250</v>
      </c>
      <c r="J88" s="1" t="s">
        <v>1251</v>
      </c>
    </row>
    <row r="89">
      <c r="A89" s="1" t="s">
        <v>1</v>
      </c>
      <c r="B89" s="1" t="s">
        <v>1252</v>
      </c>
      <c r="C89" s="4" t="s">
        <v>1253</v>
      </c>
      <c r="D89" s="4" t="s">
        <v>1254</v>
      </c>
      <c r="E89" s="4" t="s">
        <v>1255</v>
      </c>
      <c r="F89" s="4" t="s">
        <v>1256</v>
      </c>
      <c r="G89" s="4" t="s">
        <v>1257</v>
      </c>
      <c r="H89" s="4" t="s">
        <v>1258</v>
      </c>
      <c r="I89" s="4" t="s">
        <v>1259</v>
      </c>
      <c r="J89" s="1" t="s">
        <v>1260</v>
      </c>
    </row>
    <row r="90">
      <c r="A90" s="1" t="s">
        <v>1</v>
      </c>
      <c r="B90" s="1" t="s">
        <v>1243</v>
      </c>
      <c r="C90" s="4" t="s">
        <v>1261</v>
      </c>
      <c r="D90" s="4" t="s">
        <v>1262</v>
      </c>
      <c r="E90" s="4" t="s">
        <v>1263</v>
      </c>
      <c r="F90" s="4" t="s">
        <v>1264</v>
      </c>
      <c r="G90" s="4" t="s">
        <v>1265</v>
      </c>
      <c r="H90" s="4" t="s">
        <v>1266</v>
      </c>
      <c r="I90" s="4" t="s">
        <v>1267</v>
      </c>
      <c r="J90" s="1" t="s">
        <v>1268</v>
      </c>
    </row>
    <row r="91">
      <c r="A91" s="1" t="s">
        <v>1</v>
      </c>
      <c r="B91" s="1" t="s">
        <v>1269</v>
      </c>
      <c r="C91" s="4" t="s">
        <v>1270</v>
      </c>
      <c r="D91" s="4" t="s">
        <v>1271</v>
      </c>
      <c r="E91" s="4" t="s">
        <v>1272</v>
      </c>
      <c r="F91" s="4" t="s">
        <v>1273</v>
      </c>
      <c r="G91" s="4" t="s">
        <v>1274</v>
      </c>
      <c r="H91" s="4" t="s">
        <v>1275</v>
      </c>
      <c r="I91" s="4" t="s">
        <v>1276</v>
      </c>
      <c r="J91" s="1" t="s">
        <v>1277</v>
      </c>
    </row>
    <row r="92">
      <c r="A92" s="1" t="s">
        <v>1</v>
      </c>
      <c r="B92" s="1" t="s">
        <v>1225</v>
      </c>
      <c r="C92" s="4" t="s">
        <v>1278</v>
      </c>
      <c r="D92" s="4" t="s">
        <v>1279</v>
      </c>
      <c r="E92" s="4" t="s">
        <v>1280</v>
      </c>
      <c r="F92" s="4" t="s">
        <v>1281</v>
      </c>
      <c r="G92" s="4" t="s">
        <v>1282</v>
      </c>
      <c r="H92" s="4" t="s">
        <v>1283</v>
      </c>
      <c r="I92" s="4" t="s">
        <v>1284</v>
      </c>
      <c r="J92" s="1" t="s">
        <v>1285</v>
      </c>
    </row>
    <row r="93">
      <c r="A93" s="1" t="s">
        <v>1</v>
      </c>
      <c r="B93" s="1" t="s">
        <v>1286</v>
      </c>
      <c r="C93" s="4" t="s">
        <v>1287</v>
      </c>
      <c r="D93" s="4" t="s">
        <v>1288</v>
      </c>
      <c r="E93" s="4" t="s">
        <v>1289</v>
      </c>
      <c r="F93" s="4" t="s">
        <v>1290</v>
      </c>
      <c r="G93" s="4" t="s">
        <v>1291</v>
      </c>
      <c r="H93" s="4" t="s">
        <v>1292</v>
      </c>
      <c r="I93" s="4" t="s">
        <v>1293</v>
      </c>
      <c r="J93" s="1" t="s">
        <v>1294</v>
      </c>
    </row>
    <row r="94">
      <c r="A94" s="1" t="s">
        <v>1</v>
      </c>
      <c r="B94" s="1" t="s">
        <v>1295</v>
      </c>
      <c r="C94" s="4" t="s">
        <v>1296</v>
      </c>
      <c r="D94" s="4" t="s">
        <v>1297</v>
      </c>
      <c r="E94" s="4" t="s">
        <v>1298</v>
      </c>
      <c r="F94" s="4" t="s">
        <v>1299</v>
      </c>
      <c r="G94" s="4" t="s">
        <v>1300</v>
      </c>
      <c r="H94" s="4" t="s">
        <v>1301</v>
      </c>
      <c r="I94" s="4" t="s">
        <v>1302</v>
      </c>
      <c r="J94" s="1" t="s">
        <v>1303</v>
      </c>
    </row>
    <row r="95">
      <c r="A95" s="1" t="s">
        <v>1</v>
      </c>
      <c r="B95" s="1" t="s">
        <v>1304</v>
      </c>
      <c r="C95" s="4" t="s">
        <v>1305</v>
      </c>
      <c r="D95" s="4" t="s">
        <v>1306</v>
      </c>
      <c r="E95" s="4" t="s">
        <v>1307</v>
      </c>
      <c r="F95" s="4" t="s">
        <v>1308</v>
      </c>
      <c r="G95" s="4" t="s">
        <v>1309</v>
      </c>
      <c r="H95" s="4" t="s">
        <v>1310</v>
      </c>
      <c r="I95" s="4" t="s">
        <v>1311</v>
      </c>
      <c r="J95" s="1" t="s">
        <v>1312</v>
      </c>
    </row>
    <row r="96">
      <c r="A96" s="1" t="s">
        <v>1</v>
      </c>
      <c r="B96" s="1" t="s">
        <v>1313</v>
      </c>
      <c r="C96" s="4" t="s">
        <v>1314</v>
      </c>
      <c r="D96" s="4" t="s">
        <v>1315</v>
      </c>
      <c r="E96" s="4" t="s">
        <v>1316</v>
      </c>
      <c r="F96" s="4" t="s">
        <v>1317</v>
      </c>
      <c r="G96" s="4" t="s">
        <v>1318</v>
      </c>
      <c r="H96" s="4" t="s">
        <v>1319</v>
      </c>
      <c r="I96" s="4" t="s">
        <v>1320</v>
      </c>
      <c r="J96" s="1" t="s">
        <v>1321</v>
      </c>
    </row>
    <row r="97">
      <c r="A97" s="1" t="s">
        <v>1</v>
      </c>
      <c r="B97" s="1" t="s">
        <v>1322</v>
      </c>
      <c r="C97" s="4" t="s">
        <v>1323</v>
      </c>
      <c r="D97" s="4" t="s">
        <v>1324</v>
      </c>
      <c r="E97" s="4" t="s">
        <v>1325</v>
      </c>
      <c r="F97" s="4" t="s">
        <v>1326</v>
      </c>
      <c r="G97" s="4" t="s">
        <v>1327</v>
      </c>
      <c r="H97" s="4" t="s">
        <v>1328</v>
      </c>
      <c r="I97" s="4" t="s">
        <v>1329</v>
      </c>
      <c r="J97" s="1" t="s">
        <v>1330</v>
      </c>
    </row>
    <row r="98">
      <c r="A98" s="1" t="s">
        <v>1</v>
      </c>
      <c r="B98" s="1" t="s">
        <v>1331</v>
      </c>
      <c r="C98" s="4" t="s">
        <v>1332</v>
      </c>
      <c r="D98" s="4" t="s">
        <v>1333</v>
      </c>
      <c r="E98" s="4" t="s">
        <v>1334</v>
      </c>
      <c r="F98" s="4" t="s">
        <v>1335</v>
      </c>
      <c r="G98" s="4" t="s">
        <v>1336</v>
      </c>
      <c r="H98" s="4" t="s">
        <v>1337</v>
      </c>
      <c r="I98" s="4" t="s">
        <v>1338</v>
      </c>
      <c r="J98" s="1" t="s">
        <v>1339</v>
      </c>
    </row>
    <row r="99">
      <c r="A99" s="1" t="s">
        <v>1</v>
      </c>
      <c r="B99" s="1" t="s">
        <v>1340</v>
      </c>
      <c r="C99" s="4" t="s">
        <v>1341</v>
      </c>
      <c r="D99" s="4" t="s">
        <v>1342</v>
      </c>
      <c r="E99" s="4" t="s">
        <v>1343</v>
      </c>
      <c r="F99" s="4" t="s">
        <v>1344</v>
      </c>
      <c r="G99" s="4" t="s">
        <v>1345</v>
      </c>
      <c r="H99" s="4" t="s">
        <v>1346</v>
      </c>
      <c r="I99" s="4" t="s">
        <v>1347</v>
      </c>
      <c r="J99" s="1" t="s">
        <v>1348</v>
      </c>
    </row>
    <row r="100">
      <c r="A100" s="1" t="s">
        <v>1</v>
      </c>
      <c r="B100" s="1" t="s">
        <v>1349</v>
      </c>
      <c r="C100" s="4" t="s">
        <v>1350</v>
      </c>
      <c r="D100" s="4" t="s">
        <v>1351</v>
      </c>
      <c r="E100" s="4" t="s">
        <v>1352</v>
      </c>
      <c r="F100" s="4" t="s">
        <v>1353</v>
      </c>
      <c r="G100" s="4" t="s">
        <v>1354</v>
      </c>
      <c r="H100" s="4" t="s">
        <v>1346</v>
      </c>
      <c r="I100" s="4" t="s">
        <v>1347</v>
      </c>
      <c r="J100" s="1" t="s">
        <v>1355</v>
      </c>
    </row>
    <row r="101">
      <c r="A101" s="1" t="s">
        <v>1</v>
      </c>
      <c r="B101" s="1" t="s">
        <v>1356</v>
      </c>
      <c r="C101" s="4" t="s">
        <v>1357</v>
      </c>
      <c r="D101" s="4" t="s">
        <v>1358</v>
      </c>
      <c r="E101" s="4" t="s">
        <v>1359</v>
      </c>
      <c r="F101" s="4" t="s">
        <v>1360</v>
      </c>
      <c r="G101" s="4" t="s">
        <v>1361</v>
      </c>
      <c r="H101" s="4" t="s">
        <v>1362</v>
      </c>
      <c r="I101" s="4" t="s">
        <v>1363</v>
      </c>
      <c r="J101" s="1" t="s">
        <v>1364</v>
      </c>
    </row>
    <row r="102">
      <c r="A102" s="1" t="s">
        <v>1</v>
      </c>
      <c r="B102" s="1" t="s">
        <v>1043</v>
      </c>
      <c r="C102" s="4" t="s">
        <v>1365</v>
      </c>
      <c r="D102" s="4" t="s">
        <v>1366</v>
      </c>
      <c r="E102" s="4" t="s">
        <v>1367</v>
      </c>
      <c r="F102" s="4" t="s">
        <v>1368</v>
      </c>
      <c r="G102" s="4" t="s">
        <v>1369</v>
      </c>
      <c r="H102" s="4" t="s">
        <v>1370</v>
      </c>
      <c r="I102" s="4" t="s">
        <v>1371</v>
      </c>
      <c r="J102" s="1" t="s">
        <v>1372</v>
      </c>
    </row>
    <row r="103">
      <c r="A103" s="1" t="s">
        <v>1</v>
      </c>
      <c r="B103" s="1" t="s">
        <v>1373</v>
      </c>
      <c r="C103" s="4" t="s">
        <v>1374</v>
      </c>
      <c r="D103" s="4" t="s">
        <v>1375</v>
      </c>
      <c r="E103" s="4" t="s">
        <v>1376</v>
      </c>
      <c r="F103" s="4" t="s">
        <v>1377</v>
      </c>
      <c r="G103" s="4" t="s">
        <v>1378</v>
      </c>
      <c r="H103" s="4" t="s">
        <v>1379</v>
      </c>
      <c r="I103" s="4" t="s">
        <v>1380</v>
      </c>
      <c r="J103" s="1" t="s">
        <v>1381</v>
      </c>
    </row>
    <row r="104">
      <c r="A104" s="1" t="s">
        <v>1</v>
      </c>
      <c r="B104" s="1" t="s">
        <v>1382</v>
      </c>
      <c r="C104" s="4" t="s">
        <v>1383</v>
      </c>
      <c r="D104" s="4" t="s">
        <v>1384</v>
      </c>
      <c r="E104" s="4" t="s">
        <v>1385</v>
      </c>
      <c r="F104" s="4" t="s">
        <v>1386</v>
      </c>
      <c r="G104" s="4" t="s">
        <v>1387</v>
      </c>
      <c r="H104" s="4" t="s">
        <v>1388</v>
      </c>
      <c r="I104" s="4" t="s">
        <v>1389</v>
      </c>
      <c r="J104" s="1" t="s">
        <v>1390</v>
      </c>
    </row>
    <row r="105">
      <c r="A105" s="1" t="s">
        <v>1</v>
      </c>
      <c r="B105" s="1" t="s">
        <v>1391</v>
      </c>
      <c r="C105" s="4" t="s">
        <v>1392</v>
      </c>
      <c r="D105" s="4" t="s">
        <v>1393</v>
      </c>
      <c r="E105" s="4" t="s">
        <v>1394</v>
      </c>
      <c r="F105" s="4" t="s">
        <v>1395</v>
      </c>
      <c r="G105" s="4" t="s">
        <v>1396</v>
      </c>
      <c r="H105" s="4" t="s">
        <v>1397</v>
      </c>
      <c r="I105" s="4" t="s">
        <v>1398</v>
      </c>
      <c r="J105" s="1" t="s">
        <v>1399</v>
      </c>
    </row>
    <row r="106">
      <c r="A106" s="1" t="s">
        <v>1</v>
      </c>
      <c r="B106" s="1" t="s">
        <v>1400</v>
      </c>
      <c r="C106" s="4" t="s">
        <v>1401</v>
      </c>
      <c r="D106" s="4" t="s">
        <v>1402</v>
      </c>
      <c r="E106" s="4" t="s">
        <v>1403</v>
      </c>
      <c r="F106" s="4" t="s">
        <v>1404</v>
      </c>
      <c r="G106" s="4" t="s">
        <v>1405</v>
      </c>
      <c r="H106" s="4" t="s">
        <v>1406</v>
      </c>
      <c r="I106" s="4" t="s">
        <v>1407</v>
      </c>
      <c r="J106" s="1" t="s">
        <v>1408</v>
      </c>
    </row>
    <row r="107">
      <c r="A107" s="1" t="s">
        <v>1</v>
      </c>
      <c r="B107" s="1" t="s">
        <v>1409</v>
      </c>
      <c r="C107" s="4" t="s">
        <v>1410</v>
      </c>
      <c r="D107" s="4" t="s">
        <v>1411</v>
      </c>
      <c r="E107" s="4" t="s">
        <v>1412</v>
      </c>
      <c r="F107" s="4" t="s">
        <v>1413</v>
      </c>
      <c r="G107" s="4" t="s">
        <v>1414</v>
      </c>
      <c r="H107" s="4" t="s">
        <v>1415</v>
      </c>
      <c r="I107" s="4" t="s">
        <v>1416</v>
      </c>
      <c r="J107" s="1" t="s">
        <v>1417</v>
      </c>
    </row>
    <row r="108">
      <c r="A108" s="1" t="s">
        <v>1</v>
      </c>
      <c r="B108" s="1" t="s">
        <v>1418</v>
      </c>
      <c r="C108" s="4" t="s">
        <v>1419</v>
      </c>
      <c r="D108" s="4" t="s">
        <v>1420</v>
      </c>
      <c r="E108" s="4" t="s">
        <v>1421</v>
      </c>
      <c r="F108" s="4" t="s">
        <v>1422</v>
      </c>
      <c r="G108" s="4" t="s">
        <v>1423</v>
      </c>
      <c r="H108" s="4" t="s">
        <v>1424</v>
      </c>
      <c r="I108" s="4" t="s">
        <v>1425</v>
      </c>
      <c r="J108" s="1" t="s">
        <v>1426</v>
      </c>
    </row>
    <row r="109">
      <c r="A109" s="1" t="s">
        <v>1</v>
      </c>
      <c r="B109" s="1" t="s">
        <v>1061</v>
      </c>
      <c r="C109" s="4" t="s">
        <v>1427</v>
      </c>
      <c r="D109" s="4" t="s">
        <v>1428</v>
      </c>
      <c r="E109" s="4" t="s">
        <v>1429</v>
      </c>
      <c r="F109" s="4" t="s">
        <v>1430</v>
      </c>
      <c r="G109" s="4" t="s">
        <v>1431</v>
      </c>
      <c r="H109" s="4" t="s">
        <v>1432</v>
      </c>
      <c r="I109" s="4" t="s">
        <v>1433</v>
      </c>
      <c r="J109" s="1" t="s">
        <v>1434</v>
      </c>
    </row>
    <row r="110">
      <c r="A110" s="1" t="s">
        <v>1</v>
      </c>
      <c r="B110" s="1" t="s">
        <v>1435</v>
      </c>
      <c r="C110" s="4" t="s">
        <v>1436</v>
      </c>
      <c r="D110" s="4" t="s">
        <v>1437</v>
      </c>
      <c r="E110" s="4" t="s">
        <v>1438</v>
      </c>
      <c r="F110" s="4" t="s">
        <v>1439</v>
      </c>
      <c r="G110" s="4" t="s">
        <v>1440</v>
      </c>
      <c r="H110" s="4" t="s">
        <v>1441</v>
      </c>
      <c r="I110" s="4" t="s">
        <v>1442</v>
      </c>
      <c r="J110" s="1" t="s">
        <v>1443</v>
      </c>
    </row>
    <row r="111">
      <c r="A111" s="1" t="s">
        <v>1</v>
      </c>
      <c r="B111" s="1" t="s">
        <v>1444</v>
      </c>
      <c r="C111" s="4" t="s">
        <v>1445</v>
      </c>
      <c r="D111" s="4" t="s">
        <v>1446</v>
      </c>
      <c r="E111" s="4" t="s">
        <v>1447</v>
      </c>
      <c r="F111" s="4" t="s">
        <v>1448</v>
      </c>
      <c r="G111" s="4" t="s">
        <v>1449</v>
      </c>
      <c r="H111" s="4" t="s">
        <v>1450</v>
      </c>
      <c r="I111" s="4" t="s">
        <v>1451</v>
      </c>
      <c r="J111" s="1" t="s">
        <v>1452</v>
      </c>
    </row>
    <row r="112">
      <c r="A112" s="1" t="s">
        <v>1</v>
      </c>
      <c r="B112" s="1" t="s">
        <v>1061</v>
      </c>
      <c r="C112" s="4" t="s">
        <v>1453</v>
      </c>
      <c r="D112" s="4" t="s">
        <v>1454</v>
      </c>
      <c r="E112" s="4" t="s">
        <v>1455</v>
      </c>
      <c r="F112" s="4" t="s">
        <v>1456</v>
      </c>
      <c r="G112" s="4" t="s">
        <v>1457</v>
      </c>
      <c r="H112" s="4" t="s">
        <v>1458</v>
      </c>
      <c r="I112" s="4" t="s">
        <v>1459</v>
      </c>
      <c r="J112" s="1" t="s">
        <v>1460</v>
      </c>
    </row>
    <row r="113">
      <c r="A113" s="1" t="s">
        <v>1</v>
      </c>
      <c r="B113" s="1" t="s">
        <v>1461</v>
      </c>
      <c r="C113" s="4" t="s">
        <v>1462</v>
      </c>
      <c r="D113" s="4" t="s">
        <v>1463</v>
      </c>
      <c r="E113" s="4" t="s">
        <v>1464</v>
      </c>
      <c r="F113" s="4" t="s">
        <v>1465</v>
      </c>
      <c r="G113" s="4" t="s">
        <v>1466</v>
      </c>
      <c r="H113" s="4" t="s">
        <v>1467</v>
      </c>
      <c r="I113" s="4" t="s">
        <v>1468</v>
      </c>
      <c r="J113" s="1" t="s">
        <v>1469</v>
      </c>
    </row>
    <row r="114">
      <c r="A114" s="1" t="s">
        <v>1</v>
      </c>
      <c r="B114" s="1" t="s">
        <v>1470</v>
      </c>
      <c r="C114" s="4" t="s">
        <v>1471</v>
      </c>
      <c r="D114" s="4" t="s">
        <v>1472</v>
      </c>
      <c r="E114" s="4" t="s">
        <v>1473</v>
      </c>
      <c r="F114" s="4" t="s">
        <v>1474</v>
      </c>
      <c r="G114" s="4" t="s">
        <v>1475</v>
      </c>
      <c r="H114" s="4" t="s">
        <v>1476</v>
      </c>
      <c r="I114" s="4" t="s">
        <v>1477</v>
      </c>
      <c r="J114" s="1" t="s">
        <v>1478</v>
      </c>
    </row>
    <row r="115">
      <c r="A115" s="1" t="s">
        <v>1</v>
      </c>
      <c r="B115" s="1" t="s">
        <v>1479</v>
      </c>
      <c r="C115" s="4" t="s">
        <v>1480</v>
      </c>
      <c r="D115" s="4" t="s">
        <v>1481</v>
      </c>
      <c r="E115" s="4" t="s">
        <v>1482</v>
      </c>
      <c r="F115" s="4" t="s">
        <v>1483</v>
      </c>
      <c r="G115" s="4" t="s">
        <v>1484</v>
      </c>
      <c r="H115" s="4" t="s">
        <v>1485</v>
      </c>
      <c r="I115" s="4" t="s">
        <v>1486</v>
      </c>
      <c r="J115" s="1" t="s">
        <v>1487</v>
      </c>
    </row>
    <row r="116">
      <c r="A116" s="1" t="s">
        <v>1</v>
      </c>
      <c r="B116" s="1" t="s">
        <v>1488</v>
      </c>
      <c r="C116" s="4" t="s">
        <v>1489</v>
      </c>
      <c r="D116" s="4" t="s">
        <v>1490</v>
      </c>
      <c r="E116" s="4" t="s">
        <v>1491</v>
      </c>
      <c r="F116" s="4" t="s">
        <v>1492</v>
      </c>
      <c r="G116" s="4" t="s">
        <v>1493</v>
      </c>
      <c r="H116" s="4" t="s">
        <v>1494</v>
      </c>
      <c r="I116" s="4" t="s">
        <v>1495</v>
      </c>
      <c r="J116" s="1" t="s">
        <v>1496</v>
      </c>
    </row>
    <row r="117">
      <c r="A117" s="1" t="s">
        <v>1</v>
      </c>
      <c r="B117" s="1" t="s">
        <v>1497</v>
      </c>
      <c r="C117" s="4" t="s">
        <v>1498</v>
      </c>
      <c r="D117" s="4" t="s">
        <v>1499</v>
      </c>
      <c r="E117" s="4" t="s">
        <v>1500</v>
      </c>
      <c r="F117" s="4" t="s">
        <v>1501</v>
      </c>
      <c r="G117" s="4" t="s">
        <v>1502</v>
      </c>
      <c r="H117" s="4" t="s">
        <v>1503</v>
      </c>
      <c r="I117" s="4" t="s">
        <v>1504</v>
      </c>
      <c r="J117" s="1" t="s">
        <v>1505</v>
      </c>
    </row>
    <row r="118">
      <c r="A118" s="1" t="s">
        <v>1</v>
      </c>
      <c r="B118" s="1" t="s">
        <v>1506</v>
      </c>
      <c r="C118" s="4" t="s">
        <v>1507</v>
      </c>
      <c r="D118" s="4" t="s">
        <v>1508</v>
      </c>
      <c r="E118" s="4" t="s">
        <v>1509</v>
      </c>
      <c r="F118" s="4" t="s">
        <v>1510</v>
      </c>
      <c r="G118" s="4" t="s">
        <v>1511</v>
      </c>
      <c r="H118" s="4" t="s">
        <v>1512</v>
      </c>
      <c r="I118" s="4" t="s">
        <v>1513</v>
      </c>
      <c r="J118" s="1" t="s">
        <v>1514</v>
      </c>
    </row>
    <row r="119">
      <c r="A119" s="1" t="s">
        <v>1</v>
      </c>
      <c r="B119" s="1" t="s">
        <v>1515</v>
      </c>
      <c r="C119" s="4" t="s">
        <v>1516</v>
      </c>
      <c r="D119" s="4" t="s">
        <v>1517</v>
      </c>
      <c r="E119" s="4" t="s">
        <v>1518</v>
      </c>
      <c r="F119" s="4" t="s">
        <v>1519</v>
      </c>
      <c r="G119" s="4" t="s">
        <v>1520</v>
      </c>
      <c r="H119" s="4" t="s">
        <v>1521</v>
      </c>
      <c r="I119" s="4" t="s">
        <v>1522</v>
      </c>
      <c r="J119" s="1" t="s">
        <v>1523</v>
      </c>
    </row>
    <row r="120">
      <c r="A120" s="1" t="s">
        <v>1</v>
      </c>
      <c r="B120" s="1" t="s">
        <v>1461</v>
      </c>
      <c r="C120" s="4" t="s">
        <v>1524</v>
      </c>
      <c r="D120" s="4" t="s">
        <v>1525</v>
      </c>
      <c r="E120" s="4" t="s">
        <v>1526</v>
      </c>
      <c r="F120" s="4" t="s">
        <v>1527</v>
      </c>
      <c r="G120" s="4" t="s">
        <v>1528</v>
      </c>
      <c r="H120" s="4" t="s">
        <v>1529</v>
      </c>
      <c r="I120" s="4" t="s">
        <v>1530</v>
      </c>
      <c r="J120" s="1" t="s">
        <v>1531</v>
      </c>
    </row>
    <row r="121">
      <c r="A121" s="1" t="s">
        <v>1</v>
      </c>
      <c r="B121" s="1" t="s">
        <v>1532</v>
      </c>
      <c r="C121" s="4" t="s">
        <v>1533</v>
      </c>
      <c r="D121" s="4" t="s">
        <v>1534</v>
      </c>
      <c r="E121" s="4" t="s">
        <v>1535</v>
      </c>
      <c r="F121" s="4" t="s">
        <v>1536</v>
      </c>
      <c r="G121" s="4" t="s">
        <v>1537</v>
      </c>
      <c r="H121" s="4" t="s">
        <v>1538</v>
      </c>
      <c r="I121" s="4" t="s">
        <v>1539</v>
      </c>
      <c r="J121" s="1" t="s">
        <v>1540</v>
      </c>
    </row>
    <row r="122">
      <c r="A122" s="1" t="s">
        <v>1</v>
      </c>
      <c r="B122" s="1" t="s">
        <v>1541</v>
      </c>
      <c r="C122" s="4" t="s">
        <v>1542</v>
      </c>
      <c r="D122" s="4" t="s">
        <v>1543</v>
      </c>
      <c r="E122" s="4" t="s">
        <v>1544</v>
      </c>
      <c r="F122" s="4" t="s">
        <v>1545</v>
      </c>
      <c r="G122" s="4" t="s">
        <v>1546</v>
      </c>
      <c r="H122" s="4" t="s">
        <v>1547</v>
      </c>
      <c r="I122" s="4" t="s">
        <v>1548</v>
      </c>
      <c r="J122" s="1" t="s">
        <v>1549</v>
      </c>
    </row>
    <row r="123">
      <c r="A123" s="1" t="s">
        <v>1</v>
      </c>
      <c r="B123" s="1" t="s">
        <v>1550</v>
      </c>
      <c r="C123" s="4" t="s">
        <v>1551</v>
      </c>
      <c r="D123" s="4" t="s">
        <v>1552</v>
      </c>
      <c r="E123" s="4" t="s">
        <v>1553</v>
      </c>
      <c r="F123" s="4" t="s">
        <v>1554</v>
      </c>
      <c r="G123" s="4" t="s">
        <v>1555</v>
      </c>
      <c r="H123" s="4" t="s">
        <v>1556</v>
      </c>
      <c r="I123" s="4" t="s">
        <v>1557</v>
      </c>
      <c r="J123" s="1" t="s">
        <v>1558</v>
      </c>
    </row>
    <row r="124">
      <c r="A124" s="1" t="s">
        <v>1</v>
      </c>
      <c r="B124" s="1" t="s">
        <v>1559</v>
      </c>
      <c r="C124" s="4" t="s">
        <v>1560</v>
      </c>
      <c r="D124" s="4" t="s">
        <v>1561</v>
      </c>
      <c r="E124" s="4" t="s">
        <v>1562</v>
      </c>
      <c r="F124" s="4" t="s">
        <v>1563</v>
      </c>
      <c r="G124" s="4" t="s">
        <v>1564</v>
      </c>
      <c r="H124" s="4" t="s">
        <v>1565</v>
      </c>
      <c r="I124" s="4" t="s">
        <v>1566</v>
      </c>
      <c r="J124" s="1" t="s">
        <v>1567</v>
      </c>
    </row>
    <row r="125">
      <c r="A125" s="1" t="s">
        <v>1</v>
      </c>
      <c r="B125" s="1" t="s">
        <v>1568</v>
      </c>
      <c r="C125" s="4" t="s">
        <v>1569</v>
      </c>
      <c r="D125" s="4" t="s">
        <v>1570</v>
      </c>
      <c r="E125" s="4" t="s">
        <v>1571</v>
      </c>
      <c r="F125" s="4" t="s">
        <v>1572</v>
      </c>
      <c r="G125" s="4" t="s">
        <v>1573</v>
      </c>
      <c r="H125" s="4" t="s">
        <v>1574</v>
      </c>
      <c r="I125" s="4" t="s">
        <v>1575</v>
      </c>
      <c r="J125" s="1" t="s">
        <v>1576</v>
      </c>
    </row>
    <row r="126">
      <c r="A126" s="1" t="s">
        <v>1</v>
      </c>
      <c r="B126" s="1" t="s">
        <v>1577</v>
      </c>
      <c r="C126" s="4" t="s">
        <v>1578</v>
      </c>
      <c r="D126" s="4" t="s">
        <v>1579</v>
      </c>
      <c r="E126" s="4" t="s">
        <v>1580</v>
      </c>
      <c r="F126" s="4" t="s">
        <v>1581</v>
      </c>
      <c r="G126" s="4" t="s">
        <v>1582</v>
      </c>
      <c r="H126" s="4" t="s">
        <v>1583</v>
      </c>
      <c r="I126" s="4" t="s">
        <v>1584</v>
      </c>
      <c r="J126" s="1" t="s">
        <v>1585</v>
      </c>
    </row>
    <row r="127">
      <c r="A127" s="1" t="s">
        <v>1</v>
      </c>
      <c r="B127" s="1" t="s">
        <v>1586</v>
      </c>
      <c r="C127" s="4" t="s">
        <v>1587</v>
      </c>
      <c r="D127" s="4" t="s">
        <v>1588</v>
      </c>
      <c r="E127" s="4" t="s">
        <v>1589</v>
      </c>
      <c r="F127" s="4" t="s">
        <v>1590</v>
      </c>
      <c r="G127" s="4" t="s">
        <v>1591</v>
      </c>
      <c r="H127" s="4" t="s">
        <v>1592</v>
      </c>
      <c r="I127" s="4" t="s">
        <v>1593</v>
      </c>
      <c r="J127" s="1" t="s">
        <v>1594</v>
      </c>
    </row>
    <row r="128">
      <c r="A128" s="1" t="s">
        <v>1</v>
      </c>
      <c r="B128" s="1" t="s">
        <v>1541</v>
      </c>
      <c r="C128" s="4" t="s">
        <v>1595</v>
      </c>
      <c r="D128" s="4" t="s">
        <v>1596</v>
      </c>
      <c r="E128" s="4" t="s">
        <v>1597</v>
      </c>
      <c r="F128" s="4" t="s">
        <v>1598</v>
      </c>
      <c r="G128" s="4" t="s">
        <v>1599</v>
      </c>
      <c r="H128" s="4" t="s">
        <v>1600</v>
      </c>
      <c r="I128" s="4" t="s">
        <v>1601</v>
      </c>
      <c r="J128" s="1" t="s">
        <v>1602</v>
      </c>
    </row>
    <row r="129">
      <c r="A129" s="1" t="s">
        <v>1</v>
      </c>
      <c r="B129" s="1" t="s">
        <v>1603</v>
      </c>
      <c r="C129" s="4" t="s">
        <v>1604</v>
      </c>
      <c r="D129" s="4" t="s">
        <v>1605</v>
      </c>
      <c r="E129" s="4" t="s">
        <v>1606</v>
      </c>
      <c r="F129" s="4" t="s">
        <v>1607</v>
      </c>
      <c r="G129" s="4" t="s">
        <v>1608</v>
      </c>
      <c r="H129" s="4" t="s">
        <v>1609</v>
      </c>
      <c r="I129" s="4" t="s">
        <v>1610</v>
      </c>
      <c r="J129" s="1" t="s">
        <v>1611</v>
      </c>
    </row>
    <row r="130">
      <c r="A130" s="1" t="s">
        <v>1</v>
      </c>
      <c r="B130" s="1" t="s">
        <v>1612</v>
      </c>
      <c r="C130" s="4" t="s">
        <v>1613</v>
      </c>
      <c r="D130" s="4" t="s">
        <v>1614</v>
      </c>
      <c r="E130" s="4" t="s">
        <v>1615</v>
      </c>
      <c r="F130" s="4" t="s">
        <v>1616</v>
      </c>
      <c r="G130" s="4" t="s">
        <v>1617</v>
      </c>
      <c r="H130" s="4" t="s">
        <v>1618</v>
      </c>
      <c r="I130" s="4" t="s">
        <v>1619</v>
      </c>
      <c r="J130" s="1" t="s">
        <v>1620</v>
      </c>
    </row>
    <row r="131">
      <c r="A131" s="1" t="s">
        <v>1</v>
      </c>
      <c r="B131" s="1" t="s">
        <v>1621</v>
      </c>
      <c r="C131" s="4" t="s">
        <v>1622</v>
      </c>
      <c r="D131" s="4" t="s">
        <v>1623</v>
      </c>
      <c r="E131" s="4" t="s">
        <v>1624</v>
      </c>
      <c r="F131" s="4" t="s">
        <v>1625</v>
      </c>
      <c r="G131" s="4" t="s">
        <v>1626</v>
      </c>
      <c r="H131" s="4" t="s">
        <v>1627</v>
      </c>
      <c r="I131" s="4" t="s">
        <v>1628</v>
      </c>
      <c r="J131" s="1" t="s">
        <v>1629</v>
      </c>
    </row>
    <row r="132">
      <c r="A132" s="1" t="s">
        <v>1</v>
      </c>
      <c r="B132" s="1" t="s">
        <v>1541</v>
      </c>
      <c r="C132" s="4" t="s">
        <v>1630</v>
      </c>
      <c r="D132" s="4" t="s">
        <v>1631</v>
      </c>
      <c r="E132" s="4" t="s">
        <v>1632</v>
      </c>
      <c r="F132" s="4" t="s">
        <v>1633</v>
      </c>
      <c r="G132" s="4" t="s">
        <v>1634</v>
      </c>
      <c r="H132" s="4" t="s">
        <v>1635</v>
      </c>
      <c r="I132" s="4" t="s">
        <v>1636</v>
      </c>
      <c r="J132" s="1" t="s">
        <v>1637</v>
      </c>
    </row>
    <row r="133">
      <c r="A133" s="1" t="s">
        <v>1</v>
      </c>
      <c r="B133" s="1" t="s">
        <v>1638</v>
      </c>
      <c r="C133" s="4" t="s">
        <v>1639</v>
      </c>
      <c r="D133" s="4" t="s">
        <v>1640</v>
      </c>
      <c r="E133" s="4" t="s">
        <v>1641</v>
      </c>
      <c r="F133" s="4" t="s">
        <v>1642</v>
      </c>
      <c r="G133" s="4" t="s">
        <v>1643</v>
      </c>
      <c r="H133" s="4" t="s">
        <v>1644</v>
      </c>
      <c r="I133" s="4" t="s">
        <v>1645</v>
      </c>
      <c r="J133" s="1" t="s">
        <v>1646</v>
      </c>
    </row>
    <row r="134">
      <c r="A134" s="1" t="s">
        <v>1</v>
      </c>
      <c r="B134" s="1" t="s">
        <v>1647</v>
      </c>
      <c r="C134" s="4" t="s">
        <v>1648</v>
      </c>
      <c r="D134" s="4" t="s">
        <v>1649</v>
      </c>
      <c r="E134" s="4" t="s">
        <v>1650</v>
      </c>
      <c r="F134" s="4" t="s">
        <v>1651</v>
      </c>
      <c r="G134" s="4" t="s">
        <v>1652</v>
      </c>
      <c r="H134" s="4" t="s">
        <v>1653</v>
      </c>
      <c r="I134" s="4" t="s">
        <v>1654</v>
      </c>
      <c r="J134" s="1" t="s">
        <v>1655</v>
      </c>
    </row>
    <row r="135">
      <c r="A135" s="1" t="s">
        <v>1</v>
      </c>
      <c r="B135" s="1" t="s">
        <v>1603</v>
      </c>
      <c r="C135" s="4" t="s">
        <v>1656</v>
      </c>
      <c r="D135" s="4" t="s">
        <v>1657</v>
      </c>
      <c r="E135" s="4" t="s">
        <v>1658</v>
      </c>
      <c r="F135" s="4" t="s">
        <v>1659</v>
      </c>
      <c r="G135" s="4" t="s">
        <v>1660</v>
      </c>
      <c r="H135" s="4" t="s">
        <v>1661</v>
      </c>
      <c r="I135" s="4" t="s">
        <v>1662</v>
      </c>
      <c r="J135" s="1" t="s">
        <v>1663</v>
      </c>
    </row>
    <row r="136">
      <c r="A136" s="1" t="s">
        <v>1</v>
      </c>
      <c r="B136" s="1" t="s">
        <v>1647</v>
      </c>
      <c r="C136" s="4" t="s">
        <v>1664</v>
      </c>
      <c r="D136" s="4" t="s">
        <v>1665</v>
      </c>
      <c r="E136" s="4" t="s">
        <v>1666</v>
      </c>
      <c r="F136" s="4" t="s">
        <v>1667</v>
      </c>
      <c r="G136" s="4" t="s">
        <v>1668</v>
      </c>
      <c r="H136" s="4" t="s">
        <v>1669</v>
      </c>
      <c r="I136" s="4" t="s">
        <v>1670</v>
      </c>
      <c r="J136" s="1" t="s">
        <v>1671</v>
      </c>
    </row>
    <row r="137">
      <c r="A137" s="1" t="s">
        <v>1</v>
      </c>
      <c r="B137" s="1" t="s">
        <v>1541</v>
      </c>
      <c r="C137" s="4" t="s">
        <v>1672</v>
      </c>
      <c r="D137" s="4" t="s">
        <v>1673</v>
      </c>
      <c r="E137" s="4" t="s">
        <v>1674</v>
      </c>
      <c r="F137" s="4" t="s">
        <v>1675</v>
      </c>
      <c r="G137" s="4" t="s">
        <v>1676</v>
      </c>
      <c r="H137" s="4" t="s">
        <v>1677</v>
      </c>
      <c r="I137" s="4" t="s">
        <v>1678</v>
      </c>
      <c r="J137" s="1" t="s">
        <v>1679</v>
      </c>
    </row>
    <row r="138">
      <c r="A138" s="1" t="s">
        <v>1</v>
      </c>
      <c r="B138" s="1" t="s">
        <v>1680</v>
      </c>
      <c r="C138" s="4" t="s">
        <v>1681</v>
      </c>
      <c r="D138" s="4" t="s">
        <v>1682</v>
      </c>
      <c r="E138" s="4" t="s">
        <v>1683</v>
      </c>
      <c r="F138" s="4" t="s">
        <v>1684</v>
      </c>
      <c r="G138" s="4" t="s">
        <v>1685</v>
      </c>
      <c r="H138" s="4" t="s">
        <v>1686</v>
      </c>
      <c r="I138" s="4" t="s">
        <v>1687</v>
      </c>
      <c r="J138" s="1" t="s">
        <v>1688</v>
      </c>
    </row>
    <row r="139">
      <c r="A139" s="1" t="s">
        <v>1</v>
      </c>
      <c r="B139" s="1" t="s">
        <v>1541</v>
      </c>
      <c r="C139" s="4" t="s">
        <v>1689</v>
      </c>
      <c r="D139" s="4" t="s">
        <v>1690</v>
      </c>
      <c r="E139" s="4" t="s">
        <v>1691</v>
      </c>
      <c r="F139" s="4" t="s">
        <v>1692</v>
      </c>
      <c r="G139" s="4" t="s">
        <v>1693</v>
      </c>
      <c r="H139" s="4" t="s">
        <v>1694</v>
      </c>
      <c r="I139" s="4" t="s">
        <v>1695</v>
      </c>
      <c r="J139" s="1" t="s">
        <v>1696</v>
      </c>
    </row>
    <row r="140">
      <c r="A140" s="1" t="s">
        <v>1</v>
      </c>
      <c r="B140" s="1" t="s">
        <v>1697</v>
      </c>
      <c r="C140" s="4" t="s">
        <v>1698</v>
      </c>
      <c r="D140" s="4" t="s">
        <v>1699</v>
      </c>
      <c r="E140" s="4" t="s">
        <v>1700</v>
      </c>
      <c r="F140" s="4" t="s">
        <v>1701</v>
      </c>
      <c r="G140" s="4" t="s">
        <v>1702</v>
      </c>
      <c r="H140" s="4" t="s">
        <v>1703</v>
      </c>
      <c r="I140" s="4" t="s">
        <v>1704</v>
      </c>
      <c r="J140" s="1" t="s">
        <v>1705</v>
      </c>
    </row>
    <row r="141">
      <c r="A141" s="1" t="s">
        <v>1</v>
      </c>
      <c r="B141" s="1" t="s">
        <v>1541</v>
      </c>
      <c r="C141" s="4" t="s">
        <v>1706</v>
      </c>
      <c r="D141" s="4" t="s">
        <v>1707</v>
      </c>
      <c r="E141" s="4" t="s">
        <v>1708</v>
      </c>
      <c r="F141" s="4" t="s">
        <v>1709</v>
      </c>
      <c r="G141" s="4" t="s">
        <v>1710</v>
      </c>
      <c r="H141" s="4" t="s">
        <v>1711</v>
      </c>
      <c r="I141" s="4" t="s">
        <v>1712</v>
      </c>
      <c r="J141" s="1" t="s">
        <v>1713</v>
      </c>
    </row>
    <row r="142">
      <c r="A142" s="1" t="s">
        <v>1</v>
      </c>
      <c r="B142" s="1" t="s">
        <v>1714</v>
      </c>
      <c r="C142" s="4" t="s">
        <v>1715</v>
      </c>
      <c r="D142" s="4" t="s">
        <v>1716</v>
      </c>
      <c r="E142" s="4" t="s">
        <v>1717</v>
      </c>
      <c r="F142" s="4" t="s">
        <v>1718</v>
      </c>
      <c r="G142" s="4" t="s">
        <v>1719</v>
      </c>
      <c r="H142" s="4" t="s">
        <v>1720</v>
      </c>
      <c r="I142" s="4" t="s">
        <v>1721</v>
      </c>
      <c r="J142" s="1" t="s">
        <v>1722</v>
      </c>
    </row>
    <row r="143">
      <c r="A143" s="1" t="s">
        <v>1</v>
      </c>
      <c r="B143" s="1" t="s">
        <v>1638</v>
      </c>
      <c r="C143" s="4" t="s">
        <v>1723</v>
      </c>
      <c r="D143" s="4" t="s">
        <v>1724</v>
      </c>
      <c r="E143" s="4" t="s">
        <v>1725</v>
      </c>
      <c r="F143" s="4" t="s">
        <v>1726</v>
      </c>
      <c r="G143" s="4" t="s">
        <v>1727</v>
      </c>
      <c r="H143" s="4" t="s">
        <v>1728</v>
      </c>
      <c r="I143" s="4" t="s">
        <v>1729</v>
      </c>
      <c r="J143" s="1" t="s">
        <v>1730</v>
      </c>
    </row>
    <row r="144">
      <c r="A144" s="1" t="s">
        <v>1</v>
      </c>
      <c r="B144" s="1" t="s">
        <v>1731</v>
      </c>
      <c r="C144" s="4" t="s">
        <v>1732</v>
      </c>
      <c r="D144" s="4" t="s">
        <v>1733</v>
      </c>
      <c r="E144" s="4" t="s">
        <v>1734</v>
      </c>
      <c r="F144" s="4" t="s">
        <v>1735</v>
      </c>
      <c r="G144" s="4" t="s">
        <v>1736</v>
      </c>
      <c r="H144" s="4" t="s">
        <v>1737</v>
      </c>
      <c r="I144" s="4" t="s">
        <v>1738</v>
      </c>
      <c r="J144" s="1" t="s">
        <v>1739</v>
      </c>
    </row>
    <row r="145">
      <c r="A145" s="1" t="s">
        <v>1</v>
      </c>
      <c r="B145" s="1" t="s">
        <v>1680</v>
      </c>
      <c r="C145" s="4" t="s">
        <v>1740</v>
      </c>
      <c r="D145" s="4" t="s">
        <v>1741</v>
      </c>
      <c r="E145" s="4" t="s">
        <v>1742</v>
      </c>
      <c r="F145" s="4" t="s">
        <v>1743</v>
      </c>
      <c r="G145" s="4" t="s">
        <v>1744</v>
      </c>
      <c r="H145" s="4" t="s">
        <v>1745</v>
      </c>
      <c r="I145" s="4" t="s">
        <v>1746</v>
      </c>
      <c r="J145" s="1" t="s">
        <v>1747</v>
      </c>
    </row>
    <row r="146">
      <c r="A146" s="1" t="s">
        <v>1</v>
      </c>
      <c r="B146" s="1" t="s">
        <v>1697</v>
      </c>
      <c r="C146" s="4" t="s">
        <v>1748</v>
      </c>
      <c r="D146" s="4" t="s">
        <v>1749</v>
      </c>
      <c r="E146" s="4" t="s">
        <v>1750</v>
      </c>
      <c r="F146" s="4" t="s">
        <v>1751</v>
      </c>
      <c r="G146" s="4" t="s">
        <v>1752</v>
      </c>
      <c r="H146" s="4" t="s">
        <v>1753</v>
      </c>
      <c r="I146" s="4" t="s">
        <v>1754</v>
      </c>
      <c r="J146" s="1" t="s">
        <v>1755</v>
      </c>
    </row>
    <row r="147">
      <c r="A147" s="1" t="s">
        <v>1</v>
      </c>
      <c r="B147" s="1" t="s">
        <v>1541</v>
      </c>
      <c r="C147" s="4" t="s">
        <v>1756</v>
      </c>
      <c r="D147" s="4" t="s">
        <v>1757</v>
      </c>
      <c r="E147" s="4" t="s">
        <v>1758</v>
      </c>
      <c r="F147" s="4" t="s">
        <v>1759</v>
      </c>
      <c r="G147" s="4" t="s">
        <v>1760</v>
      </c>
      <c r="H147" s="4" t="s">
        <v>1761</v>
      </c>
      <c r="I147" s="4" t="s">
        <v>1762</v>
      </c>
      <c r="J147" s="1" t="s">
        <v>1763</v>
      </c>
    </row>
    <row r="148">
      <c r="A148" s="1" t="s">
        <v>1</v>
      </c>
      <c r="B148" s="1" t="s">
        <v>1680</v>
      </c>
      <c r="C148" s="4" t="s">
        <v>1764</v>
      </c>
      <c r="D148" s="4" t="s">
        <v>1765</v>
      </c>
      <c r="E148" s="4" t="s">
        <v>1766</v>
      </c>
      <c r="F148" s="4" t="s">
        <v>1767</v>
      </c>
      <c r="G148" s="4" t="s">
        <v>1768</v>
      </c>
      <c r="H148" s="4" t="s">
        <v>1769</v>
      </c>
      <c r="I148" s="4" t="s">
        <v>1770</v>
      </c>
      <c r="J148" s="1" t="s">
        <v>1771</v>
      </c>
    </row>
    <row r="149">
      <c r="A149" s="1" t="s">
        <v>1</v>
      </c>
      <c r="B149" s="1" t="s">
        <v>1603</v>
      </c>
      <c r="C149" s="4" t="s">
        <v>1772</v>
      </c>
      <c r="D149" s="4" t="s">
        <v>1773</v>
      </c>
      <c r="E149" s="4" t="s">
        <v>1774</v>
      </c>
      <c r="F149" s="4" t="s">
        <v>1775</v>
      </c>
      <c r="G149" s="4" t="s">
        <v>1776</v>
      </c>
      <c r="H149" s="4" t="s">
        <v>1777</v>
      </c>
      <c r="I149" s="4" t="s">
        <v>1778</v>
      </c>
      <c r="J149" s="1" t="s">
        <v>1779</v>
      </c>
    </row>
    <row r="150">
      <c r="A150" s="1" t="s">
        <v>1</v>
      </c>
      <c r="B150" s="1" t="s">
        <v>1603</v>
      </c>
      <c r="C150" s="4" t="s">
        <v>1780</v>
      </c>
      <c r="D150" s="4" t="s">
        <v>1781</v>
      </c>
      <c r="E150" s="4" t="s">
        <v>1782</v>
      </c>
      <c r="F150" s="4" t="s">
        <v>1783</v>
      </c>
      <c r="G150" s="4" t="s">
        <v>1784</v>
      </c>
      <c r="H150" s="4" t="s">
        <v>1785</v>
      </c>
      <c r="I150" s="4" t="s">
        <v>1786</v>
      </c>
      <c r="J150" s="1" t="s">
        <v>1787</v>
      </c>
    </row>
    <row r="151">
      <c r="A151" s="1" t="s">
        <v>1</v>
      </c>
      <c r="B151" s="1" t="s">
        <v>1638</v>
      </c>
      <c r="C151" s="4" t="s">
        <v>1788</v>
      </c>
      <c r="D151" s="4" t="s">
        <v>1789</v>
      </c>
      <c r="E151" s="4" t="s">
        <v>1790</v>
      </c>
      <c r="F151" s="4" t="s">
        <v>1791</v>
      </c>
      <c r="G151" s="4" t="s">
        <v>1792</v>
      </c>
      <c r="H151" s="4" t="s">
        <v>1793</v>
      </c>
      <c r="I151" s="4" t="s">
        <v>1794</v>
      </c>
      <c r="J151" s="1" t="s">
        <v>1795</v>
      </c>
    </row>
    <row r="152">
      <c r="A152" s="1" t="s">
        <v>1</v>
      </c>
      <c r="B152" s="1" t="s">
        <v>1621</v>
      </c>
      <c r="C152" s="4" t="s">
        <v>1796</v>
      </c>
      <c r="D152" s="4" t="s">
        <v>1797</v>
      </c>
      <c r="E152" s="4" t="s">
        <v>1798</v>
      </c>
      <c r="F152" s="4" t="s">
        <v>1799</v>
      </c>
      <c r="G152" s="4" t="s">
        <v>1800</v>
      </c>
      <c r="H152" s="4" t="s">
        <v>1801</v>
      </c>
      <c r="I152" s="4" t="s">
        <v>1802</v>
      </c>
      <c r="J152" s="1" t="s">
        <v>1803</v>
      </c>
    </row>
    <row r="153">
      <c r="A153" s="1" t="s">
        <v>1</v>
      </c>
      <c r="B153" s="1" t="s">
        <v>1680</v>
      </c>
      <c r="C153" s="4" t="s">
        <v>1804</v>
      </c>
      <c r="D153" s="4" t="s">
        <v>1805</v>
      </c>
      <c r="E153" s="4" t="s">
        <v>1806</v>
      </c>
      <c r="F153" s="4" t="s">
        <v>1807</v>
      </c>
      <c r="G153" s="4" t="s">
        <v>1808</v>
      </c>
      <c r="H153" s="4" t="s">
        <v>1809</v>
      </c>
      <c r="I153" s="4" t="s">
        <v>1810</v>
      </c>
      <c r="J153" s="1" t="s">
        <v>1811</v>
      </c>
    </row>
    <row r="154">
      <c r="A154" s="1" t="s">
        <v>1</v>
      </c>
      <c r="B154" s="1" t="s">
        <v>1812</v>
      </c>
      <c r="C154" s="4" t="s">
        <v>1813</v>
      </c>
      <c r="D154" s="4" t="s">
        <v>1814</v>
      </c>
      <c r="E154" s="4" t="s">
        <v>1815</v>
      </c>
      <c r="F154" s="4" t="s">
        <v>1816</v>
      </c>
      <c r="G154" s="4" t="s">
        <v>1817</v>
      </c>
      <c r="H154" s="4" t="s">
        <v>1818</v>
      </c>
      <c r="I154" s="4" t="s">
        <v>1819</v>
      </c>
      <c r="J154" s="1" t="s">
        <v>1820</v>
      </c>
    </row>
    <row r="155">
      <c r="A155" s="1" t="s">
        <v>1</v>
      </c>
      <c r="B155" s="1" t="s">
        <v>1638</v>
      </c>
      <c r="C155" s="4" t="s">
        <v>1821</v>
      </c>
      <c r="D155" s="4" t="s">
        <v>1822</v>
      </c>
      <c r="E155" s="4" t="s">
        <v>1823</v>
      </c>
      <c r="F155" s="4" t="s">
        <v>1824</v>
      </c>
      <c r="G155" s="4" t="s">
        <v>1825</v>
      </c>
      <c r="H155" s="4" t="s">
        <v>1826</v>
      </c>
      <c r="I155" s="4" t="s">
        <v>1827</v>
      </c>
      <c r="J155" s="1" t="s">
        <v>1828</v>
      </c>
    </row>
    <row r="156">
      <c r="A156" s="1" t="s">
        <v>1</v>
      </c>
      <c r="B156" s="1" t="s">
        <v>1559</v>
      </c>
      <c r="C156" s="4" t="s">
        <v>1829</v>
      </c>
      <c r="D156" s="4" t="s">
        <v>1830</v>
      </c>
      <c r="E156" s="4" t="s">
        <v>1831</v>
      </c>
      <c r="F156" s="4" t="s">
        <v>1832</v>
      </c>
      <c r="G156" s="4" t="s">
        <v>1833</v>
      </c>
      <c r="H156" s="4" t="s">
        <v>1834</v>
      </c>
      <c r="I156" s="4" t="s">
        <v>1835</v>
      </c>
      <c r="J156" s="1" t="s">
        <v>1836</v>
      </c>
    </row>
    <row r="157">
      <c r="A157" s="1" t="s">
        <v>1</v>
      </c>
      <c r="B157" s="1" t="s">
        <v>1541</v>
      </c>
      <c r="C157" s="4" t="s">
        <v>1837</v>
      </c>
      <c r="D157" s="4" t="s">
        <v>1838</v>
      </c>
      <c r="E157" s="4" t="s">
        <v>1839</v>
      </c>
      <c r="F157" s="4" t="s">
        <v>1840</v>
      </c>
      <c r="G157" s="4" t="s">
        <v>1841</v>
      </c>
      <c r="H157" s="4" t="s">
        <v>1842</v>
      </c>
      <c r="I157" s="4" t="s">
        <v>1843</v>
      </c>
      <c r="J157" s="1" t="s">
        <v>1844</v>
      </c>
    </row>
    <row r="158">
      <c r="A158" s="1" t="s">
        <v>1</v>
      </c>
      <c r="B158" s="1" t="s">
        <v>1845</v>
      </c>
      <c r="C158" s="4" t="s">
        <v>1846</v>
      </c>
      <c r="D158" s="4" t="s">
        <v>1847</v>
      </c>
      <c r="E158" s="4" t="s">
        <v>1848</v>
      </c>
      <c r="F158" s="4" t="s">
        <v>1849</v>
      </c>
      <c r="G158" s="4" t="s">
        <v>1850</v>
      </c>
      <c r="H158" s="4" t="s">
        <v>1851</v>
      </c>
      <c r="I158" s="4" t="s">
        <v>1852</v>
      </c>
      <c r="J158" s="1" t="s">
        <v>1853</v>
      </c>
    </row>
    <row r="159">
      <c r="A159" s="1" t="s">
        <v>1</v>
      </c>
      <c r="B159" s="1" t="s">
        <v>1854</v>
      </c>
      <c r="C159" s="4" t="s">
        <v>1855</v>
      </c>
      <c r="D159" s="4" t="s">
        <v>1856</v>
      </c>
      <c r="E159" s="4" t="s">
        <v>1857</v>
      </c>
      <c r="F159" s="4" t="s">
        <v>1858</v>
      </c>
      <c r="G159" s="4" t="s">
        <v>1859</v>
      </c>
      <c r="H159" s="4" t="s">
        <v>1860</v>
      </c>
      <c r="I159" s="4" t="s">
        <v>1861</v>
      </c>
      <c r="J159" s="1" t="s">
        <v>1862</v>
      </c>
    </row>
    <row r="160">
      <c r="A160" s="1" t="s">
        <v>1</v>
      </c>
      <c r="B160" s="1" t="s">
        <v>1638</v>
      </c>
      <c r="C160" s="4" t="s">
        <v>1863</v>
      </c>
      <c r="D160" s="4" t="s">
        <v>1864</v>
      </c>
      <c r="E160" s="4" t="s">
        <v>1865</v>
      </c>
      <c r="F160" s="4" t="s">
        <v>1866</v>
      </c>
      <c r="G160" s="4" t="s">
        <v>1867</v>
      </c>
      <c r="H160" s="4" t="s">
        <v>1868</v>
      </c>
      <c r="I160" s="4" t="s">
        <v>1869</v>
      </c>
      <c r="J160" s="1" t="s">
        <v>1870</v>
      </c>
    </row>
    <row r="161">
      <c r="A161" s="1" t="s">
        <v>1</v>
      </c>
      <c r="B161" s="1" t="s">
        <v>1559</v>
      </c>
      <c r="C161" s="4" t="s">
        <v>1871</v>
      </c>
      <c r="D161" s="4" t="s">
        <v>1872</v>
      </c>
      <c r="E161" s="4" t="s">
        <v>1873</v>
      </c>
      <c r="F161" s="4" t="s">
        <v>1874</v>
      </c>
      <c r="G161" s="4" t="s">
        <v>1875</v>
      </c>
      <c r="H161" s="4" t="s">
        <v>1876</v>
      </c>
      <c r="I161" s="4" t="s">
        <v>1877</v>
      </c>
      <c r="J161" s="1" t="s">
        <v>1878</v>
      </c>
    </row>
    <row r="162">
      <c r="A162" s="1" t="s">
        <v>1</v>
      </c>
      <c r="B162" s="1" t="s">
        <v>1638</v>
      </c>
      <c r="C162" s="4" t="s">
        <v>1879</v>
      </c>
      <c r="D162" s="4" t="s">
        <v>1880</v>
      </c>
      <c r="E162" s="4" t="s">
        <v>1881</v>
      </c>
      <c r="F162" s="4" t="s">
        <v>1882</v>
      </c>
      <c r="G162" s="4" t="s">
        <v>1883</v>
      </c>
      <c r="H162" s="4" t="s">
        <v>1884</v>
      </c>
      <c r="I162" s="4" t="s">
        <v>1885</v>
      </c>
      <c r="J162" s="1" t="s">
        <v>1886</v>
      </c>
    </row>
    <row r="163">
      <c r="A163" s="1" t="s">
        <v>1</v>
      </c>
      <c r="B163" s="1" t="s">
        <v>1680</v>
      </c>
      <c r="C163" s="4" t="s">
        <v>1887</v>
      </c>
      <c r="D163" s="4" t="s">
        <v>1888</v>
      </c>
      <c r="E163" s="4" t="s">
        <v>1889</v>
      </c>
      <c r="F163" s="4" t="s">
        <v>1890</v>
      </c>
      <c r="G163" s="4" t="s">
        <v>1891</v>
      </c>
      <c r="H163" s="4" t="s">
        <v>1892</v>
      </c>
      <c r="I163" s="4" t="s">
        <v>1893</v>
      </c>
      <c r="J163" s="1" t="s">
        <v>1894</v>
      </c>
    </row>
    <row r="164">
      <c r="A164" s="1" t="s">
        <v>1</v>
      </c>
      <c r="B164" s="1" t="s">
        <v>1680</v>
      </c>
      <c r="C164" s="4" t="s">
        <v>1895</v>
      </c>
      <c r="D164" s="4" t="s">
        <v>1896</v>
      </c>
      <c r="E164" s="4" t="s">
        <v>1897</v>
      </c>
      <c r="F164" s="4" t="s">
        <v>1898</v>
      </c>
      <c r="G164" s="4" t="s">
        <v>1899</v>
      </c>
      <c r="H164" s="4" t="s">
        <v>1900</v>
      </c>
      <c r="I164" s="4" t="s">
        <v>1901</v>
      </c>
      <c r="J164" s="1" t="s">
        <v>1902</v>
      </c>
    </row>
    <row r="165">
      <c r="A165" s="1" t="s">
        <v>1</v>
      </c>
      <c r="B165" s="1" t="s">
        <v>1903</v>
      </c>
      <c r="C165" s="4" t="s">
        <v>1904</v>
      </c>
      <c r="D165" s="4" t="s">
        <v>1905</v>
      </c>
      <c r="E165" s="4" t="s">
        <v>1906</v>
      </c>
      <c r="F165" s="4" t="s">
        <v>1907</v>
      </c>
      <c r="G165" s="4" t="s">
        <v>1908</v>
      </c>
      <c r="H165" s="4" t="s">
        <v>1909</v>
      </c>
      <c r="I165" s="4" t="s">
        <v>1910</v>
      </c>
      <c r="J165" s="1" t="s">
        <v>1911</v>
      </c>
    </row>
    <row r="166">
      <c r="A166" s="1" t="s">
        <v>1</v>
      </c>
      <c r="B166" s="1" t="s">
        <v>1638</v>
      </c>
      <c r="C166" s="4" t="s">
        <v>1912</v>
      </c>
      <c r="D166" s="4" t="s">
        <v>1913</v>
      </c>
      <c r="E166" s="4" t="s">
        <v>1914</v>
      </c>
      <c r="F166" s="4" t="s">
        <v>1915</v>
      </c>
      <c r="G166" s="4" t="s">
        <v>1916</v>
      </c>
      <c r="H166" s="4" t="s">
        <v>1917</v>
      </c>
      <c r="I166" s="4" t="s">
        <v>1918</v>
      </c>
      <c r="J166" s="1" t="s">
        <v>1919</v>
      </c>
    </row>
    <row r="167">
      <c r="A167" s="1" t="s">
        <v>1</v>
      </c>
      <c r="B167" s="1" t="s">
        <v>1920</v>
      </c>
      <c r="C167" s="4" t="s">
        <v>1921</v>
      </c>
      <c r="D167" s="4" t="s">
        <v>1922</v>
      </c>
      <c r="E167" s="4" t="s">
        <v>1923</v>
      </c>
      <c r="F167" s="4" t="s">
        <v>1924</v>
      </c>
      <c r="G167" s="4" t="s">
        <v>1925</v>
      </c>
      <c r="H167" s="4" t="s">
        <v>1926</v>
      </c>
      <c r="I167" s="4" t="s">
        <v>1927</v>
      </c>
      <c r="J167" s="1" t="s">
        <v>1928</v>
      </c>
    </row>
    <row r="168">
      <c r="A168" s="1" t="s">
        <v>1</v>
      </c>
      <c r="B168" s="1" t="s">
        <v>1854</v>
      </c>
      <c r="C168" s="4" t="s">
        <v>1929</v>
      </c>
      <c r="D168" s="4" t="s">
        <v>1930</v>
      </c>
      <c r="E168" s="4" t="s">
        <v>1931</v>
      </c>
      <c r="F168" s="4" t="s">
        <v>1932</v>
      </c>
      <c r="G168" s="4" t="s">
        <v>1933</v>
      </c>
      <c r="H168" s="4" t="s">
        <v>1934</v>
      </c>
      <c r="I168" s="4" t="s">
        <v>1935</v>
      </c>
      <c r="J168" s="1" t="s">
        <v>1936</v>
      </c>
    </row>
    <row r="169">
      <c r="A169" s="1" t="s">
        <v>1</v>
      </c>
      <c r="B169" s="1" t="s">
        <v>1937</v>
      </c>
      <c r="C169" s="4" t="s">
        <v>1938</v>
      </c>
      <c r="D169" s="4" t="s">
        <v>1939</v>
      </c>
      <c r="E169" s="4" t="s">
        <v>1940</v>
      </c>
      <c r="F169" s="4" t="s">
        <v>1941</v>
      </c>
      <c r="G169" s="4" t="s">
        <v>1942</v>
      </c>
      <c r="H169" s="4" t="s">
        <v>1943</v>
      </c>
      <c r="I169" s="4" t="s">
        <v>1944</v>
      </c>
      <c r="J169" s="1" t="s">
        <v>1945</v>
      </c>
    </row>
    <row r="170">
      <c r="A170" s="1" t="s">
        <v>1</v>
      </c>
      <c r="B170" s="1" t="s">
        <v>1946</v>
      </c>
      <c r="C170" s="4" t="s">
        <v>1947</v>
      </c>
      <c r="D170" s="4" t="s">
        <v>1948</v>
      </c>
      <c r="E170" s="4" t="s">
        <v>1949</v>
      </c>
      <c r="F170" s="4" t="s">
        <v>1950</v>
      </c>
      <c r="G170" s="4" t="s">
        <v>1951</v>
      </c>
      <c r="H170" s="4" t="s">
        <v>1952</v>
      </c>
      <c r="I170" s="4" t="s">
        <v>1953</v>
      </c>
      <c r="J170" s="1" t="s">
        <v>1954</v>
      </c>
    </row>
    <row r="171">
      <c r="A171" s="1" t="s">
        <v>1</v>
      </c>
      <c r="B171" s="1" t="s">
        <v>1638</v>
      </c>
      <c r="C171" s="4" t="s">
        <v>1955</v>
      </c>
      <c r="D171" s="4" t="s">
        <v>1956</v>
      </c>
      <c r="E171" s="4" t="s">
        <v>1957</v>
      </c>
      <c r="F171" s="4" t="s">
        <v>1958</v>
      </c>
      <c r="G171" s="4" t="s">
        <v>1959</v>
      </c>
      <c r="H171" s="4" t="s">
        <v>1960</v>
      </c>
      <c r="I171" s="4" t="s">
        <v>1961</v>
      </c>
      <c r="J171" s="1" t="s">
        <v>1962</v>
      </c>
    </row>
    <row r="172">
      <c r="A172" s="1" t="s">
        <v>1</v>
      </c>
      <c r="B172" s="1" t="s">
        <v>1963</v>
      </c>
      <c r="C172" s="4" t="s">
        <v>1964</v>
      </c>
      <c r="D172" s="4" t="s">
        <v>1965</v>
      </c>
      <c r="E172" s="4" t="s">
        <v>1966</v>
      </c>
      <c r="F172" s="4" t="s">
        <v>1967</v>
      </c>
      <c r="G172" s="4" t="s">
        <v>1968</v>
      </c>
      <c r="H172" s="4" t="s">
        <v>1969</v>
      </c>
      <c r="I172" s="4" t="s">
        <v>1970</v>
      </c>
      <c r="J172" s="1" t="s">
        <v>1971</v>
      </c>
    </row>
    <row r="173">
      <c r="A173" s="1" t="s">
        <v>1</v>
      </c>
      <c r="B173" s="1" t="s">
        <v>1638</v>
      </c>
      <c r="C173" s="4" t="s">
        <v>1972</v>
      </c>
      <c r="D173" s="4" t="s">
        <v>1973</v>
      </c>
      <c r="E173" s="4" t="s">
        <v>1974</v>
      </c>
      <c r="F173" s="4" t="s">
        <v>1975</v>
      </c>
      <c r="G173" s="4" t="s">
        <v>1976</v>
      </c>
      <c r="H173" s="4" t="s">
        <v>1977</v>
      </c>
      <c r="I173" s="4" t="s">
        <v>1978</v>
      </c>
      <c r="J173" s="1" t="s">
        <v>1979</v>
      </c>
    </row>
    <row r="174">
      <c r="A174" s="1" t="s">
        <v>1</v>
      </c>
      <c r="B174" s="1" t="s">
        <v>1845</v>
      </c>
      <c r="C174" s="4" t="s">
        <v>1980</v>
      </c>
      <c r="D174" s="4" t="s">
        <v>1981</v>
      </c>
      <c r="E174" s="4" t="s">
        <v>1982</v>
      </c>
      <c r="F174" s="4" t="s">
        <v>1983</v>
      </c>
      <c r="G174" s="4" t="s">
        <v>1984</v>
      </c>
      <c r="H174" s="4" t="s">
        <v>1985</v>
      </c>
      <c r="I174" s="4" t="s">
        <v>1986</v>
      </c>
      <c r="J174" s="1" t="s">
        <v>1987</v>
      </c>
    </row>
    <row r="175">
      <c r="A175" s="1" t="s">
        <v>1</v>
      </c>
      <c r="B175" s="1" t="s">
        <v>1680</v>
      </c>
      <c r="C175" s="4" t="s">
        <v>1988</v>
      </c>
      <c r="D175" s="4" t="s">
        <v>1989</v>
      </c>
      <c r="E175" s="4" t="s">
        <v>1990</v>
      </c>
      <c r="F175" s="4" t="s">
        <v>1991</v>
      </c>
      <c r="G175" s="4" t="s">
        <v>1992</v>
      </c>
      <c r="H175" s="4" t="s">
        <v>1993</v>
      </c>
      <c r="I175" s="4" t="s">
        <v>1994</v>
      </c>
      <c r="J175" s="1" t="s">
        <v>1995</v>
      </c>
    </row>
    <row r="176">
      <c r="A176" s="1" t="s">
        <v>1</v>
      </c>
      <c r="B176" s="1" t="s">
        <v>1638</v>
      </c>
      <c r="C176" s="4" t="s">
        <v>1996</v>
      </c>
      <c r="D176" s="4" t="s">
        <v>1997</v>
      </c>
      <c r="E176" s="4" t="s">
        <v>1998</v>
      </c>
      <c r="F176" s="4" t="s">
        <v>1999</v>
      </c>
      <c r="G176" s="4" t="s">
        <v>2000</v>
      </c>
      <c r="H176" s="4" t="s">
        <v>2001</v>
      </c>
      <c r="I176" s="4" t="s">
        <v>2002</v>
      </c>
      <c r="J176" s="1" t="s">
        <v>2003</v>
      </c>
    </row>
    <row r="177">
      <c r="A177" s="1" t="s">
        <v>1</v>
      </c>
      <c r="B177" s="1" t="s">
        <v>1647</v>
      </c>
      <c r="C177" s="4" t="s">
        <v>2004</v>
      </c>
      <c r="D177" s="4" t="s">
        <v>2005</v>
      </c>
      <c r="E177" s="4" t="s">
        <v>2006</v>
      </c>
      <c r="F177" s="4" t="s">
        <v>2007</v>
      </c>
      <c r="G177" s="4" t="s">
        <v>2008</v>
      </c>
      <c r="H177" s="4" t="s">
        <v>2009</v>
      </c>
      <c r="I177" s="4" t="s">
        <v>2010</v>
      </c>
      <c r="J177" s="1" t="s">
        <v>2011</v>
      </c>
    </row>
    <row r="178">
      <c r="A178" s="1" t="s">
        <v>1</v>
      </c>
      <c r="B178" s="1" t="s">
        <v>1731</v>
      </c>
      <c r="C178" s="4" t="s">
        <v>2012</v>
      </c>
      <c r="D178" s="4" t="s">
        <v>2013</v>
      </c>
      <c r="E178" s="4" t="s">
        <v>2014</v>
      </c>
      <c r="F178" s="4" t="s">
        <v>2015</v>
      </c>
      <c r="G178" s="4" t="s">
        <v>2016</v>
      </c>
      <c r="H178" s="4" t="s">
        <v>2017</v>
      </c>
      <c r="I178" s="4" t="s">
        <v>2018</v>
      </c>
      <c r="J178" s="1" t="s">
        <v>2019</v>
      </c>
    </row>
    <row r="179">
      <c r="A179" s="1" t="s">
        <v>1</v>
      </c>
      <c r="B179" s="1" t="s">
        <v>1845</v>
      </c>
      <c r="C179" s="4" t="s">
        <v>2020</v>
      </c>
      <c r="D179" s="4" t="s">
        <v>2021</v>
      </c>
      <c r="E179" s="4" t="s">
        <v>2022</v>
      </c>
      <c r="F179" s="4" t="s">
        <v>2023</v>
      </c>
      <c r="G179" s="4" t="s">
        <v>2024</v>
      </c>
      <c r="H179" s="4" t="s">
        <v>2025</v>
      </c>
      <c r="I179" s="4" t="s">
        <v>2026</v>
      </c>
      <c r="J179" s="1" t="s">
        <v>2027</v>
      </c>
    </row>
    <row r="180">
      <c r="A180" s="1" t="s">
        <v>1</v>
      </c>
      <c r="B180" s="1" t="s">
        <v>1680</v>
      </c>
      <c r="C180" s="4" t="s">
        <v>2028</v>
      </c>
      <c r="D180" s="4" t="s">
        <v>2029</v>
      </c>
      <c r="E180" s="4" t="s">
        <v>2030</v>
      </c>
      <c r="F180" s="4" t="s">
        <v>2031</v>
      </c>
      <c r="G180" s="4" t="s">
        <v>2032</v>
      </c>
      <c r="H180" s="4" t="s">
        <v>2033</v>
      </c>
      <c r="I180" s="4" t="s">
        <v>2034</v>
      </c>
      <c r="J180" s="1" t="s">
        <v>2035</v>
      </c>
    </row>
    <row r="181">
      <c r="A181" s="1" t="s">
        <v>1</v>
      </c>
      <c r="B181" s="1" t="s">
        <v>1647</v>
      </c>
      <c r="C181" s="4" t="s">
        <v>2036</v>
      </c>
      <c r="D181" s="4" t="s">
        <v>2037</v>
      </c>
      <c r="E181" s="4" t="s">
        <v>2038</v>
      </c>
      <c r="F181" s="4" t="s">
        <v>2039</v>
      </c>
      <c r="G181" s="4" t="s">
        <v>2040</v>
      </c>
      <c r="H181" s="4" t="s">
        <v>2041</v>
      </c>
      <c r="I181" s="4" t="s">
        <v>2042</v>
      </c>
      <c r="J181" s="1" t="s">
        <v>2043</v>
      </c>
    </row>
  </sheetData>
  <hyperlinks>
    <hyperlink r:id="rId1" ref="C2"/>
    <hyperlink r:id="rId2" ref="D2"/>
    <hyperlink r:id="rId3" ref="E2"/>
    <hyperlink r:id="rId4" ref="F2"/>
    <hyperlink r:id="rId5" ref="G2"/>
    <hyperlink r:id="rId6" ref="H2"/>
    <hyperlink r:id="rId7" ref="I2"/>
    <hyperlink r:id="rId8" ref="C3"/>
    <hyperlink r:id="rId9" ref="D3"/>
    <hyperlink r:id="rId10" ref="E3"/>
    <hyperlink r:id="rId11" ref="F3"/>
    <hyperlink r:id="rId12" ref="G3"/>
    <hyperlink r:id="rId13" ref="H3"/>
    <hyperlink r:id="rId14" ref="I3"/>
    <hyperlink r:id="rId15" ref="C4"/>
    <hyperlink r:id="rId16" ref="D4"/>
    <hyperlink r:id="rId17" ref="E4"/>
    <hyperlink r:id="rId18" ref="F4"/>
    <hyperlink r:id="rId19" ref="G4"/>
    <hyperlink r:id="rId20" ref="H4"/>
    <hyperlink r:id="rId21" ref="I4"/>
    <hyperlink r:id="rId22" ref="C5"/>
    <hyperlink r:id="rId23" ref="D5"/>
    <hyperlink r:id="rId24" ref="E5"/>
    <hyperlink r:id="rId25" ref="F5"/>
    <hyperlink r:id="rId26" ref="G5"/>
    <hyperlink r:id="rId27" ref="H5"/>
    <hyperlink r:id="rId28" ref="I5"/>
    <hyperlink r:id="rId29" ref="C6"/>
    <hyperlink r:id="rId30" ref="D6"/>
    <hyperlink r:id="rId31" ref="E6"/>
    <hyperlink r:id="rId32" ref="F6"/>
    <hyperlink r:id="rId33" ref="G6"/>
    <hyperlink r:id="rId34" ref="H6"/>
    <hyperlink r:id="rId35" ref="I6"/>
    <hyperlink r:id="rId36" ref="C7"/>
    <hyperlink r:id="rId37" ref="D7"/>
    <hyperlink r:id="rId38" ref="E7"/>
    <hyperlink r:id="rId39" ref="F7"/>
    <hyperlink r:id="rId40" ref="G7"/>
    <hyperlink r:id="rId41" ref="H7"/>
    <hyperlink r:id="rId42" ref="I7"/>
    <hyperlink r:id="rId43" ref="C8"/>
    <hyperlink r:id="rId44" ref="D8"/>
    <hyperlink r:id="rId45" ref="E8"/>
    <hyperlink r:id="rId46" ref="F8"/>
    <hyperlink r:id="rId47" ref="G8"/>
    <hyperlink r:id="rId48" ref="H8"/>
    <hyperlink r:id="rId49" ref="I8"/>
    <hyperlink r:id="rId50" ref="C9"/>
    <hyperlink r:id="rId51" ref="D9"/>
    <hyperlink r:id="rId52" ref="E9"/>
    <hyperlink r:id="rId53" ref="F9"/>
    <hyperlink r:id="rId54" ref="G9"/>
    <hyperlink r:id="rId55" ref="H9"/>
    <hyperlink r:id="rId56" ref="I9"/>
    <hyperlink r:id="rId57" ref="C10"/>
    <hyperlink r:id="rId58" ref="D10"/>
    <hyperlink r:id="rId59" ref="E10"/>
    <hyperlink r:id="rId60" ref="F10"/>
    <hyperlink r:id="rId61" ref="G10"/>
    <hyperlink r:id="rId62" ref="H10"/>
    <hyperlink r:id="rId63" ref="I10"/>
    <hyperlink r:id="rId64" ref="C11"/>
    <hyperlink r:id="rId65" ref="D11"/>
    <hyperlink r:id="rId66" ref="E11"/>
    <hyperlink r:id="rId67" ref="F11"/>
    <hyperlink r:id="rId68" ref="G11"/>
    <hyperlink r:id="rId69" ref="H11"/>
    <hyperlink r:id="rId70" ref="I11"/>
    <hyperlink r:id="rId71" ref="C12"/>
    <hyperlink r:id="rId72" ref="D12"/>
    <hyperlink r:id="rId73" ref="E12"/>
    <hyperlink r:id="rId74" ref="F12"/>
    <hyperlink r:id="rId75" ref="G12"/>
    <hyperlink r:id="rId76" ref="H12"/>
    <hyperlink r:id="rId77" ref="I12"/>
    <hyperlink r:id="rId78" ref="C13"/>
    <hyperlink r:id="rId79" ref="D13"/>
    <hyperlink r:id="rId80" ref="E13"/>
    <hyperlink r:id="rId81" ref="F13"/>
    <hyperlink r:id="rId82" ref="G13"/>
    <hyperlink r:id="rId83" ref="H13"/>
    <hyperlink r:id="rId84" ref="I13"/>
    <hyperlink r:id="rId85" ref="C14"/>
    <hyperlink r:id="rId86" ref="D14"/>
    <hyperlink r:id="rId87" ref="E14"/>
    <hyperlink r:id="rId88" ref="F14"/>
    <hyperlink r:id="rId89" ref="G14"/>
    <hyperlink r:id="rId90" ref="H14"/>
    <hyperlink r:id="rId91" ref="I14"/>
    <hyperlink r:id="rId92" ref="C15"/>
    <hyperlink r:id="rId93" ref="D15"/>
    <hyperlink r:id="rId94" ref="E15"/>
    <hyperlink r:id="rId95" ref="F15"/>
    <hyperlink r:id="rId96" ref="G15"/>
    <hyperlink r:id="rId97" ref="H15"/>
    <hyperlink r:id="rId98" ref="I15"/>
    <hyperlink r:id="rId99" ref="C16"/>
    <hyperlink r:id="rId100" ref="D16"/>
    <hyperlink r:id="rId101" ref="E16"/>
    <hyperlink r:id="rId102" ref="F16"/>
    <hyperlink r:id="rId103" ref="G16"/>
    <hyperlink r:id="rId104" ref="H16"/>
    <hyperlink r:id="rId105" ref="I16"/>
    <hyperlink r:id="rId106" ref="C17"/>
    <hyperlink r:id="rId107" ref="D17"/>
    <hyperlink r:id="rId108" ref="E17"/>
    <hyperlink r:id="rId109" ref="F17"/>
    <hyperlink r:id="rId110" ref="G17"/>
    <hyperlink r:id="rId111" ref="H17"/>
    <hyperlink r:id="rId112" ref="I17"/>
    <hyperlink r:id="rId113" ref="C18"/>
    <hyperlink r:id="rId114" ref="D18"/>
    <hyperlink r:id="rId115" ref="E18"/>
    <hyperlink r:id="rId116" ref="F18"/>
    <hyperlink r:id="rId117" ref="G18"/>
    <hyperlink r:id="rId118" ref="H18"/>
    <hyperlink r:id="rId119" ref="I18"/>
    <hyperlink r:id="rId120" ref="C19"/>
    <hyperlink r:id="rId121" ref="D19"/>
    <hyperlink r:id="rId122" ref="E19"/>
    <hyperlink r:id="rId123" ref="F19"/>
    <hyperlink r:id="rId124" ref="G19"/>
    <hyperlink r:id="rId125" ref="H19"/>
    <hyperlink r:id="rId126" ref="I19"/>
    <hyperlink r:id="rId127" ref="C20"/>
    <hyperlink r:id="rId128" ref="D20"/>
    <hyperlink r:id="rId129" ref="E20"/>
    <hyperlink r:id="rId130" ref="F20"/>
    <hyperlink r:id="rId131" ref="G20"/>
    <hyperlink r:id="rId132" ref="H20"/>
    <hyperlink r:id="rId133" ref="I20"/>
    <hyperlink r:id="rId134" ref="C21"/>
    <hyperlink r:id="rId135" ref="D21"/>
    <hyperlink r:id="rId136" ref="E21"/>
    <hyperlink r:id="rId137" ref="F21"/>
    <hyperlink r:id="rId138" ref="G21"/>
    <hyperlink r:id="rId139" ref="H21"/>
    <hyperlink r:id="rId140" ref="I21"/>
    <hyperlink r:id="rId141" ref="C22"/>
    <hyperlink r:id="rId142" ref="D22"/>
    <hyperlink r:id="rId143" ref="E22"/>
    <hyperlink r:id="rId144" ref="F22"/>
    <hyperlink r:id="rId145" ref="G22"/>
    <hyperlink r:id="rId146" ref="H22"/>
    <hyperlink r:id="rId147" ref="I22"/>
    <hyperlink r:id="rId148" ref="C23"/>
    <hyperlink r:id="rId149" ref="D23"/>
    <hyperlink r:id="rId150" ref="E23"/>
    <hyperlink r:id="rId151" ref="F23"/>
    <hyperlink r:id="rId152" ref="G23"/>
    <hyperlink r:id="rId153" ref="H23"/>
    <hyperlink r:id="rId154" ref="I23"/>
    <hyperlink r:id="rId155" ref="C24"/>
    <hyperlink r:id="rId156" ref="D24"/>
    <hyperlink r:id="rId157" ref="E24"/>
    <hyperlink r:id="rId158" ref="F24"/>
    <hyperlink r:id="rId159" ref="G24"/>
    <hyperlink r:id="rId160" ref="H24"/>
    <hyperlink r:id="rId161" ref="I24"/>
    <hyperlink r:id="rId162" ref="C25"/>
    <hyperlink r:id="rId163" ref="D25"/>
    <hyperlink r:id="rId164" ref="E25"/>
    <hyperlink r:id="rId165" ref="F25"/>
    <hyperlink r:id="rId166" ref="G25"/>
    <hyperlink r:id="rId167" ref="H25"/>
    <hyperlink r:id="rId168" ref="I25"/>
    <hyperlink r:id="rId169" ref="C26"/>
    <hyperlink r:id="rId170" ref="D26"/>
    <hyperlink r:id="rId171" ref="E26"/>
    <hyperlink r:id="rId172" ref="F26"/>
    <hyperlink r:id="rId173" ref="G26"/>
    <hyperlink r:id="rId174" ref="H26"/>
    <hyperlink r:id="rId175" ref="I26"/>
    <hyperlink r:id="rId176" ref="C27"/>
    <hyperlink r:id="rId177" ref="D27"/>
    <hyperlink r:id="rId178" ref="E27"/>
    <hyperlink r:id="rId179" ref="F27"/>
    <hyperlink r:id="rId180" ref="G27"/>
    <hyperlink r:id="rId181" ref="H27"/>
    <hyperlink r:id="rId182" ref="I27"/>
    <hyperlink r:id="rId183" ref="C28"/>
    <hyperlink r:id="rId184" ref="D28"/>
    <hyperlink r:id="rId185" ref="E28"/>
    <hyperlink r:id="rId186" ref="F28"/>
    <hyperlink r:id="rId187" ref="G28"/>
    <hyperlink r:id="rId188" ref="H28"/>
    <hyperlink r:id="rId189" ref="I28"/>
    <hyperlink r:id="rId190" ref="C29"/>
    <hyperlink r:id="rId191" ref="D29"/>
    <hyperlink r:id="rId192" ref="E29"/>
    <hyperlink r:id="rId193" ref="F29"/>
    <hyperlink r:id="rId194" ref="G29"/>
    <hyperlink r:id="rId195" ref="H29"/>
    <hyperlink r:id="rId196" ref="I29"/>
    <hyperlink r:id="rId197" ref="C30"/>
    <hyperlink r:id="rId198" ref="D30"/>
    <hyperlink r:id="rId199" ref="E30"/>
    <hyperlink r:id="rId200" ref="F30"/>
    <hyperlink r:id="rId201" ref="G30"/>
    <hyperlink r:id="rId202" ref="H30"/>
    <hyperlink r:id="rId203" ref="I30"/>
    <hyperlink r:id="rId204" ref="C31"/>
    <hyperlink r:id="rId205" ref="D31"/>
    <hyperlink r:id="rId206" ref="E31"/>
    <hyperlink r:id="rId207" ref="F31"/>
    <hyperlink r:id="rId208" ref="G31"/>
    <hyperlink r:id="rId209" ref="H31"/>
    <hyperlink r:id="rId210" ref="I31"/>
    <hyperlink r:id="rId211" ref="C32"/>
    <hyperlink r:id="rId212" ref="D32"/>
    <hyperlink r:id="rId213" ref="E32"/>
    <hyperlink r:id="rId214" ref="F32"/>
    <hyperlink r:id="rId215" ref="G32"/>
    <hyperlink r:id="rId216" ref="H32"/>
    <hyperlink r:id="rId217" ref="I32"/>
    <hyperlink r:id="rId218" ref="C33"/>
    <hyperlink r:id="rId219" ref="D33"/>
    <hyperlink r:id="rId220" ref="E33"/>
    <hyperlink r:id="rId221" ref="F33"/>
    <hyperlink r:id="rId222" ref="G33"/>
    <hyperlink r:id="rId223" ref="H33"/>
    <hyperlink r:id="rId224" ref="I33"/>
    <hyperlink r:id="rId225" ref="C34"/>
    <hyperlink r:id="rId226" ref="D34"/>
    <hyperlink r:id="rId227" ref="E34"/>
    <hyperlink r:id="rId228" ref="F34"/>
    <hyperlink r:id="rId229" ref="G34"/>
    <hyperlink r:id="rId230" ref="H34"/>
    <hyperlink r:id="rId231" ref="I34"/>
    <hyperlink r:id="rId232" ref="C35"/>
    <hyperlink r:id="rId233" ref="D35"/>
    <hyperlink r:id="rId234" ref="E35"/>
    <hyperlink r:id="rId235" ref="F35"/>
    <hyperlink r:id="rId236" ref="G35"/>
    <hyperlink r:id="rId237" ref="H35"/>
    <hyperlink r:id="rId238" ref="I35"/>
    <hyperlink r:id="rId239" ref="C36"/>
    <hyperlink r:id="rId240" ref="D36"/>
    <hyperlink r:id="rId241" ref="E36"/>
    <hyperlink r:id="rId242" ref="F36"/>
    <hyperlink r:id="rId243" ref="G36"/>
    <hyperlink r:id="rId244" ref="H36"/>
    <hyperlink r:id="rId245" ref="I36"/>
    <hyperlink r:id="rId246" ref="C37"/>
    <hyperlink r:id="rId247" ref="D37"/>
    <hyperlink r:id="rId248" ref="E37"/>
    <hyperlink r:id="rId249" ref="F37"/>
    <hyperlink r:id="rId250" ref="G37"/>
    <hyperlink r:id="rId251" ref="H37"/>
    <hyperlink r:id="rId252" ref="I37"/>
    <hyperlink r:id="rId253" ref="C38"/>
    <hyperlink r:id="rId254" ref="D38"/>
    <hyperlink r:id="rId255" ref="E38"/>
    <hyperlink r:id="rId256" ref="F38"/>
    <hyperlink r:id="rId257" ref="G38"/>
    <hyperlink r:id="rId258" ref="H38"/>
    <hyperlink r:id="rId259" ref="I38"/>
    <hyperlink r:id="rId260" ref="C39"/>
    <hyperlink r:id="rId261" ref="D39"/>
    <hyperlink r:id="rId262" ref="E39"/>
    <hyperlink r:id="rId263" ref="F39"/>
    <hyperlink r:id="rId264" ref="G39"/>
    <hyperlink r:id="rId265" ref="H39"/>
    <hyperlink r:id="rId266" ref="I39"/>
    <hyperlink r:id="rId267" ref="C40"/>
    <hyperlink r:id="rId268" ref="D40"/>
    <hyperlink r:id="rId269" ref="E40"/>
    <hyperlink r:id="rId270" ref="F40"/>
    <hyperlink r:id="rId271" ref="G40"/>
    <hyperlink r:id="rId272" ref="H40"/>
    <hyperlink r:id="rId273" ref="I40"/>
    <hyperlink r:id="rId274" ref="C41"/>
    <hyperlink r:id="rId275" ref="D41"/>
    <hyperlink r:id="rId276" ref="E41"/>
    <hyperlink r:id="rId277" ref="F41"/>
    <hyperlink r:id="rId278" ref="G41"/>
    <hyperlink r:id="rId279" ref="H41"/>
    <hyperlink r:id="rId280" ref="I41"/>
    <hyperlink r:id="rId281" ref="C42"/>
    <hyperlink r:id="rId282" ref="D42"/>
    <hyperlink r:id="rId283" ref="E42"/>
    <hyperlink r:id="rId284" ref="F42"/>
    <hyperlink r:id="rId285" ref="G42"/>
    <hyperlink r:id="rId286" ref="H42"/>
    <hyperlink r:id="rId287" ref="I42"/>
    <hyperlink r:id="rId288" ref="C43"/>
    <hyperlink r:id="rId289" ref="D43"/>
    <hyperlink r:id="rId290" ref="E43"/>
    <hyperlink r:id="rId291" ref="F43"/>
    <hyperlink r:id="rId292" ref="G43"/>
    <hyperlink r:id="rId293" ref="H43"/>
    <hyperlink r:id="rId294" ref="I43"/>
    <hyperlink r:id="rId295" ref="C44"/>
    <hyperlink r:id="rId296" ref="D44"/>
    <hyperlink r:id="rId297" ref="E44"/>
    <hyperlink r:id="rId298" ref="F44"/>
    <hyperlink r:id="rId299" ref="G44"/>
    <hyperlink r:id="rId300" ref="H44"/>
    <hyperlink r:id="rId301" ref="I44"/>
    <hyperlink r:id="rId302" ref="C45"/>
    <hyperlink r:id="rId303" ref="D45"/>
    <hyperlink r:id="rId304" ref="E45"/>
    <hyperlink r:id="rId305" ref="F45"/>
    <hyperlink r:id="rId306" ref="G45"/>
    <hyperlink r:id="rId307" ref="H45"/>
    <hyperlink r:id="rId308" ref="I45"/>
    <hyperlink r:id="rId309" ref="C46"/>
    <hyperlink r:id="rId310" ref="D46"/>
    <hyperlink r:id="rId311" ref="E46"/>
    <hyperlink r:id="rId312" ref="F46"/>
    <hyperlink r:id="rId313" ref="G46"/>
    <hyperlink r:id="rId314" ref="H46"/>
    <hyperlink r:id="rId315" ref="I46"/>
    <hyperlink r:id="rId316" ref="C47"/>
    <hyperlink r:id="rId317" ref="D47"/>
    <hyperlink r:id="rId318" ref="E47"/>
    <hyperlink r:id="rId319" ref="F47"/>
    <hyperlink r:id="rId320" ref="G47"/>
    <hyperlink r:id="rId321" ref="H47"/>
    <hyperlink r:id="rId322" ref="I47"/>
    <hyperlink r:id="rId323" ref="C48"/>
    <hyperlink r:id="rId324" ref="D48"/>
    <hyperlink r:id="rId325" ref="E48"/>
    <hyperlink r:id="rId326" ref="F48"/>
    <hyperlink r:id="rId327" ref="G48"/>
    <hyperlink r:id="rId328" ref="H48"/>
    <hyperlink r:id="rId329" ref="I48"/>
    <hyperlink r:id="rId330" ref="C49"/>
    <hyperlink r:id="rId331" ref="D49"/>
    <hyperlink r:id="rId332" ref="E49"/>
    <hyperlink r:id="rId333" ref="F49"/>
    <hyperlink r:id="rId334" ref="G49"/>
    <hyperlink r:id="rId335" ref="H49"/>
    <hyperlink r:id="rId336" ref="I49"/>
    <hyperlink r:id="rId337" ref="C50"/>
    <hyperlink r:id="rId338" ref="D50"/>
    <hyperlink r:id="rId339" ref="E50"/>
    <hyperlink r:id="rId340" ref="F50"/>
    <hyperlink r:id="rId341" ref="G50"/>
    <hyperlink r:id="rId342" ref="H50"/>
    <hyperlink r:id="rId343" ref="I50"/>
    <hyperlink r:id="rId344" ref="C51"/>
    <hyperlink r:id="rId345" ref="D51"/>
    <hyperlink r:id="rId346" ref="E51"/>
    <hyperlink r:id="rId347" ref="F51"/>
    <hyperlink r:id="rId348" ref="G51"/>
    <hyperlink r:id="rId349" ref="H51"/>
    <hyperlink r:id="rId350" ref="I51"/>
    <hyperlink r:id="rId351" ref="C52"/>
    <hyperlink r:id="rId352" ref="D52"/>
    <hyperlink r:id="rId353" ref="E52"/>
    <hyperlink r:id="rId354" ref="F52"/>
    <hyperlink r:id="rId355" ref="G52"/>
    <hyperlink r:id="rId356" ref="H52"/>
    <hyperlink r:id="rId357" ref="I52"/>
    <hyperlink r:id="rId358" ref="C53"/>
    <hyperlink r:id="rId359" ref="D53"/>
    <hyperlink r:id="rId360" ref="E53"/>
    <hyperlink r:id="rId361" ref="F53"/>
    <hyperlink r:id="rId362" ref="G53"/>
    <hyperlink r:id="rId363" ref="H53"/>
    <hyperlink r:id="rId364" ref="I53"/>
    <hyperlink r:id="rId365" ref="C54"/>
    <hyperlink r:id="rId366" ref="D54"/>
    <hyperlink r:id="rId367" ref="E54"/>
    <hyperlink r:id="rId368" ref="F54"/>
    <hyperlink r:id="rId369" ref="G54"/>
    <hyperlink r:id="rId370" ref="H54"/>
    <hyperlink r:id="rId371" ref="I54"/>
    <hyperlink r:id="rId372" ref="C55"/>
    <hyperlink r:id="rId373" ref="D55"/>
    <hyperlink r:id="rId374" ref="E55"/>
    <hyperlink r:id="rId375" ref="F55"/>
    <hyperlink r:id="rId376" ref="G55"/>
    <hyperlink r:id="rId377" ref="H55"/>
    <hyperlink r:id="rId378" ref="I55"/>
    <hyperlink r:id="rId379" ref="C56"/>
    <hyperlink r:id="rId380" ref="D56"/>
    <hyperlink r:id="rId381" ref="E56"/>
    <hyperlink r:id="rId382" ref="F56"/>
    <hyperlink r:id="rId383" ref="G56"/>
    <hyperlink r:id="rId384" ref="H56"/>
    <hyperlink r:id="rId385" ref="I56"/>
    <hyperlink r:id="rId386" ref="C57"/>
    <hyperlink r:id="rId387" ref="D57"/>
    <hyperlink r:id="rId388" ref="E57"/>
    <hyperlink r:id="rId389" ref="F57"/>
    <hyperlink r:id="rId390" ref="G57"/>
    <hyperlink r:id="rId391" ref="H57"/>
    <hyperlink r:id="rId392" ref="I57"/>
    <hyperlink r:id="rId393" ref="C58"/>
    <hyperlink r:id="rId394" ref="D58"/>
    <hyperlink r:id="rId395" ref="E58"/>
    <hyperlink r:id="rId396" ref="F58"/>
    <hyperlink r:id="rId397" ref="G58"/>
    <hyperlink r:id="rId398" ref="H58"/>
    <hyperlink r:id="rId399" ref="I58"/>
    <hyperlink r:id="rId400" ref="C59"/>
    <hyperlink r:id="rId401" ref="D59"/>
    <hyperlink r:id="rId402" ref="E59"/>
    <hyperlink r:id="rId403" ref="F59"/>
    <hyperlink r:id="rId404" ref="G59"/>
    <hyperlink r:id="rId405" ref="H59"/>
    <hyperlink r:id="rId406" ref="I59"/>
    <hyperlink r:id="rId407" ref="C60"/>
    <hyperlink r:id="rId408" ref="D60"/>
    <hyperlink r:id="rId409" ref="E60"/>
    <hyperlink r:id="rId410" ref="F60"/>
    <hyperlink r:id="rId411" ref="G60"/>
    <hyperlink r:id="rId412" ref="H60"/>
    <hyperlink r:id="rId413" ref="I60"/>
    <hyperlink r:id="rId414" ref="C61"/>
    <hyperlink r:id="rId415" ref="D61"/>
    <hyperlink r:id="rId416" ref="E61"/>
    <hyperlink r:id="rId417" ref="F61"/>
    <hyperlink r:id="rId418" ref="G61"/>
    <hyperlink r:id="rId419" ref="H61"/>
    <hyperlink r:id="rId420" ref="I61"/>
    <hyperlink r:id="rId421" ref="C62"/>
    <hyperlink r:id="rId422" ref="D62"/>
    <hyperlink r:id="rId423" ref="E62"/>
    <hyperlink r:id="rId424" ref="F62"/>
    <hyperlink r:id="rId425" ref="G62"/>
    <hyperlink r:id="rId426" ref="H62"/>
    <hyperlink r:id="rId427" ref="I62"/>
    <hyperlink r:id="rId428" ref="C63"/>
    <hyperlink r:id="rId429" ref="D63"/>
    <hyperlink r:id="rId430" ref="E63"/>
    <hyperlink r:id="rId431" ref="F63"/>
    <hyperlink r:id="rId432" ref="G63"/>
    <hyperlink r:id="rId433" ref="H63"/>
    <hyperlink r:id="rId434" ref="I63"/>
    <hyperlink r:id="rId435" ref="C64"/>
    <hyperlink r:id="rId436" ref="D64"/>
    <hyperlink r:id="rId437" ref="E64"/>
    <hyperlink r:id="rId438" ref="F64"/>
    <hyperlink r:id="rId439" ref="G64"/>
    <hyperlink r:id="rId440" ref="H64"/>
    <hyperlink r:id="rId441" ref="I64"/>
    <hyperlink r:id="rId442" ref="C65"/>
    <hyperlink r:id="rId443" ref="D65"/>
    <hyperlink r:id="rId444" ref="E65"/>
    <hyperlink r:id="rId445" ref="F65"/>
    <hyperlink r:id="rId446" ref="G65"/>
    <hyperlink r:id="rId447" ref="H65"/>
    <hyperlink r:id="rId448" ref="I65"/>
    <hyperlink r:id="rId449" ref="C66"/>
    <hyperlink r:id="rId450" ref="D66"/>
    <hyperlink r:id="rId451" ref="E66"/>
    <hyperlink r:id="rId452" ref="F66"/>
    <hyperlink r:id="rId453" ref="G66"/>
    <hyperlink r:id="rId454" ref="H66"/>
    <hyperlink r:id="rId455" ref="I66"/>
    <hyperlink r:id="rId456" ref="C67"/>
    <hyperlink r:id="rId457" ref="D67"/>
    <hyperlink r:id="rId458" ref="E67"/>
    <hyperlink r:id="rId459" ref="F67"/>
    <hyperlink r:id="rId460" ref="G67"/>
    <hyperlink r:id="rId461" ref="H67"/>
    <hyperlink r:id="rId462" ref="I67"/>
    <hyperlink r:id="rId463" ref="C68"/>
    <hyperlink r:id="rId464" ref="D68"/>
    <hyperlink r:id="rId465" ref="E68"/>
    <hyperlink r:id="rId466" ref="F68"/>
    <hyperlink r:id="rId467" ref="G68"/>
    <hyperlink r:id="rId468" ref="H68"/>
    <hyperlink r:id="rId469" ref="I68"/>
    <hyperlink r:id="rId470" ref="C69"/>
    <hyperlink r:id="rId471" ref="D69"/>
    <hyperlink r:id="rId472" ref="E69"/>
    <hyperlink r:id="rId473" ref="F69"/>
    <hyperlink r:id="rId474" ref="G69"/>
    <hyperlink r:id="rId475" ref="H69"/>
    <hyperlink r:id="rId476" ref="I69"/>
    <hyperlink r:id="rId477" ref="C70"/>
    <hyperlink r:id="rId478" ref="D70"/>
    <hyperlink r:id="rId479" ref="E70"/>
    <hyperlink r:id="rId480" ref="F70"/>
    <hyperlink r:id="rId481" ref="G70"/>
    <hyperlink r:id="rId482" ref="H70"/>
    <hyperlink r:id="rId483" ref="I70"/>
    <hyperlink r:id="rId484" ref="C71"/>
    <hyperlink r:id="rId485" ref="D71"/>
    <hyperlink r:id="rId486" ref="E71"/>
    <hyperlink r:id="rId487" ref="F71"/>
    <hyperlink r:id="rId488" ref="G71"/>
    <hyperlink r:id="rId489" ref="H71"/>
    <hyperlink r:id="rId490" ref="I71"/>
    <hyperlink r:id="rId491" ref="C72"/>
    <hyperlink r:id="rId492" ref="D72"/>
    <hyperlink r:id="rId493" ref="E72"/>
    <hyperlink r:id="rId494" ref="F72"/>
    <hyperlink r:id="rId495" ref="G72"/>
    <hyperlink r:id="rId496" ref="H72"/>
    <hyperlink r:id="rId497" ref="I72"/>
    <hyperlink r:id="rId498" ref="C73"/>
    <hyperlink r:id="rId499" ref="D73"/>
    <hyperlink r:id="rId500" ref="E73"/>
    <hyperlink r:id="rId501" ref="F73"/>
    <hyperlink r:id="rId502" ref="G73"/>
    <hyperlink r:id="rId503" ref="H73"/>
    <hyperlink r:id="rId504" ref="I73"/>
    <hyperlink r:id="rId505" ref="C74"/>
    <hyperlink r:id="rId506" ref="D74"/>
    <hyperlink r:id="rId507" ref="E74"/>
    <hyperlink r:id="rId508" ref="F74"/>
    <hyperlink r:id="rId509" ref="G74"/>
    <hyperlink r:id="rId510" ref="H74"/>
    <hyperlink r:id="rId511" ref="I74"/>
    <hyperlink r:id="rId512" ref="C75"/>
    <hyperlink r:id="rId513" ref="D75"/>
    <hyperlink r:id="rId514" ref="E75"/>
    <hyperlink r:id="rId515" ref="F75"/>
    <hyperlink r:id="rId516" ref="G75"/>
    <hyperlink r:id="rId517" ref="H75"/>
    <hyperlink r:id="rId518" ref="I75"/>
    <hyperlink r:id="rId519" ref="C76"/>
    <hyperlink r:id="rId520" ref="D76"/>
    <hyperlink r:id="rId521" ref="E76"/>
    <hyperlink r:id="rId522" ref="F76"/>
    <hyperlink r:id="rId523" ref="G76"/>
    <hyperlink r:id="rId524" ref="H76"/>
    <hyperlink r:id="rId525" ref="I76"/>
    <hyperlink r:id="rId526" ref="C77"/>
    <hyperlink r:id="rId527" ref="D77"/>
    <hyperlink r:id="rId528" ref="E77"/>
    <hyperlink r:id="rId529" ref="F77"/>
    <hyperlink r:id="rId530" ref="G77"/>
    <hyperlink r:id="rId531" ref="H77"/>
    <hyperlink r:id="rId532" ref="I77"/>
    <hyperlink r:id="rId533" ref="C78"/>
    <hyperlink r:id="rId534" ref="D78"/>
    <hyperlink r:id="rId535" ref="E78"/>
    <hyperlink r:id="rId536" ref="F78"/>
    <hyperlink r:id="rId537" ref="G78"/>
    <hyperlink r:id="rId538" ref="H78"/>
    <hyperlink r:id="rId539" ref="I78"/>
    <hyperlink r:id="rId540" ref="C79"/>
    <hyperlink r:id="rId541" ref="D79"/>
    <hyperlink r:id="rId542" ref="E79"/>
    <hyperlink r:id="rId543" ref="F79"/>
    <hyperlink r:id="rId544" ref="G79"/>
    <hyperlink r:id="rId545" ref="H79"/>
    <hyperlink r:id="rId546" ref="I79"/>
    <hyperlink r:id="rId547" ref="C80"/>
    <hyperlink r:id="rId548" ref="D80"/>
    <hyperlink r:id="rId549" ref="E80"/>
    <hyperlink r:id="rId550" ref="F80"/>
    <hyperlink r:id="rId551" ref="G80"/>
    <hyperlink r:id="rId552" ref="H80"/>
    <hyperlink r:id="rId553" ref="I80"/>
    <hyperlink r:id="rId554" ref="C81"/>
    <hyperlink r:id="rId555" ref="D81"/>
    <hyperlink r:id="rId556" ref="E81"/>
    <hyperlink r:id="rId557" ref="F81"/>
    <hyperlink r:id="rId558" ref="G81"/>
    <hyperlink r:id="rId559" ref="H81"/>
    <hyperlink r:id="rId560" ref="I81"/>
    <hyperlink r:id="rId561" ref="C82"/>
    <hyperlink r:id="rId562" ref="D82"/>
    <hyperlink r:id="rId563" ref="E82"/>
    <hyperlink r:id="rId564" ref="F82"/>
    <hyperlink r:id="rId565" ref="G82"/>
    <hyperlink r:id="rId566" ref="H82"/>
    <hyperlink r:id="rId567" ref="I82"/>
    <hyperlink r:id="rId568" ref="C83"/>
    <hyperlink r:id="rId569" ref="D83"/>
    <hyperlink r:id="rId570" ref="E83"/>
    <hyperlink r:id="rId571" ref="F83"/>
    <hyperlink r:id="rId572" ref="G83"/>
    <hyperlink r:id="rId573" ref="H83"/>
    <hyperlink r:id="rId574" ref="I83"/>
    <hyperlink r:id="rId575" ref="C84"/>
    <hyperlink r:id="rId576" ref="D84"/>
    <hyperlink r:id="rId577" ref="E84"/>
    <hyperlink r:id="rId578" ref="F84"/>
    <hyperlink r:id="rId579" ref="G84"/>
    <hyperlink r:id="rId580" ref="H84"/>
    <hyperlink r:id="rId581" ref="I84"/>
    <hyperlink r:id="rId582" ref="C85"/>
    <hyperlink r:id="rId583" ref="D85"/>
    <hyperlink r:id="rId584" ref="E85"/>
    <hyperlink r:id="rId585" ref="F85"/>
    <hyperlink r:id="rId586" ref="G85"/>
    <hyperlink r:id="rId587" ref="H85"/>
    <hyperlink r:id="rId588" ref="I85"/>
    <hyperlink r:id="rId589" ref="C86"/>
    <hyperlink r:id="rId590" ref="D86"/>
    <hyperlink r:id="rId591" ref="E86"/>
    <hyperlink r:id="rId592" ref="F86"/>
    <hyperlink r:id="rId593" ref="G86"/>
    <hyperlink r:id="rId594" ref="H86"/>
    <hyperlink r:id="rId595" ref="I86"/>
    <hyperlink r:id="rId596" ref="C87"/>
    <hyperlink r:id="rId597" ref="D87"/>
    <hyperlink r:id="rId598" ref="E87"/>
    <hyperlink r:id="rId599" ref="F87"/>
    <hyperlink r:id="rId600" ref="G87"/>
    <hyperlink r:id="rId601" ref="H87"/>
    <hyperlink r:id="rId602" ref="I87"/>
    <hyperlink r:id="rId603" ref="C88"/>
    <hyperlink r:id="rId604" ref="D88"/>
    <hyperlink r:id="rId605" ref="E88"/>
    <hyperlink r:id="rId606" ref="F88"/>
    <hyperlink r:id="rId607" ref="G88"/>
    <hyperlink r:id="rId608" ref="H88"/>
    <hyperlink r:id="rId609" ref="I88"/>
    <hyperlink r:id="rId610" ref="C89"/>
    <hyperlink r:id="rId611" ref="D89"/>
    <hyperlink r:id="rId612" ref="E89"/>
    <hyperlink r:id="rId613" ref="F89"/>
    <hyperlink r:id="rId614" ref="G89"/>
    <hyperlink r:id="rId615" ref="H89"/>
    <hyperlink r:id="rId616" ref="I89"/>
    <hyperlink r:id="rId617" ref="C90"/>
    <hyperlink r:id="rId618" ref="D90"/>
    <hyperlink r:id="rId619" ref="E90"/>
    <hyperlink r:id="rId620" ref="F90"/>
    <hyperlink r:id="rId621" ref="G90"/>
    <hyperlink r:id="rId622" ref="H90"/>
    <hyperlink r:id="rId623" ref="I90"/>
    <hyperlink r:id="rId624" ref="C91"/>
    <hyperlink r:id="rId625" ref="D91"/>
    <hyperlink r:id="rId626" ref="E91"/>
    <hyperlink r:id="rId627" ref="F91"/>
    <hyperlink r:id="rId628" ref="G91"/>
    <hyperlink r:id="rId629" ref="H91"/>
    <hyperlink r:id="rId630" ref="I91"/>
    <hyperlink r:id="rId631" ref="C92"/>
    <hyperlink r:id="rId632" ref="D92"/>
    <hyperlink r:id="rId633" ref="E92"/>
    <hyperlink r:id="rId634" ref="F92"/>
    <hyperlink r:id="rId635" ref="G92"/>
    <hyperlink r:id="rId636" ref="H92"/>
    <hyperlink r:id="rId637" ref="I92"/>
    <hyperlink r:id="rId638" ref="C93"/>
    <hyperlink r:id="rId639" ref="D93"/>
    <hyperlink r:id="rId640" ref="E93"/>
    <hyperlink r:id="rId641" ref="F93"/>
    <hyperlink r:id="rId642" ref="G93"/>
    <hyperlink r:id="rId643" ref="H93"/>
    <hyperlink r:id="rId644" ref="I93"/>
    <hyperlink r:id="rId645" ref="C94"/>
    <hyperlink r:id="rId646" ref="D94"/>
    <hyperlink r:id="rId647" ref="E94"/>
    <hyperlink r:id="rId648" ref="F94"/>
    <hyperlink r:id="rId649" ref="G94"/>
    <hyperlink r:id="rId650" ref="H94"/>
    <hyperlink r:id="rId651" ref="I94"/>
    <hyperlink r:id="rId652" ref="C95"/>
    <hyperlink r:id="rId653" ref="D95"/>
    <hyperlink r:id="rId654" ref="E95"/>
    <hyperlink r:id="rId655" ref="F95"/>
    <hyperlink r:id="rId656" ref="G95"/>
    <hyperlink r:id="rId657" ref="H95"/>
    <hyperlink r:id="rId658" ref="I95"/>
    <hyperlink r:id="rId659" ref="C96"/>
    <hyperlink r:id="rId660" ref="D96"/>
    <hyperlink r:id="rId661" ref="E96"/>
    <hyperlink r:id="rId662" ref="F96"/>
    <hyperlink r:id="rId663" ref="G96"/>
    <hyperlink r:id="rId664" ref="H96"/>
    <hyperlink r:id="rId665" ref="I96"/>
    <hyperlink r:id="rId666" ref="C97"/>
    <hyperlink r:id="rId667" ref="D97"/>
    <hyperlink r:id="rId668" ref="E97"/>
    <hyperlink r:id="rId669" ref="F97"/>
    <hyperlink r:id="rId670" ref="G97"/>
    <hyperlink r:id="rId671" ref="H97"/>
    <hyperlink r:id="rId672" ref="I97"/>
    <hyperlink r:id="rId673" ref="C98"/>
    <hyperlink r:id="rId674" ref="D98"/>
    <hyperlink r:id="rId675" ref="E98"/>
    <hyperlink r:id="rId676" ref="F98"/>
    <hyperlink r:id="rId677" ref="G98"/>
    <hyperlink r:id="rId678" ref="H98"/>
    <hyperlink r:id="rId679" ref="I98"/>
    <hyperlink r:id="rId680" ref="C99"/>
    <hyperlink r:id="rId681" ref="D99"/>
    <hyperlink r:id="rId682" ref="E99"/>
    <hyperlink r:id="rId683" ref="F99"/>
    <hyperlink r:id="rId684" ref="G99"/>
    <hyperlink r:id="rId685" ref="H99"/>
    <hyperlink r:id="rId686" ref="I99"/>
    <hyperlink r:id="rId687" ref="C100"/>
    <hyperlink r:id="rId688" ref="D100"/>
    <hyperlink r:id="rId689" ref="E100"/>
    <hyperlink r:id="rId690" ref="F100"/>
    <hyperlink r:id="rId691" ref="G100"/>
    <hyperlink r:id="rId692" ref="H100"/>
    <hyperlink r:id="rId693" ref="I100"/>
    <hyperlink r:id="rId694" ref="C101"/>
    <hyperlink r:id="rId695" ref="D101"/>
    <hyperlink r:id="rId696" ref="E101"/>
    <hyperlink r:id="rId697" ref="F101"/>
    <hyperlink r:id="rId698" ref="G101"/>
    <hyperlink r:id="rId699" ref="H101"/>
    <hyperlink r:id="rId700" ref="I101"/>
    <hyperlink r:id="rId701" ref="C102"/>
    <hyperlink r:id="rId702" ref="D102"/>
    <hyperlink r:id="rId703" ref="E102"/>
    <hyperlink r:id="rId704" ref="F102"/>
    <hyperlink r:id="rId705" ref="G102"/>
    <hyperlink r:id="rId706" ref="H102"/>
    <hyperlink r:id="rId707" ref="I102"/>
    <hyperlink r:id="rId708" ref="C103"/>
    <hyperlink r:id="rId709" ref="D103"/>
    <hyperlink r:id="rId710" ref="E103"/>
    <hyperlink r:id="rId711" ref="F103"/>
    <hyperlink r:id="rId712" ref="G103"/>
    <hyperlink r:id="rId713" ref="H103"/>
    <hyperlink r:id="rId714" ref="I103"/>
    <hyperlink r:id="rId715" ref="C104"/>
    <hyperlink r:id="rId716" ref="D104"/>
    <hyperlink r:id="rId717" ref="E104"/>
    <hyperlink r:id="rId718" ref="F104"/>
    <hyperlink r:id="rId719" ref="G104"/>
    <hyperlink r:id="rId720" ref="H104"/>
    <hyperlink r:id="rId721" ref="I104"/>
    <hyperlink r:id="rId722" ref="C105"/>
    <hyperlink r:id="rId723" ref="D105"/>
    <hyperlink r:id="rId724" ref="E105"/>
    <hyperlink r:id="rId725" ref="F105"/>
    <hyperlink r:id="rId726" ref="G105"/>
    <hyperlink r:id="rId727" ref="H105"/>
    <hyperlink r:id="rId728" ref="I105"/>
    <hyperlink r:id="rId729" ref="C106"/>
    <hyperlink r:id="rId730" ref="D106"/>
    <hyperlink r:id="rId731" ref="E106"/>
    <hyperlink r:id="rId732" ref="F106"/>
    <hyperlink r:id="rId733" ref="G106"/>
    <hyperlink r:id="rId734" ref="H106"/>
    <hyperlink r:id="rId735" ref="I106"/>
    <hyperlink r:id="rId736" ref="C107"/>
    <hyperlink r:id="rId737" ref="D107"/>
    <hyperlink r:id="rId738" ref="E107"/>
    <hyperlink r:id="rId739" ref="F107"/>
    <hyperlink r:id="rId740" ref="G107"/>
    <hyperlink r:id="rId741" ref="H107"/>
    <hyperlink r:id="rId742" ref="I107"/>
    <hyperlink r:id="rId743" ref="C108"/>
    <hyperlink r:id="rId744" ref="D108"/>
    <hyperlink r:id="rId745" ref="E108"/>
    <hyperlink r:id="rId746" ref="F108"/>
    <hyperlink r:id="rId747" ref="G108"/>
    <hyperlink r:id="rId748" ref="H108"/>
    <hyperlink r:id="rId749" ref="I108"/>
    <hyperlink r:id="rId750" ref="C109"/>
    <hyperlink r:id="rId751" ref="D109"/>
    <hyperlink r:id="rId752" ref="E109"/>
    <hyperlink r:id="rId753" ref="F109"/>
    <hyperlink r:id="rId754" ref="G109"/>
    <hyperlink r:id="rId755" ref="H109"/>
    <hyperlink r:id="rId756" ref="I109"/>
    <hyperlink r:id="rId757" ref="C110"/>
    <hyperlink r:id="rId758" ref="D110"/>
    <hyperlink r:id="rId759" ref="E110"/>
    <hyperlink r:id="rId760" ref="F110"/>
    <hyperlink r:id="rId761" ref="G110"/>
    <hyperlink r:id="rId762" ref="H110"/>
    <hyperlink r:id="rId763" ref="I110"/>
    <hyperlink r:id="rId764" ref="C111"/>
    <hyperlink r:id="rId765" ref="D111"/>
    <hyperlink r:id="rId766" ref="E111"/>
    <hyperlink r:id="rId767" ref="F111"/>
    <hyperlink r:id="rId768" ref="G111"/>
    <hyperlink r:id="rId769" ref="H111"/>
    <hyperlink r:id="rId770" ref="I111"/>
    <hyperlink r:id="rId771" ref="C112"/>
    <hyperlink r:id="rId772" ref="D112"/>
    <hyperlink r:id="rId773" ref="E112"/>
    <hyperlink r:id="rId774" ref="F112"/>
    <hyperlink r:id="rId775" ref="G112"/>
    <hyperlink r:id="rId776" ref="H112"/>
    <hyperlink r:id="rId777" ref="I112"/>
    <hyperlink r:id="rId778" ref="C113"/>
    <hyperlink r:id="rId779" ref="D113"/>
    <hyperlink r:id="rId780" ref="E113"/>
    <hyperlink r:id="rId781" ref="F113"/>
    <hyperlink r:id="rId782" ref="G113"/>
    <hyperlink r:id="rId783" ref="H113"/>
    <hyperlink r:id="rId784" ref="I113"/>
    <hyperlink r:id="rId785" ref="C114"/>
    <hyperlink r:id="rId786" ref="D114"/>
    <hyperlink r:id="rId787" ref="E114"/>
    <hyperlink r:id="rId788" ref="F114"/>
    <hyperlink r:id="rId789" ref="G114"/>
    <hyperlink r:id="rId790" ref="H114"/>
    <hyperlink r:id="rId791" ref="I114"/>
    <hyperlink r:id="rId792" ref="C115"/>
    <hyperlink r:id="rId793" ref="D115"/>
    <hyperlink r:id="rId794" ref="E115"/>
    <hyperlink r:id="rId795" ref="F115"/>
    <hyperlink r:id="rId796" ref="G115"/>
    <hyperlink r:id="rId797" ref="H115"/>
    <hyperlink r:id="rId798" ref="I115"/>
    <hyperlink r:id="rId799" ref="C116"/>
    <hyperlink r:id="rId800" ref="D116"/>
    <hyperlink r:id="rId801" ref="E116"/>
    <hyperlink r:id="rId802" ref="F116"/>
    <hyperlink r:id="rId803" ref="G116"/>
    <hyperlink r:id="rId804" ref="H116"/>
    <hyperlink r:id="rId805" ref="I116"/>
    <hyperlink r:id="rId806" ref="C117"/>
    <hyperlink r:id="rId807" ref="D117"/>
    <hyperlink r:id="rId808" ref="E117"/>
    <hyperlink r:id="rId809" ref="F117"/>
    <hyperlink r:id="rId810" ref="G117"/>
    <hyperlink r:id="rId811" ref="H117"/>
    <hyperlink r:id="rId812" ref="I117"/>
    <hyperlink r:id="rId813" ref="C118"/>
    <hyperlink r:id="rId814" ref="D118"/>
    <hyperlink r:id="rId815" ref="E118"/>
    <hyperlink r:id="rId816" ref="F118"/>
    <hyperlink r:id="rId817" ref="G118"/>
    <hyperlink r:id="rId818" ref="H118"/>
    <hyperlink r:id="rId819" ref="I118"/>
    <hyperlink r:id="rId820" ref="C119"/>
    <hyperlink r:id="rId821" ref="D119"/>
    <hyperlink r:id="rId822" ref="E119"/>
    <hyperlink r:id="rId823" ref="F119"/>
    <hyperlink r:id="rId824" ref="G119"/>
    <hyperlink r:id="rId825" ref="H119"/>
    <hyperlink r:id="rId826" ref="I119"/>
    <hyperlink r:id="rId827" ref="C120"/>
    <hyperlink r:id="rId828" ref="D120"/>
    <hyperlink r:id="rId829" ref="E120"/>
    <hyperlink r:id="rId830" ref="F120"/>
    <hyperlink r:id="rId831" ref="G120"/>
    <hyperlink r:id="rId832" ref="H120"/>
    <hyperlink r:id="rId833" ref="I120"/>
    <hyperlink r:id="rId834" ref="C121"/>
    <hyperlink r:id="rId835" ref="D121"/>
    <hyperlink r:id="rId836" ref="E121"/>
    <hyperlink r:id="rId837" ref="F121"/>
    <hyperlink r:id="rId838" ref="G121"/>
    <hyperlink r:id="rId839" ref="H121"/>
    <hyperlink r:id="rId840" ref="I121"/>
    <hyperlink r:id="rId841" ref="C122"/>
    <hyperlink r:id="rId842" ref="D122"/>
    <hyperlink r:id="rId843" ref="E122"/>
    <hyperlink r:id="rId844" ref="F122"/>
    <hyperlink r:id="rId845" ref="G122"/>
    <hyperlink r:id="rId846" ref="H122"/>
    <hyperlink r:id="rId847" ref="I122"/>
    <hyperlink r:id="rId848" ref="C123"/>
    <hyperlink r:id="rId849" ref="D123"/>
    <hyperlink r:id="rId850" ref="E123"/>
    <hyperlink r:id="rId851" ref="F123"/>
    <hyperlink r:id="rId852" ref="G123"/>
    <hyperlink r:id="rId853" ref="H123"/>
    <hyperlink r:id="rId854" ref="I123"/>
    <hyperlink r:id="rId855" ref="C124"/>
    <hyperlink r:id="rId856" ref="D124"/>
    <hyperlink r:id="rId857" ref="E124"/>
    <hyperlink r:id="rId858" ref="F124"/>
    <hyperlink r:id="rId859" ref="G124"/>
    <hyperlink r:id="rId860" ref="H124"/>
    <hyperlink r:id="rId861" ref="I124"/>
    <hyperlink r:id="rId862" ref="C125"/>
    <hyperlink r:id="rId863" ref="D125"/>
    <hyperlink r:id="rId864" ref="E125"/>
    <hyperlink r:id="rId865" ref="F125"/>
    <hyperlink r:id="rId866" ref="G125"/>
    <hyperlink r:id="rId867" ref="H125"/>
    <hyperlink r:id="rId868" ref="I125"/>
    <hyperlink r:id="rId869" ref="C126"/>
    <hyperlink r:id="rId870" ref="D126"/>
    <hyperlink r:id="rId871" ref="E126"/>
    <hyperlink r:id="rId872" ref="F126"/>
    <hyperlink r:id="rId873" ref="G126"/>
    <hyperlink r:id="rId874" ref="H126"/>
    <hyperlink r:id="rId875" ref="I126"/>
    <hyperlink r:id="rId876" ref="C127"/>
    <hyperlink r:id="rId877" ref="D127"/>
    <hyperlink r:id="rId878" ref="E127"/>
    <hyperlink r:id="rId879" ref="F127"/>
    <hyperlink r:id="rId880" ref="G127"/>
    <hyperlink r:id="rId881" ref="H127"/>
    <hyperlink r:id="rId882" ref="I127"/>
    <hyperlink r:id="rId883" ref="C128"/>
    <hyperlink r:id="rId884" ref="D128"/>
    <hyperlink r:id="rId885" ref="E128"/>
    <hyperlink r:id="rId886" ref="F128"/>
    <hyperlink r:id="rId887" ref="G128"/>
    <hyperlink r:id="rId888" ref="H128"/>
    <hyperlink r:id="rId889" ref="I128"/>
    <hyperlink r:id="rId890" ref="C129"/>
    <hyperlink r:id="rId891" ref="D129"/>
    <hyperlink r:id="rId892" ref="E129"/>
    <hyperlink r:id="rId893" ref="F129"/>
    <hyperlink r:id="rId894" ref="G129"/>
    <hyperlink r:id="rId895" ref="H129"/>
    <hyperlink r:id="rId896" ref="I129"/>
    <hyperlink r:id="rId897" ref="C130"/>
    <hyperlink r:id="rId898" ref="D130"/>
    <hyperlink r:id="rId899" ref="E130"/>
    <hyperlink r:id="rId900" ref="F130"/>
    <hyperlink r:id="rId901" ref="G130"/>
    <hyperlink r:id="rId902" ref="H130"/>
    <hyperlink r:id="rId903" ref="I130"/>
    <hyperlink r:id="rId904" ref="C131"/>
    <hyperlink r:id="rId905" ref="D131"/>
    <hyperlink r:id="rId906" ref="E131"/>
    <hyperlink r:id="rId907" ref="F131"/>
    <hyperlink r:id="rId908" ref="G131"/>
    <hyperlink r:id="rId909" ref="H131"/>
    <hyperlink r:id="rId910" ref="I131"/>
    <hyperlink r:id="rId911" ref="C132"/>
    <hyperlink r:id="rId912" ref="D132"/>
    <hyperlink r:id="rId913" ref="E132"/>
    <hyperlink r:id="rId914" ref="F132"/>
    <hyperlink r:id="rId915" ref="G132"/>
    <hyperlink r:id="rId916" ref="H132"/>
    <hyperlink r:id="rId917" ref="I132"/>
    <hyperlink r:id="rId918" ref="C133"/>
    <hyperlink r:id="rId919" ref="D133"/>
    <hyperlink r:id="rId920" ref="E133"/>
    <hyperlink r:id="rId921" ref="F133"/>
    <hyperlink r:id="rId922" ref="G133"/>
    <hyperlink r:id="rId923" ref="H133"/>
    <hyperlink r:id="rId924" ref="I133"/>
    <hyperlink r:id="rId925" ref="C134"/>
    <hyperlink r:id="rId926" ref="D134"/>
    <hyperlink r:id="rId927" ref="E134"/>
    <hyperlink r:id="rId928" ref="F134"/>
    <hyperlink r:id="rId929" ref="G134"/>
    <hyperlink r:id="rId930" ref="H134"/>
    <hyperlink r:id="rId931" ref="I134"/>
    <hyperlink r:id="rId932" ref="C135"/>
    <hyperlink r:id="rId933" ref="D135"/>
    <hyperlink r:id="rId934" ref="E135"/>
    <hyperlink r:id="rId935" ref="F135"/>
    <hyperlink r:id="rId936" ref="G135"/>
    <hyperlink r:id="rId937" ref="H135"/>
    <hyperlink r:id="rId938" ref="I135"/>
    <hyperlink r:id="rId939" ref="C136"/>
    <hyperlink r:id="rId940" ref="D136"/>
    <hyperlink r:id="rId941" ref="E136"/>
    <hyperlink r:id="rId942" ref="F136"/>
    <hyperlink r:id="rId943" ref="G136"/>
    <hyperlink r:id="rId944" ref="H136"/>
    <hyperlink r:id="rId945" ref="I136"/>
    <hyperlink r:id="rId946" ref="C137"/>
    <hyperlink r:id="rId947" ref="D137"/>
    <hyperlink r:id="rId948" ref="E137"/>
    <hyperlink r:id="rId949" ref="F137"/>
    <hyperlink r:id="rId950" ref="G137"/>
    <hyperlink r:id="rId951" ref="H137"/>
    <hyperlink r:id="rId952" ref="I137"/>
    <hyperlink r:id="rId953" ref="C138"/>
    <hyperlink r:id="rId954" ref="D138"/>
    <hyperlink r:id="rId955" ref="E138"/>
    <hyperlink r:id="rId956" ref="F138"/>
    <hyperlink r:id="rId957" ref="G138"/>
    <hyperlink r:id="rId958" ref="H138"/>
    <hyperlink r:id="rId959" ref="I138"/>
    <hyperlink r:id="rId960" ref="C139"/>
    <hyperlink r:id="rId961" ref="D139"/>
    <hyperlink r:id="rId962" ref="E139"/>
    <hyperlink r:id="rId963" ref="F139"/>
    <hyperlink r:id="rId964" ref="G139"/>
    <hyperlink r:id="rId965" ref="H139"/>
    <hyperlink r:id="rId966" ref="I139"/>
    <hyperlink r:id="rId967" ref="C140"/>
    <hyperlink r:id="rId968" ref="D140"/>
    <hyperlink r:id="rId969" ref="E140"/>
    <hyperlink r:id="rId970" ref="F140"/>
    <hyperlink r:id="rId971" ref="G140"/>
    <hyperlink r:id="rId972" ref="H140"/>
    <hyperlink r:id="rId973" ref="I140"/>
    <hyperlink r:id="rId974" ref="C141"/>
    <hyperlink r:id="rId975" ref="D141"/>
    <hyperlink r:id="rId976" ref="E141"/>
    <hyperlink r:id="rId977" ref="F141"/>
    <hyperlink r:id="rId978" ref="G141"/>
    <hyperlink r:id="rId979" ref="H141"/>
    <hyperlink r:id="rId980" ref="I141"/>
    <hyperlink r:id="rId981" ref="C142"/>
    <hyperlink r:id="rId982" ref="D142"/>
    <hyperlink r:id="rId983" ref="E142"/>
    <hyperlink r:id="rId984" ref="F142"/>
    <hyperlink r:id="rId985" ref="G142"/>
    <hyperlink r:id="rId986" ref="H142"/>
    <hyperlink r:id="rId987" ref="I142"/>
    <hyperlink r:id="rId988" ref="C143"/>
    <hyperlink r:id="rId989" ref="D143"/>
    <hyperlink r:id="rId990" ref="E143"/>
    <hyperlink r:id="rId991" ref="F143"/>
    <hyperlink r:id="rId992" ref="G143"/>
    <hyperlink r:id="rId993" ref="H143"/>
    <hyperlink r:id="rId994" ref="I143"/>
    <hyperlink r:id="rId995" ref="C144"/>
    <hyperlink r:id="rId996" ref="D144"/>
    <hyperlink r:id="rId997" ref="E144"/>
    <hyperlink r:id="rId998" ref="F144"/>
    <hyperlink r:id="rId999" ref="G144"/>
    <hyperlink r:id="rId1000" ref="H144"/>
    <hyperlink r:id="rId1001" ref="I144"/>
    <hyperlink r:id="rId1002" ref="C145"/>
    <hyperlink r:id="rId1003" ref="D145"/>
    <hyperlink r:id="rId1004" ref="E145"/>
    <hyperlink r:id="rId1005" ref="F145"/>
    <hyperlink r:id="rId1006" ref="G145"/>
    <hyperlink r:id="rId1007" ref="H145"/>
    <hyperlink r:id="rId1008" ref="I145"/>
    <hyperlink r:id="rId1009" ref="C146"/>
    <hyperlink r:id="rId1010" ref="D146"/>
    <hyperlink r:id="rId1011" ref="E146"/>
    <hyperlink r:id="rId1012" ref="F146"/>
    <hyperlink r:id="rId1013" ref="G146"/>
    <hyperlink r:id="rId1014" ref="H146"/>
    <hyperlink r:id="rId1015" ref="I146"/>
    <hyperlink r:id="rId1016" ref="C147"/>
    <hyperlink r:id="rId1017" ref="D147"/>
    <hyperlink r:id="rId1018" ref="E147"/>
    <hyperlink r:id="rId1019" ref="F147"/>
    <hyperlink r:id="rId1020" ref="G147"/>
    <hyperlink r:id="rId1021" ref="H147"/>
    <hyperlink r:id="rId1022" ref="I147"/>
    <hyperlink r:id="rId1023" ref="C148"/>
    <hyperlink r:id="rId1024" ref="D148"/>
    <hyperlink r:id="rId1025" ref="E148"/>
    <hyperlink r:id="rId1026" ref="F148"/>
    <hyperlink r:id="rId1027" ref="G148"/>
    <hyperlink r:id="rId1028" ref="H148"/>
    <hyperlink r:id="rId1029" ref="I148"/>
    <hyperlink r:id="rId1030" ref="C149"/>
    <hyperlink r:id="rId1031" ref="D149"/>
    <hyperlink r:id="rId1032" ref="E149"/>
    <hyperlink r:id="rId1033" ref="F149"/>
    <hyperlink r:id="rId1034" ref="G149"/>
    <hyperlink r:id="rId1035" ref="H149"/>
    <hyperlink r:id="rId1036" ref="I149"/>
    <hyperlink r:id="rId1037" ref="C150"/>
    <hyperlink r:id="rId1038" ref="D150"/>
    <hyperlink r:id="rId1039" ref="E150"/>
    <hyperlink r:id="rId1040" ref="F150"/>
    <hyperlink r:id="rId1041" ref="G150"/>
    <hyperlink r:id="rId1042" ref="H150"/>
    <hyperlink r:id="rId1043" ref="I150"/>
    <hyperlink r:id="rId1044" ref="C151"/>
    <hyperlink r:id="rId1045" ref="D151"/>
    <hyperlink r:id="rId1046" ref="E151"/>
    <hyperlink r:id="rId1047" ref="F151"/>
    <hyperlink r:id="rId1048" ref="G151"/>
    <hyperlink r:id="rId1049" ref="H151"/>
    <hyperlink r:id="rId1050" ref="I151"/>
    <hyperlink r:id="rId1051" ref="C152"/>
    <hyperlink r:id="rId1052" ref="D152"/>
    <hyperlink r:id="rId1053" ref="E152"/>
    <hyperlink r:id="rId1054" ref="F152"/>
    <hyperlink r:id="rId1055" ref="G152"/>
    <hyperlink r:id="rId1056" ref="H152"/>
    <hyperlink r:id="rId1057" ref="I152"/>
    <hyperlink r:id="rId1058" ref="C153"/>
    <hyperlink r:id="rId1059" ref="D153"/>
    <hyperlink r:id="rId1060" ref="E153"/>
    <hyperlink r:id="rId1061" ref="F153"/>
    <hyperlink r:id="rId1062" ref="G153"/>
    <hyperlink r:id="rId1063" ref="H153"/>
    <hyperlink r:id="rId1064" ref="I153"/>
    <hyperlink r:id="rId1065" ref="C154"/>
    <hyperlink r:id="rId1066" ref="D154"/>
    <hyperlink r:id="rId1067" ref="E154"/>
    <hyperlink r:id="rId1068" ref="F154"/>
    <hyperlink r:id="rId1069" ref="G154"/>
    <hyperlink r:id="rId1070" ref="H154"/>
    <hyperlink r:id="rId1071" ref="I154"/>
    <hyperlink r:id="rId1072" ref="C155"/>
    <hyperlink r:id="rId1073" ref="D155"/>
    <hyperlink r:id="rId1074" ref="E155"/>
    <hyperlink r:id="rId1075" ref="F155"/>
    <hyperlink r:id="rId1076" ref="G155"/>
    <hyperlink r:id="rId1077" ref="H155"/>
    <hyperlink r:id="rId1078" ref="I155"/>
    <hyperlink r:id="rId1079" ref="C156"/>
    <hyperlink r:id="rId1080" ref="D156"/>
    <hyperlink r:id="rId1081" ref="E156"/>
    <hyperlink r:id="rId1082" ref="F156"/>
    <hyperlink r:id="rId1083" ref="G156"/>
    <hyperlink r:id="rId1084" ref="H156"/>
    <hyperlink r:id="rId1085" ref="I156"/>
    <hyperlink r:id="rId1086" ref="C157"/>
    <hyperlink r:id="rId1087" ref="D157"/>
    <hyperlink r:id="rId1088" ref="E157"/>
    <hyperlink r:id="rId1089" ref="F157"/>
    <hyperlink r:id="rId1090" ref="G157"/>
    <hyperlink r:id="rId1091" ref="H157"/>
    <hyperlink r:id="rId1092" ref="I157"/>
    <hyperlink r:id="rId1093" ref="C158"/>
    <hyperlink r:id="rId1094" ref="D158"/>
    <hyperlink r:id="rId1095" ref="E158"/>
    <hyperlink r:id="rId1096" ref="F158"/>
    <hyperlink r:id="rId1097" ref="G158"/>
    <hyperlink r:id="rId1098" ref="H158"/>
    <hyperlink r:id="rId1099" ref="I158"/>
    <hyperlink r:id="rId1100" ref="C159"/>
    <hyperlink r:id="rId1101" ref="D159"/>
    <hyperlink r:id="rId1102" ref="E159"/>
    <hyperlink r:id="rId1103" ref="F159"/>
    <hyperlink r:id="rId1104" ref="G159"/>
    <hyperlink r:id="rId1105" ref="H159"/>
    <hyperlink r:id="rId1106" ref="I159"/>
    <hyperlink r:id="rId1107" ref="C160"/>
    <hyperlink r:id="rId1108" ref="D160"/>
    <hyperlink r:id="rId1109" ref="E160"/>
    <hyperlink r:id="rId1110" ref="F160"/>
    <hyperlink r:id="rId1111" ref="G160"/>
    <hyperlink r:id="rId1112" ref="H160"/>
    <hyperlink r:id="rId1113" ref="I160"/>
    <hyperlink r:id="rId1114" ref="C161"/>
    <hyperlink r:id="rId1115" ref="D161"/>
    <hyperlink r:id="rId1116" ref="E161"/>
    <hyperlink r:id="rId1117" ref="F161"/>
    <hyperlink r:id="rId1118" ref="G161"/>
    <hyperlink r:id="rId1119" ref="H161"/>
    <hyperlink r:id="rId1120" ref="I161"/>
    <hyperlink r:id="rId1121" ref="C162"/>
    <hyperlink r:id="rId1122" ref="D162"/>
    <hyperlink r:id="rId1123" ref="E162"/>
    <hyperlink r:id="rId1124" ref="F162"/>
    <hyperlink r:id="rId1125" ref="G162"/>
    <hyperlink r:id="rId1126" ref="H162"/>
    <hyperlink r:id="rId1127" ref="I162"/>
    <hyperlink r:id="rId1128" ref="C163"/>
    <hyperlink r:id="rId1129" ref="D163"/>
    <hyperlink r:id="rId1130" ref="E163"/>
    <hyperlink r:id="rId1131" ref="F163"/>
    <hyperlink r:id="rId1132" ref="G163"/>
    <hyperlink r:id="rId1133" ref="H163"/>
    <hyperlink r:id="rId1134" ref="I163"/>
    <hyperlink r:id="rId1135" ref="C164"/>
    <hyperlink r:id="rId1136" ref="D164"/>
    <hyperlink r:id="rId1137" ref="E164"/>
    <hyperlink r:id="rId1138" ref="F164"/>
    <hyperlink r:id="rId1139" ref="G164"/>
    <hyperlink r:id="rId1140" ref="H164"/>
    <hyperlink r:id="rId1141" ref="I164"/>
    <hyperlink r:id="rId1142" ref="C165"/>
    <hyperlink r:id="rId1143" ref="D165"/>
    <hyperlink r:id="rId1144" ref="E165"/>
    <hyperlink r:id="rId1145" ref="F165"/>
    <hyperlink r:id="rId1146" ref="G165"/>
    <hyperlink r:id="rId1147" ref="H165"/>
    <hyperlink r:id="rId1148" ref="I165"/>
    <hyperlink r:id="rId1149" ref="C166"/>
    <hyperlink r:id="rId1150" ref="D166"/>
    <hyperlink r:id="rId1151" ref="E166"/>
    <hyperlink r:id="rId1152" ref="F166"/>
    <hyperlink r:id="rId1153" ref="G166"/>
    <hyperlink r:id="rId1154" ref="H166"/>
    <hyperlink r:id="rId1155" ref="I166"/>
    <hyperlink r:id="rId1156" ref="C167"/>
    <hyperlink r:id="rId1157" ref="D167"/>
    <hyperlink r:id="rId1158" ref="E167"/>
    <hyperlink r:id="rId1159" ref="F167"/>
    <hyperlink r:id="rId1160" ref="G167"/>
    <hyperlink r:id="rId1161" ref="H167"/>
    <hyperlink r:id="rId1162" ref="I167"/>
    <hyperlink r:id="rId1163" ref="C168"/>
    <hyperlink r:id="rId1164" ref="D168"/>
    <hyperlink r:id="rId1165" ref="E168"/>
    <hyperlink r:id="rId1166" ref="F168"/>
    <hyperlink r:id="rId1167" ref="G168"/>
    <hyperlink r:id="rId1168" ref="H168"/>
    <hyperlink r:id="rId1169" ref="I168"/>
    <hyperlink r:id="rId1170" ref="C169"/>
    <hyperlink r:id="rId1171" ref="D169"/>
    <hyperlink r:id="rId1172" ref="E169"/>
    <hyperlink r:id="rId1173" ref="F169"/>
    <hyperlink r:id="rId1174" ref="G169"/>
    <hyperlink r:id="rId1175" ref="H169"/>
    <hyperlink r:id="rId1176" ref="I169"/>
    <hyperlink r:id="rId1177" ref="C170"/>
    <hyperlink r:id="rId1178" ref="D170"/>
    <hyperlink r:id="rId1179" ref="E170"/>
    <hyperlink r:id="rId1180" ref="F170"/>
    <hyperlink r:id="rId1181" ref="G170"/>
    <hyperlink r:id="rId1182" ref="H170"/>
    <hyperlink r:id="rId1183" ref="I170"/>
    <hyperlink r:id="rId1184" ref="C171"/>
    <hyperlink r:id="rId1185" ref="D171"/>
    <hyperlink r:id="rId1186" ref="E171"/>
    <hyperlink r:id="rId1187" ref="F171"/>
    <hyperlink r:id="rId1188" ref="G171"/>
    <hyperlink r:id="rId1189" ref="H171"/>
    <hyperlink r:id="rId1190" ref="I171"/>
    <hyperlink r:id="rId1191" ref="C172"/>
    <hyperlink r:id="rId1192" ref="D172"/>
    <hyperlink r:id="rId1193" ref="E172"/>
    <hyperlink r:id="rId1194" ref="F172"/>
    <hyperlink r:id="rId1195" ref="G172"/>
    <hyperlink r:id="rId1196" ref="H172"/>
    <hyperlink r:id="rId1197" ref="I172"/>
    <hyperlink r:id="rId1198" ref="C173"/>
    <hyperlink r:id="rId1199" ref="D173"/>
    <hyperlink r:id="rId1200" ref="E173"/>
    <hyperlink r:id="rId1201" ref="F173"/>
    <hyperlink r:id="rId1202" ref="G173"/>
    <hyperlink r:id="rId1203" ref="H173"/>
    <hyperlink r:id="rId1204" ref="I173"/>
    <hyperlink r:id="rId1205" ref="C174"/>
    <hyperlink r:id="rId1206" ref="D174"/>
    <hyperlink r:id="rId1207" ref="E174"/>
    <hyperlink r:id="rId1208" ref="F174"/>
    <hyperlink r:id="rId1209" ref="G174"/>
    <hyperlink r:id="rId1210" ref="H174"/>
    <hyperlink r:id="rId1211" ref="I174"/>
    <hyperlink r:id="rId1212" ref="C175"/>
    <hyperlink r:id="rId1213" ref="D175"/>
    <hyperlink r:id="rId1214" ref="E175"/>
    <hyperlink r:id="rId1215" ref="F175"/>
    <hyperlink r:id="rId1216" ref="G175"/>
    <hyperlink r:id="rId1217" ref="H175"/>
    <hyperlink r:id="rId1218" ref="I175"/>
    <hyperlink r:id="rId1219" ref="C176"/>
    <hyperlink r:id="rId1220" ref="D176"/>
    <hyperlink r:id="rId1221" ref="E176"/>
    <hyperlink r:id="rId1222" ref="F176"/>
    <hyperlink r:id="rId1223" ref="G176"/>
    <hyperlink r:id="rId1224" ref="H176"/>
    <hyperlink r:id="rId1225" ref="I176"/>
    <hyperlink r:id="rId1226" ref="C177"/>
    <hyperlink r:id="rId1227" ref="D177"/>
    <hyperlink r:id="rId1228" ref="E177"/>
    <hyperlink r:id="rId1229" ref="F177"/>
    <hyperlink r:id="rId1230" ref="G177"/>
    <hyperlink r:id="rId1231" ref="H177"/>
    <hyperlink r:id="rId1232" ref="I177"/>
    <hyperlink r:id="rId1233" ref="C178"/>
    <hyperlink r:id="rId1234" ref="D178"/>
    <hyperlink r:id="rId1235" ref="E178"/>
    <hyperlink r:id="rId1236" ref="F178"/>
    <hyperlink r:id="rId1237" ref="G178"/>
    <hyperlink r:id="rId1238" ref="H178"/>
    <hyperlink r:id="rId1239" ref="I178"/>
    <hyperlink r:id="rId1240" ref="C179"/>
    <hyperlink r:id="rId1241" ref="D179"/>
    <hyperlink r:id="rId1242" ref="E179"/>
    <hyperlink r:id="rId1243" ref="F179"/>
    <hyperlink r:id="rId1244" ref="G179"/>
    <hyperlink r:id="rId1245" ref="H179"/>
    <hyperlink r:id="rId1246" ref="I179"/>
    <hyperlink r:id="rId1247" ref="C180"/>
    <hyperlink r:id="rId1248" ref="D180"/>
    <hyperlink r:id="rId1249" ref="E180"/>
    <hyperlink r:id="rId1250" ref="F180"/>
    <hyperlink r:id="rId1251" ref="G180"/>
    <hyperlink r:id="rId1252" ref="H180"/>
    <hyperlink r:id="rId1253" ref="I180"/>
    <hyperlink r:id="rId1254" ref="C181"/>
    <hyperlink r:id="rId1255" ref="D181"/>
    <hyperlink r:id="rId1256" ref="E181"/>
    <hyperlink r:id="rId1257" ref="F181"/>
    <hyperlink r:id="rId1258" ref="G181"/>
    <hyperlink r:id="rId1259" ref="H181"/>
    <hyperlink r:id="rId1260" ref="I181"/>
  </hyperlinks>
  <drawing r:id="rId12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466</v>
      </c>
      <c r="B1" s="7" t="s">
        <v>467</v>
      </c>
      <c r="C1" s="7" t="s">
        <v>468</v>
      </c>
      <c r="D1" s="7" t="s">
        <v>469</v>
      </c>
      <c r="E1" s="7" t="s">
        <v>470</v>
      </c>
      <c r="F1" s="7" t="s">
        <v>471</v>
      </c>
      <c r="G1" s="7" t="s">
        <v>472</v>
      </c>
      <c r="H1" s="7" t="s">
        <v>473</v>
      </c>
      <c r="I1" s="7" t="s">
        <v>474</v>
      </c>
      <c r="J1" s="7" t="s">
        <v>475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476</v>
      </c>
      <c r="B2" s="1" t="s">
        <v>1</v>
      </c>
      <c r="C2" s="4" t="s">
        <v>2044</v>
      </c>
      <c r="D2" s="4" t="s">
        <v>2045</v>
      </c>
      <c r="E2" s="4" t="s">
        <v>2046</v>
      </c>
      <c r="F2" s="4" t="s">
        <v>2047</v>
      </c>
      <c r="G2" s="4" t="s">
        <v>2048</v>
      </c>
      <c r="H2" s="4" t="s">
        <v>2049</v>
      </c>
      <c r="I2" s="4" t="s">
        <v>2050</v>
      </c>
    </row>
    <row r="3">
      <c r="A3" s="1" t="s">
        <v>485</v>
      </c>
      <c r="B3" s="1" t="s">
        <v>1</v>
      </c>
      <c r="C3" s="4" t="s">
        <v>2051</v>
      </c>
      <c r="D3" s="4" t="s">
        <v>2052</v>
      </c>
      <c r="E3" s="4" t="s">
        <v>2053</v>
      </c>
      <c r="F3" s="4" t="s">
        <v>2054</v>
      </c>
      <c r="G3" s="4" t="s">
        <v>2055</v>
      </c>
      <c r="H3" s="4" t="s">
        <v>2056</v>
      </c>
      <c r="I3" s="4" t="s">
        <v>2057</v>
      </c>
    </row>
    <row r="4">
      <c r="A4" s="1" t="s">
        <v>494</v>
      </c>
      <c r="B4" s="1" t="s">
        <v>1</v>
      </c>
      <c r="C4" s="4" t="s">
        <v>2058</v>
      </c>
      <c r="D4" s="4" t="s">
        <v>2059</v>
      </c>
      <c r="E4" s="4" t="s">
        <v>2060</v>
      </c>
      <c r="F4" s="4" t="s">
        <v>2061</v>
      </c>
      <c r="G4" s="4" t="s">
        <v>2062</v>
      </c>
      <c r="H4" s="4" t="s">
        <v>2063</v>
      </c>
      <c r="I4" s="4" t="s">
        <v>2064</v>
      </c>
    </row>
    <row r="5">
      <c r="A5" s="1" t="s">
        <v>503</v>
      </c>
      <c r="B5" s="1" t="s">
        <v>1</v>
      </c>
      <c r="C5" s="4" t="s">
        <v>2065</v>
      </c>
      <c r="D5" s="4" t="s">
        <v>2066</v>
      </c>
      <c r="E5" s="4" t="s">
        <v>2067</v>
      </c>
      <c r="F5" s="4" t="s">
        <v>2068</v>
      </c>
      <c r="G5" s="4" t="s">
        <v>2069</v>
      </c>
      <c r="H5" s="4" t="s">
        <v>2070</v>
      </c>
      <c r="I5" s="4" t="s">
        <v>2071</v>
      </c>
    </row>
    <row r="6">
      <c r="A6" s="1" t="s">
        <v>512</v>
      </c>
      <c r="B6" s="1" t="s">
        <v>1</v>
      </c>
      <c r="C6" s="4" t="s">
        <v>2072</v>
      </c>
      <c r="D6" s="4" t="s">
        <v>2073</v>
      </c>
      <c r="E6" s="4" t="s">
        <v>2074</v>
      </c>
      <c r="F6" s="4" t="s">
        <v>2075</v>
      </c>
      <c r="G6" s="4" t="s">
        <v>2076</v>
      </c>
      <c r="H6" s="4" t="s">
        <v>2077</v>
      </c>
      <c r="I6" s="4" t="s">
        <v>2078</v>
      </c>
    </row>
    <row r="7">
      <c r="A7" s="1" t="s">
        <v>521</v>
      </c>
      <c r="B7" s="1" t="s">
        <v>1</v>
      </c>
      <c r="C7" s="4" t="s">
        <v>2079</v>
      </c>
      <c r="D7" s="4" t="s">
        <v>2080</v>
      </c>
      <c r="E7" s="4" t="s">
        <v>2081</v>
      </c>
      <c r="F7" s="4" t="s">
        <v>2082</v>
      </c>
      <c r="G7" s="4" t="s">
        <v>2083</v>
      </c>
      <c r="H7" s="4" t="s">
        <v>2084</v>
      </c>
      <c r="I7" s="4" t="s">
        <v>2085</v>
      </c>
    </row>
    <row r="8">
      <c r="A8" s="1" t="s">
        <v>530</v>
      </c>
      <c r="B8" s="1" t="s">
        <v>1</v>
      </c>
      <c r="C8" s="4" t="s">
        <v>2086</v>
      </c>
      <c r="D8" s="4" t="s">
        <v>2087</v>
      </c>
      <c r="E8" s="4" t="s">
        <v>2088</v>
      </c>
      <c r="F8" s="4" t="s">
        <v>2089</v>
      </c>
      <c r="G8" s="4" t="s">
        <v>2090</v>
      </c>
      <c r="H8" s="4" t="s">
        <v>2091</v>
      </c>
      <c r="I8" s="4" t="s">
        <v>2092</v>
      </c>
    </row>
    <row r="9">
      <c r="A9" s="1" t="s">
        <v>539</v>
      </c>
      <c r="B9" s="1" t="s">
        <v>1</v>
      </c>
      <c r="C9" s="4" t="s">
        <v>2093</v>
      </c>
      <c r="D9" s="4" t="s">
        <v>2094</v>
      </c>
      <c r="E9" s="4" t="s">
        <v>2095</v>
      </c>
      <c r="F9" s="4" t="s">
        <v>2096</v>
      </c>
      <c r="G9" s="4" t="s">
        <v>2097</v>
      </c>
      <c r="H9" s="4" t="s">
        <v>2098</v>
      </c>
      <c r="I9" s="4" t="s">
        <v>2099</v>
      </c>
    </row>
    <row r="10">
      <c r="A10" s="1" t="s">
        <v>548</v>
      </c>
      <c r="B10" s="1" t="s">
        <v>1</v>
      </c>
      <c r="C10" s="4" t="s">
        <v>2100</v>
      </c>
      <c r="D10" s="4" t="s">
        <v>2101</v>
      </c>
      <c r="E10" s="4" t="s">
        <v>2102</v>
      </c>
      <c r="F10" s="4" t="s">
        <v>2103</v>
      </c>
      <c r="G10" s="4" t="s">
        <v>2104</v>
      </c>
      <c r="H10" s="4" t="s">
        <v>2105</v>
      </c>
      <c r="I10" s="4" t="s">
        <v>2106</v>
      </c>
    </row>
    <row r="11">
      <c r="A11" s="1" t="s">
        <v>557</v>
      </c>
      <c r="B11" s="1" t="s">
        <v>1</v>
      </c>
      <c r="C11" s="4" t="s">
        <v>2107</v>
      </c>
      <c r="D11" s="4" t="s">
        <v>2108</v>
      </c>
      <c r="E11" s="4" t="s">
        <v>2109</v>
      </c>
      <c r="F11" s="4" t="s">
        <v>2110</v>
      </c>
      <c r="G11" s="4" t="s">
        <v>2111</v>
      </c>
      <c r="H11" s="4" t="s">
        <v>2112</v>
      </c>
      <c r="I11" s="4" t="s">
        <v>2113</v>
      </c>
    </row>
    <row r="12">
      <c r="A12" s="1" t="s">
        <v>566</v>
      </c>
      <c r="B12" s="1" t="s">
        <v>1</v>
      </c>
      <c r="C12" s="4" t="s">
        <v>2114</v>
      </c>
      <c r="D12" s="4" t="s">
        <v>2115</v>
      </c>
      <c r="E12" s="4" t="s">
        <v>2116</v>
      </c>
      <c r="F12" s="4" t="s">
        <v>2117</v>
      </c>
      <c r="G12" s="4" t="s">
        <v>2118</v>
      </c>
      <c r="H12" s="4" t="s">
        <v>2119</v>
      </c>
      <c r="I12" s="4" t="s">
        <v>2120</v>
      </c>
    </row>
    <row r="13">
      <c r="A13" s="1" t="s">
        <v>575</v>
      </c>
      <c r="B13" s="1" t="s">
        <v>1</v>
      </c>
      <c r="C13" s="4" t="s">
        <v>2121</v>
      </c>
      <c r="D13" s="4" t="s">
        <v>2122</v>
      </c>
      <c r="E13" s="4" t="s">
        <v>2123</v>
      </c>
      <c r="F13" s="4" t="s">
        <v>2124</v>
      </c>
      <c r="G13" s="4" t="s">
        <v>2125</v>
      </c>
      <c r="H13" s="4" t="s">
        <v>2126</v>
      </c>
      <c r="I13" s="4" t="s">
        <v>2127</v>
      </c>
    </row>
    <row r="14">
      <c r="A14" s="1" t="s">
        <v>584</v>
      </c>
      <c r="B14" s="1" t="s">
        <v>1</v>
      </c>
      <c r="C14" s="4" t="s">
        <v>2128</v>
      </c>
      <c r="D14" s="4" t="s">
        <v>2129</v>
      </c>
      <c r="E14" s="4" t="s">
        <v>2130</v>
      </c>
      <c r="F14" s="4" t="s">
        <v>2131</v>
      </c>
      <c r="G14" s="4" t="s">
        <v>2132</v>
      </c>
      <c r="H14" s="4" t="s">
        <v>2133</v>
      </c>
      <c r="I14" s="4" t="s">
        <v>2134</v>
      </c>
    </row>
    <row r="15">
      <c r="A15" s="1" t="s">
        <v>593</v>
      </c>
      <c r="B15" s="1" t="s">
        <v>1</v>
      </c>
      <c r="C15" s="4" t="s">
        <v>2135</v>
      </c>
      <c r="D15" s="4" t="s">
        <v>2136</v>
      </c>
      <c r="E15" s="4" t="s">
        <v>2137</v>
      </c>
      <c r="F15" s="4" t="s">
        <v>2138</v>
      </c>
      <c r="G15" s="4" t="s">
        <v>2139</v>
      </c>
      <c r="H15" s="4" t="s">
        <v>2140</v>
      </c>
      <c r="I15" s="4" t="s">
        <v>2141</v>
      </c>
    </row>
    <row r="16">
      <c r="A16" s="1" t="s">
        <v>602</v>
      </c>
      <c r="B16" s="1" t="s">
        <v>1</v>
      </c>
      <c r="C16" s="4" t="s">
        <v>2142</v>
      </c>
      <c r="D16" s="4" t="s">
        <v>2143</v>
      </c>
      <c r="E16" s="4" t="s">
        <v>2144</v>
      </c>
      <c r="F16" s="4" t="s">
        <v>2145</v>
      </c>
      <c r="G16" s="4" t="s">
        <v>2146</v>
      </c>
      <c r="H16" s="4" t="s">
        <v>2147</v>
      </c>
      <c r="I16" s="4" t="s">
        <v>2148</v>
      </c>
    </row>
    <row r="17">
      <c r="A17" s="1" t="s">
        <v>611</v>
      </c>
      <c r="B17" s="1" t="s">
        <v>1</v>
      </c>
      <c r="C17" s="4" t="s">
        <v>2149</v>
      </c>
      <c r="D17" s="4" t="s">
        <v>2150</v>
      </c>
      <c r="E17" s="4" t="s">
        <v>2151</v>
      </c>
      <c r="F17" s="4" t="s">
        <v>2152</v>
      </c>
      <c r="G17" s="4" t="s">
        <v>2153</v>
      </c>
      <c r="H17" s="4" t="s">
        <v>2154</v>
      </c>
      <c r="I17" s="4" t="s">
        <v>2155</v>
      </c>
    </row>
    <row r="18">
      <c r="A18" s="1" t="s">
        <v>620</v>
      </c>
      <c r="B18" s="1" t="s">
        <v>1</v>
      </c>
      <c r="C18" s="4" t="s">
        <v>2156</v>
      </c>
      <c r="D18" s="4" t="s">
        <v>2157</v>
      </c>
      <c r="E18" s="4" t="s">
        <v>2158</v>
      </c>
      <c r="F18" s="4" t="s">
        <v>2159</v>
      </c>
      <c r="G18" s="4" t="s">
        <v>2160</v>
      </c>
      <c r="H18" s="4" t="s">
        <v>2161</v>
      </c>
      <c r="I18" s="4" t="s">
        <v>2162</v>
      </c>
    </row>
    <row r="19">
      <c r="A19" s="1" t="s">
        <v>629</v>
      </c>
      <c r="B19" s="1" t="s">
        <v>1</v>
      </c>
      <c r="C19" s="4" t="s">
        <v>2163</v>
      </c>
      <c r="D19" s="4" t="s">
        <v>2164</v>
      </c>
      <c r="E19" s="4" t="s">
        <v>2165</v>
      </c>
      <c r="F19" s="4" t="s">
        <v>2166</v>
      </c>
      <c r="G19" s="4" t="s">
        <v>2167</v>
      </c>
      <c r="H19" s="4" t="s">
        <v>2168</v>
      </c>
      <c r="I19" s="4" t="s">
        <v>2169</v>
      </c>
    </row>
    <row r="20">
      <c r="A20" s="1" t="s">
        <v>638</v>
      </c>
      <c r="B20" s="1" t="s">
        <v>1</v>
      </c>
      <c r="C20" s="4" t="s">
        <v>2170</v>
      </c>
      <c r="D20" s="4" t="s">
        <v>2171</v>
      </c>
      <c r="E20" s="4" t="s">
        <v>2172</v>
      </c>
      <c r="F20" s="4" t="s">
        <v>2173</v>
      </c>
      <c r="G20" s="4" t="s">
        <v>2174</v>
      </c>
      <c r="H20" s="4" t="s">
        <v>2175</v>
      </c>
      <c r="I20" s="4" t="s">
        <v>2176</v>
      </c>
    </row>
    <row r="21">
      <c r="A21" s="1" t="s">
        <v>647</v>
      </c>
      <c r="B21" s="1" t="s">
        <v>1</v>
      </c>
      <c r="C21" s="4" t="s">
        <v>2177</v>
      </c>
      <c r="D21" s="4" t="s">
        <v>2178</v>
      </c>
      <c r="E21" s="4" t="s">
        <v>2179</v>
      </c>
      <c r="F21" s="4" t="s">
        <v>2180</v>
      </c>
      <c r="G21" s="4" t="s">
        <v>2181</v>
      </c>
      <c r="H21" s="4" t="s">
        <v>2182</v>
      </c>
      <c r="I21" s="4" t="s">
        <v>2183</v>
      </c>
    </row>
    <row r="22">
      <c r="A22" s="1" t="s">
        <v>656</v>
      </c>
      <c r="B22" s="1" t="s">
        <v>1</v>
      </c>
      <c r="C22" s="4" t="s">
        <v>2184</v>
      </c>
      <c r="D22" s="4" t="s">
        <v>2185</v>
      </c>
      <c r="E22" s="4" t="s">
        <v>2186</v>
      </c>
      <c r="F22" s="4" t="s">
        <v>2187</v>
      </c>
      <c r="G22" s="4" t="s">
        <v>2188</v>
      </c>
      <c r="H22" s="4" t="s">
        <v>2189</v>
      </c>
      <c r="I22" s="4" t="s">
        <v>2190</v>
      </c>
    </row>
    <row r="23">
      <c r="A23" s="1" t="s">
        <v>665</v>
      </c>
      <c r="B23" s="1" t="s">
        <v>1</v>
      </c>
      <c r="C23" s="4" t="s">
        <v>2191</v>
      </c>
      <c r="D23" s="4" t="s">
        <v>2192</v>
      </c>
      <c r="E23" s="4" t="s">
        <v>2193</v>
      </c>
      <c r="F23" s="4" t="s">
        <v>2194</v>
      </c>
      <c r="G23" s="4" t="s">
        <v>2195</v>
      </c>
      <c r="H23" s="4" t="s">
        <v>2196</v>
      </c>
      <c r="I23" s="4" t="s">
        <v>2197</v>
      </c>
    </row>
    <row r="24">
      <c r="A24" s="1" t="s">
        <v>674</v>
      </c>
      <c r="B24" s="1" t="s">
        <v>1</v>
      </c>
      <c r="C24" s="4" t="s">
        <v>2198</v>
      </c>
      <c r="D24" s="4" t="s">
        <v>2199</v>
      </c>
      <c r="E24" s="4" t="s">
        <v>2200</v>
      </c>
      <c r="F24" s="4" t="s">
        <v>2201</v>
      </c>
      <c r="G24" s="4" t="s">
        <v>2202</v>
      </c>
      <c r="H24" s="4" t="s">
        <v>2203</v>
      </c>
      <c r="I24" s="4" t="s">
        <v>2204</v>
      </c>
    </row>
    <row r="25">
      <c r="A25" s="1" t="s">
        <v>683</v>
      </c>
      <c r="B25" s="1" t="s">
        <v>1</v>
      </c>
      <c r="C25" s="4" t="s">
        <v>2205</v>
      </c>
      <c r="D25" s="4" t="s">
        <v>2206</v>
      </c>
      <c r="E25" s="4" t="s">
        <v>2207</v>
      </c>
      <c r="F25" s="4" t="s">
        <v>2208</v>
      </c>
      <c r="G25" s="4" t="s">
        <v>2209</v>
      </c>
      <c r="H25" s="4" t="s">
        <v>2210</v>
      </c>
      <c r="I25" s="4" t="s">
        <v>2211</v>
      </c>
    </row>
    <row r="26">
      <c r="A26" s="1" t="s">
        <v>692</v>
      </c>
      <c r="B26" s="1" t="s">
        <v>1</v>
      </c>
      <c r="C26" s="4" t="s">
        <v>2212</v>
      </c>
      <c r="D26" s="4" t="s">
        <v>2213</v>
      </c>
      <c r="E26" s="4" t="s">
        <v>2214</v>
      </c>
      <c r="F26" s="4" t="s">
        <v>2215</v>
      </c>
      <c r="G26" s="4" t="s">
        <v>2216</v>
      </c>
      <c r="H26" s="4" t="s">
        <v>2217</v>
      </c>
      <c r="I26" s="4" t="s">
        <v>2218</v>
      </c>
    </row>
    <row r="27">
      <c r="A27" s="1" t="s">
        <v>701</v>
      </c>
      <c r="B27" s="1" t="s">
        <v>1</v>
      </c>
      <c r="C27" s="4" t="s">
        <v>2219</v>
      </c>
      <c r="D27" s="4" t="s">
        <v>2220</v>
      </c>
      <c r="E27" s="4" t="s">
        <v>2221</v>
      </c>
      <c r="F27" s="4" t="s">
        <v>2222</v>
      </c>
      <c r="G27" s="4" t="s">
        <v>2223</v>
      </c>
      <c r="H27" s="4" t="s">
        <v>2224</v>
      </c>
      <c r="I27" s="4" t="s">
        <v>2225</v>
      </c>
    </row>
    <row r="28">
      <c r="A28" s="1" t="s">
        <v>710</v>
      </c>
      <c r="B28" s="1" t="s">
        <v>1</v>
      </c>
      <c r="C28" s="4" t="s">
        <v>2226</v>
      </c>
      <c r="D28" s="4" t="s">
        <v>2227</v>
      </c>
      <c r="E28" s="4" t="s">
        <v>2228</v>
      </c>
      <c r="F28" s="4" t="s">
        <v>2229</v>
      </c>
      <c r="G28" s="4" t="s">
        <v>2230</v>
      </c>
      <c r="H28" s="4" t="s">
        <v>2231</v>
      </c>
      <c r="I28" s="4" t="s">
        <v>2232</v>
      </c>
    </row>
    <row r="29">
      <c r="A29" s="1" t="s">
        <v>719</v>
      </c>
      <c r="B29" s="1" t="s">
        <v>1</v>
      </c>
      <c r="C29" s="4" t="s">
        <v>2233</v>
      </c>
      <c r="D29" s="4" t="s">
        <v>2234</v>
      </c>
      <c r="E29" s="4" t="s">
        <v>2235</v>
      </c>
      <c r="F29" s="4" t="s">
        <v>2236</v>
      </c>
      <c r="G29" s="4" t="s">
        <v>2237</v>
      </c>
      <c r="H29" s="4" t="s">
        <v>2238</v>
      </c>
      <c r="I29" s="4" t="s">
        <v>2239</v>
      </c>
    </row>
    <row r="30">
      <c r="A30" s="1" t="s">
        <v>728</v>
      </c>
      <c r="B30" s="1" t="s">
        <v>1</v>
      </c>
      <c r="C30" s="4" t="s">
        <v>2240</v>
      </c>
      <c r="D30" s="4" t="s">
        <v>2241</v>
      </c>
      <c r="E30" s="4" t="s">
        <v>2242</v>
      </c>
      <c r="F30" s="4" t="s">
        <v>2243</v>
      </c>
      <c r="G30" s="4" t="s">
        <v>2244</v>
      </c>
      <c r="H30" s="4" t="s">
        <v>2245</v>
      </c>
      <c r="I30" s="4" t="s">
        <v>2246</v>
      </c>
    </row>
    <row r="31">
      <c r="A31" s="1" t="s">
        <v>737</v>
      </c>
      <c r="B31" s="1" t="s">
        <v>1</v>
      </c>
      <c r="C31" s="4" t="s">
        <v>2247</v>
      </c>
      <c r="D31" s="4" t="s">
        <v>2248</v>
      </c>
      <c r="E31" s="4" t="s">
        <v>2249</v>
      </c>
      <c r="F31" s="4" t="s">
        <v>2250</v>
      </c>
      <c r="G31" s="4" t="s">
        <v>2251</v>
      </c>
      <c r="H31" s="4" t="s">
        <v>2252</v>
      </c>
      <c r="I31" s="4" t="s">
        <v>2253</v>
      </c>
    </row>
    <row r="32">
      <c r="A32" s="1" t="s">
        <v>746</v>
      </c>
      <c r="B32" s="1" t="s">
        <v>1</v>
      </c>
      <c r="C32" s="4" t="s">
        <v>2254</v>
      </c>
      <c r="D32" s="4" t="s">
        <v>2255</v>
      </c>
      <c r="E32" s="4" t="s">
        <v>2256</v>
      </c>
      <c r="F32" s="4" t="s">
        <v>2257</v>
      </c>
      <c r="G32" s="4" t="s">
        <v>2258</v>
      </c>
      <c r="H32" s="4" t="s">
        <v>2259</v>
      </c>
      <c r="I32" s="4" t="s">
        <v>2260</v>
      </c>
    </row>
    <row r="33">
      <c r="A33" s="1" t="s">
        <v>755</v>
      </c>
      <c r="B33" s="1" t="s">
        <v>1</v>
      </c>
      <c r="C33" s="4" t="s">
        <v>2261</v>
      </c>
      <c r="D33" s="4" t="s">
        <v>2262</v>
      </c>
      <c r="E33" s="4" t="s">
        <v>2263</v>
      </c>
      <c r="F33" s="4" t="s">
        <v>2264</v>
      </c>
      <c r="G33" s="4" t="s">
        <v>2265</v>
      </c>
      <c r="H33" s="4" t="s">
        <v>2266</v>
      </c>
      <c r="I33" s="4" t="s">
        <v>2267</v>
      </c>
    </row>
    <row r="34">
      <c r="A34" s="1" t="s">
        <v>764</v>
      </c>
      <c r="B34" s="1" t="s">
        <v>1</v>
      </c>
      <c r="C34" s="4" t="s">
        <v>2268</v>
      </c>
      <c r="D34" s="4" t="s">
        <v>2269</v>
      </c>
      <c r="E34" s="4" t="s">
        <v>2270</v>
      </c>
      <c r="F34" s="4" t="s">
        <v>2271</v>
      </c>
      <c r="G34" s="4" t="s">
        <v>2272</v>
      </c>
      <c r="H34" s="4" t="s">
        <v>2273</v>
      </c>
      <c r="I34" s="4" t="s">
        <v>2274</v>
      </c>
    </row>
    <row r="35">
      <c r="A35" s="1" t="s">
        <v>773</v>
      </c>
      <c r="B35" s="1" t="s">
        <v>1</v>
      </c>
      <c r="C35" s="4" t="s">
        <v>2275</v>
      </c>
      <c r="D35" s="4" t="s">
        <v>2276</v>
      </c>
      <c r="E35" s="4" t="s">
        <v>2277</v>
      </c>
      <c r="F35" s="4" t="s">
        <v>2278</v>
      </c>
      <c r="G35" s="4" t="s">
        <v>2279</v>
      </c>
      <c r="H35" s="4" t="s">
        <v>2280</v>
      </c>
      <c r="I35" s="4" t="s">
        <v>2281</v>
      </c>
    </row>
    <row r="36">
      <c r="A36" s="1" t="s">
        <v>782</v>
      </c>
      <c r="B36" s="1" t="s">
        <v>1</v>
      </c>
      <c r="C36" s="4" t="s">
        <v>2282</v>
      </c>
      <c r="D36" s="4" t="s">
        <v>2283</v>
      </c>
      <c r="E36" s="4" t="s">
        <v>2284</v>
      </c>
      <c r="F36" s="4" t="s">
        <v>2285</v>
      </c>
      <c r="G36" s="4" t="s">
        <v>2286</v>
      </c>
      <c r="H36" s="4" t="s">
        <v>2287</v>
      </c>
      <c r="I36" s="4" t="s">
        <v>2288</v>
      </c>
    </row>
    <row r="37">
      <c r="A37" s="1" t="s">
        <v>791</v>
      </c>
      <c r="B37" s="1" t="s">
        <v>1</v>
      </c>
      <c r="C37" s="4" t="s">
        <v>2289</v>
      </c>
      <c r="D37" s="4" t="s">
        <v>2290</v>
      </c>
      <c r="E37" s="4" t="s">
        <v>2291</v>
      </c>
      <c r="F37" s="4" t="s">
        <v>2292</v>
      </c>
      <c r="G37" s="4" t="s">
        <v>2293</v>
      </c>
      <c r="H37" s="4" t="s">
        <v>2294</v>
      </c>
      <c r="I37" s="4" t="s">
        <v>2295</v>
      </c>
    </row>
    <row r="38">
      <c r="A38" s="1" t="s">
        <v>800</v>
      </c>
      <c r="B38" s="1" t="s">
        <v>1</v>
      </c>
      <c r="C38" s="4" t="s">
        <v>2296</v>
      </c>
      <c r="D38" s="4" t="s">
        <v>2297</v>
      </c>
      <c r="E38" s="4" t="s">
        <v>2298</v>
      </c>
      <c r="F38" s="4" t="s">
        <v>2299</v>
      </c>
      <c r="G38" s="4" t="s">
        <v>2300</v>
      </c>
      <c r="H38" s="4" t="s">
        <v>2301</v>
      </c>
      <c r="I38" s="4" t="s">
        <v>2302</v>
      </c>
    </row>
    <row r="39">
      <c r="A39" s="1" t="s">
        <v>809</v>
      </c>
      <c r="B39" s="1" t="s">
        <v>1</v>
      </c>
      <c r="C39" s="4" t="s">
        <v>2303</v>
      </c>
      <c r="D39" s="4" t="s">
        <v>2304</v>
      </c>
      <c r="E39" s="4" t="s">
        <v>2305</v>
      </c>
      <c r="F39" s="4" t="s">
        <v>2306</v>
      </c>
      <c r="G39" s="4" t="s">
        <v>2307</v>
      </c>
      <c r="H39" s="4" t="s">
        <v>2308</v>
      </c>
      <c r="I39" s="4" t="s">
        <v>2309</v>
      </c>
    </row>
    <row r="40">
      <c r="A40" s="1" t="s">
        <v>818</v>
      </c>
      <c r="B40" s="1" t="s">
        <v>1</v>
      </c>
      <c r="C40" s="4" t="s">
        <v>2310</v>
      </c>
      <c r="D40" s="4" t="s">
        <v>2311</v>
      </c>
      <c r="E40" s="4" t="s">
        <v>2312</v>
      </c>
      <c r="F40" s="4" t="s">
        <v>2313</v>
      </c>
      <c r="G40" s="4" t="s">
        <v>2314</v>
      </c>
      <c r="H40" s="4" t="s">
        <v>2315</v>
      </c>
      <c r="I40" s="4" t="s">
        <v>2316</v>
      </c>
    </row>
    <row r="41">
      <c r="A41" s="1" t="s">
        <v>827</v>
      </c>
      <c r="B41" s="1" t="s">
        <v>1</v>
      </c>
      <c r="C41" s="4" t="s">
        <v>2317</v>
      </c>
      <c r="D41" s="4" t="s">
        <v>2318</v>
      </c>
      <c r="E41" s="4" t="s">
        <v>2319</v>
      </c>
      <c r="F41" s="4" t="s">
        <v>2320</v>
      </c>
      <c r="G41" s="4" t="s">
        <v>2321</v>
      </c>
      <c r="H41" s="4" t="s">
        <v>2322</v>
      </c>
      <c r="I41" s="4" t="s">
        <v>2323</v>
      </c>
    </row>
    <row r="42">
      <c r="A42" s="1" t="s">
        <v>836</v>
      </c>
      <c r="B42" s="1" t="s">
        <v>1</v>
      </c>
      <c r="C42" s="4" t="s">
        <v>2324</v>
      </c>
      <c r="D42" s="4" t="s">
        <v>2325</v>
      </c>
      <c r="E42" s="4" t="s">
        <v>2326</v>
      </c>
      <c r="F42" s="4" t="s">
        <v>2327</v>
      </c>
      <c r="G42" s="4" t="s">
        <v>2328</v>
      </c>
      <c r="H42" s="4" t="s">
        <v>2329</v>
      </c>
      <c r="I42" s="4" t="s">
        <v>2330</v>
      </c>
    </row>
    <row r="43">
      <c r="A43" s="1" t="s">
        <v>845</v>
      </c>
      <c r="B43" s="1" t="s">
        <v>1</v>
      </c>
      <c r="C43" s="4" t="s">
        <v>2331</v>
      </c>
      <c r="D43" s="4" t="s">
        <v>2332</v>
      </c>
      <c r="E43" s="4" t="s">
        <v>2333</v>
      </c>
      <c r="F43" s="4" t="s">
        <v>2334</v>
      </c>
      <c r="G43" s="4" t="s">
        <v>2335</v>
      </c>
      <c r="H43" s="4" t="s">
        <v>2336</v>
      </c>
      <c r="I43" s="4" t="s">
        <v>2337</v>
      </c>
    </row>
    <row r="44">
      <c r="A44" s="1" t="s">
        <v>854</v>
      </c>
      <c r="B44" s="1" t="s">
        <v>1</v>
      </c>
      <c r="C44" s="4" t="s">
        <v>2338</v>
      </c>
      <c r="D44" s="4" t="s">
        <v>2339</v>
      </c>
      <c r="E44" s="4" t="s">
        <v>2340</v>
      </c>
      <c r="F44" s="4" t="s">
        <v>2341</v>
      </c>
      <c r="G44" s="4" t="s">
        <v>2342</v>
      </c>
      <c r="H44" s="4" t="s">
        <v>2343</v>
      </c>
      <c r="I44" s="4" t="s">
        <v>2344</v>
      </c>
    </row>
    <row r="45">
      <c r="A45" s="1" t="s">
        <v>863</v>
      </c>
      <c r="B45" s="1" t="s">
        <v>1</v>
      </c>
      <c r="C45" s="4" t="s">
        <v>2345</v>
      </c>
      <c r="D45" s="4" t="s">
        <v>2346</v>
      </c>
      <c r="E45" s="4" t="s">
        <v>2347</v>
      </c>
      <c r="F45" s="4" t="s">
        <v>2348</v>
      </c>
      <c r="G45" s="4" t="s">
        <v>2349</v>
      </c>
      <c r="H45" s="4" t="s">
        <v>2350</v>
      </c>
      <c r="I45" s="4" t="s">
        <v>2351</v>
      </c>
    </row>
    <row r="46">
      <c r="A46" s="1" t="s">
        <v>872</v>
      </c>
      <c r="B46" s="1" t="s">
        <v>1</v>
      </c>
      <c r="C46" s="4" t="s">
        <v>2352</v>
      </c>
      <c r="D46" s="4" t="s">
        <v>2353</v>
      </c>
      <c r="E46" s="4" t="s">
        <v>2354</v>
      </c>
      <c r="F46" s="4" t="s">
        <v>2355</v>
      </c>
      <c r="G46" s="4" t="s">
        <v>2356</v>
      </c>
      <c r="H46" s="4" t="s">
        <v>2357</v>
      </c>
      <c r="I46" s="4" t="s">
        <v>2358</v>
      </c>
    </row>
    <row r="47">
      <c r="A47" s="1" t="s">
        <v>881</v>
      </c>
      <c r="B47" s="1" t="s">
        <v>1</v>
      </c>
      <c r="C47" s="4" t="s">
        <v>2359</v>
      </c>
      <c r="D47" s="4" t="s">
        <v>2360</v>
      </c>
      <c r="E47" s="4" t="s">
        <v>2361</v>
      </c>
      <c r="F47" s="4" t="s">
        <v>2362</v>
      </c>
      <c r="G47" s="4" t="s">
        <v>2363</v>
      </c>
      <c r="H47" s="4" t="s">
        <v>2364</v>
      </c>
      <c r="I47" s="4" t="s">
        <v>2365</v>
      </c>
    </row>
    <row r="48">
      <c r="A48" s="1" t="s">
        <v>890</v>
      </c>
      <c r="B48" s="1" t="s">
        <v>1</v>
      </c>
      <c r="C48" s="4" t="s">
        <v>2366</v>
      </c>
      <c r="D48" s="4" t="s">
        <v>2367</v>
      </c>
      <c r="E48" s="4" t="s">
        <v>2368</v>
      </c>
      <c r="F48" s="4" t="s">
        <v>2369</v>
      </c>
      <c r="G48" s="4" t="s">
        <v>2370</v>
      </c>
      <c r="H48" s="4" t="s">
        <v>2371</v>
      </c>
      <c r="I48" s="4" t="s">
        <v>2372</v>
      </c>
    </row>
    <row r="49">
      <c r="A49" s="1" t="s">
        <v>899</v>
      </c>
      <c r="B49" s="1" t="s">
        <v>1</v>
      </c>
      <c r="C49" s="4" t="s">
        <v>2373</v>
      </c>
      <c r="D49" s="4" t="s">
        <v>2374</v>
      </c>
      <c r="E49" s="4" t="s">
        <v>2375</v>
      </c>
      <c r="F49" s="4" t="s">
        <v>2376</v>
      </c>
      <c r="G49" s="4" t="s">
        <v>2377</v>
      </c>
      <c r="H49" s="4" t="s">
        <v>2378</v>
      </c>
      <c r="I49" s="4" t="s">
        <v>2379</v>
      </c>
    </row>
    <row r="50">
      <c r="A50" s="1" t="s">
        <v>908</v>
      </c>
      <c r="B50" s="1" t="s">
        <v>1</v>
      </c>
      <c r="C50" s="4" t="s">
        <v>2380</v>
      </c>
      <c r="D50" s="4" t="s">
        <v>2381</v>
      </c>
      <c r="E50" s="4" t="s">
        <v>2382</v>
      </c>
      <c r="F50" s="4" t="s">
        <v>2383</v>
      </c>
      <c r="G50" s="4" t="s">
        <v>2384</v>
      </c>
      <c r="H50" s="4" t="s">
        <v>2385</v>
      </c>
      <c r="I50" s="4" t="s">
        <v>2386</v>
      </c>
    </row>
    <row r="51">
      <c r="A51" s="1" t="s">
        <v>917</v>
      </c>
      <c r="B51" s="1" t="s">
        <v>1</v>
      </c>
      <c r="C51" s="4" t="s">
        <v>2387</v>
      </c>
      <c r="D51" s="4" t="s">
        <v>2388</v>
      </c>
      <c r="E51" s="4" t="s">
        <v>2389</v>
      </c>
      <c r="F51" s="4" t="s">
        <v>2390</v>
      </c>
      <c r="G51" s="4" t="s">
        <v>2391</v>
      </c>
      <c r="H51" s="4" t="s">
        <v>2392</v>
      </c>
      <c r="I51" s="4" t="s">
        <v>2393</v>
      </c>
    </row>
    <row r="52">
      <c r="A52" s="1" t="s">
        <v>926</v>
      </c>
      <c r="B52" s="1" t="s">
        <v>1</v>
      </c>
      <c r="C52" s="4" t="s">
        <v>2394</v>
      </c>
      <c r="D52" s="4" t="s">
        <v>2395</v>
      </c>
      <c r="E52" s="4" t="s">
        <v>2396</v>
      </c>
      <c r="F52" s="4" t="s">
        <v>2397</v>
      </c>
      <c r="G52" s="4" t="s">
        <v>2398</v>
      </c>
      <c r="H52" s="4" t="s">
        <v>2399</v>
      </c>
      <c r="I52" s="4" t="s">
        <v>2400</v>
      </c>
    </row>
    <row r="53">
      <c r="A53" s="1" t="s">
        <v>935</v>
      </c>
      <c r="B53" s="1" t="s">
        <v>1</v>
      </c>
      <c r="C53" s="4" t="s">
        <v>2401</v>
      </c>
      <c r="D53" s="4" t="s">
        <v>2402</v>
      </c>
      <c r="E53" s="4" t="s">
        <v>2403</v>
      </c>
      <c r="F53" s="4" t="s">
        <v>2404</v>
      </c>
      <c r="G53" s="4" t="s">
        <v>2405</v>
      </c>
      <c r="H53" s="4" t="s">
        <v>2406</v>
      </c>
      <c r="I53" s="4" t="s">
        <v>2407</v>
      </c>
    </row>
    <row r="54">
      <c r="A54" s="1" t="s">
        <v>944</v>
      </c>
      <c r="B54" s="1" t="s">
        <v>1</v>
      </c>
      <c r="C54" s="4" t="s">
        <v>2408</v>
      </c>
      <c r="D54" s="4" t="s">
        <v>2409</v>
      </c>
      <c r="E54" s="4" t="s">
        <v>2410</v>
      </c>
      <c r="F54" s="4" t="s">
        <v>2411</v>
      </c>
      <c r="G54" s="4" t="s">
        <v>2412</v>
      </c>
      <c r="H54" s="4" t="s">
        <v>2413</v>
      </c>
      <c r="I54" s="4" t="s">
        <v>2414</v>
      </c>
    </row>
    <row r="55">
      <c r="A55" s="1" t="s">
        <v>953</v>
      </c>
      <c r="B55" s="1" t="s">
        <v>1</v>
      </c>
      <c r="C55" s="4" t="s">
        <v>2415</v>
      </c>
      <c r="D55" s="4" t="s">
        <v>2416</v>
      </c>
      <c r="E55" s="4" t="s">
        <v>2417</v>
      </c>
      <c r="F55" s="4" t="s">
        <v>2418</v>
      </c>
      <c r="G55" s="4" t="s">
        <v>2419</v>
      </c>
      <c r="H55" s="4" t="s">
        <v>2420</v>
      </c>
      <c r="I55" s="4" t="s">
        <v>2421</v>
      </c>
    </row>
    <row r="56">
      <c r="A56" s="1" t="s">
        <v>962</v>
      </c>
      <c r="B56" s="1" t="s">
        <v>1</v>
      </c>
      <c r="C56" s="4" t="s">
        <v>2422</v>
      </c>
      <c r="D56" s="4" t="s">
        <v>2423</v>
      </c>
      <c r="E56" s="4" t="s">
        <v>2424</v>
      </c>
      <c r="F56" s="4" t="s">
        <v>2425</v>
      </c>
      <c r="G56" s="4" t="s">
        <v>2426</v>
      </c>
      <c r="H56" s="4" t="s">
        <v>2427</v>
      </c>
      <c r="I56" s="4" t="s">
        <v>2428</v>
      </c>
    </row>
    <row r="57">
      <c r="A57" s="1" t="s">
        <v>971</v>
      </c>
      <c r="B57" s="1" t="s">
        <v>1</v>
      </c>
      <c r="C57" s="4" t="s">
        <v>2429</v>
      </c>
      <c r="D57" s="4" t="s">
        <v>2430</v>
      </c>
      <c r="E57" s="4" t="s">
        <v>2431</v>
      </c>
      <c r="F57" s="4" t="s">
        <v>2432</v>
      </c>
      <c r="G57" s="4" t="s">
        <v>2433</v>
      </c>
      <c r="H57" s="4" t="s">
        <v>2434</v>
      </c>
      <c r="I57" s="4" t="s">
        <v>2435</v>
      </c>
    </row>
    <row r="58">
      <c r="A58" s="1" t="s">
        <v>980</v>
      </c>
      <c r="B58" s="1" t="s">
        <v>1</v>
      </c>
      <c r="C58" s="4" t="s">
        <v>2436</v>
      </c>
      <c r="D58" s="4" t="s">
        <v>2437</v>
      </c>
      <c r="E58" s="4" t="s">
        <v>2438</v>
      </c>
      <c r="F58" s="4" t="s">
        <v>2439</v>
      </c>
      <c r="G58" s="4" t="s">
        <v>2440</v>
      </c>
      <c r="H58" s="4" t="s">
        <v>2441</v>
      </c>
      <c r="I58" s="4" t="s">
        <v>2442</v>
      </c>
    </row>
    <row r="59">
      <c r="A59" s="1" t="s">
        <v>989</v>
      </c>
      <c r="B59" s="1" t="s">
        <v>1</v>
      </c>
      <c r="C59" s="4" t="s">
        <v>2443</v>
      </c>
      <c r="D59" s="4" t="s">
        <v>2444</v>
      </c>
      <c r="E59" s="4" t="s">
        <v>2445</v>
      </c>
      <c r="F59" s="4" t="s">
        <v>2446</v>
      </c>
      <c r="G59" s="4" t="s">
        <v>2447</v>
      </c>
      <c r="H59" s="4" t="s">
        <v>2448</v>
      </c>
      <c r="I59" s="4" t="s">
        <v>2449</v>
      </c>
    </row>
    <row r="60">
      <c r="A60" s="1" t="s">
        <v>998</v>
      </c>
      <c r="B60" s="1" t="s">
        <v>1</v>
      </c>
      <c r="C60" s="4" t="s">
        <v>2450</v>
      </c>
      <c r="D60" s="4" t="s">
        <v>2451</v>
      </c>
      <c r="E60" s="4" t="s">
        <v>2452</v>
      </c>
      <c r="F60" s="4" t="s">
        <v>2453</v>
      </c>
      <c r="G60" s="4" t="s">
        <v>2454</v>
      </c>
      <c r="H60" s="4" t="s">
        <v>2455</v>
      </c>
      <c r="I60" s="4" t="s">
        <v>2456</v>
      </c>
    </row>
    <row r="61">
      <c r="A61" s="1" t="s">
        <v>1007</v>
      </c>
      <c r="B61" s="1" t="s">
        <v>1</v>
      </c>
      <c r="C61" s="4" t="s">
        <v>2457</v>
      </c>
      <c r="D61" s="4" t="s">
        <v>2458</v>
      </c>
      <c r="E61" s="4" t="s">
        <v>2459</v>
      </c>
      <c r="F61" s="4" t="s">
        <v>2460</v>
      </c>
      <c r="G61" s="4" t="s">
        <v>2461</v>
      </c>
      <c r="H61" s="4" t="s">
        <v>2462</v>
      </c>
      <c r="I61" s="4" t="s">
        <v>2463</v>
      </c>
    </row>
    <row r="62">
      <c r="A62" s="1" t="s">
        <v>1016</v>
      </c>
      <c r="B62" s="1" t="s">
        <v>1</v>
      </c>
      <c r="C62" s="4" t="s">
        <v>2464</v>
      </c>
      <c r="D62" s="4" t="s">
        <v>2465</v>
      </c>
      <c r="E62" s="4" t="s">
        <v>2466</v>
      </c>
      <c r="F62" s="4" t="s">
        <v>2467</v>
      </c>
      <c r="G62" s="4" t="s">
        <v>2468</v>
      </c>
      <c r="H62" s="4" t="s">
        <v>2469</v>
      </c>
      <c r="I62" s="4" t="s">
        <v>2470</v>
      </c>
    </row>
    <row r="63">
      <c r="A63" s="1" t="s">
        <v>1025</v>
      </c>
      <c r="B63" s="1" t="s">
        <v>1</v>
      </c>
      <c r="C63" s="4" t="s">
        <v>2471</v>
      </c>
      <c r="D63" s="4" t="s">
        <v>2472</v>
      </c>
      <c r="E63" s="4" t="s">
        <v>2473</v>
      </c>
      <c r="F63" s="4" t="s">
        <v>2474</v>
      </c>
      <c r="G63" s="4" t="s">
        <v>2475</v>
      </c>
      <c r="H63" s="4" t="s">
        <v>2476</v>
      </c>
      <c r="I63" s="4" t="s">
        <v>2477</v>
      </c>
    </row>
    <row r="64">
      <c r="A64" s="1" t="s">
        <v>1034</v>
      </c>
      <c r="B64" s="1" t="s">
        <v>1</v>
      </c>
      <c r="C64" s="4" t="s">
        <v>2478</v>
      </c>
      <c r="D64" s="4" t="s">
        <v>2479</v>
      </c>
      <c r="E64" s="4" t="s">
        <v>2480</v>
      </c>
      <c r="F64" s="4" t="s">
        <v>2481</v>
      </c>
      <c r="G64" s="4" t="s">
        <v>2482</v>
      </c>
      <c r="H64" s="4" t="s">
        <v>2483</v>
      </c>
      <c r="I64" s="4" t="s">
        <v>2484</v>
      </c>
    </row>
    <row r="65">
      <c r="A65" s="1" t="s">
        <v>1043</v>
      </c>
      <c r="B65" s="1" t="s">
        <v>1</v>
      </c>
      <c r="C65" s="4" t="s">
        <v>2485</v>
      </c>
      <c r="D65" s="4" t="s">
        <v>2486</v>
      </c>
      <c r="E65" s="4" t="s">
        <v>2487</v>
      </c>
      <c r="F65" s="4" t="s">
        <v>2488</v>
      </c>
      <c r="G65" s="4" t="s">
        <v>2489</v>
      </c>
      <c r="H65" s="4" t="s">
        <v>2490</v>
      </c>
      <c r="I65" s="4" t="s">
        <v>2491</v>
      </c>
    </row>
    <row r="66">
      <c r="A66" s="1" t="s">
        <v>1052</v>
      </c>
      <c r="B66" s="1" t="s">
        <v>1</v>
      </c>
      <c r="C66" s="4" t="s">
        <v>2492</v>
      </c>
      <c r="D66" s="4" t="s">
        <v>2493</v>
      </c>
      <c r="E66" s="4" t="s">
        <v>2494</v>
      </c>
      <c r="F66" s="4" t="s">
        <v>2495</v>
      </c>
      <c r="G66" s="4" t="s">
        <v>2496</v>
      </c>
      <c r="H66" s="4" t="s">
        <v>2497</v>
      </c>
      <c r="I66" s="4" t="s">
        <v>2498</v>
      </c>
    </row>
    <row r="67">
      <c r="A67" s="1" t="s">
        <v>1061</v>
      </c>
      <c r="B67" s="1" t="s">
        <v>1</v>
      </c>
      <c r="C67" s="4" t="s">
        <v>2499</v>
      </c>
      <c r="D67" s="4" t="s">
        <v>2500</v>
      </c>
      <c r="E67" s="4" t="s">
        <v>2501</v>
      </c>
      <c r="F67" s="4" t="s">
        <v>2502</v>
      </c>
      <c r="G67" s="4" t="s">
        <v>2503</v>
      </c>
      <c r="H67" s="4" t="s">
        <v>2504</v>
      </c>
      <c r="I67" s="4" t="s">
        <v>2505</v>
      </c>
    </row>
    <row r="68">
      <c r="A68" s="1" t="s">
        <v>1070</v>
      </c>
      <c r="B68" s="1" t="s">
        <v>1</v>
      </c>
      <c r="C68" s="4" t="s">
        <v>2506</v>
      </c>
      <c r="D68" s="4" t="s">
        <v>2507</v>
      </c>
      <c r="E68" s="4" t="s">
        <v>2508</v>
      </c>
      <c r="F68" s="4" t="s">
        <v>2509</v>
      </c>
      <c r="G68" s="4" t="s">
        <v>2510</v>
      </c>
      <c r="H68" s="4" t="s">
        <v>2511</v>
      </c>
      <c r="I68" s="4" t="s">
        <v>2512</v>
      </c>
    </row>
    <row r="69">
      <c r="A69" s="1" t="s">
        <v>1043</v>
      </c>
      <c r="B69" s="1" t="s">
        <v>1</v>
      </c>
      <c r="C69" s="4" t="s">
        <v>2513</v>
      </c>
      <c r="D69" s="4" t="s">
        <v>2514</v>
      </c>
      <c r="E69" s="4" t="s">
        <v>2515</v>
      </c>
      <c r="F69" s="4" t="s">
        <v>2516</v>
      </c>
      <c r="G69" s="4" t="s">
        <v>2517</v>
      </c>
      <c r="H69" s="4" t="s">
        <v>2518</v>
      </c>
      <c r="I69" s="4" t="s">
        <v>2519</v>
      </c>
    </row>
    <row r="70">
      <c r="A70" s="1" t="s">
        <v>1061</v>
      </c>
      <c r="B70" s="1" t="s">
        <v>1</v>
      </c>
      <c r="C70" s="4" t="s">
        <v>2520</v>
      </c>
      <c r="D70" s="4" t="s">
        <v>2521</v>
      </c>
      <c r="E70" s="4" t="s">
        <v>2522</v>
      </c>
      <c r="F70" s="4" t="s">
        <v>2523</v>
      </c>
      <c r="G70" s="4" t="s">
        <v>2524</v>
      </c>
      <c r="H70" s="4" t="s">
        <v>2525</v>
      </c>
      <c r="I70" s="4" t="s">
        <v>2526</v>
      </c>
    </row>
    <row r="71">
      <c r="A71" s="1" t="s">
        <v>1095</v>
      </c>
      <c r="B71" s="1" t="s">
        <v>1</v>
      </c>
      <c r="C71" s="4" t="s">
        <v>2527</v>
      </c>
      <c r="D71" s="4" t="s">
        <v>2528</v>
      </c>
      <c r="E71" s="4" t="s">
        <v>2529</v>
      </c>
      <c r="F71" s="4" t="s">
        <v>2530</v>
      </c>
      <c r="G71" s="4" t="s">
        <v>2531</v>
      </c>
      <c r="H71" s="4" t="s">
        <v>2532</v>
      </c>
      <c r="I71" s="4" t="s">
        <v>2533</v>
      </c>
    </row>
    <row r="72">
      <c r="A72" s="1" t="s">
        <v>1104</v>
      </c>
      <c r="B72" s="1" t="s">
        <v>1</v>
      </c>
      <c r="C72" s="4" t="s">
        <v>2534</v>
      </c>
      <c r="D72" s="4" t="s">
        <v>2535</v>
      </c>
      <c r="E72" s="4" t="s">
        <v>2536</v>
      </c>
      <c r="F72" s="4" t="s">
        <v>2537</v>
      </c>
      <c r="G72" s="4" t="s">
        <v>2538</v>
      </c>
      <c r="H72" s="4" t="s">
        <v>2539</v>
      </c>
      <c r="I72" s="4" t="s">
        <v>2540</v>
      </c>
    </row>
    <row r="73">
      <c r="A73" s="1" t="s">
        <v>1095</v>
      </c>
      <c r="B73" s="1" t="s">
        <v>1</v>
      </c>
      <c r="C73" s="4" t="s">
        <v>2541</v>
      </c>
      <c r="D73" s="4" t="s">
        <v>2542</v>
      </c>
      <c r="E73" s="4" t="s">
        <v>2543</v>
      </c>
      <c r="F73" s="4" t="s">
        <v>2544</v>
      </c>
      <c r="G73" s="4" t="s">
        <v>2545</v>
      </c>
      <c r="H73" s="4" t="s">
        <v>2546</v>
      </c>
      <c r="I73" s="4" t="s">
        <v>2547</v>
      </c>
    </row>
    <row r="74">
      <c r="A74" s="1" t="s">
        <v>1121</v>
      </c>
      <c r="B74" s="1" t="s">
        <v>1</v>
      </c>
      <c r="C74" s="4" t="s">
        <v>2548</v>
      </c>
      <c r="D74" s="4" t="s">
        <v>2549</v>
      </c>
      <c r="E74" s="4" t="s">
        <v>2550</v>
      </c>
      <c r="F74" s="4" t="s">
        <v>2551</v>
      </c>
      <c r="G74" s="4" t="s">
        <v>2552</v>
      </c>
      <c r="H74" s="4" t="s">
        <v>2553</v>
      </c>
      <c r="I74" s="4" t="s">
        <v>2554</v>
      </c>
    </row>
    <row r="75">
      <c r="A75" s="1" t="s">
        <v>1130</v>
      </c>
      <c r="B75" s="1" t="s">
        <v>1</v>
      </c>
      <c r="C75" s="4" t="s">
        <v>2555</v>
      </c>
      <c r="D75" s="4" t="s">
        <v>2556</v>
      </c>
      <c r="E75" s="4" t="s">
        <v>2557</v>
      </c>
      <c r="F75" s="4" t="s">
        <v>2558</v>
      </c>
      <c r="G75" s="4" t="s">
        <v>2559</v>
      </c>
      <c r="H75" s="4" t="s">
        <v>2560</v>
      </c>
      <c r="I75" s="4" t="s">
        <v>2561</v>
      </c>
    </row>
    <row r="76">
      <c r="A76" s="1" t="s">
        <v>1139</v>
      </c>
      <c r="B76" s="1" t="s">
        <v>1</v>
      </c>
      <c r="C76" s="4" t="s">
        <v>2562</v>
      </c>
      <c r="D76" s="4" t="s">
        <v>2563</v>
      </c>
      <c r="E76" s="4" t="s">
        <v>2564</v>
      </c>
      <c r="F76" s="4" t="s">
        <v>2565</v>
      </c>
      <c r="G76" s="4" t="s">
        <v>2566</v>
      </c>
      <c r="H76" s="4" t="s">
        <v>2567</v>
      </c>
      <c r="I76" s="4" t="s">
        <v>2568</v>
      </c>
    </row>
    <row r="77">
      <c r="A77" s="1" t="s">
        <v>1148</v>
      </c>
      <c r="B77" s="1" t="s">
        <v>1</v>
      </c>
      <c r="C77" s="4" t="s">
        <v>2569</v>
      </c>
      <c r="D77" s="4" t="s">
        <v>2570</v>
      </c>
      <c r="E77" s="4" t="s">
        <v>2571</v>
      </c>
      <c r="F77" s="4" t="s">
        <v>2572</v>
      </c>
      <c r="G77" s="4" t="s">
        <v>2573</v>
      </c>
      <c r="H77" s="4" t="s">
        <v>2574</v>
      </c>
      <c r="I77" s="4" t="s">
        <v>2575</v>
      </c>
    </row>
    <row r="78">
      <c r="A78" s="1" t="s">
        <v>1043</v>
      </c>
      <c r="B78" s="1" t="s">
        <v>1</v>
      </c>
      <c r="C78" s="4" t="s">
        <v>2576</v>
      </c>
      <c r="D78" s="4" t="s">
        <v>2577</v>
      </c>
      <c r="E78" s="4" t="s">
        <v>2578</v>
      </c>
      <c r="F78" s="4" t="s">
        <v>2579</v>
      </c>
      <c r="G78" s="4" t="s">
        <v>2580</v>
      </c>
      <c r="H78" s="4" t="s">
        <v>2581</v>
      </c>
      <c r="I78" s="4" t="s">
        <v>2582</v>
      </c>
    </row>
    <row r="79">
      <c r="A79" s="1" t="s">
        <v>1165</v>
      </c>
      <c r="B79" s="1" t="s">
        <v>1</v>
      </c>
      <c r="C79" s="4" t="s">
        <v>2583</v>
      </c>
      <c r="D79" s="4" t="s">
        <v>2584</v>
      </c>
      <c r="E79" s="4" t="s">
        <v>2585</v>
      </c>
      <c r="F79" s="4" t="s">
        <v>2586</v>
      </c>
      <c r="G79" s="4" t="s">
        <v>2587</v>
      </c>
      <c r="H79" s="4" t="s">
        <v>2588</v>
      </c>
      <c r="I79" s="4" t="s">
        <v>2589</v>
      </c>
    </row>
    <row r="80">
      <c r="A80" s="1" t="s">
        <v>1061</v>
      </c>
      <c r="B80" s="1" t="s">
        <v>1</v>
      </c>
      <c r="C80" s="4" t="s">
        <v>2590</v>
      </c>
      <c r="D80" s="4" t="s">
        <v>2591</v>
      </c>
      <c r="E80" s="4" t="s">
        <v>2592</v>
      </c>
      <c r="F80" s="4" t="s">
        <v>2593</v>
      </c>
      <c r="G80" s="4" t="s">
        <v>2594</v>
      </c>
      <c r="H80" s="4" t="s">
        <v>2595</v>
      </c>
      <c r="I80" s="4" t="s">
        <v>2596</v>
      </c>
    </row>
    <row r="81">
      <c r="A81" s="1" t="s">
        <v>1182</v>
      </c>
      <c r="B81" s="1" t="s">
        <v>1</v>
      </c>
      <c r="C81" s="4" t="s">
        <v>2597</v>
      </c>
      <c r="D81" s="4" t="s">
        <v>2598</v>
      </c>
      <c r="E81" s="4" t="s">
        <v>2599</v>
      </c>
      <c r="F81" s="4" t="s">
        <v>2600</v>
      </c>
      <c r="G81" s="4" t="s">
        <v>2601</v>
      </c>
      <c r="H81" s="4" t="s">
        <v>2602</v>
      </c>
      <c r="I81" s="4" t="s">
        <v>2603</v>
      </c>
    </row>
    <row r="82">
      <c r="A82" s="1" t="s">
        <v>1139</v>
      </c>
      <c r="B82" s="1" t="s">
        <v>1</v>
      </c>
      <c r="C82" s="4" t="s">
        <v>2604</v>
      </c>
      <c r="D82" s="4" t="s">
        <v>2605</v>
      </c>
      <c r="E82" s="4" t="s">
        <v>2606</v>
      </c>
      <c r="F82" s="4" t="s">
        <v>2607</v>
      </c>
      <c r="G82" s="4" t="s">
        <v>2608</v>
      </c>
      <c r="H82" s="4" t="s">
        <v>2609</v>
      </c>
      <c r="I82" s="4" t="s">
        <v>2610</v>
      </c>
    </row>
    <row r="83">
      <c r="A83" s="1" t="s">
        <v>1199</v>
      </c>
      <c r="B83" s="1" t="s">
        <v>1</v>
      </c>
      <c r="C83" s="4" t="s">
        <v>2611</v>
      </c>
      <c r="D83" s="4" t="s">
        <v>2612</v>
      </c>
      <c r="E83" s="4" t="s">
        <v>2613</v>
      </c>
      <c r="F83" s="4" t="s">
        <v>2614</v>
      </c>
      <c r="G83" s="4" t="s">
        <v>2615</v>
      </c>
      <c r="H83" s="4" t="s">
        <v>2616</v>
      </c>
      <c r="I83" s="4" t="s">
        <v>2617</v>
      </c>
    </row>
    <row r="84">
      <c r="A84" s="1" t="s">
        <v>1043</v>
      </c>
      <c r="B84" s="1" t="s">
        <v>1</v>
      </c>
      <c r="C84" s="4" t="s">
        <v>2618</v>
      </c>
      <c r="D84" s="4" t="s">
        <v>2619</v>
      </c>
      <c r="E84" s="4" t="s">
        <v>2620</v>
      </c>
      <c r="F84" s="4" t="s">
        <v>2621</v>
      </c>
      <c r="G84" s="4" t="s">
        <v>2622</v>
      </c>
      <c r="H84" s="4" t="s">
        <v>2623</v>
      </c>
      <c r="I84" s="4" t="s">
        <v>2624</v>
      </c>
    </row>
    <row r="85">
      <c r="A85" s="1" t="s">
        <v>1216</v>
      </c>
      <c r="B85" s="1" t="s">
        <v>1</v>
      </c>
      <c r="C85" s="4" t="s">
        <v>2625</v>
      </c>
      <c r="D85" s="4" t="s">
        <v>2626</v>
      </c>
      <c r="E85" s="4" t="s">
        <v>2627</v>
      </c>
      <c r="F85" s="4" t="s">
        <v>2628</v>
      </c>
      <c r="G85" s="4" t="s">
        <v>2629</v>
      </c>
      <c r="H85" s="4" t="s">
        <v>2630</v>
      </c>
      <c r="I85" s="4" t="s">
        <v>2631</v>
      </c>
    </row>
    <row r="86">
      <c r="A86" s="1" t="s">
        <v>1225</v>
      </c>
      <c r="B86" s="1" t="s">
        <v>1</v>
      </c>
      <c r="C86" s="4" t="s">
        <v>2632</v>
      </c>
      <c r="D86" s="4" t="s">
        <v>2633</v>
      </c>
      <c r="E86" s="4" t="s">
        <v>2634</v>
      </c>
      <c r="F86" s="4" t="s">
        <v>2635</v>
      </c>
      <c r="G86" s="4" t="s">
        <v>2636</v>
      </c>
      <c r="H86" s="4" t="s">
        <v>2637</v>
      </c>
      <c r="I86" s="4" t="s">
        <v>2638</v>
      </c>
    </row>
    <row r="87">
      <c r="A87" s="1" t="s">
        <v>1234</v>
      </c>
      <c r="B87" s="1" t="s">
        <v>1</v>
      </c>
      <c r="C87" s="4" t="s">
        <v>2639</v>
      </c>
      <c r="D87" s="4" t="s">
        <v>2640</v>
      </c>
      <c r="E87" s="4" t="s">
        <v>2641</v>
      </c>
      <c r="F87" s="4" t="s">
        <v>2642</v>
      </c>
      <c r="G87" s="4" t="s">
        <v>2643</v>
      </c>
      <c r="H87" s="4" t="s">
        <v>2644</v>
      </c>
      <c r="I87" s="4" t="s">
        <v>2645</v>
      </c>
    </row>
    <row r="88">
      <c r="A88" s="1" t="s">
        <v>1243</v>
      </c>
      <c r="B88" s="1" t="s">
        <v>1</v>
      </c>
      <c r="C88" s="4" t="s">
        <v>2646</v>
      </c>
      <c r="D88" s="4" t="s">
        <v>2647</v>
      </c>
      <c r="E88" s="4" t="s">
        <v>2648</v>
      </c>
      <c r="F88" s="4" t="s">
        <v>2649</v>
      </c>
      <c r="G88" s="4" t="s">
        <v>2650</v>
      </c>
      <c r="H88" s="4" t="s">
        <v>2651</v>
      </c>
      <c r="I88" s="4" t="s">
        <v>2652</v>
      </c>
    </row>
    <row r="89">
      <c r="A89" s="1" t="s">
        <v>1252</v>
      </c>
      <c r="B89" s="1" t="s">
        <v>1</v>
      </c>
      <c r="C89" s="4" t="s">
        <v>2653</v>
      </c>
      <c r="D89" s="4" t="s">
        <v>2654</v>
      </c>
      <c r="E89" s="4" t="s">
        <v>2655</v>
      </c>
      <c r="F89" s="4" t="s">
        <v>2656</v>
      </c>
      <c r="G89" s="4" t="s">
        <v>2657</v>
      </c>
      <c r="H89" s="4" t="s">
        <v>2658</v>
      </c>
      <c r="I89" s="4" t="s">
        <v>2659</v>
      </c>
    </row>
    <row r="90">
      <c r="A90" s="1" t="s">
        <v>1243</v>
      </c>
      <c r="B90" s="1" t="s">
        <v>1</v>
      </c>
      <c r="C90" s="4" t="s">
        <v>2660</v>
      </c>
      <c r="D90" s="4" t="s">
        <v>2661</v>
      </c>
      <c r="E90" s="4" t="s">
        <v>2662</v>
      </c>
      <c r="F90" s="4" t="s">
        <v>2663</v>
      </c>
      <c r="G90" s="4" t="s">
        <v>2664</v>
      </c>
      <c r="H90" s="4" t="s">
        <v>2665</v>
      </c>
      <c r="I90" s="4" t="s">
        <v>2666</v>
      </c>
    </row>
    <row r="91">
      <c r="A91" s="1" t="s">
        <v>1269</v>
      </c>
      <c r="B91" s="1" t="s">
        <v>1</v>
      </c>
      <c r="C91" s="4" t="s">
        <v>2667</v>
      </c>
      <c r="D91" s="4" t="s">
        <v>2668</v>
      </c>
      <c r="E91" s="4" t="s">
        <v>2669</v>
      </c>
      <c r="F91" s="4" t="s">
        <v>2670</v>
      </c>
      <c r="G91" s="4" t="s">
        <v>2671</v>
      </c>
      <c r="H91" s="4" t="s">
        <v>2672</v>
      </c>
      <c r="I91" s="4" t="s">
        <v>2673</v>
      </c>
    </row>
    <row r="92">
      <c r="A92" s="1" t="s">
        <v>1225</v>
      </c>
      <c r="B92" s="1" t="s">
        <v>1</v>
      </c>
      <c r="C92" s="4" t="s">
        <v>2674</v>
      </c>
      <c r="D92" s="4" t="s">
        <v>2675</v>
      </c>
      <c r="E92" s="4" t="s">
        <v>2676</v>
      </c>
      <c r="F92" s="4" t="s">
        <v>2677</v>
      </c>
      <c r="G92" s="4" t="s">
        <v>2678</v>
      </c>
      <c r="H92" s="4" t="s">
        <v>2679</v>
      </c>
      <c r="I92" s="4" t="s">
        <v>2680</v>
      </c>
    </row>
    <row r="93">
      <c r="A93" s="1" t="s">
        <v>1286</v>
      </c>
      <c r="B93" s="1" t="s">
        <v>1</v>
      </c>
      <c r="C93" s="4" t="s">
        <v>2681</v>
      </c>
      <c r="D93" s="4" t="s">
        <v>2682</v>
      </c>
      <c r="E93" s="4" t="s">
        <v>2683</v>
      </c>
      <c r="F93" s="4" t="s">
        <v>2684</v>
      </c>
      <c r="G93" s="4" t="s">
        <v>2685</v>
      </c>
      <c r="H93" s="4" t="s">
        <v>2686</v>
      </c>
      <c r="I93" s="4" t="s">
        <v>2687</v>
      </c>
    </row>
    <row r="94">
      <c r="A94" s="1" t="s">
        <v>1295</v>
      </c>
      <c r="B94" s="1" t="s">
        <v>1</v>
      </c>
      <c r="C94" s="4" t="s">
        <v>2688</v>
      </c>
      <c r="D94" s="4" t="s">
        <v>2689</v>
      </c>
      <c r="E94" s="4" t="s">
        <v>2690</v>
      </c>
      <c r="F94" s="4" t="s">
        <v>2691</v>
      </c>
      <c r="G94" s="4" t="s">
        <v>2692</v>
      </c>
      <c r="H94" s="4" t="s">
        <v>2693</v>
      </c>
      <c r="I94" s="4" t="s">
        <v>2694</v>
      </c>
    </row>
    <row r="95">
      <c r="A95" s="1" t="s">
        <v>1304</v>
      </c>
      <c r="B95" s="1" t="s">
        <v>1</v>
      </c>
      <c r="C95" s="4" t="s">
        <v>2695</v>
      </c>
      <c r="D95" s="4" t="s">
        <v>2696</v>
      </c>
      <c r="E95" s="4" t="s">
        <v>2697</v>
      </c>
      <c r="F95" s="4" t="s">
        <v>2698</v>
      </c>
      <c r="G95" s="4" t="s">
        <v>2699</v>
      </c>
      <c r="H95" s="4" t="s">
        <v>2700</v>
      </c>
      <c r="I95" s="4" t="s">
        <v>2701</v>
      </c>
    </row>
    <row r="96">
      <c r="A96" s="1" t="s">
        <v>1313</v>
      </c>
      <c r="B96" s="1" t="s">
        <v>1</v>
      </c>
      <c r="C96" s="4" t="s">
        <v>2702</v>
      </c>
      <c r="D96" s="4" t="s">
        <v>2703</v>
      </c>
      <c r="E96" s="4" t="s">
        <v>2704</v>
      </c>
      <c r="F96" s="4" t="s">
        <v>2705</v>
      </c>
      <c r="G96" s="4" t="s">
        <v>2706</v>
      </c>
      <c r="H96" s="4" t="s">
        <v>2707</v>
      </c>
      <c r="I96" s="4" t="s">
        <v>2708</v>
      </c>
    </row>
    <row r="97">
      <c r="A97" s="1" t="s">
        <v>1322</v>
      </c>
      <c r="B97" s="1" t="s">
        <v>1</v>
      </c>
      <c r="C97" s="4" t="s">
        <v>2709</v>
      </c>
      <c r="D97" s="4" t="s">
        <v>2710</v>
      </c>
      <c r="E97" s="4" t="s">
        <v>2711</v>
      </c>
      <c r="F97" s="4" t="s">
        <v>2712</v>
      </c>
      <c r="G97" s="4" t="s">
        <v>2713</v>
      </c>
      <c r="H97" s="4" t="s">
        <v>2714</v>
      </c>
      <c r="I97" s="4" t="s">
        <v>2715</v>
      </c>
    </row>
    <row r="98">
      <c r="A98" s="1" t="s">
        <v>1331</v>
      </c>
      <c r="B98" s="1" t="s">
        <v>1</v>
      </c>
      <c r="C98" s="4" t="s">
        <v>2716</v>
      </c>
      <c r="D98" s="4" t="s">
        <v>2717</v>
      </c>
      <c r="E98" s="4" t="s">
        <v>2718</v>
      </c>
      <c r="F98" s="4" t="s">
        <v>2719</v>
      </c>
      <c r="G98" s="4" t="s">
        <v>2720</v>
      </c>
      <c r="H98" s="4" t="s">
        <v>2721</v>
      </c>
      <c r="I98" s="4" t="s">
        <v>2722</v>
      </c>
    </row>
    <row r="99">
      <c r="A99" s="1" t="s">
        <v>1340</v>
      </c>
      <c r="B99" s="1" t="s">
        <v>1</v>
      </c>
      <c r="C99" s="4" t="s">
        <v>2723</v>
      </c>
      <c r="D99" s="4" t="s">
        <v>2724</v>
      </c>
      <c r="E99" s="4" t="s">
        <v>2725</v>
      </c>
      <c r="F99" s="4" t="s">
        <v>2726</v>
      </c>
      <c r="G99" s="4" t="s">
        <v>2727</v>
      </c>
      <c r="H99" s="4" t="s">
        <v>2728</v>
      </c>
      <c r="I99" s="4" t="s">
        <v>2729</v>
      </c>
    </row>
    <row r="100">
      <c r="A100" s="1" t="s">
        <v>1349</v>
      </c>
      <c r="B100" s="1" t="s">
        <v>1</v>
      </c>
      <c r="C100" s="4" t="s">
        <v>2730</v>
      </c>
      <c r="D100" s="4" t="s">
        <v>2731</v>
      </c>
      <c r="E100" s="4" t="s">
        <v>2732</v>
      </c>
      <c r="F100" s="4" t="s">
        <v>2733</v>
      </c>
      <c r="G100" s="4" t="s">
        <v>2734</v>
      </c>
      <c r="H100" s="4" t="s">
        <v>2728</v>
      </c>
      <c r="I100" s="4" t="s">
        <v>2729</v>
      </c>
    </row>
    <row r="101">
      <c r="A101" s="1" t="s">
        <v>1356</v>
      </c>
      <c r="B101" s="1" t="s">
        <v>1</v>
      </c>
      <c r="C101" s="4" t="s">
        <v>2735</v>
      </c>
      <c r="D101" s="4" t="s">
        <v>2736</v>
      </c>
      <c r="E101" s="4" t="s">
        <v>2737</v>
      </c>
      <c r="F101" s="4" t="s">
        <v>2738</v>
      </c>
      <c r="G101" s="4" t="s">
        <v>2739</v>
      </c>
      <c r="H101" s="4" t="s">
        <v>2740</v>
      </c>
      <c r="I101" s="4" t="s">
        <v>2741</v>
      </c>
    </row>
    <row r="102">
      <c r="A102" s="1" t="s">
        <v>1043</v>
      </c>
      <c r="B102" s="1" t="s">
        <v>1</v>
      </c>
      <c r="C102" s="4" t="s">
        <v>2742</v>
      </c>
      <c r="D102" s="4" t="s">
        <v>2743</v>
      </c>
      <c r="E102" s="4" t="s">
        <v>2744</v>
      </c>
      <c r="F102" s="4" t="s">
        <v>2745</v>
      </c>
      <c r="G102" s="4" t="s">
        <v>2746</v>
      </c>
      <c r="H102" s="4" t="s">
        <v>2747</v>
      </c>
      <c r="I102" s="4" t="s">
        <v>2748</v>
      </c>
    </row>
    <row r="103">
      <c r="A103" s="1" t="s">
        <v>1373</v>
      </c>
      <c r="B103" s="1" t="s">
        <v>1</v>
      </c>
      <c r="C103" s="4" t="s">
        <v>2749</v>
      </c>
      <c r="D103" s="4" t="s">
        <v>2750</v>
      </c>
      <c r="E103" s="4" t="s">
        <v>2751</v>
      </c>
      <c r="F103" s="4" t="s">
        <v>2752</v>
      </c>
      <c r="G103" s="4" t="s">
        <v>2753</v>
      </c>
      <c r="H103" s="4" t="s">
        <v>2754</v>
      </c>
      <c r="I103" s="4" t="s">
        <v>2755</v>
      </c>
    </row>
    <row r="104">
      <c r="A104" s="1" t="s">
        <v>1382</v>
      </c>
      <c r="B104" s="1" t="s">
        <v>1</v>
      </c>
      <c r="C104" s="4" t="s">
        <v>2756</v>
      </c>
      <c r="D104" s="4" t="s">
        <v>2757</v>
      </c>
      <c r="E104" s="4" t="s">
        <v>2758</v>
      </c>
      <c r="F104" s="4" t="s">
        <v>2759</v>
      </c>
      <c r="G104" s="4" t="s">
        <v>2760</v>
      </c>
      <c r="H104" s="4" t="s">
        <v>2761</v>
      </c>
      <c r="I104" s="4" t="s">
        <v>2762</v>
      </c>
    </row>
    <row r="105">
      <c r="A105" s="1" t="s">
        <v>1391</v>
      </c>
      <c r="B105" s="1" t="s">
        <v>1</v>
      </c>
      <c r="C105" s="4" t="s">
        <v>2763</v>
      </c>
      <c r="D105" s="4" t="s">
        <v>2764</v>
      </c>
      <c r="E105" s="4" t="s">
        <v>2765</v>
      </c>
      <c r="F105" s="4" t="s">
        <v>2766</v>
      </c>
      <c r="G105" s="4" t="s">
        <v>2767</v>
      </c>
      <c r="H105" s="4" t="s">
        <v>2768</v>
      </c>
      <c r="I105" s="4" t="s">
        <v>2769</v>
      </c>
    </row>
    <row r="106">
      <c r="A106" s="1" t="s">
        <v>1400</v>
      </c>
      <c r="B106" s="1" t="s">
        <v>1</v>
      </c>
      <c r="C106" s="4" t="s">
        <v>2770</v>
      </c>
      <c r="D106" s="4" t="s">
        <v>2771</v>
      </c>
      <c r="E106" s="4" t="s">
        <v>2772</v>
      </c>
      <c r="F106" s="4" t="s">
        <v>2773</v>
      </c>
      <c r="G106" s="4" t="s">
        <v>2774</v>
      </c>
      <c r="H106" s="4" t="s">
        <v>2775</v>
      </c>
      <c r="I106" s="4" t="s">
        <v>2776</v>
      </c>
    </row>
    <row r="107">
      <c r="A107" s="1" t="s">
        <v>1409</v>
      </c>
      <c r="B107" s="1" t="s">
        <v>1</v>
      </c>
      <c r="C107" s="4" t="s">
        <v>2777</v>
      </c>
      <c r="D107" s="4" t="s">
        <v>2778</v>
      </c>
      <c r="E107" s="4" t="s">
        <v>2779</v>
      </c>
      <c r="F107" s="4" t="s">
        <v>2780</v>
      </c>
      <c r="G107" s="4" t="s">
        <v>2781</v>
      </c>
      <c r="H107" s="4" t="s">
        <v>2782</v>
      </c>
      <c r="I107" s="4" t="s">
        <v>2783</v>
      </c>
    </row>
    <row r="108">
      <c r="A108" s="1" t="s">
        <v>1418</v>
      </c>
      <c r="B108" s="1" t="s">
        <v>1</v>
      </c>
      <c r="C108" s="4" t="s">
        <v>2784</v>
      </c>
      <c r="D108" s="4" t="s">
        <v>2785</v>
      </c>
      <c r="E108" s="4" t="s">
        <v>2786</v>
      </c>
      <c r="F108" s="4" t="s">
        <v>2787</v>
      </c>
      <c r="G108" s="4" t="s">
        <v>2788</v>
      </c>
      <c r="H108" s="4" t="s">
        <v>2789</v>
      </c>
      <c r="I108" s="4" t="s">
        <v>2790</v>
      </c>
    </row>
    <row r="109">
      <c r="A109" s="1" t="s">
        <v>1061</v>
      </c>
      <c r="B109" s="1" t="s">
        <v>1</v>
      </c>
      <c r="C109" s="4" t="s">
        <v>2791</v>
      </c>
      <c r="D109" s="4" t="s">
        <v>2792</v>
      </c>
      <c r="E109" s="4" t="s">
        <v>2793</v>
      </c>
      <c r="F109" s="4" t="s">
        <v>2794</v>
      </c>
      <c r="G109" s="4" t="s">
        <v>2795</v>
      </c>
      <c r="H109" s="4" t="s">
        <v>2796</v>
      </c>
      <c r="I109" s="4" t="s">
        <v>2797</v>
      </c>
    </row>
    <row r="110">
      <c r="A110" s="1" t="s">
        <v>1435</v>
      </c>
      <c r="B110" s="1" t="s">
        <v>1</v>
      </c>
      <c r="C110" s="4" t="s">
        <v>2798</v>
      </c>
      <c r="D110" s="4" t="s">
        <v>2799</v>
      </c>
      <c r="E110" s="4" t="s">
        <v>2800</v>
      </c>
      <c r="F110" s="4" t="s">
        <v>2801</v>
      </c>
      <c r="G110" s="4" t="s">
        <v>2802</v>
      </c>
      <c r="H110" s="4" t="s">
        <v>2803</v>
      </c>
      <c r="I110" s="4" t="s">
        <v>2804</v>
      </c>
    </row>
    <row r="111">
      <c r="A111" s="1" t="s">
        <v>1444</v>
      </c>
      <c r="B111" s="1" t="s">
        <v>1</v>
      </c>
      <c r="C111" s="4" t="s">
        <v>2805</v>
      </c>
      <c r="D111" s="4" t="s">
        <v>2806</v>
      </c>
      <c r="E111" s="4" t="s">
        <v>2807</v>
      </c>
      <c r="F111" s="4" t="s">
        <v>2808</v>
      </c>
      <c r="G111" s="4" t="s">
        <v>2809</v>
      </c>
      <c r="H111" s="4" t="s">
        <v>2810</v>
      </c>
      <c r="I111" s="4" t="s">
        <v>2811</v>
      </c>
    </row>
    <row r="112">
      <c r="A112" s="1" t="s">
        <v>1061</v>
      </c>
      <c r="B112" s="1" t="s">
        <v>1</v>
      </c>
      <c r="C112" s="4" t="s">
        <v>2812</v>
      </c>
      <c r="D112" s="4" t="s">
        <v>2813</v>
      </c>
      <c r="E112" s="4" t="s">
        <v>2814</v>
      </c>
      <c r="F112" s="4" t="s">
        <v>2815</v>
      </c>
      <c r="G112" s="4" t="s">
        <v>2816</v>
      </c>
      <c r="H112" s="4" t="s">
        <v>2817</v>
      </c>
      <c r="I112" s="4" t="s">
        <v>2818</v>
      </c>
    </row>
    <row r="113">
      <c r="A113" s="1" t="s">
        <v>1461</v>
      </c>
      <c r="B113" s="1" t="s">
        <v>1</v>
      </c>
      <c r="C113" s="4" t="s">
        <v>2819</v>
      </c>
      <c r="D113" s="4" t="s">
        <v>2820</v>
      </c>
      <c r="E113" s="4" t="s">
        <v>2821</v>
      </c>
      <c r="F113" s="4" t="s">
        <v>2822</v>
      </c>
      <c r="G113" s="4" t="s">
        <v>2823</v>
      </c>
      <c r="H113" s="4" t="s">
        <v>2824</v>
      </c>
      <c r="I113" s="4" t="s">
        <v>2825</v>
      </c>
    </row>
    <row r="114">
      <c r="A114" s="1" t="s">
        <v>1470</v>
      </c>
      <c r="B114" s="1" t="s">
        <v>1</v>
      </c>
      <c r="C114" s="4" t="s">
        <v>2826</v>
      </c>
      <c r="D114" s="4" t="s">
        <v>2827</v>
      </c>
      <c r="E114" s="4" t="s">
        <v>2828</v>
      </c>
      <c r="F114" s="4" t="s">
        <v>2829</v>
      </c>
      <c r="G114" s="4" t="s">
        <v>2830</v>
      </c>
      <c r="H114" s="4" t="s">
        <v>2831</v>
      </c>
      <c r="I114" s="4" t="s">
        <v>2832</v>
      </c>
    </row>
    <row r="115">
      <c r="A115" s="1" t="s">
        <v>1479</v>
      </c>
      <c r="B115" s="1" t="s">
        <v>1</v>
      </c>
      <c r="C115" s="4" t="s">
        <v>2833</v>
      </c>
      <c r="D115" s="4" t="s">
        <v>2834</v>
      </c>
      <c r="E115" s="4" t="s">
        <v>2835</v>
      </c>
      <c r="F115" s="4" t="s">
        <v>2836</v>
      </c>
      <c r="G115" s="4" t="s">
        <v>2837</v>
      </c>
      <c r="H115" s="4" t="s">
        <v>2838</v>
      </c>
      <c r="I115" s="4" t="s">
        <v>2839</v>
      </c>
    </row>
    <row r="116">
      <c r="A116" s="1" t="s">
        <v>1488</v>
      </c>
      <c r="B116" s="1" t="s">
        <v>1</v>
      </c>
      <c r="C116" s="4" t="s">
        <v>2840</v>
      </c>
      <c r="D116" s="4" t="s">
        <v>2841</v>
      </c>
      <c r="E116" s="4" t="s">
        <v>2842</v>
      </c>
      <c r="F116" s="4" t="s">
        <v>2843</v>
      </c>
      <c r="G116" s="4" t="s">
        <v>2844</v>
      </c>
      <c r="H116" s="4" t="s">
        <v>2845</v>
      </c>
      <c r="I116" s="4" t="s">
        <v>2846</v>
      </c>
    </row>
    <row r="117">
      <c r="A117" s="1" t="s">
        <v>1497</v>
      </c>
      <c r="B117" s="1" t="s">
        <v>1</v>
      </c>
      <c r="C117" s="4" t="s">
        <v>2847</v>
      </c>
      <c r="D117" s="4" t="s">
        <v>2848</v>
      </c>
      <c r="E117" s="4" t="s">
        <v>2849</v>
      </c>
      <c r="F117" s="4" t="s">
        <v>2850</v>
      </c>
      <c r="G117" s="4" t="s">
        <v>2851</v>
      </c>
      <c r="H117" s="4" t="s">
        <v>2852</v>
      </c>
      <c r="I117" s="4" t="s">
        <v>2853</v>
      </c>
    </row>
    <row r="118">
      <c r="A118" s="1" t="s">
        <v>1506</v>
      </c>
      <c r="B118" s="1" t="s">
        <v>1</v>
      </c>
      <c r="C118" s="4" t="s">
        <v>2854</v>
      </c>
      <c r="D118" s="4" t="s">
        <v>2855</v>
      </c>
      <c r="E118" s="4" t="s">
        <v>2856</v>
      </c>
      <c r="F118" s="4" t="s">
        <v>2857</v>
      </c>
      <c r="G118" s="4" t="s">
        <v>2858</v>
      </c>
      <c r="H118" s="4" t="s">
        <v>2859</v>
      </c>
      <c r="I118" s="4" t="s">
        <v>2860</v>
      </c>
    </row>
    <row r="119">
      <c r="A119" s="1" t="s">
        <v>1515</v>
      </c>
      <c r="B119" s="1" t="s">
        <v>1</v>
      </c>
      <c r="C119" s="4" t="s">
        <v>2861</v>
      </c>
      <c r="D119" s="4" t="s">
        <v>2862</v>
      </c>
      <c r="E119" s="4" t="s">
        <v>2863</v>
      </c>
      <c r="F119" s="4" t="s">
        <v>2864</v>
      </c>
      <c r="G119" s="4" t="s">
        <v>2865</v>
      </c>
      <c r="H119" s="4" t="s">
        <v>2866</v>
      </c>
      <c r="I119" s="4" t="s">
        <v>2867</v>
      </c>
    </row>
    <row r="120">
      <c r="A120" s="1" t="s">
        <v>1461</v>
      </c>
      <c r="B120" s="1" t="s">
        <v>1</v>
      </c>
      <c r="C120" s="4" t="s">
        <v>2868</v>
      </c>
      <c r="D120" s="4" t="s">
        <v>2869</v>
      </c>
      <c r="E120" s="4" t="s">
        <v>2870</v>
      </c>
      <c r="F120" s="4" t="s">
        <v>2871</v>
      </c>
      <c r="G120" s="4" t="s">
        <v>2872</v>
      </c>
      <c r="H120" s="4" t="s">
        <v>2873</v>
      </c>
      <c r="I120" s="4" t="s">
        <v>2874</v>
      </c>
    </row>
    <row r="121">
      <c r="A121" s="1" t="s">
        <v>1532</v>
      </c>
      <c r="B121" s="1" t="s">
        <v>1</v>
      </c>
      <c r="C121" s="4" t="s">
        <v>2875</v>
      </c>
      <c r="D121" s="4" t="s">
        <v>2876</v>
      </c>
      <c r="E121" s="4" t="s">
        <v>2877</v>
      </c>
      <c r="F121" s="4" t="s">
        <v>2878</v>
      </c>
      <c r="G121" s="4" t="s">
        <v>2879</v>
      </c>
      <c r="H121" s="4" t="s">
        <v>2880</v>
      </c>
      <c r="I121" s="4" t="s">
        <v>2881</v>
      </c>
    </row>
    <row r="122">
      <c r="A122" s="1" t="s">
        <v>1541</v>
      </c>
      <c r="B122" s="1" t="s">
        <v>1</v>
      </c>
      <c r="C122" s="4" t="s">
        <v>2882</v>
      </c>
      <c r="D122" s="4" t="s">
        <v>2883</v>
      </c>
      <c r="E122" s="4" t="s">
        <v>2884</v>
      </c>
      <c r="F122" s="4" t="s">
        <v>2885</v>
      </c>
      <c r="G122" s="4" t="s">
        <v>2886</v>
      </c>
      <c r="H122" s="4" t="s">
        <v>2887</v>
      </c>
      <c r="I122" s="4" t="s">
        <v>2888</v>
      </c>
    </row>
    <row r="123">
      <c r="A123" s="1" t="s">
        <v>1550</v>
      </c>
      <c r="B123" s="1" t="s">
        <v>1</v>
      </c>
      <c r="C123" s="4" t="s">
        <v>2889</v>
      </c>
      <c r="D123" s="4" t="s">
        <v>2890</v>
      </c>
      <c r="E123" s="4" t="s">
        <v>2891</v>
      </c>
      <c r="F123" s="4" t="s">
        <v>2892</v>
      </c>
      <c r="G123" s="4" t="s">
        <v>2893</v>
      </c>
      <c r="H123" s="4" t="s">
        <v>2894</v>
      </c>
      <c r="I123" s="4" t="s">
        <v>2895</v>
      </c>
    </row>
    <row r="124">
      <c r="A124" s="1" t="s">
        <v>1559</v>
      </c>
      <c r="B124" s="1" t="s">
        <v>1</v>
      </c>
      <c r="C124" s="4" t="s">
        <v>2896</v>
      </c>
      <c r="D124" s="4" t="s">
        <v>2897</v>
      </c>
      <c r="E124" s="4" t="s">
        <v>2898</v>
      </c>
      <c r="F124" s="4" t="s">
        <v>2899</v>
      </c>
      <c r="G124" s="4" t="s">
        <v>2900</v>
      </c>
      <c r="H124" s="4" t="s">
        <v>2901</v>
      </c>
      <c r="I124" s="4" t="s">
        <v>2902</v>
      </c>
    </row>
    <row r="125">
      <c r="A125" s="1" t="s">
        <v>1568</v>
      </c>
      <c r="B125" s="1" t="s">
        <v>1</v>
      </c>
      <c r="C125" s="4" t="s">
        <v>2903</v>
      </c>
      <c r="D125" s="4" t="s">
        <v>2904</v>
      </c>
      <c r="E125" s="4" t="s">
        <v>2905</v>
      </c>
      <c r="F125" s="4" t="s">
        <v>2906</v>
      </c>
      <c r="G125" s="4" t="s">
        <v>2907</v>
      </c>
      <c r="H125" s="4" t="s">
        <v>2908</v>
      </c>
      <c r="I125" s="4" t="s">
        <v>2909</v>
      </c>
    </row>
    <row r="126">
      <c r="A126" s="1" t="s">
        <v>1577</v>
      </c>
      <c r="B126" s="1" t="s">
        <v>1</v>
      </c>
      <c r="C126" s="4" t="s">
        <v>2910</v>
      </c>
      <c r="D126" s="4" t="s">
        <v>2911</v>
      </c>
      <c r="E126" s="4" t="s">
        <v>2912</v>
      </c>
      <c r="F126" s="4" t="s">
        <v>2913</v>
      </c>
      <c r="G126" s="4" t="s">
        <v>2914</v>
      </c>
      <c r="H126" s="4" t="s">
        <v>2915</v>
      </c>
      <c r="I126" s="4" t="s">
        <v>2916</v>
      </c>
    </row>
    <row r="127">
      <c r="A127" s="1" t="s">
        <v>1586</v>
      </c>
      <c r="B127" s="1" t="s">
        <v>1</v>
      </c>
      <c r="C127" s="4" t="s">
        <v>2917</v>
      </c>
      <c r="D127" s="4" t="s">
        <v>2918</v>
      </c>
      <c r="E127" s="4" t="s">
        <v>2919</v>
      </c>
      <c r="F127" s="4" t="s">
        <v>2920</v>
      </c>
      <c r="G127" s="4" t="s">
        <v>2921</v>
      </c>
      <c r="H127" s="4" t="s">
        <v>2922</v>
      </c>
      <c r="I127" s="4" t="s">
        <v>2923</v>
      </c>
    </row>
    <row r="128">
      <c r="A128" s="1" t="s">
        <v>1541</v>
      </c>
      <c r="B128" s="1" t="s">
        <v>1</v>
      </c>
      <c r="C128" s="4" t="s">
        <v>2924</v>
      </c>
      <c r="D128" s="4" t="s">
        <v>2925</v>
      </c>
      <c r="E128" s="4" t="s">
        <v>2926</v>
      </c>
      <c r="F128" s="4" t="s">
        <v>2927</v>
      </c>
      <c r="G128" s="4" t="s">
        <v>2928</v>
      </c>
      <c r="H128" s="4" t="s">
        <v>2929</v>
      </c>
      <c r="I128" s="4" t="s">
        <v>2930</v>
      </c>
    </row>
    <row r="129">
      <c r="A129" s="1" t="s">
        <v>1603</v>
      </c>
      <c r="B129" s="1" t="s">
        <v>1</v>
      </c>
      <c r="C129" s="4" t="s">
        <v>2931</v>
      </c>
      <c r="D129" s="4" t="s">
        <v>2932</v>
      </c>
      <c r="E129" s="4" t="s">
        <v>2933</v>
      </c>
      <c r="F129" s="4" t="s">
        <v>2934</v>
      </c>
      <c r="G129" s="4" t="s">
        <v>2935</v>
      </c>
      <c r="H129" s="4" t="s">
        <v>2936</v>
      </c>
      <c r="I129" s="4" t="s">
        <v>2937</v>
      </c>
    </row>
    <row r="130">
      <c r="A130" s="1" t="s">
        <v>1612</v>
      </c>
      <c r="B130" s="1" t="s">
        <v>1</v>
      </c>
      <c r="C130" s="4" t="s">
        <v>2938</v>
      </c>
      <c r="D130" s="4" t="s">
        <v>2939</v>
      </c>
      <c r="E130" s="4" t="s">
        <v>2940</v>
      </c>
      <c r="F130" s="4" t="s">
        <v>2941</v>
      </c>
      <c r="G130" s="4" t="s">
        <v>2942</v>
      </c>
      <c r="H130" s="4" t="s">
        <v>2943</v>
      </c>
      <c r="I130" s="4" t="s">
        <v>2944</v>
      </c>
    </row>
    <row r="131">
      <c r="A131" s="1" t="s">
        <v>1621</v>
      </c>
      <c r="B131" s="1" t="s">
        <v>1</v>
      </c>
      <c r="C131" s="4" t="s">
        <v>2945</v>
      </c>
      <c r="D131" s="4" t="s">
        <v>2946</v>
      </c>
      <c r="E131" s="4" t="s">
        <v>2947</v>
      </c>
      <c r="F131" s="4" t="s">
        <v>2948</v>
      </c>
      <c r="G131" s="4" t="s">
        <v>2949</v>
      </c>
      <c r="H131" s="4" t="s">
        <v>2950</v>
      </c>
      <c r="I131" s="4" t="s">
        <v>2951</v>
      </c>
    </row>
    <row r="132">
      <c r="A132" s="1" t="s">
        <v>1541</v>
      </c>
      <c r="B132" s="1" t="s">
        <v>1</v>
      </c>
      <c r="C132" s="4" t="s">
        <v>2952</v>
      </c>
      <c r="D132" s="4" t="s">
        <v>2953</v>
      </c>
      <c r="E132" s="4" t="s">
        <v>2954</v>
      </c>
      <c r="F132" s="4" t="s">
        <v>2955</v>
      </c>
      <c r="G132" s="4" t="s">
        <v>2956</v>
      </c>
      <c r="H132" s="4" t="s">
        <v>2957</v>
      </c>
      <c r="I132" s="4" t="s">
        <v>2958</v>
      </c>
    </row>
    <row r="133">
      <c r="A133" s="1" t="s">
        <v>1638</v>
      </c>
      <c r="B133" s="1" t="s">
        <v>1</v>
      </c>
      <c r="C133" s="4" t="s">
        <v>2959</v>
      </c>
      <c r="D133" s="4" t="s">
        <v>2960</v>
      </c>
      <c r="E133" s="4" t="s">
        <v>2961</v>
      </c>
      <c r="F133" s="4" t="s">
        <v>2962</v>
      </c>
      <c r="G133" s="4" t="s">
        <v>2963</v>
      </c>
      <c r="H133" s="4" t="s">
        <v>2964</v>
      </c>
      <c r="I133" s="4" t="s">
        <v>2965</v>
      </c>
    </row>
    <row r="134">
      <c r="A134" s="1" t="s">
        <v>1647</v>
      </c>
      <c r="B134" s="1" t="s">
        <v>1</v>
      </c>
      <c r="C134" s="4" t="s">
        <v>2966</v>
      </c>
      <c r="D134" s="4" t="s">
        <v>2967</v>
      </c>
      <c r="E134" s="4" t="s">
        <v>2968</v>
      </c>
      <c r="F134" s="4" t="s">
        <v>2969</v>
      </c>
      <c r="G134" s="4" t="s">
        <v>2970</v>
      </c>
      <c r="H134" s="4" t="s">
        <v>2971</v>
      </c>
      <c r="I134" s="4" t="s">
        <v>2972</v>
      </c>
    </row>
    <row r="135">
      <c r="A135" s="1" t="s">
        <v>1603</v>
      </c>
      <c r="B135" s="1" t="s">
        <v>1</v>
      </c>
      <c r="C135" s="4" t="s">
        <v>2973</v>
      </c>
      <c r="D135" s="4" t="s">
        <v>2974</v>
      </c>
      <c r="E135" s="4" t="s">
        <v>2975</v>
      </c>
      <c r="F135" s="4" t="s">
        <v>2976</v>
      </c>
      <c r="G135" s="4" t="s">
        <v>2977</v>
      </c>
      <c r="H135" s="4" t="s">
        <v>2978</v>
      </c>
      <c r="I135" s="4" t="s">
        <v>2979</v>
      </c>
    </row>
    <row r="136">
      <c r="A136" s="1" t="s">
        <v>1647</v>
      </c>
      <c r="B136" s="1" t="s">
        <v>1</v>
      </c>
      <c r="C136" s="4" t="s">
        <v>2980</v>
      </c>
      <c r="D136" s="4" t="s">
        <v>2981</v>
      </c>
      <c r="E136" s="4" t="s">
        <v>2982</v>
      </c>
      <c r="F136" s="4" t="s">
        <v>2983</v>
      </c>
      <c r="G136" s="4" t="s">
        <v>2984</v>
      </c>
      <c r="H136" s="4" t="s">
        <v>2985</v>
      </c>
      <c r="I136" s="4" t="s">
        <v>2986</v>
      </c>
    </row>
    <row r="137">
      <c r="A137" s="1" t="s">
        <v>1541</v>
      </c>
      <c r="B137" s="1" t="s">
        <v>1</v>
      </c>
      <c r="C137" s="4" t="s">
        <v>2987</v>
      </c>
      <c r="D137" s="4" t="s">
        <v>2988</v>
      </c>
      <c r="E137" s="4" t="s">
        <v>2989</v>
      </c>
      <c r="F137" s="4" t="s">
        <v>2990</v>
      </c>
      <c r="G137" s="4" t="s">
        <v>2991</v>
      </c>
      <c r="H137" s="4" t="s">
        <v>2992</v>
      </c>
      <c r="I137" s="4" t="s">
        <v>2993</v>
      </c>
    </row>
    <row r="138">
      <c r="A138" s="1" t="s">
        <v>1680</v>
      </c>
      <c r="B138" s="1" t="s">
        <v>1</v>
      </c>
      <c r="C138" s="4" t="s">
        <v>2994</v>
      </c>
      <c r="D138" s="4" t="s">
        <v>2995</v>
      </c>
      <c r="E138" s="4" t="s">
        <v>2996</v>
      </c>
      <c r="F138" s="4" t="s">
        <v>2997</v>
      </c>
      <c r="G138" s="4" t="s">
        <v>2998</v>
      </c>
      <c r="H138" s="4" t="s">
        <v>2999</v>
      </c>
      <c r="I138" s="4" t="s">
        <v>3000</v>
      </c>
    </row>
    <row r="139">
      <c r="A139" s="1" t="s">
        <v>1541</v>
      </c>
      <c r="B139" s="1" t="s">
        <v>1</v>
      </c>
      <c r="C139" s="4" t="s">
        <v>3001</v>
      </c>
      <c r="D139" s="4" t="s">
        <v>3002</v>
      </c>
      <c r="E139" s="4" t="s">
        <v>3003</v>
      </c>
      <c r="F139" s="4" t="s">
        <v>3004</v>
      </c>
      <c r="G139" s="4" t="s">
        <v>3005</v>
      </c>
      <c r="H139" s="4" t="s">
        <v>3006</v>
      </c>
      <c r="I139" s="4" t="s">
        <v>3007</v>
      </c>
    </row>
    <row r="140">
      <c r="A140" s="1" t="s">
        <v>1697</v>
      </c>
      <c r="B140" s="1" t="s">
        <v>1</v>
      </c>
      <c r="C140" s="4" t="s">
        <v>3008</v>
      </c>
      <c r="D140" s="4" t="s">
        <v>3009</v>
      </c>
      <c r="E140" s="4" t="s">
        <v>3010</v>
      </c>
      <c r="F140" s="4" t="s">
        <v>3011</v>
      </c>
      <c r="G140" s="4" t="s">
        <v>3012</v>
      </c>
      <c r="H140" s="4" t="s">
        <v>3013</v>
      </c>
      <c r="I140" s="4" t="s">
        <v>3014</v>
      </c>
    </row>
    <row r="141">
      <c r="A141" s="1" t="s">
        <v>1541</v>
      </c>
      <c r="B141" s="1" t="s">
        <v>1</v>
      </c>
      <c r="C141" s="4" t="s">
        <v>3015</v>
      </c>
      <c r="D141" s="4" t="s">
        <v>3016</v>
      </c>
      <c r="E141" s="4" t="s">
        <v>3017</v>
      </c>
      <c r="F141" s="4" t="s">
        <v>3018</v>
      </c>
      <c r="G141" s="4" t="s">
        <v>3019</v>
      </c>
      <c r="H141" s="4" t="s">
        <v>3020</v>
      </c>
      <c r="I141" s="4" t="s">
        <v>3021</v>
      </c>
    </row>
    <row r="142">
      <c r="A142" s="1" t="s">
        <v>1714</v>
      </c>
      <c r="B142" s="1" t="s">
        <v>1</v>
      </c>
      <c r="C142" s="4" t="s">
        <v>3022</v>
      </c>
      <c r="D142" s="4" t="s">
        <v>3023</v>
      </c>
      <c r="E142" s="4" t="s">
        <v>3024</v>
      </c>
      <c r="F142" s="4" t="s">
        <v>3025</v>
      </c>
      <c r="G142" s="4" t="s">
        <v>3026</v>
      </c>
      <c r="H142" s="4" t="s">
        <v>3027</v>
      </c>
      <c r="I142" s="4" t="s">
        <v>3028</v>
      </c>
    </row>
    <row r="143">
      <c r="A143" s="1" t="s">
        <v>1638</v>
      </c>
      <c r="B143" s="1" t="s">
        <v>1</v>
      </c>
      <c r="C143" s="4" t="s">
        <v>3029</v>
      </c>
      <c r="D143" s="4" t="s">
        <v>3030</v>
      </c>
      <c r="E143" s="4" t="s">
        <v>3031</v>
      </c>
      <c r="F143" s="4" t="s">
        <v>3032</v>
      </c>
      <c r="G143" s="4" t="s">
        <v>3033</v>
      </c>
      <c r="H143" s="4" t="s">
        <v>3034</v>
      </c>
      <c r="I143" s="4" t="s">
        <v>3035</v>
      </c>
    </row>
    <row r="144">
      <c r="A144" s="1" t="s">
        <v>1731</v>
      </c>
      <c r="B144" s="1" t="s">
        <v>1</v>
      </c>
      <c r="C144" s="4" t="s">
        <v>3036</v>
      </c>
      <c r="D144" s="4" t="s">
        <v>3037</v>
      </c>
      <c r="E144" s="4" t="s">
        <v>3038</v>
      </c>
      <c r="F144" s="4" t="s">
        <v>3039</v>
      </c>
      <c r="G144" s="4" t="s">
        <v>3040</v>
      </c>
      <c r="H144" s="4" t="s">
        <v>3041</v>
      </c>
      <c r="I144" s="4" t="s">
        <v>3042</v>
      </c>
    </row>
    <row r="145">
      <c r="A145" s="1" t="s">
        <v>1680</v>
      </c>
      <c r="B145" s="1" t="s">
        <v>1</v>
      </c>
      <c r="C145" s="4" t="s">
        <v>3043</v>
      </c>
      <c r="D145" s="4" t="s">
        <v>3044</v>
      </c>
      <c r="E145" s="4" t="s">
        <v>3045</v>
      </c>
      <c r="F145" s="4" t="s">
        <v>3046</v>
      </c>
      <c r="G145" s="4" t="s">
        <v>3047</v>
      </c>
      <c r="H145" s="4" t="s">
        <v>3048</v>
      </c>
      <c r="I145" s="4" t="s">
        <v>3049</v>
      </c>
    </row>
    <row r="146">
      <c r="A146" s="1" t="s">
        <v>1697</v>
      </c>
      <c r="B146" s="1" t="s">
        <v>1</v>
      </c>
      <c r="C146" s="4" t="s">
        <v>3050</v>
      </c>
      <c r="D146" s="4" t="s">
        <v>3051</v>
      </c>
      <c r="E146" s="4" t="s">
        <v>3052</v>
      </c>
      <c r="F146" s="4" t="s">
        <v>3053</v>
      </c>
      <c r="G146" s="4" t="s">
        <v>3054</v>
      </c>
      <c r="H146" s="4" t="s">
        <v>3055</v>
      </c>
      <c r="I146" s="4" t="s">
        <v>3056</v>
      </c>
    </row>
    <row r="147">
      <c r="A147" s="1" t="s">
        <v>1541</v>
      </c>
      <c r="B147" s="1" t="s">
        <v>1</v>
      </c>
      <c r="C147" s="4" t="s">
        <v>3057</v>
      </c>
      <c r="D147" s="4" t="s">
        <v>3058</v>
      </c>
      <c r="E147" s="4" t="s">
        <v>3059</v>
      </c>
      <c r="F147" s="4" t="s">
        <v>3060</v>
      </c>
      <c r="G147" s="4" t="s">
        <v>3061</v>
      </c>
      <c r="H147" s="4" t="s">
        <v>3062</v>
      </c>
      <c r="I147" s="4" t="s">
        <v>3063</v>
      </c>
    </row>
    <row r="148">
      <c r="A148" s="1" t="s">
        <v>1680</v>
      </c>
      <c r="B148" s="1" t="s">
        <v>1</v>
      </c>
      <c r="C148" s="4" t="s">
        <v>3064</v>
      </c>
      <c r="D148" s="4" t="s">
        <v>3065</v>
      </c>
      <c r="E148" s="4" t="s">
        <v>3066</v>
      </c>
      <c r="F148" s="4" t="s">
        <v>3067</v>
      </c>
      <c r="G148" s="4" t="s">
        <v>3068</v>
      </c>
      <c r="H148" s="4" t="s">
        <v>3069</v>
      </c>
      <c r="I148" s="4" t="s">
        <v>3070</v>
      </c>
    </row>
    <row r="149">
      <c r="A149" s="1" t="s">
        <v>1603</v>
      </c>
      <c r="B149" s="1" t="s">
        <v>1</v>
      </c>
      <c r="C149" s="4" t="s">
        <v>3071</v>
      </c>
      <c r="D149" s="4" t="s">
        <v>3072</v>
      </c>
      <c r="E149" s="4" t="s">
        <v>3073</v>
      </c>
      <c r="F149" s="4" t="s">
        <v>3074</v>
      </c>
      <c r="G149" s="4" t="s">
        <v>3075</v>
      </c>
      <c r="H149" s="4" t="s">
        <v>3076</v>
      </c>
      <c r="I149" s="4" t="s">
        <v>3077</v>
      </c>
    </row>
    <row r="150">
      <c r="A150" s="1" t="s">
        <v>1603</v>
      </c>
      <c r="B150" s="1" t="s">
        <v>1</v>
      </c>
      <c r="C150" s="4" t="s">
        <v>3078</v>
      </c>
      <c r="D150" s="4" t="s">
        <v>3079</v>
      </c>
      <c r="E150" s="4" t="s">
        <v>3080</v>
      </c>
      <c r="F150" s="4" t="s">
        <v>3081</v>
      </c>
      <c r="G150" s="4" t="s">
        <v>3082</v>
      </c>
      <c r="H150" s="4" t="s">
        <v>3083</v>
      </c>
      <c r="I150" s="4" t="s">
        <v>3084</v>
      </c>
    </row>
    <row r="151">
      <c r="A151" s="1" t="s">
        <v>1638</v>
      </c>
      <c r="B151" s="1" t="s">
        <v>1</v>
      </c>
      <c r="C151" s="4" t="s">
        <v>3085</v>
      </c>
      <c r="D151" s="4" t="s">
        <v>3086</v>
      </c>
      <c r="E151" s="4" t="s">
        <v>3087</v>
      </c>
      <c r="F151" s="4" t="s">
        <v>3088</v>
      </c>
      <c r="G151" s="4" t="s">
        <v>3089</v>
      </c>
      <c r="H151" s="4" t="s">
        <v>3090</v>
      </c>
      <c r="I151" s="4" t="s">
        <v>3091</v>
      </c>
    </row>
    <row r="152">
      <c r="A152" s="1" t="s">
        <v>1621</v>
      </c>
      <c r="B152" s="1" t="s">
        <v>1</v>
      </c>
      <c r="C152" s="4" t="s">
        <v>3092</v>
      </c>
      <c r="D152" s="4" t="s">
        <v>3093</v>
      </c>
      <c r="E152" s="4" t="s">
        <v>3094</v>
      </c>
      <c r="F152" s="4" t="s">
        <v>3095</v>
      </c>
      <c r="G152" s="4" t="s">
        <v>3096</v>
      </c>
      <c r="H152" s="4" t="s">
        <v>3097</v>
      </c>
      <c r="I152" s="4" t="s">
        <v>3098</v>
      </c>
    </row>
    <row r="153">
      <c r="A153" s="1" t="s">
        <v>1680</v>
      </c>
      <c r="B153" s="1" t="s">
        <v>1</v>
      </c>
      <c r="C153" s="4" t="s">
        <v>3099</v>
      </c>
      <c r="D153" s="4" t="s">
        <v>3100</v>
      </c>
      <c r="E153" s="4" t="s">
        <v>3101</v>
      </c>
      <c r="F153" s="4" t="s">
        <v>3102</v>
      </c>
      <c r="G153" s="4" t="s">
        <v>3103</v>
      </c>
      <c r="H153" s="4" t="s">
        <v>3104</v>
      </c>
      <c r="I153" s="4" t="s">
        <v>3105</v>
      </c>
    </row>
    <row r="154">
      <c r="A154" s="1" t="s">
        <v>1812</v>
      </c>
      <c r="B154" s="1" t="s">
        <v>1</v>
      </c>
      <c r="C154" s="4" t="s">
        <v>3106</v>
      </c>
      <c r="D154" s="4" t="s">
        <v>3107</v>
      </c>
      <c r="E154" s="4" t="s">
        <v>3108</v>
      </c>
      <c r="F154" s="4" t="s">
        <v>3109</v>
      </c>
      <c r="G154" s="4" t="s">
        <v>3110</v>
      </c>
      <c r="H154" s="4" t="s">
        <v>3111</v>
      </c>
      <c r="I154" s="4" t="s">
        <v>3112</v>
      </c>
    </row>
    <row r="155">
      <c r="A155" s="1" t="s">
        <v>1638</v>
      </c>
      <c r="B155" s="1" t="s">
        <v>1</v>
      </c>
      <c r="C155" s="4" t="s">
        <v>3113</v>
      </c>
      <c r="D155" s="4" t="s">
        <v>3114</v>
      </c>
      <c r="E155" s="4" t="s">
        <v>3115</v>
      </c>
      <c r="F155" s="4" t="s">
        <v>3116</v>
      </c>
      <c r="G155" s="4" t="s">
        <v>3117</v>
      </c>
      <c r="H155" s="4" t="s">
        <v>3118</v>
      </c>
      <c r="I155" s="4" t="s">
        <v>3119</v>
      </c>
    </row>
    <row r="156">
      <c r="A156" s="1" t="s">
        <v>1559</v>
      </c>
      <c r="B156" s="1" t="s">
        <v>1</v>
      </c>
      <c r="C156" s="4" t="s">
        <v>3120</v>
      </c>
      <c r="D156" s="4" t="s">
        <v>3121</v>
      </c>
      <c r="E156" s="4" t="s">
        <v>3122</v>
      </c>
      <c r="F156" s="4" t="s">
        <v>3123</v>
      </c>
      <c r="G156" s="4" t="s">
        <v>3124</v>
      </c>
      <c r="H156" s="4" t="s">
        <v>3125</v>
      </c>
      <c r="I156" s="4" t="s">
        <v>3126</v>
      </c>
    </row>
    <row r="157">
      <c r="A157" s="1" t="s">
        <v>1541</v>
      </c>
      <c r="B157" s="1" t="s">
        <v>1</v>
      </c>
      <c r="C157" s="4" t="s">
        <v>3127</v>
      </c>
      <c r="D157" s="4" t="s">
        <v>3128</v>
      </c>
      <c r="E157" s="4" t="s">
        <v>3129</v>
      </c>
      <c r="F157" s="4" t="s">
        <v>3130</v>
      </c>
      <c r="G157" s="4" t="s">
        <v>3131</v>
      </c>
      <c r="H157" s="4" t="s">
        <v>3132</v>
      </c>
      <c r="I157" s="4" t="s">
        <v>3133</v>
      </c>
    </row>
    <row r="158">
      <c r="A158" s="1" t="s">
        <v>1845</v>
      </c>
      <c r="B158" s="1" t="s">
        <v>1</v>
      </c>
      <c r="C158" s="4" t="s">
        <v>3134</v>
      </c>
      <c r="D158" s="4" t="s">
        <v>3135</v>
      </c>
      <c r="E158" s="4" t="s">
        <v>3136</v>
      </c>
      <c r="F158" s="4" t="s">
        <v>3137</v>
      </c>
      <c r="G158" s="4" t="s">
        <v>3138</v>
      </c>
      <c r="H158" s="4" t="s">
        <v>3139</v>
      </c>
      <c r="I158" s="4" t="s">
        <v>3140</v>
      </c>
    </row>
    <row r="159">
      <c r="A159" s="1" t="s">
        <v>1854</v>
      </c>
      <c r="B159" s="1" t="s">
        <v>1</v>
      </c>
      <c r="C159" s="4" t="s">
        <v>3141</v>
      </c>
      <c r="D159" s="4" t="s">
        <v>3142</v>
      </c>
      <c r="E159" s="4" t="s">
        <v>3143</v>
      </c>
      <c r="F159" s="4" t="s">
        <v>3144</v>
      </c>
      <c r="G159" s="4" t="s">
        <v>3145</v>
      </c>
      <c r="H159" s="4" t="s">
        <v>3146</v>
      </c>
      <c r="I159" s="4" t="s">
        <v>3147</v>
      </c>
    </row>
    <row r="160">
      <c r="A160" s="1" t="s">
        <v>1638</v>
      </c>
      <c r="B160" s="1" t="s">
        <v>1</v>
      </c>
      <c r="C160" s="4" t="s">
        <v>3148</v>
      </c>
      <c r="D160" s="4" t="s">
        <v>3149</v>
      </c>
      <c r="E160" s="4" t="s">
        <v>3150</v>
      </c>
      <c r="F160" s="4" t="s">
        <v>3151</v>
      </c>
      <c r="G160" s="4" t="s">
        <v>3152</v>
      </c>
      <c r="H160" s="4" t="s">
        <v>3153</v>
      </c>
      <c r="I160" s="4" t="s">
        <v>3154</v>
      </c>
    </row>
    <row r="161">
      <c r="A161" s="1" t="s">
        <v>1559</v>
      </c>
      <c r="B161" s="1" t="s">
        <v>1</v>
      </c>
      <c r="C161" s="4" t="s">
        <v>3155</v>
      </c>
      <c r="D161" s="4" t="s">
        <v>3156</v>
      </c>
      <c r="E161" s="4" t="s">
        <v>3157</v>
      </c>
      <c r="F161" s="4" t="s">
        <v>3158</v>
      </c>
      <c r="G161" s="4" t="s">
        <v>3159</v>
      </c>
      <c r="H161" s="4" t="s">
        <v>3160</v>
      </c>
      <c r="I161" s="4" t="s">
        <v>3161</v>
      </c>
    </row>
    <row r="162">
      <c r="A162" s="1" t="s">
        <v>1638</v>
      </c>
      <c r="B162" s="1" t="s">
        <v>1</v>
      </c>
      <c r="C162" s="4" t="s">
        <v>3162</v>
      </c>
      <c r="D162" s="4" t="s">
        <v>3163</v>
      </c>
      <c r="E162" s="4" t="s">
        <v>3164</v>
      </c>
      <c r="F162" s="4" t="s">
        <v>3165</v>
      </c>
      <c r="G162" s="4" t="s">
        <v>3166</v>
      </c>
      <c r="H162" s="4" t="s">
        <v>3167</v>
      </c>
      <c r="I162" s="4" t="s">
        <v>3168</v>
      </c>
    </row>
    <row r="163">
      <c r="A163" s="1" t="s">
        <v>1680</v>
      </c>
      <c r="B163" s="1" t="s">
        <v>1</v>
      </c>
      <c r="C163" s="4" t="s">
        <v>3169</v>
      </c>
      <c r="D163" s="4" t="s">
        <v>3170</v>
      </c>
      <c r="E163" s="4" t="s">
        <v>3171</v>
      </c>
      <c r="F163" s="4" t="s">
        <v>3172</v>
      </c>
      <c r="G163" s="4" t="s">
        <v>3173</v>
      </c>
      <c r="H163" s="4" t="s">
        <v>3174</v>
      </c>
      <c r="I163" s="4" t="s">
        <v>3175</v>
      </c>
    </row>
    <row r="164">
      <c r="A164" s="1" t="s">
        <v>1680</v>
      </c>
      <c r="B164" s="1" t="s">
        <v>1</v>
      </c>
      <c r="C164" s="4" t="s">
        <v>3176</v>
      </c>
      <c r="D164" s="4" t="s">
        <v>3177</v>
      </c>
      <c r="E164" s="4" t="s">
        <v>3178</v>
      </c>
      <c r="F164" s="4" t="s">
        <v>3179</v>
      </c>
      <c r="G164" s="4" t="s">
        <v>3180</v>
      </c>
      <c r="H164" s="4" t="s">
        <v>3181</v>
      </c>
      <c r="I164" s="4" t="s">
        <v>3182</v>
      </c>
    </row>
    <row r="165">
      <c r="A165" s="1" t="s">
        <v>1903</v>
      </c>
      <c r="B165" s="1" t="s">
        <v>1</v>
      </c>
      <c r="C165" s="4" t="s">
        <v>3183</v>
      </c>
      <c r="D165" s="4" t="s">
        <v>3184</v>
      </c>
      <c r="E165" s="4" t="s">
        <v>3185</v>
      </c>
      <c r="F165" s="4" t="s">
        <v>3186</v>
      </c>
      <c r="G165" s="4" t="s">
        <v>3187</v>
      </c>
      <c r="H165" s="4" t="s">
        <v>3188</v>
      </c>
      <c r="I165" s="4" t="s">
        <v>3189</v>
      </c>
    </row>
    <row r="166">
      <c r="A166" s="1" t="s">
        <v>1638</v>
      </c>
      <c r="B166" s="1" t="s">
        <v>1</v>
      </c>
      <c r="C166" s="4" t="s">
        <v>3190</v>
      </c>
      <c r="D166" s="4" t="s">
        <v>3191</v>
      </c>
      <c r="E166" s="4" t="s">
        <v>3192</v>
      </c>
      <c r="F166" s="4" t="s">
        <v>3193</v>
      </c>
      <c r="G166" s="4" t="s">
        <v>3194</v>
      </c>
      <c r="H166" s="4" t="s">
        <v>3195</v>
      </c>
      <c r="I166" s="4" t="s">
        <v>3196</v>
      </c>
    </row>
    <row r="167">
      <c r="A167" s="1" t="s">
        <v>1920</v>
      </c>
      <c r="B167" s="1" t="s">
        <v>1</v>
      </c>
      <c r="C167" s="4" t="s">
        <v>3197</v>
      </c>
      <c r="D167" s="4" t="s">
        <v>3198</v>
      </c>
      <c r="E167" s="4" t="s">
        <v>3199</v>
      </c>
      <c r="F167" s="4" t="s">
        <v>3200</v>
      </c>
      <c r="G167" s="4" t="s">
        <v>3201</v>
      </c>
      <c r="H167" s="4" t="s">
        <v>3202</v>
      </c>
      <c r="I167" s="4" t="s">
        <v>3203</v>
      </c>
    </row>
    <row r="168">
      <c r="A168" s="1" t="s">
        <v>1854</v>
      </c>
      <c r="B168" s="1" t="s">
        <v>1</v>
      </c>
      <c r="C168" s="4" t="s">
        <v>3204</v>
      </c>
      <c r="D168" s="4" t="s">
        <v>3205</v>
      </c>
      <c r="E168" s="4" t="s">
        <v>3206</v>
      </c>
      <c r="F168" s="4" t="s">
        <v>3207</v>
      </c>
      <c r="G168" s="4" t="s">
        <v>3208</v>
      </c>
      <c r="H168" s="4" t="s">
        <v>3209</v>
      </c>
      <c r="I168" s="4" t="s">
        <v>3210</v>
      </c>
    </row>
    <row r="169">
      <c r="A169" s="1" t="s">
        <v>1937</v>
      </c>
      <c r="B169" s="1" t="s">
        <v>1</v>
      </c>
      <c r="C169" s="4" t="s">
        <v>3211</v>
      </c>
      <c r="D169" s="4" t="s">
        <v>3212</v>
      </c>
      <c r="E169" s="4" t="s">
        <v>3213</v>
      </c>
      <c r="F169" s="4" t="s">
        <v>3214</v>
      </c>
      <c r="G169" s="4" t="s">
        <v>3215</v>
      </c>
      <c r="H169" s="4" t="s">
        <v>3216</v>
      </c>
      <c r="I169" s="4" t="s">
        <v>3217</v>
      </c>
    </row>
    <row r="170">
      <c r="A170" s="1" t="s">
        <v>1946</v>
      </c>
      <c r="B170" s="1" t="s">
        <v>1</v>
      </c>
      <c r="C170" s="4" t="s">
        <v>3218</v>
      </c>
      <c r="D170" s="4" t="s">
        <v>3219</v>
      </c>
      <c r="E170" s="4" t="s">
        <v>3220</v>
      </c>
      <c r="F170" s="4" t="s">
        <v>3221</v>
      </c>
      <c r="G170" s="4" t="s">
        <v>3222</v>
      </c>
      <c r="H170" s="4" t="s">
        <v>3223</v>
      </c>
      <c r="I170" s="4" t="s">
        <v>3224</v>
      </c>
    </row>
    <row r="171">
      <c r="A171" s="1" t="s">
        <v>1638</v>
      </c>
      <c r="B171" s="1" t="s">
        <v>1</v>
      </c>
      <c r="C171" s="4" t="s">
        <v>3225</v>
      </c>
      <c r="D171" s="4" t="s">
        <v>3226</v>
      </c>
      <c r="E171" s="4" t="s">
        <v>3227</v>
      </c>
      <c r="F171" s="4" t="s">
        <v>3228</v>
      </c>
      <c r="G171" s="4" t="s">
        <v>3229</v>
      </c>
      <c r="H171" s="4" t="s">
        <v>3230</v>
      </c>
      <c r="I171" s="4" t="s">
        <v>3231</v>
      </c>
    </row>
    <row r="172">
      <c r="A172" s="1" t="s">
        <v>1963</v>
      </c>
      <c r="B172" s="1" t="s">
        <v>1</v>
      </c>
      <c r="C172" s="4" t="s">
        <v>3232</v>
      </c>
      <c r="D172" s="4" t="s">
        <v>3233</v>
      </c>
      <c r="E172" s="4" t="s">
        <v>3234</v>
      </c>
      <c r="F172" s="4" t="s">
        <v>3235</v>
      </c>
      <c r="G172" s="4" t="s">
        <v>3236</v>
      </c>
      <c r="H172" s="4" t="s">
        <v>3237</v>
      </c>
      <c r="I172" s="4" t="s">
        <v>3238</v>
      </c>
    </row>
    <row r="173">
      <c r="A173" s="1" t="s">
        <v>1638</v>
      </c>
      <c r="B173" s="1" t="s">
        <v>1</v>
      </c>
      <c r="C173" s="4" t="s">
        <v>3239</v>
      </c>
      <c r="D173" s="4" t="s">
        <v>3240</v>
      </c>
      <c r="E173" s="4" t="s">
        <v>3241</v>
      </c>
      <c r="F173" s="4" t="s">
        <v>3242</v>
      </c>
      <c r="G173" s="4" t="s">
        <v>3243</v>
      </c>
      <c r="H173" s="4" t="s">
        <v>3244</v>
      </c>
      <c r="I173" s="4" t="s">
        <v>3245</v>
      </c>
    </row>
    <row r="174">
      <c r="A174" s="1" t="s">
        <v>1845</v>
      </c>
      <c r="B174" s="1" t="s">
        <v>1</v>
      </c>
      <c r="C174" s="4" t="s">
        <v>3246</v>
      </c>
      <c r="D174" s="4" t="s">
        <v>3247</v>
      </c>
      <c r="E174" s="4" t="s">
        <v>3248</v>
      </c>
      <c r="F174" s="4" t="s">
        <v>3249</v>
      </c>
      <c r="G174" s="4" t="s">
        <v>3250</v>
      </c>
      <c r="H174" s="4" t="s">
        <v>3251</v>
      </c>
      <c r="I174" s="4" t="s">
        <v>3252</v>
      </c>
    </row>
    <row r="175">
      <c r="A175" s="1" t="s">
        <v>1680</v>
      </c>
      <c r="B175" s="1" t="s">
        <v>1</v>
      </c>
      <c r="C175" s="4" t="s">
        <v>3253</v>
      </c>
      <c r="D175" s="4" t="s">
        <v>3254</v>
      </c>
      <c r="E175" s="4" t="s">
        <v>3255</v>
      </c>
      <c r="F175" s="4" t="s">
        <v>3256</v>
      </c>
      <c r="G175" s="4" t="s">
        <v>3257</v>
      </c>
      <c r="H175" s="4" t="s">
        <v>3258</v>
      </c>
      <c r="I175" s="4" t="s">
        <v>3259</v>
      </c>
    </row>
    <row r="176">
      <c r="A176" s="1" t="s">
        <v>1638</v>
      </c>
      <c r="B176" s="1" t="s">
        <v>1</v>
      </c>
      <c r="C176" s="4" t="s">
        <v>3260</v>
      </c>
      <c r="D176" s="4" t="s">
        <v>3261</v>
      </c>
      <c r="E176" s="4" t="s">
        <v>3262</v>
      </c>
      <c r="F176" s="4" t="s">
        <v>3263</v>
      </c>
      <c r="G176" s="4" t="s">
        <v>3264</v>
      </c>
      <c r="H176" s="4" t="s">
        <v>3265</v>
      </c>
      <c r="I176" s="4" t="s">
        <v>3266</v>
      </c>
    </row>
    <row r="177">
      <c r="A177" s="1" t="s">
        <v>1647</v>
      </c>
      <c r="B177" s="1" t="s">
        <v>1</v>
      </c>
      <c r="C177" s="4" t="s">
        <v>3267</v>
      </c>
      <c r="D177" s="4" t="s">
        <v>3268</v>
      </c>
      <c r="E177" s="4" t="s">
        <v>3269</v>
      </c>
      <c r="F177" s="4" t="s">
        <v>3270</v>
      </c>
      <c r="G177" s="4" t="s">
        <v>3271</v>
      </c>
      <c r="H177" s="4" t="s">
        <v>3272</v>
      </c>
      <c r="I177" s="4" t="s">
        <v>3273</v>
      </c>
    </row>
    <row r="178">
      <c r="A178" s="1" t="s">
        <v>1731</v>
      </c>
      <c r="B178" s="1" t="s">
        <v>1</v>
      </c>
      <c r="C178" s="4" t="s">
        <v>3274</v>
      </c>
      <c r="D178" s="4" t="s">
        <v>3275</v>
      </c>
      <c r="E178" s="4" t="s">
        <v>3276</v>
      </c>
      <c r="F178" s="4" t="s">
        <v>3277</v>
      </c>
      <c r="G178" s="4" t="s">
        <v>3278</v>
      </c>
      <c r="H178" s="4" t="s">
        <v>3279</v>
      </c>
      <c r="I178" s="4" t="s">
        <v>3280</v>
      </c>
    </row>
    <row r="179">
      <c r="A179" s="1" t="s">
        <v>1845</v>
      </c>
      <c r="B179" s="1" t="s">
        <v>1</v>
      </c>
      <c r="C179" s="4" t="s">
        <v>3281</v>
      </c>
      <c r="D179" s="4" t="s">
        <v>3282</v>
      </c>
      <c r="E179" s="4" t="s">
        <v>3283</v>
      </c>
      <c r="F179" s="4" t="s">
        <v>3284</v>
      </c>
      <c r="G179" s="4" t="s">
        <v>3285</v>
      </c>
      <c r="H179" s="4" t="s">
        <v>3286</v>
      </c>
      <c r="I179" s="4" t="s">
        <v>3287</v>
      </c>
    </row>
    <row r="180">
      <c r="A180" s="1" t="s">
        <v>1680</v>
      </c>
      <c r="B180" s="1" t="s">
        <v>1</v>
      </c>
      <c r="C180" s="4" t="s">
        <v>3288</v>
      </c>
      <c r="D180" s="4" t="s">
        <v>3289</v>
      </c>
      <c r="E180" s="4" t="s">
        <v>3290</v>
      </c>
      <c r="F180" s="4" t="s">
        <v>3291</v>
      </c>
      <c r="G180" s="4" t="s">
        <v>3292</v>
      </c>
      <c r="H180" s="4" t="s">
        <v>3293</v>
      </c>
      <c r="I180" s="4" t="s">
        <v>3294</v>
      </c>
    </row>
    <row r="181">
      <c r="A181" s="1" t="s">
        <v>1647</v>
      </c>
      <c r="B181" s="1" t="s">
        <v>1</v>
      </c>
      <c r="C181" s="4" t="s">
        <v>3295</v>
      </c>
      <c r="D181" s="4" t="s">
        <v>3296</v>
      </c>
      <c r="E181" s="4" t="s">
        <v>3297</v>
      </c>
      <c r="F181" s="4" t="s">
        <v>3298</v>
      </c>
      <c r="G181" s="4" t="s">
        <v>3299</v>
      </c>
      <c r="H181" s="4" t="s">
        <v>3300</v>
      </c>
      <c r="I181" s="4" t="s">
        <v>3301</v>
      </c>
    </row>
  </sheetData>
  <hyperlinks>
    <hyperlink r:id="rId1" ref="C2"/>
    <hyperlink r:id="rId2" ref="D2"/>
    <hyperlink r:id="rId3" ref="E2"/>
    <hyperlink r:id="rId4" ref="F2"/>
    <hyperlink r:id="rId5" ref="G2"/>
    <hyperlink r:id="rId6" ref="H2"/>
    <hyperlink r:id="rId7" ref="I2"/>
    <hyperlink r:id="rId8" ref="C3"/>
    <hyperlink r:id="rId9" ref="D3"/>
    <hyperlink r:id="rId10" ref="E3"/>
    <hyperlink r:id="rId11" ref="F3"/>
    <hyperlink r:id="rId12" ref="G3"/>
    <hyperlink r:id="rId13" ref="H3"/>
    <hyperlink r:id="rId14" ref="I3"/>
    <hyperlink r:id="rId15" ref="C4"/>
    <hyperlink r:id="rId16" ref="D4"/>
    <hyperlink r:id="rId17" ref="E4"/>
    <hyperlink r:id="rId18" ref="F4"/>
    <hyperlink r:id="rId19" ref="G4"/>
    <hyperlink r:id="rId20" ref="H4"/>
    <hyperlink r:id="rId21" ref="I4"/>
    <hyperlink r:id="rId22" ref="C5"/>
    <hyperlink r:id="rId23" ref="D5"/>
    <hyperlink r:id="rId24" ref="E5"/>
    <hyperlink r:id="rId25" ref="F5"/>
    <hyperlink r:id="rId26" ref="G5"/>
    <hyperlink r:id="rId27" ref="H5"/>
    <hyperlink r:id="rId28" ref="I5"/>
    <hyperlink r:id="rId29" ref="C6"/>
    <hyperlink r:id="rId30" ref="D6"/>
    <hyperlink r:id="rId31" ref="E6"/>
    <hyperlink r:id="rId32" ref="F6"/>
    <hyperlink r:id="rId33" ref="G6"/>
    <hyperlink r:id="rId34" ref="H6"/>
    <hyperlink r:id="rId35" ref="I6"/>
    <hyperlink r:id="rId36" ref="C7"/>
    <hyperlink r:id="rId37" ref="D7"/>
    <hyperlink r:id="rId38" ref="E7"/>
    <hyperlink r:id="rId39" ref="F7"/>
    <hyperlink r:id="rId40" ref="G7"/>
    <hyperlink r:id="rId41" ref="H7"/>
    <hyperlink r:id="rId42" ref="I7"/>
    <hyperlink r:id="rId43" ref="C8"/>
    <hyperlink r:id="rId44" ref="D8"/>
    <hyperlink r:id="rId45" ref="E8"/>
    <hyperlink r:id="rId46" ref="F8"/>
    <hyperlink r:id="rId47" ref="G8"/>
    <hyperlink r:id="rId48" ref="H8"/>
    <hyperlink r:id="rId49" ref="I8"/>
    <hyperlink r:id="rId50" ref="C9"/>
    <hyperlink r:id="rId51" ref="D9"/>
    <hyperlink r:id="rId52" ref="E9"/>
    <hyperlink r:id="rId53" ref="F9"/>
    <hyperlink r:id="rId54" ref="G9"/>
    <hyperlink r:id="rId55" ref="H9"/>
    <hyperlink r:id="rId56" ref="I9"/>
    <hyperlink r:id="rId57" ref="C10"/>
    <hyperlink r:id="rId58" ref="D10"/>
    <hyperlink r:id="rId59" ref="E10"/>
    <hyperlink r:id="rId60" ref="F10"/>
    <hyperlink r:id="rId61" ref="G10"/>
    <hyperlink r:id="rId62" ref="H10"/>
    <hyperlink r:id="rId63" ref="I10"/>
    <hyperlink r:id="rId64" ref="C11"/>
    <hyperlink r:id="rId65" ref="D11"/>
    <hyperlink r:id="rId66" ref="E11"/>
    <hyperlink r:id="rId67" ref="F11"/>
    <hyperlink r:id="rId68" ref="G11"/>
    <hyperlink r:id="rId69" ref="H11"/>
    <hyperlink r:id="rId70" ref="I11"/>
    <hyperlink r:id="rId71" ref="C12"/>
    <hyperlink r:id="rId72" ref="D12"/>
    <hyperlink r:id="rId73" ref="E12"/>
    <hyperlink r:id="rId74" ref="F12"/>
    <hyperlink r:id="rId75" ref="G12"/>
    <hyperlink r:id="rId76" ref="H12"/>
    <hyperlink r:id="rId77" ref="I12"/>
    <hyperlink r:id="rId78" ref="C13"/>
    <hyperlink r:id="rId79" ref="D13"/>
    <hyperlink r:id="rId80" ref="E13"/>
    <hyperlink r:id="rId81" ref="F13"/>
    <hyperlink r:id="rId82" ref="G13"/>
    <hyperlink r:id="rId83" ref="H13"/>
    <hyperlink r:id="rId84" ref="I13"/>
    <hyperlink r:id="rId85" ref="C14"/>
    <hyperlink r:id="rId86" ref="D14"/>
    <hyperlink r:id="rId87" ref="E14"/>
    <hyperlink r:id="rId88" ref="F14"/>
    <hyperlink r:id="rId89" ref="G14"/>
    <hyperlink r:id="rId90" ref="H14"/>
    <hyperlink r:id="rId91" ref="I14"/>
    <hyperlink r:id="rId92" ref="C15"/>
    <hyperlink r:id="rId93" ref="D15"/>
    <hyperlink r:id="rId94" ref="E15"/>
    <hyperlink r:id="rId95" ref="F15"/>
    <hyperlink r:id="rId96" ref="G15"/>
    <hyperlink r:id="rId97" ref="H15"/>
    <hyperlink r:id="rId98" ref="I15"/>
    <hyperlink r:id="rId99" ref="C16"/>
    <hyperlink r:id="rId100" ref="D16"/>
    <hyperlink r:id="rId101" ref="E16"/>
    <hyperlink r:id="rId102" ref="F16"/>
    <hyperlink r:id="rId103" ref="G16"/>
    <hyperlink r:id="rId104" ref="H16"/>
    <hyperlink r:id="rId105" ref="I16"/>
    <hyperlink r:id="rId106" ref="C17"/>
    <hyperlink r:id="rId107" ref="D17"/>
    <hyperlink r:id="rId108" ref="E17"/>
    <hyperlink r:id="rId109" ref="F17"/>
    <hyperlink r:id="rId110" ref="G17"/>
    <hyperlink r:id="rId111" ref="H17"/>
    <hyperlink r:id="rId112" ref="I17"/>
    <hyperlink r:id="rId113" ref="C18"/>
    <hyperlink r:id="rId114" ref="D18"/>
    <hyperlink r:id="rId115" ref="E18"/>
    <hyperlink r:id="rId116" ref="F18"/>
    <hyperlink r:id="rId117" ref="G18"/>
    <hyperlink r:id="rId118" ref="H18"/>
    <hyperlink r:id="rId119" ref="I18"/>
    <hyperlink r:id="rId120" ref="C19"/>
    <hyperlink r:id="rId121" ref="D19"/>
    <hyperlink r:id="rId122" ref="E19"/>
    <hyperlink r:id="rId123" ref="F19"/>
    <hyperlink r:id="rId124" ref="G19"/>
    <hyperlink r:id="rId125" ref="H19"/>
    <hyperlink r:id="rId126" ref="I19"/>
    <hyperlink r:id="rId127" ref="C20"/>
    <hyperlink r:id="rId128" ref="D20"/>
    <hyperlink r:id="rId129" ref="E20"/>
    <hyperlink r:id="rId130" ref="F20"/>
    <hyperlink r:id="rId131" ref="G20"/>
    <hyperlink r:id="rId132" ref="H20"/>
    <hyperlink r:id="rId133" ref="I20"/>
    <hyperlink r:id="rId134" ref="C21"/>
    <hyperlink r:id="rId135" ref="D21"/>
    <hyperlink r:id="rId136" ref="E21"/>
    <hyperlink r:id="rId137" ref="F21"/>
    <hyperlink r:id="rId138" ref="G21"/>
    <hyperlink r:id="rId139" ref="H21"/>
    <hyperlink r:id="rId140" ref="I21"/>
    <hyperlink r:id="rId141" ref="C22"/>
    <hyperlink r:id="rId142" ref="D22"/>
    <hyperlink r:id="rId143" ref="E22"/>
    <hyperlink r:id="rId144" ref="F22"/>
    <hyperlink r:id="rId145" ref="G22"/>
    <hyperlink r:id="rId146" ref="H22"/>
    <hyperlink r:id="rId147" ref="I22"/>
    <hyperlink r:id="rId148" ref="C23"/>
    <hyperlink r:id="rId149" ref="D23"/>
    <hyperlink r:id="rId150" ref="E23"/>
    <hyperlink r:id="rId151" ref="F23"/>
    <hyperlink r:id="rId152" ref="G23"/>
    <hyperlink r:id="rId153" ref="H23"/>
    <hyperlink r:id="rId154" ref="I23"/>
    <hyperlink r:id="rId155" ref="C24"/>
    <hyperlink r:id="rId156" ref="D24"/>
    <hyperlink r:id="rId157" ref="E24"/>
    <hyperlink r:id="rId158" ref="F24"/>
    <hyperlink r:id="rId159" ref="G24"/>
    <hyperlink r:id="rId160" ref="H24"/>
    <hyperlink r:id="rId161" ref="I24"/>
    <hyperlink r:id="rId162" ref="C25"/>
    <hyperlink r:id="rId163" ref="D25"/>
    <hyperlink r:id="rId164" ref="E25"/>
    <hyperlink r:id="rId165" ref="F25"/>
    <hyperlink r:id="rId166" ref="G25"/>
    <hyperlink r:id="rId167" ref="H25"/>
    <hyperlink r:id="rId168" ref="I25"/>
    <hyperlink r:id="rId169" ref="C26"/>
    <hyperlink r:id="rId170" ref="D26"/>
    <hyperlink r:id="rId171" ref="E26"/>
    <hyperlink r:id="rId172" ref="F26"/>
    <hyperlink r:id="rId173" ref="G26"/>
    <hyperlink r:id="rId174" ref="H26"/>
    <hyperlink r:id="rId175" ref="I26"/>
    <hyperlink r:id="rId176" ref="C27"/>
    <hyperlink r:id="rId177" ref="D27"/>
    <hyperlink r:id="rId178" ref="E27"/>
    <hyperlink r:id="rId179" ref="F27"/>
    <hyperlink r:id="rId180" ref="G27"/>
    <hyperlink r:id="rId181" ref="H27"/>
    <hyperlink r:id="rId182" ref="I27"/>
    <hyperlink r:id="rId183" ref="C28"/>
    <hyperlink r:id="rId184" ref="D28"/>
    <hyperlink r:id="rId185" ref="E28"/>
    <hyperlink r:id="rId186" ref="F28"/>
    <hyperlink r:id="rId187" ref="G28"/>
    <hyperlink r:id="rId188" ref="H28"/>
    <hyperlink r:id="rId189" ref="I28"/>
    <hyperlink r:id="rId190" ref="C29"/>
    <hyperlink r:id="rId191" ref="D29"/>
    <hyperlink r:id="rId192" ref="E29"/>
    <hyperlink r:id="rId193" ref="F29"/>
    <hyperlink r:id="rId194" ref="G29"/>
    <hyperlink r:id="rId195" ref="H29"/>
    <hyperlink r:id="rId196" ref="I29"/>
    <hyperlink r:id="rId197" ref="C30"/>
    <hyperlink r:id="rId198" ref="D30"/>
    <hyperlink r:id="rId199" ref="E30"/>
    <hyperlink r:id="rId200" ref="F30"/>
    <hyperlink r:id="rId201" ref="G30"/>
    <hyperlink r:id="rId202" ref="H30"/>
    <hyperlink r:id="rId203" ref="I30"/>
    <hyperlink r:id="rId204" ref="C31"/>
    <hyperlink r:id="rId205" ref="D31"/>
    <hyperlink r:id="rId206" ref="E31"/>
    <hyperlink r:id="rId207" ref="F31"/>
    <hyperlink r:id="rId208" ref="G31"/>
    <hyperlink r:id="rId209" ref="H31"/>
    <hyperlink r:id="rId210" ref="I31"/>
    <hyperlink r:id="rId211" ref="C32"/>
    <hyperlink r:id="rId212" ref="D32"/>
    <hyperlink r:id="rId213" ref="E32"/>
    <hyperlink r:id="rId214" ref="F32"/>
    <hyperlink r:id="rId215" ref="G32"/>
    <hyperlink r:id="rId216" ref="H32"/>
    <hyperlink r:id="rId217" ref="I32"/>
    <hyperlink r:id="rId218" ref="C33"/>
    <hyperlink r:id="rId219" ref="D33"/>
    <hyperlink r:id="rId220" ref="E33"/>
    <hyperlink r:id="rId221" ref="F33"/>
    <hyperlink r:id="rId222" ref="G33"/>
    <hyperlink r:id="rId223" ref="H33"/>
    <hyperlink r:id="rId224" ref="I33"/>
    <hyperlink r:id="rId225" ref="C34"/>
    <hyperlink r:id="rId226" ref="D34"/>
    <hyperlink r:id="rId227" ref="E34"/>
    <hyperlink r:id="rId228" ref="F34"/>
    <hyperlink r:id="rId229" ref="G34"/>
    <hyperlink r:id="rId230" ref="H34"/>
    <hyperlink r:id="rId231" ref="I34"/>
    <hyperlink r:id="rId232" ref="C35"/>
    <hyperlink r:id="rId233" ref="D35"/>
    <hyperlink r:id="rId234" ref="E35"/>
    <hyperlink r:id="rId235" ref="F35"/>
    <hyperlink r:id="rId236" ref="G35"/>
    <hyperlink r:id="rId237" ref="H35"/>
    <hyperlink r:id="rId238" ref="I35"/>
    <hyperlink r:id="rId239" ref="C36"/>
    <hyperlink r:id="rId240" ref="D36"/>
    <hyperlink r:id="rId241" ref="E36"/>
    <hyperlink r:id="rId242" ref="F36"/>
    <hyperlink r:id="rId243" ref="G36"/>
    <hyperlink r:id="rId244" ref="H36"/>
    <hyperlink r:id="rId245" ref="I36"/>
    <hyperlink r:id="rId246" ref="C37"/>
    <hyperlink r:id="rId247" ref="D37"/>
    <hyperlink r:id="rId248" ref="E37"/>
    <hyperlink r:id="rId249" ref="F37"/>
    <hyperlink r:id="rId250" ref="G37"/>
    <hyperlink r:id="rId251" ref="H37"/>
    <hyperlink r:id="rId252" ref="I37"/>
    <hyperlink r:id="rId253" ref="C38"/>
    <hyperlink r:id="rId254" ref="D38"/>
    <hyperlink r:id="rId255" ref="E38"/>
    <hyperlink r:id="rId256" ref="F38"/>
    <hyperlink r:id="rId257" ref="G38"/>
    <hyperlink r:id="rId258" ref="H38"/>
    <hyperlink r:id="rId259" ref="I38"/>
    <hyperlink r:id="rId260" ref="C39"/>
    <hyperlink r:id="rId261" ref="D39"/>
    <hyperlink r:id="rId262" ref="E39"/>
    <hyperlink r:id="rId263" ref="F39"/>
    <hyperlink r:id="rId264" ref="G39"/>
    <hyperlink r:id="rId265" ref="H39"/>
    <hyperlink r:id="rId266" ref="I39"/>
    <hyperlink r:id="rId267" ref="C40"/>
    <hyperlink r:id="rId268" ref="D40"/>
    <hyperlink r:id="rId269" ref="E40"/>
    <hyperlink r:id="rId270" ref="F40"/>
    <hyperlink r:id="rId271" ref="G40"/>
    <hyperlink r:id="rId272" ref="H40"/>
    <hyperlink r:id="rId273" ref="I40"/>
    <hyperlink r:id="rId274" ref="C41"/>
    <hyperlink r:id="rId275" ref="D41"/>
    <hyperlink r:id="rId276" ref="E41"/>
    <hyperlink r:id="rId277" ref="F41"/>
    <hyperlink r:id="rId278" ref="G41"/>
    <hyperlink r:id="rId279" ref="H41"/>
    <hyperlink r:id="rId280" ref="I41"/>
    <hyperlink r:id="rId281" ref="C42"/>
    <hyperlink r:id="rId282" ref="D42"/>
    <hyperlink r:id="rId283" ref="E42"/>
    <hyperlink r:id="rId284" ref="F42"/>
    <hyperlink r:id="rId285" ref="G42"/>
    <hyperlink r:id="rId286" ref="H42"/>
    <hyperlink r:id="rId287" ref="I42"/>
    <hyperlink r:id="rId288" ref="C43"/>
    <hyperlink r:id="rId289" ref="D43"/>
    <hyperlink r:id="rId290" ref="E43"/>
    <hyperlink r:id="rId291" ref="F43"/>
    <hyperlink r:id="rId292" ref="G43"/>
    <hyperlink r:id="rId293" ref="H43"/>
    <hyperlink r:id="rId294" ref="I43"/>
    <hyperlink r:id="rId295" ref="C44"/>
    <hyperlink r:id="rId296" ref="D44"/>
    <hyperlink r:id="rId297" ref="E44"/>
    <hyperlink r:id="rId298" ref="F44"/>
    <hyperlink r:id="rId299" ref="G44"/>
    <hyperlink r:id="rId300" ref="H44"/>
    <hyperlink r:id="rId301" ref="I44"/>
    <hyperlink r:id="rId302" ref="C45"/>
    <hyperlink r:id="rId303" ref="D45"/>
    <hyperlink r:id="rId304" ref="E45"/>
    <hyperlink r:id="rId305" ref="F45"/>
    <hyperlink r:id="rId306" ref="G45"/>
    <hyperlink r:id="rId307" ref="H45"/>
    <hyperlink r:id="rId308" ref="I45"/>
    <hyperlink r:id="rId309" ref="C46"/>
    <hyperlink r:id="rId310" ref="D46"/>
    <hyperlink r:id="rId311" ref="E46"/>
    <hyperlink r:id="rId312" ref="F46"/>
    <hyperlink r:id="rId313" ref="G46"/>
    <hyperlink r:id="rId314" ref="H46"/>
    <hyperlink r:id="rId315" ref="I46"/>
    <hyperlink r:id="rId316" ref="C47"/>
    <hyperlink r:id="rId317" ref="D47"/>
    <hyperlink r:id="rId318" ref="E47"/>
    <hyperlink r:id="rId319" ref="F47"/>
    <hyperlink r:id="rId320" ref="G47"/>
    <hyperlink r:id="rId321" ref="H47"/>
    <hyperlink r:id="rId322" ref="I47"/>
    <hyperlink r:id="rId323" ref="C48"/>
    <hyperlink r:id="rId324" ref="D48"/>
    <hyperlink r:id="rId325" ref="E48"/>
    <hyperlink r:id="rId326" ref="F48"/>
    <hyperlink r:id="rId327" ref="G48"/>
    <hyperlink r:id="rId328" ref="H48"/>
    <hyperlink r:id="rId329" ref="I48"/>
    <hyperlink r:id="rId330" ref="C49"/>
    <hyperlink r:id="rId331" ref="D49"/>
    <hyperlink r:id="rId332" ref="E49"/>
    <hyperlink r:id="rId333" ref="F49"/>
    <hyperlink r:id="rId334" ref="G49"/>
    <hyperlink r:id="rId335" ref="H49"/>
    <hyperlink r:id="rId336" ref="I49"/>
    <hyperlink r:id="rId337" ref="C50"/>
    <hyperlink r:id="rId338" ref="D50"/>
    <hyperlink r:id="rId339" ref="E50"/>
    <hyperlink r:id="rId340" ref="F50"/>
    <hyperlink r:id="rId341" ref="G50"/>
    <hyperlink r:id="rId342" ref="H50"/>
    <hyperlink r:id="rId343" ref="I50"/>
    <hyperlink r:id="rId344" ref="C51"/>
    <hyperlink r:id="rId345" ref="D51"/>
    <hyperlink r:id="rId346" ref="E51"/>
    <hyperlink r:id="rId347" ref="F51"/>
    <hyperlink r:id="rId348" ref="G51"/>
    <hyperlink r:id="rId349" ref="H51"/>
    <hyperlink r:id="rId350" ref="I51"/>
    <hyperlink r:id="rId351" ref="C52"/>
    <hyperlink r:id="rId352" ref="D52"/>
    <hyperlink r:id="rId353" ref="E52"/>
    <hyperlink r:id="rId354" ref="F52"/>
    <hyperlink r:id="rId355" ref="G52"/>
    <hyperlink r:id="rId356" ref="H52"/>
    <hyperlink r:id="rId357" ref="I52"/>
    <hyperlink r:id="rId358" ref="C53"/>
    <hyperlink r:id="rId359" ref="D53"/>
    <hyperlink r:id="rId360" ref="E53"/>
    <hyperlink r:id="rId361" ref="F53"/>
    <hyperlink r:id="rId362" ref="G53"/>
    <hyperlink r:id="rId363" ref="H53"/>
    <hyperlink r:id="rId364" ref="I53"/>
    <hyperlink r:id="rId365" ref="C54"/>
    <hyperlink r:id="rId366" ref="D54"/>
    <hyperlink r:id="rId367" ref="E54"/>
    <hyperlink r:id="rId368" ref="F54"/>
    <hyperlink r:id="rId369" ref="G54"/>
    <hyperlink r:id="rId370" ref="H54"/>
    <hyperlink r:id="rId371" ref="I54"/>
    <hyperlink r:id="rId372" ref="C55"/>
    <hyperlink r:id="rId373" ref="D55"/>
    <hyperlink r:id="rId374" ref="E55"/>
    <hyperlink r:id="rId375" ref="F55"/>
    <hyperlink r:id="rId376" ref="G55"/>
    <hyperlink r:id="rId377" ref="H55"/>
    <hyperlink r:id="rId378" ref="I55"/>
    <hyperlink r:id="rId379" ref="C56"/>
    <hyperlink r:id="rId380" ref="D56"/>
    <hyperlink r:id="rId381" ref="E56"/>
    <hyperlink r:id="rId382" ref="F56"/>
    <hyperlink r:id="rId383" ref="G56"/>
    <hyperlink r:id="rId384" ref="H56"/>
    <hyperlink r:id="rId385" ref="I56"/>
    <hyperlink r:id="rId386" ref="C57"/>
    <hyperlink r:id="rId387" ref="D57"/>
    <hyperlink r:id="rId388" ref="E57"/>
    <hyperlink r:id="rId389" ref="F57"/>
    <hyperlink r:id="rId390" ref="G57"/>
    <hyperlink r:id="rId391" ref="H57"/>
    <hyperlink r:id="rId392" ref="I57"/>
    <hyperlink r:id="rId393" ref="C58"/>
    <hyperlink r:id="rId394" ref="D58"/>
    <hyperlink r:id="rId395" ref="E58"/>
    <hyperlink r:id="rId396" ref="F58"/>
    <hyperlink r:id="rId397" ref="G58"/>
    <hyperlink r:id="rId398" ref="H58"/>
    <hyperlink r:id="rId399" ref="I58"/>
    <hyperlink r:id="rId400" ref="C59"/>
    <hyperlink r:id="rId401" ref="D59"/>
    <hyperlink r:id="rId402" ref="E59"/>
    <hyperlink r:id="rId403" ref="F59"/>
    <hyperlink r:id="rId404" ref="G59"/>
    <hyperlink r:id="rId405" ref="H59"/>
    <hyperlink r:id="rId406" ref="I59"/>
    <hyperlink r:id="rId407" ref="C60"/>
    <hyperlink r:id="rId408" ref="D60"/>
    <hyperlink r:id="rId409" ref="E60"/>
    <hyperlink r:id="rId410" ref="F60"/>
    <hyperlink r:id="rId411" ref="G60"/>
    <hyperlink r:id="rId412" ref="H60"/>
    <hyperlink r:id="rId413" ref="I60"/>
    <hyperlink r:id="rId414" ref="C61"/>
    <hyperlink r:id="rId415" ref="D61"/>
    <hyperlink r:id="rId416" ref="E61"/>
    <hyperlink r:id="rId417" ref="F61"/>
    <hyperlink r:id="rId418" ref="G61"/>
    <hyperlink r:id="rId419" ref="H61"/>
    <hyperlink r:id="rId420" ref="I61"/>
    <hyperlink r:id="rId421" ref="C62"/>
    <hyperlink r:id="rId422" ref="D62"/>
    <hyperlink r:id="rId423" ref="E62"/>
    <hyperlink r:id="rId424" ref="F62"/>
    <hyperlink r:id="rId425" ref="G62"/>
    <hyperlink r:id="rId426" ref="H62"/>
    <hyperlink r:id="rId427" ref="I62"/>
    <hyperlink r:id="rId428" ref="C63"/>
    <hyperlink r:id="rId429" ref="D63"/>
    <hyperlink r:id="rId430" ref="E63"/>
    <hyperlink r:id="rId431" ref="F63"/>
    <hyperlink r:id="rId432" ref="G63"/>
    <hyperlink r:id="rId433" ref="H63"/>
    <hyperlink r:id="rId434" ref="I63"/>
    <hyperlink r:id="rId435" ref="C64"/>
    <hyperlink r:id="rId436" ref="D64"/>
    <hyperlink r:id="rId437" ref="E64"/>
    <hyperlink r:id="rId438" ref="F64"/>
    <hyperlink r:id="rId439" ref="G64"/>
    <hyperlink r:id="rId440" ref="H64"/>
    <hyperlink r:id="rId441" ref="I64"/>
    <hyperlink r:id="rId442" ref="C65"/>
    <hyperlink r:id="rId443" ref="D65"/>
    <hyperlink r:id="rId444" ref="E65"/>
    <hyperlink r:id="rId445" ref="F65"/>
    <hyperlink r:id="rId446" ref="G65"/>
    <hyperlink r:id="rId447" ref="H65"/>
    <hyperlink r:id="rId448" ref="I65"/>
    <hyperlink r:id="rId449" ref="C66"/>
    <hyperlink r:id="rId450" ref="D66"/>
    <hyperlink r:id="rId451" ref="E66"/>
    <hyperlink r:id="rId452" ref="F66"/>
    <hyperlink r:id="rId453" ref="G66"/>
    <hyperlink r:id="rId454" ref="H66"/>
    <hyperlink r:id="rId455" ref="I66"/>
    <hyperlink r:id="rId456" ref="C67"/>
    <hyperlink r:id="rId457" ref="D67"/>
    <hyperlink r:id="rId458" ref="E67"/>
    <hyperlink r:id="rId459" ref="F67"/>
    <hyperlink r:id="rId460" ref="G67"/>
    <hyperlink r:id="rId461" ref="H67"/>
    <hyperlink r:id="rId462" ref="I67"/>
    <hyperlink r:id="rId463" ref="C68"/>
    <hyperlink r:id="rId464" ref="D68"/>
    <hyperlink r:id="rId465" ref="E68"/>
    <hyperlink r:id="rId466" ref="F68"/>
    <hyperlink r:id="rId467" ref="G68"/>
    <hyperlink r:id="rId468" ref="H68"/>
    <hyperlink r:id="rId469" ref="I68"/>
    <hyperlink r:id="rId470" ref="C69"/>
    <hyperlink r:id="rId471" ref="D69"/>
    <hyperlink r:id="rId472" ref="E69"/>
    <hyperlink r:id="rId473" ref="F69"/>
    <hyperlink r:id="rId474" ref="G69"/>
    <hyperlink r:id="rId475" ref="H69"/>
    <hyperlink r:id="rId476" ref="I69"/>
    <hyperlink r:id="rId477" ref="C70"/>
    <hyperlink r:id="rId478" ref="D70"/>
    <hyperlink r:id="rId479" ref="E70"/>
    <hyperlink r:id="rId480" ref="F70"/>
    <hyperlink r:id="rId481" ref="G70"/>
    <hyperlink r:id="rId482" ref="H70"/>
    <hyperlink r:id="rId483" ref="I70"/>
    <hyperlink r:id="rId484" ref="C71"/>
    <hyperlink r:id="rId485" ref="D71"/>
    <hyperlink r:id="rId486" ref="E71"/>
    <hyperlink r:id="rId487" ref="F71"/>
    <hyperlink r:id="rId488" ref="G71"/>
    <hyperlink r:id="rId489" ref="H71"/>
    <hyperlink r:id="rId490" ref="I71"/>
    <hyperlink r:id="rId491" ref="C72"/>
    <hyperlink r:id="rId492" ref="D72"/>
    <hyperlink r:id="rId493" ref="E72"/>
    <hyperlink r:id="rId494" ref="F72"/>
    <hyperlink r:id="rId495" ref="G72"/>
    <hyperlink r:id="rId496" ref="H72"/>
    <hyperlink r:id="rId497" ref="I72"/>
    <hyperlink r:id="rId498" ref="C73"/>
    <hyperlink r:id="rId499" ref="D73"/>
    <hyperlink r:id="rId500" ref="E73"/>
    <hyperlink r:id="rId501" ref="F73"/>
    <hyperlink r:id="rId502" ref="G73"/>
    <hyperlink r:id="rId503" ref="H73"/>
    <hyperlink r:id="rId504" ref="I73"/>
    <hyperlink r:id="rId505" ref="C74"/>
    <hyperlink r:id="rId506" ref="D74"/>
    <hyperlink r:id="rId507" ref="E74"/>
    <hyperlink r:id="rId508" ref="F74"/>
    <hyperlink r:id="rId509" ref="G74"/>
    <hyperlink r:id="rId510" ref="H74"/>
    <hyperlink r:id="rId511" ref="I74"/>
    <hyperlink r:id="rId512" ref="C75"/>
    <hyperlink r:id="rId513" ref="D75"/>
    <hyperlink r:id="rId514" ref="E75"/>
    <hyperlink r:id="rId515" ref="F75"/>
    <hyperlink r:id="rId516" ref="G75"/>
    <hyperlink r:id="rId517" ref="H75"/>
    <hyperlink r:id="rId518" ref="I75"/>
    <hyperlink r:id="rId519" ref="C76"/>
    <hyperlink r:id="rId520" ref="D76"/>
    <hyperlink r:id="rId521" ref="E76"/>
    <hyperlink r:id="rId522" ref="F76"/>
    <hyperlink r:id="rId523" ref="G76"/>
    <hyperlink r:id="rId524" ref="H76"/>
    <hyperlink r:id="rId525" ref="I76"/>
    <hyperlink r:id="rId526" ref="C77"/>
    <hyperlink r:id="rId527" ref="D77"/>
    <hyperlink r:id="rId528" ref="E77"/>
    <hyperlink r:id="rId529" ref="F77"/>
    <hyperlink r:id="rId530" ref="G77"/>
    <hyperlink r:id="rId531" ref="H77"/>
    <hyperlink r:id="rId532" ref="I77"/>
    <hyperlink r:id="rId533" ref="C78"/>
    <hyperlink r:id="rId534" ref="D78"/>
    <hyperlink r:id="rId535" ref="E78"/>
    <hyperlink r:id="rId536" ref="F78"/>
    <hyperlink r:id="rId537" ref="G78"/>
    <hyperlink r:id="rId538" ref="H78"/>
    <hyperlink r:id="rId539" ref="I78"/>
    <hyperlink r:id="rId540" ref="C79"/>
    <hyperlink r:id="rId541" ref="D79"/>
    <hyperlink r:id="rId542" ref="E79"/>
    <hyperlink r:id="rId543" ref="F79"/>
    <hyperlink r:id="rId544" ref="G79"/>
    <hyperlink r:id="rId545" ref="H79"/>
    <hyperlink r:id="rId546" ref="I79"/>
    <hyperlink r:id="rId547" ref="C80"/>
    <hyperlink r:id="rId548" ref="D80"/>
    <hyperlink r:id="rId549" ref="E80"/>
    <hyperlink r:id="rId550" ref="F80"/>
    <hyperlink r:id="rId551" ref="G80"/>
    <hyperlink r:id="rId552" ref="H80"/>
    <hyperlink r:id="rId553" ref="I80"/>
    <hyperlink r:id="rId554" ref="C81"/>
    <hyperlink r:id="rId555" ref="D81"/>
    <hyperlink r:id="rId556" ref="E81"/>
    <hyperlink r:id="rId557" ref="F81"/>
    <hyperlink r:id="rId558" ref="G81"/>
    <hyperlink r:id="rId559" ref="H81"/>
    <hyperlink r:id="rId560" ref="I81"/>
    <hyperlink r:id="rId561" ref="C82"/>
    <hyperlink r:id="rId562" ref="D82"/>
    <hyperlink r:id="rId563" ref="E82"/>
    <hyperlink r:id="rId564" ref="F82"/>
    <hyperlink r:id="rId565" ref="G82"/>
    <hyperlink r:id="rId566" ref="H82"/>
    <hyperlink r:id="rId567" ref="I82"/>
    <hyperlink r:id="rId568" ref="C83"/>
    <hyperlink r:id="rId569" ref="D83"/>
    <hyperlink r:id="rId570" ref="E83"/>
    <hyperlink r:id="rId571" ref="F83"/>
    <hyperlink r:id="rId572" ref="G83"/>
    <hyperlink r:id="rId573" ref="H83"/>
    <hyperlink r:id="rId574" ref="I83"/>
    <hyperlink r:id="rId575" ref="C84"/>
    <hyperlink r:id="rId576" ref="D84"/>
    <hyperlink r:id="rId577" ref="E84"/>
    <hyperlink r:id="rId578" ref="F84"/>
    <hyperlink r:id="rId579" ref="G84"/>
    <hyperlink r:id="rId580" ref="H84"/>
    <hyperlink r:id="rId581" ref="I84"/>
    <hyperlink r:id="rId582" ref="C85"/>
    <hyperlink r:id="rId583" ref="D85"/>
    <hyperlink r:id="rId584" ref="E85"/>
    <hyperlink r:id="rId585" ref="F85"/>
    <hyperlink r:id="rId586" ref="G85"/>
    <hyperlink r:id="rId587" ref="H85"/>
    <hyperlink r:id="rId588" ref="I85"/>
    <hyperlink r:id="rId589" ref="C86"/>
    <hyperlink r:id="rId590" ref="D86"/>
    <hyperlink r:id="rId591" ref="E86"/>
    <hyperlink r:id="rId592" ref="F86"/>
    <hyperlink r:id="rId593" ref="G86"/>
    <hyperlink r:id="rId594" ref="H86"/>
    <hyperlink r:id="rId595" ref="I86"/>
    <hyperlink r:id="rId596" ref="C87"/>
    <hyperlink r:id="rId597" ref="D87"/>
    <hyperlink r:id="rId598" ref="E87"/>
    <hyperlink r:id="rId599" ref="F87"/>
    <hyperlink r:id="rId600" ref="G87"/>
    <hyperlink r:id="rId601" ref="H87"/>
    <hyperlink r:id="rId602" ref="I87"/>
    <hyperlink r:id="rId603" ref="C88"/>
    <hyperlink r:id="rId604" ref="D88"/>
    <hyperlink r:id="rId605" ref="E88"/>
    <hyperlink r:id="rId606" ref="F88"/>
    <hyperlink r:id="rId607" ref="G88"/>
    <hyperlink r:id="rId608" ref="H88"/>
    <hyperlink r:id="rId609" ref="I88"/>
    <hyperlink r:id="rId610" ref="C89"/>
    <hyperlink r:id="rId611" ref="D89"/>
    <hyperlink r:id="rId612" ref="E89"/>
    <hyperlink r:id="rId613" ref="F89"/>
    <hyperlink r:id="rId614" ref="G89"/>
    <hyperlink r:id="rId615" ref="H89"/>
    <hyperlink r:id="rId616" ref="I89"/>
    <hyperlink r:id="rId617" ref="C90"/>
    <hyperlink r:id="rId618" ref="D90"/>
    <hyperlink r:id="rId619" ref="E90"/>
    <hyperlink r:id="rId620" ref="F90"/>
    <hyperlink r:id="rId621" ref="G90"/>
    <hyperlink r:id="rId622" ref="H90"/>
    <hyperlink r:id="rId623" ref="I90"/>
    <hyperlink r:id="rId624" ref="C91"/>
    <hyperlink r:id="rId625" ref="D91"/>
    <hyperlink r:id="rId626" ref="E91"/>
    <hyperlink r:id="rId627" ref="F91"/>
    <hyperlink r:id="rId628" ref="G91"/>
    <hyperlink r:id="rId629" ref="H91"/>
    <hyperlink r:id="rId630" ref="I91"/>
    <hyperlink r:id="rId631" ref="C92"/>
    <hyperlink r:id="rId632" ref="D92"/>
    <hyperlink r:id="rId633" ref="E92"/>
    <hyperlink r:id="rId634" ref="F92"/>
    <hyperlink r:id="rId635" ref="G92"/>
    <hyperlink r:id="rId636" ref="H92"/>
    <hyperlink r:id="rId637" ref="I92"/>
    <hyperlink r:id="rId638" ref="C93"/>
    <hyperlink r:id="rId639" ref="D93"/>
    <hyperlink r:id="rId640" ref="E93"/>
    <hyperlink r:id="rId641" ref="F93"/>
    <hyperlink r:id="rId642" ref="G93"/>
    <hyperlink r:id="rId643" ref="H93"/>
    <hyperlink r:id="rId644" ref="I93"/>
    <hyperlink r:id="rId645" ref="C94"/>
    <hyperlink r:id="rId646" ref="D94"/>
    <hyperlink r:id="rId647" ref="E94"/>
    <hyperlink r:id="rId648" ref="F94"/>
    <hyperlink r:id="rId649" ref="G94"/>
    <hyperlink r:id="rId650" ref="H94"/>
    <hyperlink r:id="rId651" ref="I94"/>
    <hyperlink r:id="rId652" ref="C95"/>
    <hyperlink r:id="rId653" ref="D95"/>
    <hyperlink r:id="rId654" ref="E95"/>
    <hyperlink r:id="rId655" ref="F95"/>
    <hyperlink r:id="rId656" ref="G95"/>
    <hyperlink r:id="rId657" ref="H95"/>
    <hyperlink r:id="rId658" ref="I95"/>
    <hyperlink r:id="rId659" ref="C96"/>
    <hyperlink r:id="rId660" ref="D96"/>
    <hyperlink r:id="rId661" ref="E96"/>
    <hyperlink r:id="rId662" ref="F96"/>
    <hyperlink r:id="rId663" ref="G96"/>
    <hyperlink r:id="rId664" ref="H96"/>
    <hyperlink r:id="rId665" ref="I96"/>
    <hyperlink r:id="rId666" ref="C97"/>
    <hyperlink r:id="rId667" ref="D97"/>
    <hyperlink r:id="rId668" ref="E97"/>
    <hyperlink r:id="rId669" ref="F97"/>
    <hyperlink r:id="rId670" ref="G97"/>
    <hyperlink r:id="rId671" ref="H97"/>
    <hyperlink r:id="rId672" ref="I97"/>
    <hyperlink r:id="rId673" ref="C98"/>
    <hyperlink r:id="rId674" ref="D98"/>
    <hyperlink r:id="rId675" ref="E98"/>
    <hyperlink r:id="rId676" ref="F98"/>
    <hyperlink r:id="rId677" ref="G98"/>
    <hyperlink r:id="rId678" ref="H98"/>
    <hyperlink r:id="rId679" ref="I98"/>
    <hyperlink r:id="rId680" ref="C99"/>
    <hyperlink r:id="rId681" ref="D99"/>
    <hyperlink r:id="rId682" ref="E99"/>
    <hyperlink r:id="rId683" ref="F99"/>
    <hyperlink r:id="rId684" ref="G99"/>
    <hyperlink r:id="rId685" ref="H99"/>
    <hyperlink r:id="rId686" ref="I99"/>
    <hyperlink r:id="rId687" ref="C100"/>
    <hyperlink r:id="rId688" ref="D100"/>
    <hyperlink r:id="rId689" ref="E100"/>
    <hyperlink r:id="rId690" ref="F100"/>
    <hyperlink r:id="rId691" ref="G100"/>
    <hyperlink r:id="rId692" ref="H100"/>
    <hyperlink r:id="rId693" ref="I100"/>
    <hyperlink r:id="rId694" ref="C101"/>
    <hyperlink r:id="rId695" ref="D101"/>
    <hyperlink r:id="rId696" ref="E101"/>
    <hyperlink r:id="rId697" ref="F101"/>
    <hyperlink r:id="rId698" ref="G101"/>
    <hyperlink r:id="rId699" ref="H101"/>
    <hyperlink r:id="rId700" ref="I101"/>
    <hyperlink r:id="rId701" ref="C102"/>
    <hyperlink r:id="rId702" ref="D102"/>
    <hyperlink r:id="rId703" ref="E102"/>
    <hyperlink r:id="rId704" ref="F102"/>
    <hyperlink r:id="rId705" ref="G102"/>
    <hyperlink r:id="rId706" ref="H102"/>
    <hyperlink r:id="rId707" ref="I102"/>
    <hyperlink r:id="rId708" ref="C103"/>
    <hyperlink r:id="rId709" ref="D103"/>
    <hyperlink r:id="rId710" ref="E103"/>
    <hyperlink r:id="rId711" ref="F103"/>
    <hyperlink r:id="rId712" ref="G103"/>
    <hyperlink r:id="rId713" ref="H103"/>
    <hyperlink r:id="rId714" ref="I103"/>
    <hyperlink r:id="rId715" ref="C104"/>
    <hyperlink r:id="rId716" ref="D104"/>
    <hyperlink r:id="rId717" ref="E104"/>
    <hyperlink r:id="rId718" ref="F104"/>
    <hyperlink r:id="rId719" ref="G104"/>
    <hyperlink r:id="rId720" ref="H104"/>
    <hyperlink r:id="rId721" ref="I104"/>
    <hyperlink r:id="rId722" ref="C105"/>
    <hyperlink r:id="rId723" ref="D105"/>
    <hyperlink r:id="rId724" ref="E105"/>
    <hyperlink r:id="rId725" ref="F105"/>
    <hyperlink r:id="rId726" ref="G105"/>
    <hyperlink r:id="rId727" ref="H105"/>
    <hyperlink r:id="rId728" ref="I105"/>
    <hyperlink r:id="rId729" ref="C106"/>
    <hyperlink r:id="rId730" ref="D106"/>
    <hyperlink r:id="rId731" ref="E106"/>
    <hyperlink r:id="rId732" ref="F106"/>
    <hyperlink r:id="rId733" ref="G106"/>
    <hyperlink r:id="rId734" ref="H106"/>
    <hyperlink r:id="rId735" ref="I106"/>
    <hyperlink r:id="rId736" ref="C107"/>
    <hyperlink r:id="rId737" ref="D107"/>
    <hyperlink r:id="rId738" ref="E107"/>
    <hyperlink r:id="rId739" ref="F107"/>
    <hyperlink r:id="rId740" ref="G107"/>
    <hyperlink r:id="rId741" ref="H107"/>
    <hyperlink r:id="rId742" ref="I107"/>
    <hyperlink r:id="rId743" ref="C108"/>
    <hyperlink r:id="rId744" ref="D108"/>
    <hyperlink r:id="rId745" ref="E108"/>
    <hyperlink r:id="rId746" ref="F108"/>
    <hyperlink r:id="rId747" ref="G108"/>
    <hyperlink r:id="rId748" ref="H108"/>
    <hyperlink r:id="rId749" ref="I108"/>
    <hyperlink r:id="rId750" ref="C109"/>
    <hyperlink r:id="rId751" ref="D109"/>
    <hyperlink r:id="rId752" ref="E109"/>
    <hyperlink r:id="rId753" ref="F109"/>
    <hyperlink r:id="rId754" ref="G109"/>
    <hyperlink r:id="rId755" ref="H109"/>
    <hyperlink r:id="rId756" ref="I109"/>
    <hyperlink r:id="rId757" ref="C110"/>
    <hyperlink r:id="rId758" ref="D110"/>
    <hyperlink r:id="rId759" ref="E110"/>
    <hyperlink r:id="rId760" ref="F110"/>
    <hyperlink r:id="rId761" ref="G110"/>
    <hyperlink r:id="rId762" ref="H110"/>
    <hyperlink r:id="rId763" ref="I110"/>
    <hyperlink r:id="rId764" ref="C111"/>
    <hyperlink r:id="rId765" ref="D111"/>
    <hyperlink r:id="rId766" ref="E111"/>
    <hyperlink r:id="rId767" ref="F111"/>
    <hyperlink r:id="rId768" ref="G111"/>
    <hyperlink r:id="rId769" ref="H111"/>
    <hyperlink r:id="rId770" ref="I111"/>
    <hyperlink r:id="rId771" ref="C112"/>
    <hyperlink r:id="rId772" ref="D112"/>
    <hyperlink r:id="rId773" ref="E112"/>
    <hyperlink r:id="rId774" ref="F112"/>
    <hyperlink r:id="rId775" ref="G112"/>
    <hyperlink r:id="rId776" ref="H112"/>
    <hyperlink r:id="rId777" ref="I112"/>
    <hyperlink r:id="rId778" ref="C113"/>
    <hyperlink r:id="rId779" ref="D113"/>
    <hyperlink r:id="rId780" ref="E113"/>
    <hyperlink r:id="rId781" ref="F113"/>
    <hyperlink r:id="rId782" ref="G113"/>
    <hyperlink r:id="rId783" ref="H113"/>
    <hyperlink r:id="rId784" ref="I113"/>
    <hyperlink r:id="rId785" ref="C114"/>
    <hyperlink r:id="rId786" ref="D114"/>
    <hyperlink r:id="rId787" ref="E114"/>
    <hyperlink r:id="rId788" ref="F114"/>
    <hyperlink r:id="rId789" ref="G114"/>
    <hyperlink r:id="rId790" ref="H114"/>
    <hyperlink r:id="rId791" ref="I114"/>
    <hyperlink r:id="rId792" ref="C115"/>
    <hyperlink r:id="rId793" ref="D115"/>
    <hyperlink r:id="rId794" ref="E115"/>
    <hyperlink r:id="rId795" ref="F115"/>
    <hyperlink r:id="rId796" ref="G115"/>
    <hyperlink r:id="rId797" ref="H115"/>
    <hyperlink r:id="rId798" ref="I115"/>
    <hyperlink r:id="rId799" ref="C116"/>
    <hyperlink r:id="rId800" ref="D116"/>
    <hyperlink r:id="rId801" ref="E116"/>
    <hyperlink r:id="rId802" ref="F116"/>
    <hyperlink r:id="rId803" ref="G116"/>
    <hyperlink r:id="rId804" ref="H116"/>
    <hyperlink r:id="rId805" ref="I116"/>
    <hyperlink r:id="rId806" ref="C117"/>
    <hyperlink r:id="rId807" ref="D117"/>
    <hyperlink r:id="rId808" ref="E117"/>
    <hyperlink r:id="rId809" ref="F117"/>
    <hyperlink r:id="rId810" ref="G117"/>
    <hyperlink r:id="rId811" ref="H117"/>
    <hyperlink r:id="rId812" ref="I117"/>
    <hyperlink r:id="rId813" ref="C118"/>
    <hyperlink r:id="rId814" ref="D118"/>
    <hyperlink r:id="rId815" ref="E118"/>
    <hyperlink r:id="rId816" ref="F118"/>
    <hyperlink r:id="rId817" ref="G118"/>
    <hyperlink r:id="rId818" ref="H118"/>
    <hyperlink r:id="rId819" ref="I118"/>
    <hyperlink r:id="rId820" ref="C119"/>
    <hyperlink r:id="rId821" ref="D119"/>
    <hyperlink r:id="rId822" ref="E119"/>
    <hyperlink r:id="rId823" ref="F119"/>
    <hyperlink r:id="rId824" ref="G119"/>
    <hyperlink r:id="rId825" ref="H119"/>
    <hyperlink r:id="rId826" ref="I119"/>
    <hyperlink r:id="rId827" ref="C120"/>
    <hyperlink r:id="rId828" ref="D120"/>
    <hyperlink r:id="rId829" ref="E120"/>
    <hyperlink r:id="rId830" ref="F120"/>
    <hyperlink r:id="rId831" ref="G120"/>
    <hyperlink r:id="rId832" ref="H120"/>
    <hyperlink r:id="rId833" ref="I120"/>
    <hyperlink r:id="rId834" ref="C121"/>
    <hyperlink r:id="rId835" ref="D121"/>
    <hyperlink r:id="rId836" ref="E121"/>
    <hyperlink r:id="rId837" ref="F121"/>
    <hyperlink r:id="rId838" ref="G121"/>
    <hyperlink r:id="rId839" ref="H121"/>
    <hyperlink r:id="rId840" ref="I121"/>
    <hyperlink r:id="rId841" ref="C122"/>
    <hyperlink r:id="rId842" ref="D122"/>
    <hyperlink r:id="rId843" ref="E122"/>
    <hyperlink r:id="rId844" ref="F122"/>
    <hyperlink r:id="rId845" ref="G122"/>
    <hyperlink r:id="rId846" ref="H122"/>
    <hyperlink r:id="rId847" ref="I122"/>
    <hyperlink r:id="rId848" ref="C123"/>
    <hyperlink r:id="rId849" ref="D123"/>
    <hyperlink r:id="rId850" ref="E123"/>
    <hyperlink r:id="rId851" ref="F123"/>
    <hyperlink r:id="rId852" ref="G123"/>
    <hyperlink r:id="rId853" ref="H123"/>
    <hyperlink r:id="rId854" ref="I123"/>
    <hyperlink r:id="rId855" ref="C124"/>
    <hyperlink r:id="rId856" ref="D124"/>
    <hyperlink r:id="rId857" ref="E124"/>
    <hyperlink r:id="rId858" ref="F124"/>
    <hyperlink r:id="rId859" ref="G124"/>
    <hyperlink r:id="rId860" ref="H124"/>
    <hyperlink r:id="rId861" ref="I124"/>
    <hyperlink r:id="rId862" ref="C125"/>
    <hyperlink r:id="rId863" ref="D125"/>
    <hyperlink r:id="rId864" ref="E125"/>
    <hyperlink r:id="rId865" ref="F125"/>
    <hyperlink r:id="rId866" ref="G125"/>
    <hyperlink r:id="rId867" ref="H125"/>
    <hyperlink r:id="rId868" ref="I125"/>
    <hyperlink r:id="rId869" ref="C126"/>
    <hyperlink r:id="rId870" ref="D126"/>
    <hyperlink r:id="rId871" ref="E126"/>
    <hyperlink r:id="rId872" ref="F126"/>
    <hyperlink r:id="rId873" ref="G126"/>
    <hyperlink r:id="rId874" ref="H126"/>
    <hyperlink r:id="rId875" ref="I126"/>
    <hyperlink r:id="rId876" ref="C127"/>
    <hyperlink r:id="rId877" ref="D127"/>
    <hyperlink r:id="rId878" ref="E127"/>
    <hyperlink r:id="rId879" ref="F127"/>
    <hyperlink r:id="rId880" ref="G127"/>
    <hyperlink r:id="rId881" ref="H127"/>
    <hyperlink r:id="rId882" ref="I127"/>
    <hyperlink r:id="rId883" ref="C128"/>
    <hyperlink r:id="rId884" ref="D128"/>
    <hyperlink r:id="rId885" ref="E128"/>
    <hyperlink r:id="rId886" ref="F128"/>
    <hyperlink r:id="rId887" ref="G128"/>
    <hyperlink r:id="rId888" ref="H128"/>
    <hyperlink r:id="rId889" ref="I128"/>
    <hyperlink r:id="rId890" ref="C129"/>
    <hyperlink r:id="rId891" ref="D129"/>
    <hyperlink r:id="rId892" ref="E129"/>
    <hyperlink r:id="rId893" ref="F129"/>
    <hyperlink r:id="rId894" ref="G129"/>
    <hyperlink r:id="rId895" ref="H129"/>
    <hyperlink r:id="rId896" ref="I129"/>
    <hyperlink r:id="rId897" ref="C130"/>
    <hyperlink r:id="rId898" ref="D130"/>
    <hyperlink r:id="rId899" ref="E130"/>
    <hyperlink r:id="rId900" ref="F130"/>
    <hyperlink r:id="rId901" ref="G130"/>
    <hyperlink r:id="rId902" ref="H130"/>
    <hyperlink r:id="rId903" ref="I130"/>
    <hyperlink r:id="rId904" ref="C131"/>
    <hyperlink r:id="rId905" ref="D131"/>
    <hyperlink r:id="rId906" ref="E131"/>
    <hyperlink r:id="rId907" ref="F131"/>
    <hyperlink r:id="rId908" ref="G131"/>
    <hyperlink r:id="rId909" ref="H131"/>
    <hyperlink r:id="rId910" ref="I131"/>
    <hyperlink r:id="rId911" ref="C132"/>
    <hyperlink r:id="rId912" ref="D132"/>
    <hyperlink r:id="rId913" ref="E132"/>
    <hyperlink r:id="rId914" ref="F132"/>
    <hyperlink r:id="rId915" ref="G132"/>
    <hyperlink r:id="rId916" ref="H132"/>
    <hyperlink r:id="rId917" ref="I132"/>
    <hyperlink r:id="rId918" ref="C133"/>
    <hyperlink r:id="rId919" ref="D133"/>
    <hyperlink r:id="rId920" ref="E133"/>
    <hyperlink r:id="rId921" ref="F133"/>
    <hyperlink r:id="rId922" ref="G133"/>
    <hyperlink r:id="rId923" ref="H133"/>
    <hyperlink r:id="rId924" ref="I133"/>
    <hyperlink r:id="rId925" ref="C134"/>
    <hyperlink r:id="rId926" ref="D134"/>
    <hyperlink r:id="rId927" ref="E134"/>
    <hyperlink r:id="rId928" ref="F134"/>
    <hyperlink r:id="rId929" ref="G134"/>
    <hyperlink r:id="rId930" ref="H134"/>
    <hyperlink r:id="rId931" ref="I134"/>
    <hyperlink r:id="rId932" ref="C135"/>
    <hyperlink r:id="rId933" ref="D135"/>
    <hyperlink r:id="rId934" ref="E135"/>
    <hyperlink r:id="rId935" ref="F135"/>
    <hyperlink r:id="rId936" ref="G135"/>
    <hyperlink r:id="rId937" ref="H135"/>
    <hyperlink r:id="rId938" ref="I135"/>
    <hyperlink r:id="rId939" ref="C136"/>
    <hyperlink r:id="rId940" ref="D136"/>
    <hyperlink r:id="rId941" ref="E136"/>
    <hyperlink r:id="rId942" ref="F136"/>
    <hyperlink r:id="rId943" ref="G136"/>
    <hyperlink r:id="rId944" ref="H136"/>
    <hyperlink r:id="rId945" ref="I136"/>
    <hyperlink r:id="rId946" ref="C137"/>
    <hyperlink r:id="rId947" ref="D137"/>
    <hyperlink r:id="rId948" ref="E137"/>
    <hyperlink r:id="rId949" ref="F137"/>
    <hyperlink r:id="rId950" ref="G137"/>
    <hyperlink r:id="rId951" ref="H137"/>
    <hyperlink r:id="rId952" ref="I137"/>
    <hyperlink r:id="rId953" ref="C138"/>
    <hyperlink r:id="rId954" ref="D138"/>
    <hyperlink r:id="rId955" ref="E138"/>
    <hyperlink r:id="rId956" ref="F138"/>
    <hyperlink r:id="rId957" ref="G138"/>
    <hyperlink r:id="rId958" ref="H138"/>
    <hyperlink r:id="rId959" ref="I138"/>
    <hyperlink r:id="rId960" ref="C139"/>
    <hyperlink r:id="rId961" ref="D139"/>
    <hyperlink r:id="rId962" ref="E139"/>
    <hyperlink r:id="rId963" ref="F139"/>
    <hyperlink r:id="rId964" ref="G139"/>
    <hyperlink r:id="rId965" ref="H139"/>
    <hyperlink r:id="rId966" ref="I139"/>
    <hyperlink r:id="rId967" ref="C140"/>
    <hyperlink r:id="rId968" ref="D140"/>
    <hyperlink r:id="rId969" ref="E140"/>
    <hyperlink r:id="rId970" ref="F140"/>
    <hyperlink r:id="rId971" ref="G140"/>
    <hyperlink r:id="rId972" ref="H140"/>
    <hyperlink r:id="rId973" ref="I140"/>
    <hyperlink r:id="rId974" ref="C141"/>
    <hyperlink r:id="rId975" ref="D141"/>
    <hyperlink r:id="rId976" ref="E141"/>
    <hyperlink r:id="rId977" ref="F141"/>
    <hyperlink r:id="rId978" ref="G141"/>
    <hyperlink r:id="rId979" ref="H141"/>
    <hyperlink r:id="rId980" ref="I141"/>
    <hyperlink r:id="rId981" ref="C142"/>
    <hyperlink r:id="rId982" ref="D142"/>
    <hyperlink r:id="rId983" ref="E142"/>
    <hyperlink r:id="rId984" ref="F142"/>
    <hyperlink r:id="rId985" ref="G142"/>
    <hyperlink r:id="rId986" ref="H142"/>
    <hyperlink r:id="rId987" ref="I142"/>
    <hyperlink r:id="rId988" ref="C143"/>
    <hyperlink r:id="rId989" ref="D143"/>
    <hyperlink r:id="rId990" ref="E143"/>
    <hyperlink r:id="rId991" ref="F143"/>
    <hyperlink r:id="rId992" ref="G143"/>
    <hyperlink r:id="rId993" ref="H143"/>
    <hyperlink r:id="rId994" ref="I143"/>
    <hyperlink r:id="rId995" ref="C144"/>
    <hyperlink r:id="rId996" ref="D144"/>
    <hyperlink r:id="rId997" ref="E144"/>
    <hyperlink r:id="rId998" ref="F144"/>
    <hyperlink r:id="rId999" ref="G144"/>
    <hyperlink r:id="rId1000" ref="H144"/>
    <hyperlink r:id="rId1001" ref="I144"/>
    <hyperlink r:id="rId1002" ref="C145"/>
    <hyperlink r:id="rId1003" ref="D145"/>
    <hyperlink r:id="rId1004" ref="E145"/>
    <hyperlink r:id="rId1005" ref="F145"/>
    <hyperlink r:id="rId1006" ref="G145"/>
    <hyperlink r:id="rId1007" ref="H145"/>
    <hyperlink r:id="rId1008" ref="I145"/>
    <hyperlink r:id="rId1009" ref="C146"/>
    <hyperlink r:id="rId1010" ref="D146"/>
    <hyperlink r:id="rId1011" ref="E146"/>
    <hyperlink r:id="rId1012" ref="F146"/>
    <hyperlink r:id="rId1013" ref="G146"/>
    <hyperlink r:id="rId1014" ref="H146"/>
    <hyperlink r:id="rId1015" ref="I146"/>
    <hyperlink r:id="rId1016" ref="C147"/>
    <hyperlink r:id="rId1017" ref="D147"/>
    <hyperlink r:id="rId1018" ref="E147"/>
    <hyperlink r:id="rId1019" ref="F147"/>
    <hyperlink r:id="rId1020" ref="G147"/>
    <hyperlink r:id="rId1021" ref="H147"/>
    <hyperlink r:id="rId1022" ref="I147"/>
    <hyperlink r:id="rId1023" ref="C148"/>
    <hyperlink r:id="rId1024" ref="D148"/>
    <hyperlink r:id="rId1025" ref="E148"/>
    <hyperlink r:id="rId1026" ref="F148"/>
    <hyperlink r:id="rId1027" ref="G148"/>
    <hyperlink r:id="rId1028" ref="H148"/>
    <hyperlink r:id="rId1029" ref="I148"/>
    <hyperlink r:id="rId1030" ref="C149"/>
    <hyperlink r:id="rId1031" ref="D149"/>
    <hyperlink r:id="rId1032" ref="E149"/>
    <hyperlink r:id="rId1033" ref="F149"/>
    <hyperlink r:id="rId1034" ref="G149"/>
    <hyperlink r:id="rId1035" ref="H149"/>
    <hyperlink r:id="rId1036" ref="I149"/>
    <hyperlink r:id="rId1037" ref="C150"/>
    <hyperlink r:id="rId1038" ref="D150"/>
    <hyperlink r:id="rId1039" ref="E150"/>
    <hyperlink r:id="rId1040" ref="F150"/>
    <hyperlink r:id="rId1041" ref="G150"/>
    <hyperlink r:id="rId1042" ref="H150"/>
    <hyperlink r:id="rId1043" ref="I150"/>
    <hyperlink r:id="rId1044" ref="C151"/>
    <hyperlink r:id="rId1045" ref="D151"/>
    <hyperlink r:id="rId1046" ref="E151"/>
    <hyperlink r:id="rId1047" ref="F151"/>
    <hyperlink r:id="rId1048" ref="G151"/>
    <hyperlink r:id="rId1049" ref="H151"/>
    <hyperlink r:id="rId1050" ref="I151"/>
    <hyperlink r:id="rId1051" ref="C152"/>
    <hyperlink r:id="rId1052" ref="D152"/>
    <hyperlink r:id="rId1053" ref="E152"/>
    <hyperlink r:id="rId1054" ref="F152"/>
    <hyperlink r:id="rId1055" ref="G152"/>
    <hyperlink r:id="rId1056" ref="H152"/>
    <hyperlink r:id="rId1057" ref="I152"/>
    <hyperlink r:id="rId1058" ref="C153"/>
    <hyperlink r:id="rId1059" ref="D153"/>
    <hyperlink r:id="rId1060" ref="E153"/>
    <hyperlink r:id="rId1061" ref="F153"/>
    <hyperlink r:id="rId1062" ref="G153"/>
    <hyperlink r:id="rId1063" ref="H153"/>
    <hyperlink r:id="rId1064" ref="I153"/>
    <hyperlink r:id="rId1065" ref="C154"/>
    <hyperlink r:id="rId1066" ref="D154"/>
    <hyperlink r:id="rId1067" ref="E154"/>
    <hyperlink r:id="rId1068" ref="F154"/>
    <hyperlink r:id="rId1069" ref="G154"/>
    <hyperlink r:id="rId1070" ref="H154"/>
    <hyperlink r:id="rId1071" ref="I154"/>
    <hyperlink r:id="rId1072" ref="C155"/>
    <hyperlink r:id="rId1073" ref="D155"/>
    <hyperlink r:id="rId1074" ref="E155"/>
    <hyperlink r:id="rId1075" ref="F155"/>
    <hyperlink r:id="rId1076" ref="G155"/>
    <hyperlink r:id="rId1077" ref="H155"/>
    <hyperlink r:id="rId1078" ref="I155"/>
    <hyperlink r:id="rId1079" ref="C156"/>
    <hyperlink r:id="rId1080" ref="D156"/>
    <hyperlink r:id="rId1081" ref="E156"/>
    <hyperlink r:id="rId1082" ref="F156"/>
    <hyperlink r:id="rId1083" ref="G156"/>
    <hyperlink r:id="rId1084" ref="H156"/>
    <hyperlink r:id="rId1085" ref="I156"/>
    <hyperlink r:id="rId1086" ref="C157"/>
    <hyperlink r:id="rId1087" ref="D157"/>
    <hyperlink r:id="rId1088" ref="E157"/>
    <hyperlink r:id="rId1089" ref="F157"/>
    <hyperlink r:id="rId1090" ref="G157"/>
    <hyperlink r:id="rId1091" ref="H157"/>
    <hyperlink r:id="rId1092" ref="I157"/>
    <hyperlink r:id="rId1093" ref="C158"/>
    <hyperlink r:id="rId1094" ref="D158"/>
    <hyperlink r:id="rId1095" ref="E158"/>
    <hyperlink r:id="rId1096" ref="F158"/>
    <hyperlink r:id="rId1097" ref="G158"/>
    <hyperlink r:id="rId1098" ref="H158"/>
    <hyperlink r:id="rId1099" ref="I158"/>
    <hyperlink r:id="rId1100" ref="C159"/>
    <hyperlink r:id="rId1101" ref="D159"/>
    <hyperlink r:id="rId1102" ref="E159"/>
    <hyperlink r:id="rId1103" ref="F159"/>
    <hyperlink r:id="rId1104" ref="G159"/>
    <hyperlink r:id="rId1105" ref="H159"/>
    <hyperlink r:id="rId1106" ref="I159"/>
    <hyperlink r:id="rId1107" ref="C160"/>
    <hyperlink r:id="rId1108" ref="D160"/>
    <hyperlink r:id="rId1109" ref="E160"/>
    <hyperlink r:id="rId1110" ref="F160"/>
    <hyperlink r:id="rId1111" ref="G160"/>
    <hyperlink r:id="rId1112" ref="H160"/>
    <hyperlink r:id="rId1113" ref="I160"/>
    <hyperlink r:id="rId1114" ref="C161"/>
    <hyperlink r:id="rId1115" ref="D161"/>
    <hyperlink r:id="rId1116" ref="E161"/>
    <hyperlink r:id="rId1117" ref="F161"/>
    <hyperlink r:id="rId1118" ref="G161"/>
    <hyperlink r:id="rId1119" ref="H161"/>
    <hyperlink r:id="rId1120" ref="I161"/>
    <hyperlink r:id="rId1121" ref="C162"/>
    <hyperlink r:id="rId1122" ref="D162"/>
    <hyperlink r:id="rId1123" ref="E162"/>
    <hyperlink r:id="rId1124" ref="F162"/>
    <hyperlink r:id="rId1125" ref="G162"/>
    <hyperlink r:id="rId1126" ref="H162"/>
    <hyperlink r:id="rId1127" ref="I162"/>
    <hyperlink r:id="rId1128" ref="C163"/>
    <hyperlink r:id="rId1129" ref="D163"/>
    <hyperlink r:id="rId1130" ref="E163"/>
    <hyperlink r:id="rId1131" ref="F163"/>
    <hyperlink r:id="rId1132" ref="G163"/>
    <hyperlink r:id="rId1133" ref="H163"/>
    <hyperlink r:id="rId1134" ref="I163"/>
    <hyperlink r:id="rId1135" ref="C164"/>
    <hyperlink r:id="rId1136" ref="D164"/>
    <hyperlink r:id="rId1137" ref="E164"/>
    <hyperlink r:id="rId1138" ref="F164"/>
    <hyperlink r:id="rId1139" ref="G164"/>
    <hyperlink r:id="rId1140" ref="H164"/>
    <hyperlink r:id="rId1141" ref="I164"/>
    <hyperlink r:id="rId1142" ref="C165"/>
    <hyperlink r:id="rId1143" ref="D165"/>
    <hyperlink r:id="rId1144" ref="E165"/>
    <hyperlink r:id="rId1145" ref="F165"/>
    <hyperlink r:id="rId1146" ref="G165"/>
    <hyperlink r:id="rId1147" ref="H165"/>
    <hyperlink r:id="rId1148" ref="I165"/>
    <hyperlink r:id="rId1149" ref="C166"/>
    <hyperlink r:id="rId1150" ref="D166"/>
    <hyperlink r:id="rId1151" ref="E166"/>
    <hyperlink r:id="rId1152" ref="F166"/>
    <hyperlink r:id="rId1153" ref="G166"/>
    <hyperlink r:id="rId1154" ref="H166"/>
    <hyperlink r:id="rId1155" ref="I166"/>
    <hyperlink r:id="rId1156" ref="C167"/>
    <hyperlink r:id="rId1157" ref="D167"/>
    <hyperlink r:id="rId1158" ref="E167"/>
    <hyperlink r:id="rId1159" ref="F167"/>
    <hyperlink r:id="rId1160" ref="G167"/>
    <hyperlink r:id="rId1161" ref="H167"/>
    <hyperlink r:id="rId1162" ref="I167"/>
    <hyperlink r:id="rId1163" ref="C168"/>
    <hyperlink r:id="rId1164" ref="D168"/>
    <hyperlink r:id="rId1165" ref="E168"/>
    <hyperlink r:id="rId1166" ref="F168"/>
    <hyperlink r:id="rId1167" ref="G168"/>
    <hyperlink r:id="rId1168" ref="H168"/>
    <hyperlink r:id="rId1169" ref="I168"/>
    <hyperlink r:id="rId1170" ref="C169"/>
    <hyperlink r:id="rId1171" ref="D169"/>
    <hyperlink r:id="rId1172" ref="E169"/>
    <hyperlink r:id="rId1173" ref="F169"/>
    <hyperlink r:id="rId1174" ref="G169"/>
    <hyperlink r:id="rId1175" ref="H169"/>
    <hyperlink r:id="rId1176" ref="I169"/>
    <hyperlink r:id="rId1177" ref="C170"/>
    <hyperlink r:id="rId1178" ref="D170"/>
    <hyperlink r:id="rId1179" ref="E170"/>
    <hyperlink r:id="rId1180" ref="F170"/>
    <hyperlink r:id="rId1181" ref="G170"/>
    <hyperlink r:id="rId1182" ref="H170"/>
    <hyperlink r:id="rId1183" ref="I170"/>
    <hyperlink r:id="rId1184" ref="C171"/>
    <hyperlink r:id="rId1185" ref="D171"/>
    <hyperlink r:id="rId1186" ref="E171"/>
    <hyperlink r:id="rId1187" ref="F171"/>
    <hyperlink r:id="rId1188" ref="G171"/>
    <hyperlink r:id="rId1189" ref="H171"/>
    <hyperlink r:id="rId1190" ref="I171"/>
    <hyperlink r:id="rId1191" ref="C172"/>
    <hyperlink r:id="rId1192" ref="D172"/>
    <hyperlink r:id="rId1193" ref="E172"/>
    <hyperlink r:id="rId1194" ref="F172"/>
    <hyperlink r:id="rId1195" ref="G172"/>
    <hyperlink r:id="rId1196" ref="H172"/>
    <hyperlink r:id="rId1197" ref="I172"/>
    <hyperlink r:id="rId1198" ref="C173"/>
    <hyperlink r:id="rId1199" ref="D173"/>
    <hyperlink r:id="rId1200" ref="E173"/>
    <hyperlink r:id="rId1201" ref="F173"/>
    <hyperlink r:id="rId1202" ref="G173"/>
    <hyperlink r:id="rId1203" ref="H173"/>
    <hyperlink r:id="rId1204" ref="I173"/>
    <hyperlink r:id="rId1205" ref="C174"/>
    <hyperlink r:id="rId1206" ref="D174"/>
    <hyperlink r:id="rId1207" ref="E174"/>
    <hyperlink r:id="rId1208" ref="F174"/>
    <hyperlink r:id="rId1209" ref="G174"/>
    <hyperlink r:id="rId1210" ref="H174"/>
    <hyperlink r:id="rId1211" ref="I174"/>
    <hyperlink r:id="rId1212" ref="C175"/>
    <hyperlink r:id="rId1213" ref="D175"/>
    <hyperlink r:id="rId1214" ref="E175"/>
    <hyperlink r:id="rId1215" ref="F175"/>
    <hyperlink r:id="rId1216" ref="G175"/>
    <hyperlink r:id="rId1217" ref="H175"/>
    <hyperlink r:id="rId1218" ref="I175"/>
    <hyperlink r:id="rId1219" ref="C176"/>
    <hyperlink r:id="rId1220" ref="D176"/>
    <hyperlink r:id="rId1221" ref="E176"/>
    <hyperlink r:id="rId1222" ref="F176"/>
    <hyperlink r:id="rId1223" ref="G176"/>
    <hyperlink r:id="rId1224" ref="H176"/>
    <hyperlink r:id="rId1225" ref="I176"/>
    <hyperlink r:id="rId1226" ref="C177"/>
    <hyperlink r:id="rId1227" ref="D177"/>
    <hyperlink r:id="rId1228" ref="E177"/>
    <hyperlink r:id="rId1229" ref="F177"/>
    <hyperlink r:id="rId1230" ref="G177"/>
    <hyperlink r:id="rId1231" ref="H177"/>
    <hyperlink r:id="rId1232" ref="I177"/>
    <hyperlink r:id="rId1233" ref="C178"/>
    <hyperlink r:id="rId1234" ref="D178"/>
    <hyperlink r:id="rId1235" ref="E178"/>
    <hyperlink r:id="rId1236" ref="F178"/>
    <hyperlink r:id="rId1237" ref="G178"/>
    <hyperlink r:id="rId1238" ref="H178"/>
    <hyperlink r:id="rId1239" ref="I178"/>
    <hyperlink r:id="rId1240" ref="C179"/>
    <hyperlink r:id="rId1241" ref="D179"/>
    <hyperlink r:id="rId1242" ref="E179"/>
    <hyperlink r:id="rId1243" ref="F179"/>
    <hyperlink r:id="rId1244" ref="G179"/>
    <hyperlink r:id="rId1245" ref="H179"/>
    <hyperlink r:id="rId1246" ref="I179"/>
    <hyperlink r:id="rId1247" ref="C180"/>
    <hyperlink r:id="rId1248" ref="D180"/>
    <hyperlink r:id="rId1249" ref="E180"/>
    <hyperlink r:id="rId1250" ref="F180"/>
    <hyperlink r:id="rId1251" ref="G180"/>
    <hyperlink r:id="rId1252" ref="H180"/>
    <hyperlink r:id="rId1253" ref="I180"/>
    <hyperlink r:id="rId1254" ref="C181"/>
    <hyperlink r:id="rId1255" ref="D181"/>
    <hyperlink r:id="rId1256" ref="E181"/>
    <hyperlink r:id="rId1257" ref="F181"/>
    <hyperlink r:id="rId1258" ref="G181"/>
    <hyperlink r:id="rId1259" ref="H181"/>
    <hyperlink r:id="rId1260" ref="I181"/>
  </hyperlinks>
  <drawing r:id="rId126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3302</v>
      </c>
      <c r="B1" s="14" t="s">
        <v>455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" t="s">
        <v>1</v>
      </c>
      <c r="B2" s="1" t="s">
        <v>3303</v>
      </c>
    </row>
    <row r="3">
      <c r="A3" s="1" t="s">
        <v>3304</v>
      </c>
      <c r="B3" s="1" t="s">
        <v>3305</v>
      </c>
    </row>
    <row r="4">
      <c r="A4" s="1" t="s">
        <v>3306</v>
      </c>
      <c r="B4" s="1" t="s">
        <v>3307</v>
      </c>
    </row>
    <row r="5">
      <c r="A5" s="1" t="s">
        <v>3306</v>
      </c>
      <c r="B5" s="1" t="s">
        <v>3308</v>
      </c>
    </row>
    <row r="6">
      <c r="A6" s="1" t="s">
        <v>3309</v>
      </c>
      <c r="B6" s="1" t="s">
        <v>3310</v>
      </c>
    </row>
    <row r="7">
      <c r="A7" s="1" t="s">
        <v>3309</v>
      </c>
      <c r="B7" s="1" t="s">
        <v>3311</v>
      </c>
    </row>
    <row r="8">
      <c r="A8" s="1" t="s">
        <v>3309</v>
      </c>
      <c r="B8" s="1" t="s">
        <v>3312</v>
      </c>
    </row>
    <row r="9">
      <c r="A9" s="1" t="s">
        <v>3309</v>
      </c>
      <c r="B9" s="1" t="s">
        <v>3313</v>
      </c>
    </row>
    <row r="10">
      <c r="A10" s="1" t="s">
        <v>3309</v>
      </c>
      <c r="B10" s="1" t="s">
        <v>3314</v>
      </c>
    </row>
  </sheetData>
  <drawing r:id="rId1"/>
</worksheet>
</file>