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TORILO ACADEMY\Introduction and Classwork\"/>
    </mc:Choice>
  </mc:AlternateContent>
  <xr:revisionPtr revIDLastSave="0" documentId="13_ncr:1_{9C264235-1E88-4D43-9D5F-BCC75939A996}" xr6:coauthVersionLast="47" xr6:coauthVersionMax="47" xr10:uidLastSave="{00000000-0000-0000-0000-000000000000}"/>
  <bookViews>
    <workbookView xWindow="-120" yWindow="-120" windowWidth="20730" windowHeight="11160" activeTab="1" xr2:uid="{6C86D005-1D27-452F-813C-EBA7B80FD6A1}"/>
  </bookViews>
  <sheets>
    <sheet name="sheet 2" sheetId="2" r:id="rId1"/>
    <sheet name="Sheet3" sheetId="3" r:id="rId2"/>
    <sheet name="Sheet1" sheetId="1" r:id="rId3"/>
    <sheet name="SHEET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4" l="1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7" i="4"/>
  <c r="K10" i="4"/>
  <c r="K7" i="4"/>
  <c r="K8" i="4"/>
  <c r="K9" i="4"/>
  <c r="I4" i="3"/>
  <c r="Q10" i="2"/>
  <c r="Q9" i="2"/>
  <c r="Q8" i="2"/>
  <c r="Q7" i="2"/>
  <c r="Q6" i="2"/>
  <c r="Q5" i="2"/>
  <c r="Q4" i="2"/>
  <c r="Q3" i="2"/>
  <c r="Q2" i="2"/>
  <c r="G3" i="4"/>
  <c r="H3" i="4" a="1"/>
  <c r="H3" i="4" s="1"/>
  <c r="H4" i="4" a="1"/>
  <c r="H4" i="4"/>
  <c r="H5" i="4" a="1"/>
  <c r="H5" i="4" s="1"/>
  <c r="H6" i="4" a="1"/>
  <c r="H6" i="4"/>
  <c r="H7" i="4" a="1"/>
  <c r="H7" i="4" s="1"/>
  <c r="H8" i="4" a="1"/>
  <c r="H8" i="4"/>
  <c r="H9" i="4" a="1"/>
  <c r="H9" i="4" s="1"/>
  <c r="H10" i="4" a="1"/>
  <c r="H10" i="4"/>
  <c r="H11" i="4" a="1"/>
  <c r="H11" i="4" s="1"/>
  <c r="H12" i="4" a="1"/>
  <c r="H12" i="4"/>
  <c r="H13" i="4" a="1"/>
  <c r="H13" i="4" s="1"/>
  <c r="H14" i="4" a="1"/>
  <c r="H14" i="4"/>
  <c r="H15" i="4" a="1"/>
  <c r="H15" i="4" s="1"/>
  <c r="H16" i="4" a="1"/>
  <c r="H16" i="4"/>
  <c r="H17" i="4" a="1"/>
  <c r="H17" i="4" s="1"/>
  <c r="H18" i="4" a="1"/>
  <c r="H18" i="4"/>
  <c r="H19" i="4" a="1"/>
  <c r="H19" i="4" s="1"/>
  <c r="H20" i="4" a="1"/>
  <c r="H20" i="4"/>
  <c r="H21" i="4" a="1"/>
  <c r="H21" i="4" s="1"/>
  <c r="H22" i="4" a="1"/>
  <c r="H22" i="4"/>
  <c r="H2" i="4" a="1"/>
  <c r="H2" i="4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  <c r="I5" i="3"/>
  <c r="I6" i="3"/>
  <c r="I7" i="3"/>
  <c r="I8" i="3"/>
  <c r="I3" i="3"/>
  <c r="I3" i="1"/>
  <c r="I4" i="1"/>
  <c r="I5" i="1"/>
  <c r="I6" i="1"/>
  <c r="I7" i="1"/>
  <c r="I8" i="1"/>
  <c r="I9" i="1"/>
  <c r="I10" i="1"/>
  <c r="I11" i="1"/>
  <c r="I12" i="1"/>
  <c r="I2" i="1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2" i="2" a="1"/>
  <c r="P2" i="2" s="1"/>
  <c r="O10" i="2" a="1"/>
  <c r="O10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/>
  <c r="O9" i="2" a="1"/>
  <c r="O9" i="2" s="1"/>
  <c r="O2" i="2" a="1"/>
  <c r="O2" i="2" s="1"/>
  <c r="N3" i="2" a="1"/>
  <c r="N3" i="2" s="1"/>
  <c r="N4" i="2" a="1"/>
  <c r="N4" i="2" s="1"/>
  <c r="N5" i="2" a="1"/>
  <c r="N5" i="2" s="1"/>
  <c r="N6" i="2" a="1"/>
  <c r="N6" i="2"/>
  <c r="N7" i="2" a="1"/>
  <c r="N7" i="2" s="1"/>
  <c r="N8" i="2" a="1"/>
  <c r="N8" i="2" s="1"/>
  <c r="N9" i="2" a="1"/>
  <c r="N9" i="2" s="1"/>
  <c r="N10" i="2" a="1"/>
  <c r="N10" i="2"/>
  <c r="N2" i="2" a="1"/>
  <c r="N2" i="2" s="1"/>
  <c r="AK10" i="2" l="1"/>
  <c r="AI10" i="2"/>
  <c r="AH10" i="2"/>
  <c r="AK9" i="2"/>
  <c r="AI9" i="2"/>
  <c r="AH9" i="2"/>
  <c r="AK8" i="2"/>
  <c r="AI8" i="2"/>
  <c r="AH8" i="2"/>
  <c r="AK7" i="2"/>
  <c r="AI7" i="2"/>
  <c r="AH7" i="2"/>
  <c r="AK6" i="2"/>
  <c r="AI6" i="2"/>
  <c r="AH6" i="2"/>
  <c r="AK5" i="2"/>
  <c r="AI5" i="2"/>
  <c r="AH5" i="2"/>
  <c r="AK4" i="2"/>
  <c r="AI4" i="2"/>
  <c r="AH4" i="2"/>
  <c r="AK3" i="2"/>
  <c r="AI3" i="2"/>
  <c r="AH3" i="2"/>
  <c r="AK2" i="2"/>
  <c r="AI2" i="2"/>
  <c r="A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<sst xmlns="http://schemas.openxmlformats.org/spreadsheetml/2006/main" count="215" uniqueCount="103">
  <si>
    <t>Name</t>
  </si>
  <si>
    <t>Emp ID</t>
  </si>
  <si>
    <t>Department</t>
  </si>
  <si>
    <t>Salary</t>
  </si>
  <si>
    <t>D_O_J</t>
  </si>
  <si>
    <t>Bonus</t>
  </si>
  <si>
    <t>Current Department</t>
  </si>
  <si>
    <t>Jack</t>
  </si>
  <si>
    <t>IT</t>
  </si>
  <si>
    <t>Mary</t>
  </si>
  <si>
    <t>Pepper</t>
  </si>
  <si>
    <t>Admin</t>
  </si>
  <si>
    <t>Steve</t>
  </si>
  <si>
    <t>Jeff</t>
  </si>
  <si>
    <t>HR</t>
  </si>
  <si>
    <t>Tom</t>
  </si>
  <si>
    <t>Brock</t>
  </si>
  <si>
    <t>Developer</t>
  </si>
  <si>
    <t>Harry</t>
  </si>
  <si>
    <t>Emily</t>
  </si>
  <si>
    <t>Intern</t>
  </si>
  <si>
    <t>Jupiter</t>
  </si>
  <si>
    <t>Clark</t>
  </si>
  <si>
    <t>Tester</t>
  </si>
  <si>
    <t>Peter</t>
  </si>
  <si>
    <t>Finance</t>
  </si>
  <si>
    <t>clark</t>
  </si>
  <si>
    <t>James</t>
  </si>
  <si>
    <t>Customer Relation</t>
  </si>
  <si>
    <t>Senior Finance</t>
  </si>
  <si>
    <t>Manager Sales</t>
  </si>
  <si>
    <t>col 1</t>
  </si>
  <si>
    <t>col 2</t>
  </si>
  <si>
    <t>col 3</t>
  </si>
  <si>
    <t>col 4</t>
  </si>
  <si>
    <t>Ford India</t>
  </si>
  <si>
    <t>Endeavour</t>
  </si>
  <si>
    <t>Ford</t>
  </si>
  <si>
    <t>Tesla</t>
  </si>
  <si>
    <t>Model X</t>
  </si>
  <si>
    <t>Tata</t>
  </si>
  <si>
    <t>Safari</t>
  </si>
  <si>
    <t>Ferrari</t>
  </si>
  <si>
    <t>F400</t>
  </si>
  <si>
    <t>Lamborghini</t>
  </si>
  <si>
    <t>Spyder</t>
  </si>
  <si>
    <t>Porsche</t>
  </si>
  <si>
    <t>GT3</t>
  </si>
  <si>
    <t>Maruti Suzuki</t>
  </si>
  <si>
    <t>Swift</t>
  </si>
  <si>
    <t xml:space="preserve">Maruti </t>
  </si>
  <si>
    <t>Renault</t>
  </si>
  <si>
    <t>Duster</t>
  </si>
  <si>
    <t>Mahindra and Mahundra</t>
  </si>
  <si>
    <t>Scorpio</t>
  </si>
  <si>
    <t>Mahindra</t>
  </si>
  <si>
    <t>Hyundai India</t>
  </si>
  <si>
    <t>Verna</t>
  </si>
  <si>
    <t>Hyundai</t>
  </si>
  <si>
    <t>Honda India</t>
  </si>
  <si>
    <t>Amaze</t>
  </si>
  <si>
    <t>Honda</t>
  </si>
  <si>
    <r>
      <t xml:space="preserve">do the vlookup of the full car names into the column titled </t>
    </r>
    <r>
      <rPr>
        <b/>
        <sz val="11"/>
        <color theme="1"/>
        <rFont val="Calibri"/>
        <family val="2"/>
        <scheme val="minor"/>
      </rPr>
      <t>col 4</t>
    </r>
  </si>
  <si>
    <t>Date</t>
  </si>
  <si>
    <t>Sales</t>
  </si>
  <si>
    <t>Al Beback</t>
  </si>
  <si>
    <t>Chris P. Bacon</t>
  </si>
  <si>
    <t>Brock Lee</t>
  </si>
  <si>
    <t>Ella Vator</t>
  </si>
  <si>
    <t>Jithin Lucas</t>
  </si>
  <si>
    <t>Justin Case</t>
  </si>
  <si>
    <r>
      <t xml:space="preserve">use </t>
    </r>
    <r>
      <rPr>
        <b/>
        <sz val="11"/>
        <color theme="1"/>
        <rFont val="Calibri"/>
        <family val="2"/>
        <scheme val="minor"/>
      </rPr>
      <t>SUMIF</t>
    </r>
    <r>
      <rPr>
        <sz val="11"/>
        <color theme="1"/>
        <rFont val="Calibri"/>
        <family val="2"/>
        <scheme val="minor"/>
      </rPr>
      <t xml:space="preserve"> to  get the total sales of each of these people</t>
    </r>
  </si>
  <si>
    <t>use vlookup/xlookup to fill up the table above</t>
  </si>
  <si>
    <t>Survey Response</t>
  </si>
  <si>
    <t>Number</t>
  </si>
  <si>
    <t>Marcus Maverick</t>
  </si>
  <si>
    <t>Disagree</t>
  </si>
  <si>
    <t>John Brave</t>
  </si>
  <si>
    <t>Neutral</t>
  </si>
  <si>
    <t>Liam Slater</t>
  </si>
  <si>
    <t>Agree</t>
  </si>
  <si>
    <t>Walker Lucas</t>
  </si>
  <si>
    <t>Matthew Paul</t>
  </si>
  <si>
    <t>Brandon Smart</t>
  </si>
  <si>
    <t>Lucas Point</t>
  </si>
  <si>
    <t>Anees Conner</t>
  </si>
  <si>
    <t>Natalie Bullock</t>
  </si>
  <si>
    <t>Coco Cole</t>
  </si>
  <si>
    <t>Bartomiej Mcmahon</t>
  </si>
  <si>
    <t>Kabir Bates</t>
  </si>
  <si>
    <t>Mateo Synder</t>
  </si>
  <si>
    <t>Umair Rudd</t>
  </si>
  <si>
    <t>Zidan Mackenne</t>
  </si>
  <si>
    <t>Chanti Gentry</t>
  </si>
  <si>
    <t>Gilbert Banks</t>
  </si>
  <si>
    <t>Elins Dotson</t>
  </si>
  <si>
    <t>Ahmed Lamb</t>
  </si>
  <si>
    <t>Hammed Hussain</t>
  </si>
  <si>
    <t>Number 1</t>
  </si>
  <si>
    <t>Number2</t>
  </si>
  <si>
    <t>use the IF formula to fill up the column titled Number 1 using the small box on the left</t>
  </si>
  <si>
    <t>use the IFS formula to fill up the column titled Number 2 using the small box on the left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</si>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</sst>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2" fillId="3" borderId="4" xfId="0" applyFont="1" applyFill="1" applyBorder="1"/>
    <xf numFmtId="0" fontId="2" fillId="4" borderId="4" xfId="0" applyFont="1" applyFill="1" applyBorder="1"/>
    <xf numFmtId="14" fontId="0" fillId="0" borderId="0" xfId="0" applyNumberFormat="1"/>
    <xf numFmtId="14" fontId="0" fillId="0" borderId="4" xfId="0" applyNumberFormat="1" applyBorder="1"/>
    <xf numFmtId="44" fontId="0" fillId="0" borderId="4" xfId="1" applyFont="1" applyBorder="1"/>
    <xf numFmtId="44" fontId="0" fillId="0" borderId="0" xfId="1" applyFont="1"/>
    <xf numFmtId="0" fontId="2" fillId="0" borderId="4" xfId="0" applyFont="1" applyBorder="1"/>
    <xf numFmtId="14" fontId="2" fillId="0" borderId="4" xfId="0" applyNumberFormat="1" applyFont="1" applyBorder="1"/>
    <xf numFmtId="44" fontId="2" fillId="0" borderId="4" xfId="1" applyFont="1" applyBorder="1"/>
    <xf numFmtId="0" fontId="2" fillId="0" borderId="0" xfId="0" applyFont="1"/>
    <xf numFmtId="0" fontId="2" fillId="5" borderId="4" xfId="0" applyFont="1" applyFill="1" applyBorder="1"/>
  </cellXfs>
  <cellStyles count="2">
    <cellStyle name="Currency" xfId="1" builtinId="4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03843-210C-49DE-BABD-33B583276CB0}" name="Ass" displayName="Ass" ref="A1:E18" totalsRowShown="0" headerRowDxfId="8" headerRowBorderDxfId="7" tableBorderDxfId="6" totalsRowBorderDxfId="5">
  <tableColumns count="5">
    <tableColumn id="1" xr3:uid="{27760B25-BA51-4E85-AC83-AAE4660DBE1A}" name="Name" dataDxfId="4"/>
    <tableColumn id="2" xr3:uid="{E5E0BC05-E72C-4B33-B3B7-45C2869CB602}" name="Emp ID" dataDxfId="3"/>
    <tableColumn id="3" xr3:uid="{0EA2ADBE-1913-4AF8-A6FF-89CB18971F8E}" name="Department" dataDxfId="2"/>
    <tableColumn id="4" xr3:uid="{1E534284-FC2F-47BD-9001-CCC4E1D361F7}" name="Salary" dataDxfId="1"/>
    <tableColumn id="5" xr3:uid="{D01F6AFB-5469-4D7D-9FF1-213F6FB0A08A}" name="D_O_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462E-2EC2-4912-B566-F3458F95D74A}">
  <dimension ref="A1:AK18"/>
  <sheetViews>
    <sheetView zoomScale="71" zoomScaleNormal="251" workbookViewId="0">
      <selection activeCell="Q11" sqref="Q11"/>
    </sheetView>
  </sheetViews>
  <sheetFormatPr defaultRowHeight="15" x14ac:dyDescent="0.25"/>
  <cols>
    <col min="1" max="1" width="7.85546875" customWidth="1"/>
    <col min="2" max="2" width="8.85546875" customWidth="1"/>
    <col min="3" max="3" width="16.28515625" bestFit="1" customWidth="1"/>
    <col min="4" max="4" width="8" customWidth="1"/>
    <col min="5" max="5" width="8.140625" customWidth="1"/>
    <col min="15" max="15" width="16.28515625" bestFit="1" customWidth="1"/>
    <col min="16" max="16" width="17.5703125" bestFit="1" customWidth="1"/>
    <col min="32" max="32" width="6.42578125" bestFit="1" customWidth="1"/>
    <col min="33" max="33" width="6.7109375" bestFit="1" customWidth="1"/>
    <col min="34" max="34" width="16.28515625" bestFit="1" customWidth="1"/>
    <col min="35" max="35" width="17.5703125" bestFit="1" customWidth="1"/>
    <col min="36" max="36" width="6" bestFit="1" customWidth="1"/>
    <col min="37" max="37" width="8.140625" bestFit="1" customWidth="1"/>
  </cols>
  <sheetData>
    <row r="1" spans="1:3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M1" s="4" t="s">
        <v>0</v>
      </c>
      <c r="N1" s="4" t="s">
        <v>1</v>
      </c>
      <c r="O1" s="4" t="s">
        <v>2</v>
      </c>
      <c r="P1" s="4" t="s">
        <v>6</v>
      </c>
      <c r="Q1" s="4" t="s">
        <v>3</v>
      </c>
      <c r="AF1" s="4" t="s">
        <v>0</v>
      </c>
      <c r="AG1" s="4" t="s">
        <v>1</v>
      </c>
      <c r="AH1" s="4" t="s">
        <v>2</v>
      </c>
      <c r="AI1" s="4" t="s">
        <v>6</v>
      </c>
      <c r="AJ1" s="4" t="s">
        <v>3</v>
      </c>
      <c r="AK1" s="4" t="s">
        <v>5</v>
      </c>
    </row>
    <row r="2" spans="1:37" x14ac:dyDescent="0.25">
      <c r="A2" s="5" t="s">
        <v>7</v>
      </c>
      <c r="B2" s="6">
        <v>1001</v>
      </c>
      <c r="C2" s="6" t="s">
        <v>8</v>
      </c>
      <c r="D2" s="6">
        <v>15000</v>
      </c>
      <c r="E2" s="7">
        <v>2017</v>
      </c>
      <c r="M2" s="6" t="s">
        <v>9</v>
      </c>
      <c r="N2" s="6" cm="1">
        <f t="array" ref="N2">_xlfn.XLOOKUP(M2,Ass[Name],Ass[Emp ID],Not Found,0,1)</f>
        <v>1009</v>
      </c>
      <c r="O2" s="6" t="str" cm="1">
        <f t="array" ref="O2">_xlfn.XLOOKUP(M2,Ass[Name],Ass[Department],Not Found,0,1)</f>
        <v>Admin</v>
      </c>
      <c r="P2" s="6" t="str" cm="1">
        <f t="array" ref="P2">_xlfn.XLOOKUP(M2,Ass[Name],Ass[Department],Not Found,0,-1)</f>
        <v>Admin</v>
      </c>
      <c r="Q2" s="6">
        <f>VLOOKUP(M2,$A$10:$E$18,4,FALSE)</f>
        <v>25000</v>
      </c>
      <c r="AF2" s="6" t="s">
        <v>9</v>
      </c>
      <c r="AG2" s="6">
        <v>1009</v>
      </c>
      <c r="AH2" s="6" t="str">
        <f>_xlfn.XLOOKUP(AF2,Ass[Name],Ass[Department])</f>
        <v>Admin</v>
      </c>
      <c r="AI2" s="6" t="str">
        <f>_xlfn.XLOOKUP(AF2,Ass[Name],Ass[Department],,0,-1)</f>
        <v>Admin</v>
      </c>
      <c r="AJ2" s="6">
        <v>25000</v>
      </c>
      <c r="AK2" s="6" t="e">
        <f>_xlfn.XLOOKUP(AJ2,#REF!,#REF!,,-1)</f>
        <v>#REF!</v>
      </c>
    </row>
    <row r="3" spans="1:37" x14ac:dyDescent="0.25">
      <c r="A3" s="5" t="s">
        <v>10</v>
      </c>
      <c r="B3" s="6">
        <v>1002</v>
      </c>
      <c r="C3" s="6" t="s">
        <v>11</v>
      </c>
      <c r="D3" s="6">
        <v>25000</v>
      </c>
      <c r="E3" s="7">
        <v>2018</v>
      </c>
      <c r="M3" s="6" t="s">
        <v>12</v>
      </c>
      <c r="N3" s="6" cm="1">
        <f t="array" ref="N3">_xlfn.XLOOKUP(M3,Ass[Name],Ass[Emp ID],Not Found,0,1)</f>
        <v>1010</v>
      </c>
      <c r="O3" s="6" t="str" cm="1">
        <f t="array" ref="O3">_xlfn.XLOOKUP(M3,Ass[Name],Ass[Department],Not Found,0,1)</f>
        <v>HR</v>
      </c>
      <c r="P3" s="6" t="str" cm="1">
        <f t="array" ref="P3">_xlfn.XLOOKUP(M3,Ass[Name],Ass[Department],Not Found,0,-1)</f>
        <v>HR</v>
      </c>
      <c r="Q3" s="6">
        <f>VLOOKUP(M3,$A$11:$E$18,4,FALSE)</f>
        <v>22000</v>
      </c>
      <c r="AF3" s="6" t="s">
        <v>12</v>
      </c>
      <c r="AG3" s="6">
        <v>1010</v>
      </c>
      <c r="AH3" s="6" t="str">
        <f>_xlfn.XLOOKUP(AF3,Ass[Name],Ass[Department])</f>
        <v>HR</v>
      </c>
      <c r="AI3" s="6" t="str">
        <f>_xlfn.XLOOKUP(AF3,Ass[Name],Ass[Department],,0,-1)</f>
        <v>HR</v>
      </c>
      <c r="AJ3" s="6">
        <v>22000</v>
      </c>
      <c r="AK3" s="6" t="e">
        <f>_xlfn.XLOOKUP(AJ3,#REF!,#REF!,,-1)</f>
        <v>#REF!</v>
      </c>
    </row>
    <row r="4" spans="1:37" x14ac:dyDescent="0.25">
      <c r="A4" s="5" t="s">
        <v>13</v>
      </c>
      <c r="B4" s="6">
        <v>1003</v>
      </c>
      <c r="C4" s="6" t="s">
        <v>14</v>
      </c>
      <c r="D4" s="6">
        <v>20000</v>
      </c>
      <c r="E4" s="7">
        <v>2019</v>
      </c>
      <c r="M4" s="6" t="s">
        <v>15</v>
      </c>
      <c r="N4" s="6" cm="1">
        <f t="array" ref="N4">_xlfn.XLOOKUP(M4,Ass[Name],Ass[Emp ID],Not Found,0,1)</f>
        <v>1011</v>
      </c>
      <c r="O4" s="6" t="str" cm="1">
        <f t="array" ref="O4">_xlfn.XLOOKUP(M4,Ass[Name],Ass[Department],Not Found,0,1)</f>
        <v>Developer</v>
      </c>
      <c r="P4" s="6" t="str" cm="1">
        <f t="array" ref="P4">_xlfn.XLOOKUP(M4,Ass[Name],Ass[Department],Not Found,0,-1)</f>
        <v>Developer</v>
      </c>
      <c r="Q4" s="6">
        <f>VLOOKUP(M4,$A$12:$E$18,4,FALSE)</f>
        <v>38000</v>
      </c>
      <c r="AF4" s="6" t="s">
        <v>15</v>
      </c>
      <c r="AG4" s="6">
        <v>1011</v>
      </c>
      <c r="AH4" s="6" t="str">
        <f>_xlfn.XLOOKUP(AF4,Ass[Name],Ass[Department])</f>
        <v>Developer</v>
      </c>
      <c r="AI4" s="6" t="str">
        <f>_xlfn.XLOOKUP(AF4,Ass[Name],Ass[Department],,0,-1)</f>
        <v>Developer</v>
      </c>
      <c r="AJ4" s="6">
        <v>38000</v>
      </c>
      <c r="AK4" s="6" t="e">
        <f>_xlfn.XLOOKUP(AJ4,#REF!,#REF!,,-1)</f>
        <v>#REF!</v>
      </c>
    </row>
    <row r="5" spans="1:37" x14ac:dyDescent="0.25">
      <c r="A5" s="5" t="s">
        <v>16</v>
      </c>
      <c r="B5" s="6">
        <v>1004</v>
      </c>
      <c r="C5" s="6" t="s">
        <v>17</v>
      </c>
      <c r="D5" s="6">
        <v>15000</v>
      </c>
      <c r="E5" s="7">
        <v>2018</v>
      </c>
      <c r="M5" s="6" t="s">
        <v>18</v>
      </c>
      <c r="N5" s="6" cm="1">
        <f t="array" ref="N5">_xlfn.XLOOKUP(M5,Ass[Name],Ass[Emp ID],Not Found,0,1)</f>
        <v>1012</v>
      </c>
      <c r="O5" s="6" t="str" cm="1">
        <f t="array" ref="O5">_xlfn.XLOOKUP(M5,Ass[Name],Ass[Department],Not Found,0,1)</f>
        <v>Finance</v>
      </c>
      <c r="P5" s="6" t="str" cm="1">
        <f t="array" ref="P5">_xlfn.XLOOKUP(M5,Ass[Name],Ass[Department],Not Found,0,-1)</f>
        <v>Finance</v>
      </c>
      <c r="Q5" s="6">
        <f>VLOOKUP(M5,$A$13:$E$18,4,FALSE)</f>
        <v>39000</v>
      </c>
      <c r="AF5" s="6" t="s">
        <v>18</v>
      </c>
      <c r="AG5" s="6">
        <v>1012</v>
      </c>
      <c r="AH5" s="6" t="str">
        <f>_xlfn.XLOOKUP(AF5,Ass[Name],Ass[Department])</f>
        <v>Finance</v>
      </c>
      <c r="AI5" s="6" t="str">
        <f>_xlfn.XLOOKUP(AF5,Ass[Name],Ass[Department],,0,-1)</f>
        <v>Finance</v>
      </c>
      <c r="AJ5" s="6">
        <v>39000</v>
      </c>
      <c r="AK5" s="6" t="e">
        <f>_xlfn.XLOOKUP(AJ5,#REF!,#REF!,,-1)</f>
        <v>#REF!</v>
      </c>
    </row>
    <row r="6" spans="1:37" x14ac:dyDescent="0.25">
      <c r="A6" s="5" t="s">
        <v>19</v>
      </c>
      <c r="B6" s="6">
        <v>1005</v>
      </c>
      <c r="C6" s="6" t="s">
        <v>20</v>
      </c>
      <c r="D6" s="6">
        <v>5000</v>
      </c>
      <c r="E6" s="7">
        <v>2020</v>
      </c>
      <c r="M6" s="6" t="s">
        <v>21</v>
      </c>
      <c r="N6" s="6" cm="1">
        <f t="array" ref="N6">_xlfn.XLOOKUP(M6,Ass[Name],Ass[Emp ID],Not Found,0,1)</f>
        <v>1013</v>
      </c>
      <c r="O6" s="6" t="str" cm="1">
        <f t="array" ref="O6">_xlfn.XLOOKUP(M6,Ass[Name],Ass[Department],Not Found,0,1)</f>
        <v>Customer Relation</v>
      </c>
      <c r="P6" s="6" t="str" cm="1">
        <f t="array" ref="P6">_xlfn.XLOOKUP(M6,Ass[Name],Ass[Department],Not Found,0,-1)</f>
        <v>Customer Relation</v>
      </c>
      <c r="Q6" s="6">
        <f>VLOOKUP(M6,$A$14:$E$18,4,FALSE)</f>
        <v>28000</v>
      </c>
      <c r="AF6" s="6" t="s">
        <v>21</v>
      </c>
      <c r="AG6" s="6">
        <v>1013</v>
      </c>
      <c r="AH6" s="6" t="str">
        <f>_xlfn.XLOOKUP(AF6,Ass[Name],Ass[Department])</f>
        <v>Customer Relation</v>
      </c>
      <c r="AI6" s="6" t="str">
        <f>_xlfn.XLOOKUP(AF6,Ass[Name],Ass[Department],,0,-1)</f>
        <v>Customer Relation</v>
      </c>
      <c r="AJ6" s="6">
        <v>28000</v>
      </c>
      <c r="AK6" s="6" t="e">
        <f>_xlfn.XLOOKUP(AJ6,#REF!,#REF!,,-1)</f>
        <v>#REF!</v>
      </c>
    </row>
    <row r="7" spans="1:37" x14ac:dyDescent="0.25">
      <c r="A7" s="5" t="s">
        <v>22</v>
      </c>
      <c r="B7" s="6">
        <v>1006</v>
      </c>
      <c r="C7" s="6" t="s">
        <v>23</v>
      </c>
      <c r="D7" s="6">
        <v>18000</v>
      </c>
      <c r="E7" s="7">
        <v>2019</v>
      </c>
      <c r="M7" s="6" t="s">
        <v>19</v>
      </c>
      <c r="N7" s="6" cm="1">
        <f t="array" ref="N7">_xlfn.XLOOKUP(M7,Ass[Name],Ass[Emp ID],Not Found,0,1)</f>
        <v>1005</v>
      </c>
      <c r="O7" s="6" t="str" cm="1">
        <f t="array" ref="O7">_xlfn.XLOOKUP(M7,Ass[Name],Ass[Department],Not Found,0,1)</f>
        <v>Intern</v>
      </c>
      <c r="P7" s="6" t="str" cm="1">
        <f t="array" ref="P7">_xlfn.XLOOKUP(M7,Ass[Name],Ass[Department],Not Found,0,-1)</f>
        <v>Developer</v>
      </c>
      <c r="Q7" s="6">
        <f>VLOOKUP(M7,$A$15:$E$18,4,FALSE)</f>
        <v>28000</v>
      </c>
      <c r="AF7" s="6" t="s">
        <v>19</v>
      </c>
      <c r="AG7" s="6">
        <v>1005</v>
      </c>
      <c r="AH7" s="6" t="str">
        <f>_xlfn.XLOOKUP(AF7,Ass[Name],Ass[Department])</f>
        <v>Intern</v>
      </c>
      <c r="AI7" s="6" t="str">
        <f>_xlfn.XLOOKUP(AF7,Ass[Name],Ass[Department],,0,-1)</f>
        <v>Developer</v>
      </c>
      <c r="AJ7" s="6">
        <v>28000</v>
      </c>
      <c r="AK7" s="6" t="e">
        <f>_xlfn.XLOOKUP(AJ7,#REF!,#REF!,,-1)</f>
        <v>#REF!</v>
      </c>
    </row>
    <row r="8" spans="1:37" x14ac:dyDescent="0.25">
      <c r="A8" s="5" t="s">
        <v>24</v>
      </c>
      <c r="B8" s="6">
        <v>1007</v>
      </c>
      <c r="C8" s="6" t="s">
        <v>25</v>
      </c>
      <c r="D8" s="6">
        <v>21000</v>
      </c>
      <c r="E8" s="7">
        <v>2019</v>
      </c>
      <c r="M8" s="6" t="s">
        <v>26</v>
      </c>
      <c r="N8" s="6" cm="1">
        <f t="array" ref="N8">_xlfn.XLOOKUP(M8,Ass[Name],Ass[Emp ID],Not Found,0,1)</f>
        <v>1006</v>
      </c>
      <c r="O8" s="6" t="str" cm="1">
        <f t="array" ref="O8">_xlfn.XLOOKUP(M8,Ass[Name],Ass[Department],Not Found,0,1)</f>
        <v>Tester</v>
      </c>
      <c r="P8" s="6" t="str" cm="1">
        <f t="array" ref="P8">_xlfn.XLOOKUP(M8,Ass[Name],Ass[Department],Not Found,0,-1)</f>
        <v>Developer</v>
      </c>
      <c r="Q8" s="6">
        <f>VLOOKUP(M8,$A$16:$E$18,4,FALSE)</f>
        <v>32000</v>
      </c>
      <c r="AF8" s="6" t="s">
        <v>26</v>
      </c>
      <c r="AG8" s="6">
        <v>1006</v>
      </c>
      <c r="AH8" s="6" t="str">
        <f>_xlfn.XLOOKUP(AF8,Ass[Name],Ass[Department])</f>
        <v>Tester</v>
      </c>
      <c r="AI8" s="6" t="str">
        <f>_xlfn.XLOOKUP(AF8,Ass[Name],Ass[Department],,0,-1)</f>
        <v>Developer</v>
      </c>
      <c r="AJ8" s="6">
        <v>32000</v>
      </c>
      <c r="AK8" s="6" t="e">
        <f>_xlfn.XLOOKUP(AJ8,#REF!,#REF!,,-1)</f>
        <v>#REF!</v>
      </c>
    </row>
    <row r="9" spans="1:37" x14ac:dyDescent="0.25">
      <c r="A9" s="5" t="s">
        <v>27</v>
      </c>
      <c r="B9" s="6">
        <v>1008</v>
      </c>
      <c r="C9" s="6" t="s">
        <v>28</v>
      </c>
      <c r="D9" s="6">
        <v>21000</v>
      </c>
      <c r="E9" s="7">
        <v>2020</v>
      </c>
      <c r="M9" s="6" t="s">
        <v>24</v>
      </c>
      <c r="N9" s="6" cm="1">
        <f t="array" ref="N9">_xlfn.XLOOKUP(M9,Ass[Name],Ass[Emp ID],Not Found,0,1)</f>
        <v>1007</v>
      </c>
      <c r="O9" s="6" t="str" cm="1">
        <f t="array" ref="O9">_xlfn.XLOOKUP(M9,Ass[Name],Ass[Department],Not Found,0,1)</f>
        <v>Finance</v>
      </c>
      <c r="P9" s="6" t="str" cm="1">
        <f t="array" ref="P9">_xlfn.XLOOKUP(M9,Ass[Name],Ass[Department],Not Found,0,-1)</f>
        <v>Senior Finance</v>
      </c>
      <c r="Q9" s="6">
        <f>VLOOKUP(M9,$A$17:$E$18,4,FALSE)</f>
        <v>55000</v>
      </c>
      <c r="AF9" s="6" t="s">
        <v>24</v>
      </c>
      <c r="AG9" s="6">
        <v>1007</v>
      </c>
      <c r="AH9" s="6" t="str">
        <f>_xlfn.XLOOKUP(AF9,Ass[Name],Ass[Department])</f>
        <v>Finance</v>
      </c>
      <c r="AI9" s="6" t="str">
        <f>_xlfn.XLOOKUP(AF9,Ass[Name],Ass[Department],,0,-1)</f>
        <v>Senior Finance</v>
      </c>
      <c r="AJ9" s="6">
        <v>55000</v>
      </c>
      <c r="AK9" s="6" t="e">
        <f>_xlfn.XLOOKUP(AJ9,#REF!,#REF!,,-1)</f>
        <v>#REF!</v>
      </c>
    </row>
    <row r="10" spans="1:37" x14ac:dyDescent="0.25">
      <c r="A10" s="5" t="s">
        <v>9</v>
      </c>
      <c r="B10" s="6">
        <v>1009</v>
      </c>
      <c r="C10" s="6" t="s">
        <v>11</v>
      </c>
      <c r="D10" s="6">
        <v>25000</v>
      </c>
      <c r="E10" s="7">
        <v>2019</v>
      </c>
      <c r="M10" s="6" t="s">
        <v>27</v>
      </c>
      <c r="N10" s="6" cm="1">
        <f t="array" ref="N10">_xlfn.XLOOKUP(M10,Ass[Name],Ass[Emp ID],Not Found,0,1)</f>
        <v>1008</v>
      </c>
      <c r="O10" s="6" t="str" cm="1">
        <f t="array" ref="O10">_xlfn.XLOOKUP(M10,Ass[Name],Ass[Department],Not Found,0,1)</f>
        <v>Customer Relation</v>
      </c>
      <c r="P10" s="6" t="str" cm="1">
        <f t="array" ref="P10">_xlfn.XLOOKUP(M10,Ass[Name],Ass[Department],Not Found,0,-1)</f>
        <v>Manager Sales</v>
      </c>
      <c r="Q10" s="6">
        <f>VLOOKUP(M10,$A$18:$E$18,4,FALSE)</f>
        <v>50000</v>
      </c>
      <c r="AF10" s="6" t="s">
        <v>27</v>
      </c>
      <c r="AG10" s="6">
        <v>1008</v>
      </c>
      <c r="AH10" s="6" t="str">
        <f>_xlfn.XLOOKUP(AF10,Ass[Name],Ass[Department])</f>
        <v>Customer Relation</v>
      </c>
      <c r="AI10" s="6" t="str">
        <f>_xlfn.XLOOKUP(AF10,Ass[Name],Ass[Department],,0,-1)</f>
        <v>Manager Sales</v>
      </c>
      <c r="AJ10" s="6">
        <v>50000</v>
      </c>
      <c r="AK10" s="6" t="e">
        <f>_xlfn.XLOOKUP(AJ10,#REF!,#REF!,,-1)</f>
        <v>#REF!</v>
      </c>
    </row>
    <row r="11" spans="1:37" x14ac:dyDescent="0.25">
      <c r="A11" s="5" t="s">
        <v>12</v>
      </c>
      <c r="B11" s="6">
        <v>1010</v>
      </c>
      <c r="C11" s="6" t="s">
        <v>14</v>
      </c>
      <c r="D11" s="6">
        <v>22000</v>
      </c>
      <c r="E11" s="7">
        <v>2019</v>
      </c>
    </row>
    <row r="12" spans="1:37" x14ac:dyDescent="0.25">
      <c r="A12" s="5" t="s">
        <v>15</v>
      </c>
      <c r="B12" s="6">
        <v>1011</v>
      </c>
      <c r="C12" s="6" t="s">
        <v>17</v>
      </c>
      <c r="D12" s="6">
        <v>38000</v>
      </c>
      <c r="E12" s="7">
        <v>2018</v>
      </c>
    </row>
    <row r="13" spans="1:37" x14ac:dyDescent="0.25">
      <c r="A13" s="5" t="s">
        <v>18</v>
      </c>
      <c r="B13" s="6">
        <v>1012</v>
      </c>
      <c r="C13" s="6" t="s">
        <v>25</v>
      </c>
      <c r="D13" s="6">
        <v>39000</v>
      </c>
      <c r="E13" s="7">
        <v>2019</v>
      </c>
    </row>
    <row r="14" spans="1:37" x14ac:dyDescent="0.25">
      <c r="A14" s="5" t="s">
        <v>21</v>
      </c>
      <c r="B14" s="6">
        <v>1013</v>
      </c>
      <c r="C14" s="6" t="s">
        <v>28</v>
      </c>
      <c r="D14" s="6">
        <v>28000</v>
      </c>
      <c r="E14" s="7">
        <v>2018</v>
      </c>
      <c r="M14" s="20" t="s">
        <v>72</v>
      </c>
    </row>
    <row r="15" spans="1:37" x14ac:dyDescent="0.25">
      <c r="A15" s="5" t="s">
        <v>19</v>
      </c>
      <c r="B15" s="6">
        <v>1005</v>
      </c>
      <c r="C15" s="6" t="s">
        <v>17</v>
      </c>
      <c r="D15" s="6">
        <v>28000</v>
      </c>
      <c r="E15" s="7">
        <v>2021</v>
      </c>
      <c r="K15" t="s">
        <v>102</v>
      </c>
    </row>
    <row r="16" spans="1:37" x14ac:dyDescent="0.25">
      <c r="A16" s="5" t="s">
        <v>22</v>
      </c>
      <c r="B16" s="6">
        <v>1006</v>
      </c>
      <c r="C16" s="6" t="s">
        <v>17</v>
      </c>
      <c r="D16" s="6">
        <v>32000</v>
      </c>
      <c r="E16" s="7">
        <v>2021</v>
      </c>
    </row>
    <row r="17" spans="1:5" x14ac:dyDescent="0.25">
      <c r="A17" s="5" t="s">
        <v>24</v>
      </c>
      <c r="B17" s="6">
        <v>1007</v>
      </c>
      <c r="C17" s="6" t="s">
        <v>29</v>
      </c>
      <c r="D17" s="6">
        <v>55000</v>
      </c>
      <c r="E17" s="7">
        <v>2021</v>
      </c>
    </row>
    <row r="18" spans="1:5" x14ac:dyDescent="0.25">
      <c r="A18" s="8" t="s">
        <v>27</v>
      </c>
      <c r="B18" s="9">
        <v>1008</v>
      </c>
      <c r="C18" s="9" t="s">
        <v>30</v>
      </c>
      <c r="D18" s="9">
        <v>50000</v>
      </c>
      <c r="E18" s="10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E1CE-CA31-48D6-BD05-472C5C3EEFC7}">
  <dimension ref="A1:M22"/>
  <sheetViews>
    <sheetView tabSelected="1" workbookViewId="0">
      <selection activeCell="F14" sqref="F14"/>
    </sheetView>
  </sheetViews>
  <sheetFormatPr defaultRowHeight="15" x14ac:dyDescent="0.25"/>
  <cols>
    <col min="1" max="1" width="9.7109375" style="13" bestFit="1" customWidth="1"/>
    <col min="2" max="2" width="17.42578125" customWidth="1"/>
    <col min="3" max="3" width="14.7109375" style="16" customWidth="1"/>
    <col min="8" max="8" width="13.42578125" bestFit="1" customWidth="1"/>
  </cols>
  <sheetData>
    <row r="1" spans="1:13" x14ac:dyDescent="0.25">
      <c r="A1" s="18" t="s">
        <v>63</v>
      </c>
      <c r="B1" s="17" t="s">
        <v>0</v>
      </c>
      <c r="C1" s="19" t="s">
        <v>64</v>
      </c>
    </row>
    <row r="2" spans="1:13" x14ac:dyDescent="0.25">
      <c r="A2" s="14">
        <v>45318</v>
      </c>
      <c r="B2" s="6" t="s">
        <v>65</v>
      </c>
      <c r="C2" s="15">
        <v>2345</v>
      </c>
      <c r="H2" s="17" t="s">
        <v>0</v>
      </c>
      <c r="I2" s="17" t="s">
        <v>64</v>
      </c>
    </row>
    <row r="3" spans="1:13" x14ac:dyDescent="0.25">
      <c r="A3" s="14">
        <v>45319</v>
      </c>
      <c r="B3" s="6" t="s">
        <v>66</v>
      </c>
      <c r="C3" s="15">
        <v>4521</v>
      </c>
      <c r="H3" s="6" t="s">
        <v>65</v>
      </c>
      <c r="I3" s="6">
        <f>SUMIF($B$2:$B$22,H3,$C$2:$C$22)</f>
        <v>4823</v>
      </c>
      <c r="M3" t="s">
        <v>71</v>
      </c>
    </row>
    <row r="4" spans="1:13" x14ac:dyDescent="0.25">
      <c r="A4" s="14">
        <v>45320</v>
      </c>
      <c r="B4" s="6" t="s">
        <v>66</v>
      </c>
      <c r="C4" s="15">
        <v>3675</v>
      </c>
      <c r="H4" s="6" t="s">
        <v>66</v>
      </c>
      <c r="I4" s="6">
        <f>SUMIF($B$2:$B$22,H4,$C$2:$C$22)</f>
        <v>26259</v>
      </c>
    </row>
    <row r="5" spans="1:13" x14ac:dyDescent="0.25">
      <c r="A5" s="14">
        <v>45321</v>
      </c>
      <c r="B5" s="6" t="s">
        <v>67</v>
      </c>
      <c r="C5" s="15">
        <v>4879</v>
      </c>
      <c r="H5" s="6" t="s">
        <v>67</v>
      </c>
      <c r="I5" s="6">
        <f t="shared" ref="I4:I8" si="0">SUMIF($B$2:$B$22,H5,$C$2:$C$22)</f>
        <v>17633</v>
      </c>
    </row>
    <row r="6" spans="1:13" x14ac:dyDescent="0.25">
      <c r="A6" s="14">
        <v>45322</v>
      </c>
      <c r="B6" s="6" t="s">
        <v>68</v>
      </c>
      <c r="C6" s="15">
        <v>5123</v>
      </c>
      <c r="H6" s="6" t="s">
        <v>68</v>
      </c>
      <c r="I6" s="6">
        <f t="shared" si="0"/>
        <v>22307</v>
      </c>
    </row>
    <row r="7" spans="1:13" x14ac:dyDescent="0.25">
      <c r="A7" s="14">
        <v>45323</v>
      </c>
      <c r="B7" s="6" t="s">
        <v>66</v>
      </c>
      <c r="C7" s="15">
        <v>6894</v>
      </c>
      <c r="H7" s="6" t="s">
        <v>69</v>
      </c>
      <c r="I7" s="6">
        <f t="shared" si="0"/>
        <v>19017</v>
      </c>
    </row>
    <row r="8" spans="1:13" x14ac:dyDescent="0.25">
      <c r="A8" s="14">
        <v>45324</v>
      </c>
      <c r="B8" s="6" t="s">
        <v>69</v>
      </c>
      <c r="C8" s="15">
        <v>3201</v>
      </c>
      <c r="H8" s="6" t="s">
        <v>70</v>
      </c>
      <c r="I8" s="6">
        <f t="shared" si="0"/>
        <v>14938</v>
      </c>
    </row>
    <row r="9" spans="1:13" x14ac:dyDescent="0.25">
      <c r="A9" s="14">
        <v>45325</v>
      </c>
      <c r="B9" s="6" t="s">
        <v>68</v>
      </c>
      <c r="C9" s="15">
        <v>7654</v>
      </c>
    </row>
    <row r="10" spans="1:13" x14ac:dyDescent="0.25">
      <c r="A10" s="14">
        <v>45326</v>
      </c>
      <c r="B10" s="6" t="s">
        <v>68</v>
      </c>
      <c r="C10" s="15">
        <v>2987</v>
      </c>
    </row>
    <row r="11" spans="1:13" x14ac:dyDescent="0.25">
      <c r="A11" s="14">
        <v>45327</v>
      </c>
      <c r="B11" s="6" t="s">
        <v>68</v>
      </c>
      <c r="C11" s="15">
        <v>6543</v>
      </c>
    </row>
    <row r="12" spans="1:13" x14ac:dyDescent="0.25">
      <c r="A12" s="14">
        <v>45328</v>
      </c>
      <c r="B12" s="6" t="s">
        <v>67</v>
      </c>
      <c r="C12" s="15">
        <v>5842</v>
      </c>
    </row>
    <row r="13" spans="1:13" x14ac:dyDescent="0.25">
      <c r="A13" s="14">
        <v>45329</v>
      </c>
      <c r="B13" s="6" t="s">
        <v>65</v>
      </c>
      <c r="C13" s="15">
        <v>2478</v>
      </c>
    </row>
    <row r="14" spans="1:13" x14ac:dyDescent="0.25">
      <c r="A14" s="14">
        <v>45330</v>
      </c>
      <c r="B14" s="6" t="s">
        <v>69</v>
      </c>
      <c r="C14" s="15">
        <v>8123</v>
      </c>
    </row>
    <row r="15" spans="1:13" x14ac:dyDescent="0.25">
      <c r="A15" s="14">
        <v>45331</v>
      </c>
      <c r="B15" s="6" t="s">
        <v>69</v>
      </c>
      <c r="C15" s="15">
        <v>3904</v>
      </c>
    </row>
    <row r="16" spans="1:13" x14ac:dyDescent="0.25">
      <c r="A16" s="14">
        <v>45332</v>
      </c>
      <c r="B16" s="6" t="s">
        <v>70</v>
      </c>
      <c r="C16" s="15">
        <v>4231</v>
      </c>
    </row>
    <row r="17" spans="1:3" x14ac:dyDescent="0.25">
      <c r="A17" s="14">
        <v>45333</v>
      </c>
      <c r="B17" s="6" t="s">
        <v>66</v>
      </c>
      <c r="C17" s="15">
        <v>5378</v>
      </c>
    </row>
    <row r="18" spans="1:3" x14ac:dyDescent="0.25">
      <c r="A18" s="14">
        <v>45334</v>
      </c>
      <c r="B18" s="6" t="s">
        <v>67</v>
      </c>
      <c r="C18" s="15">
        <v>6912</v>
      </c>
    </row>
    <row r="19" spans="1:3" x14ac:dyDescent="0.25">
      <c r="A19" s="14">
        <v>45335</v>
      </c>
      <c r="B19" s="6" t="s">
        <v>66</v>
      </c>
      <c r="C19" s="15">
        <v>5791</v>
      </c>
    </row>
    <row r="20" spans="1:3" x14ac:dyDescent="0.25">
      <c r="A20" s="14">
        <v>45336</v>
      </c>
      <c r="B20" s="6" t="s">
        <v>70</v>
      </c>
      <c r="C20" s="15">
        <v>4562</v>
      </c>
    </row>
    <row r="21" spans="1:3" x14ac:dyDescent="0.25">
      <c r="A21" s="14">
        <v>45337</v>
      </c>
      <c r="B21" s="6" t="s">
        <v>69</v>
      </c>
      <c r="C21" s="15">
        <v>3789</v>
      </c>
    </row>
    <row r="22" spans="1:3" x14ac:dyDescent="0.25">
      <c r="A22" s="14">
        <v>45338</v>
      </c>
      <c r="B22" s="6" t="s">
        <v>70</v>
      </c>
      <c r="C22" s="15">
        <v>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0E23-6AD5-4411-845A-A528AB03B662}">
  <dimension ref="A1:L12"/>
  <sheetViews>
    <sheetView zoomScale="85" zoomScaleNormal="85" workbookViewId="0">
      <selection activeCell="E16" sqref="E16"/>
    </sheetView>
  </sheetViews>
  <sheetFormatPr defaultRowHeight="15" x14ac:dyDescent="0.25"/>
  <cols>
    <col min="1" max="1" width="23" bestFit="1" customWidth="1"/>
    <col min="2" max="2" width="10.28515625" bestFit="1" customWidth="1"/>
    <col min="8" max="8" width="12" bestFit="1" customWidth="1"/>
    <col min="9" max="9" width="23" bestFit="1" customWidth="1"/>
  </cols>
  <sheetData>
    <row r="1" spans="1:12" x14ac:dyDescent="0.25">
      <c r="A1" s="11" t="s">
        <v>31</v>
      </c>
      <c r="B1" s="11" t="s">
        <v>32</v>
      </c>
      <c r="H1" s="12" t="s">
        <v>33</v>
      </c>
      <c r="I1" s="12" t="s">
        <v>34</v>
      </c>
    </row>
    <row r="2" spans="1:12" x14ac:dyDescent="0.25">
      <c r="A2" s="6" t="s">
        <v>35</v>
      </c>
      <c r="B2" s="6" t="s">
        <v>36</v>
      </c>
      <c r="H2" s="6" t="s">
        <v>37</v>
      </c>
      <c r="I2" s="6" t="str">
        <f>VLOOKUP(H2 &amp; "*",$A$1:$B$12,1,FALSE)</f>
        <v>Ford India</v>
      </c>
      <c r="L2" t="s">
        <v>62</v>
      </c>
    </row>
    <row r="3" spans="1:12" x14ac:dyDescent="0.25">
      <c r="A3" s="6" t="s">
        <v>38</v>
      </c>
      <c r="B3" s="6" t="s">
        <v>39</v>
      </c>
      <c r="H3" s="6" t="s">
        <v>38</v>
      </c>
      <c r="I3" s="6" t="str">
        <f t="shared" ref="I3:I12" si="0">VLOOKUP(H3 &amp; "*",$A$1:$B$12,1,FALSE)</f>
        <v>Tesla</v>
      </c>
    </row>
    <row r="4" spans="1:12" x14ac:dyDescent="0.25">
      <c r="A4" s="6" t="s">
        <v>40</v>
      </c>
      <c r="B4" s="6" t="s">
        <v>41</v>
      </c>
      <c r="H4" s="6" t="s">
        <v>40</v>
      </c>
      <c r="I4" s="6" t="str">
        <f t="shared" si="0"/>
        <v>Tata</v>
      </c>
    </row>
    <row r="5" spans="1:12" x14ac:dyDescent="0.25">
      <c r="A5" s="6" t="s">
        <v>42</v>
      </c>
      <c r="B5" s="6" t="s">
        <v>43</v>
      </c>
      <c r="H5" s="6" t="s">
        <v>42</v>
      </c>
      <c r="I5" s="6" t="str">
        <f t="shared" si="0"/>
        <v>Ferrari</v>
      </c>
    </row>
    <row r="6" spans="1:12" x14ac:dyDescent="0.25">
      <c r="A6" s="6" t="s">
        <v>44</v>
      </c>
      <c r="B6" s="6" t="s">
        <v>45</v>
      </c>
      <c r="H6" s="6" t="s">
        <v>44</v>
      </c>
      <c r="I6" s="6" t="str">
        <f t="shared" si="0"/>
        <v>Lamborghini</v>
      </c>
    </row>
    <row r="7" spans="1:12" x14ac:dyDescent="0.25">
      <c r="A7" s="6" t="s">
        <v>46</v>
      </c>
      <c r="B7" s="6" t="s">
        <v>47</v>
      </c>
      <c r="H7" s="6" t="s">
        <v>46</v>
      </c>
      <c r="I7" s="6" t="str">
        <f t="shared" si="0"/>
        <v>Porsche</v>
      </c>
    </row>
    <row r="8" spans="1:12" x14ac:dyDescent="0.25">
      <c r="A8" s="6" t="s">
        <v>48</v>
      </c>
      <c r="B8" s="6" t="s">
        <v>49</v>
      </c>
      <c r="H8" s="6" t="s">
        <v>50</v>
      </c>
      <c r="I8" s="6" t="str">
        <f t="shared" si="0"/>
        <v>Maruti Suzuki</v>
      </c>
    </row>
    <row r="9" spans="1:12" x14ac:dyDescent="0.25">
      <c r="A9" s="6" t="s">
        <v>51</v>
      </c>
      <c r="B9" s="6" t="s">
        <v>52</v>
      </c>
      <c r="H9" s="6" t="s">
        <v>51</v>
      </c>
      <c r="I9" s="6" t="str">
        <f t="shared" si="0"/>
        <v>Renault</v>
      </c>
    </row>
    <row r="10" spans="1:12" x14ac:dyDescent="0.25">
      <c r="A10" s="6" t="s">
        <v>53</v>
      </c>
      <c r="B10" s="6" t="s">
        <v>54</v>
      </c>
      <c r="H10" s="6" t="s">
        <v>55</v>
      </c>
      <c r="I10" s="6" t="str">
        <f t="shared" si="0"/>
        <v>Mahindra and Mahundra</v>
      </c>
    </row>
    <row r="11" spans="1:12" x14ac:dyDescent="0.25">
      <c r="A11" s="6" t="s">
        <v>56</v>
      </c>
      <c r="B11" s="6" t="s">
        <v>57</v>
      </c>
      <c r="H11" s="6" t="s">
        <v>58</v>
      </c>
      <c r="I11" s="6" t="str">
        <f t="shared" si="0"/>
        <v>Hyundai India</v>
      </c>
    </row>
    <row r="12" spans="1:12" x14ac:dyDescent="0.25">
      <c r="A12" s="6" t="s">
        <v>59</v>
      </c>
      <c r="B12" s="6" t="s">
        <v>60</v>
      </c>
      <c r="H12" s="6" t="s">
        <v>61</v>
      </c>
      <c r="I12" s="6" t="str">
        <f t="shared" si="0"/>
        <v>Honda India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DFDC-4A5B-40D5-BBAD-5633FB39B88A}">
  <dimension ref="A1:N27"/>
  <sheetViews>
    <sheetView topLeftCell="C1" workbookViewId="0">
      <selection activeCell="P13" sqref="P13"/>
    </sheetView>
  </sheetViews>
  <sheetFormatPr defaultRowHeight="15" x14ac:dyDescent="0.25"/>
  <cols>
    <col min="1" max="1" width="16.140625" bestFit="1" customWidth="1"/>
    <col min="5" max="5" width="19.140625" bestFit="1" customWidth="1"/>
    <col min="6" max="6" width="16.140625" bestFit="1" customWidth="1"/>
    <col min="7" max="7" width="9.7109375" bestFit="1" customWidth="1"/>
    <col min="8" max="8" width="9" bestFit="1" customWidth="1"/>
  </cols>
  <sheetData>
    <row r="1" spans="1:14" x14ac:dyDescent="0.25">
      <c r="E1" s="17" t="s">
        <v>0</v>
      </c>
      <c r="F1" s="17" t="s">
        <v>73</v>
      </c>
      <c r="G1" s="17" t="s">
        <v>98</v>
      </c>
      <c r="H1" s="17" t="s">
        <v>99</v>
      </c>
    </row>
    <row r="2" spans="1:14" x14ac:dyDescent="0.25">
      <c r="A2" s="21" t="s">
        <v>73</v>
      </c>
      <c r="B2" s="21" t="s">
        <v>74</v>
      </c>
      <c r="E2" s="6" t="s">
        <v>75</v>
      </c>
      <c r="F2" s="6" t="s">
        <v>76</v>
      </c>
      <c r="G2" s="6">
        <f>IF(F2=$A$3,$B$3, IF(F2=$A$4,$B$4,$B$5))</f>
        <v>1</v>
      </c>
      <c r="H2" s="6" cm="1">
        <f t="array" ref="H2">_xlfn.IFS(F2=$A$3,$B$3,F2=$A$4,$B$4,F2=$A$5,$B$5)</f>
        <v>1</v>
      </c>
      <c r="L2" t="s">
        <v>100</v>
      </c>
    </row>
    <row r="3" spans="1:14" x14ac:dyDescent="0.25">
      <c r="A3" s="6" t="s">
        <v>76</v>
      </c>
      <c r="B3" s="6">
        <v>1</v>
      </c>
      <c r="E3" s="6" t="s">
        <v>77</v>
      </c>
      <c r="F3" s="6" t="s">
        <v>76</v>
      </c>
      <c r="G3" s="6">
        <f>IF(F3=$A$3,$B$3, IF(F3=$A$4,$B$4,$B$5))</f>
        <v>1</v>
      </c>
      <c r="H3" s="6" cm="1">
        <f t="array" ref="H3">_xlfn.IFS(F3=$A$3,$B$3,F3=$A$4,$B$4,F3=$A$5,$B$5)</f>
        <v>1</v>
      </c>
      <c r="L3" t="s">
        <v>101</v>
      </c>
    </row>
    <row r="4" spans="1:14" x14ac:dyDescent="0.25">
      <c r="A4" s="6" t="s">
        <v>78</v>
      </c>
      <c r="B4" s="6">
        <v>2</v>
      </c>
      <c r="E4" s="6" t="s">
        <v>79</v>
      </c>
      <c r="F4" s="6" t="s">
        <v>80</v>
      </c>
      <c r="G4" s="6">
        <f t="shared" ref="G4:G22" si="0">IF(F4=$A$3,$B$3, IF(F4=$A$4,$B$4,$B$5))</f>
        <v>3</v>
      </c>
      <c r="H4" s="6" cm="1">
        <f t="array" ref="H4">_xlfn.IFS(F4=$A$3,$B$3,F4=$A$4,$B$4,F4=$A$5,$B$5)</f>
        <v>3</v>
      </c>
    </row>
    <row r="5" spans="1:14" x14ac:dyDescent="0.25">
      <c r="A5" s="6" t="s">
        <v>80</v>
      </c>
      <c r="B5" s="6">
        <v>3</v>
      </c>
      <c r="E5" s="6" t="s">
        <v>81</v>
      </c>
      <c r="F5" s="6" t="s">
        <v>80</v>
      </c>
      <c r="G5" s="6">
        <f t="shared" si="0"/>
        <v>3</v>
      </c>
      <c r="H5" s="6" cm="1">
        <f t="array" ref="H5">_xlfn.IFS(F5=$A$3,$B$3,F5=$A$4,$B$4,F5=$A$5,$B$5)</f>
        <v>3</v>
      </c>
    </row>
    <row r="6" spans="1:14" x14ac:dyDescent="0.25">
      <c r="E6" s="6" t="s">
        <v>82</v>
      </c>
      <c r="F6" s="6" t="s">
        <v>76</v>
      </c>
      <c r="G6" s="6">
        <f t="shared" si="0"/>
        <v>1</v>
      </c>
      <c r="H6" s="6" cm="1">
        <f t="array" ref="H6">_xlfn.IFS(F6=$A$3,$B$3,F6=$A$4,$B$4,F6=$A$5,$B$5)</f>
        <v>1</v>
      </c>
    </row>
    <row r="7" spans="1:14" x14ac:dyDescent="0.25">
      <c r="E7" s="6" t="s">
        <v>83</v>
      </c>
      <c r="F7" s="6" t="s">
        <v>78</v>
      </c>
      <c r="G7" s="6">
        <f t="shared" si="0"/>
        <v>2</v>
      </c>
      <c r="H7" s="6" cm="1">
        <f t="array" ref="H7">_xlfn.IFS(F7=$A$3,$B$3,F7=$A$4,$B$4,F7=$A$5,$B$5)</f>
        <v>2</v>
      </c>
      <c r="J7">
        <v>1</v>
      </c>
      <c r="K7" t="str">
        <f>IF(J7=B3,A3,IF(J7=B4,A4,A5))</f>
        <v>Disagree</v>
      </c>
      <c r="L7" s="6" t="s">
        <v>75</v>
      </c>
      <c r="N7" t="str">
        <f>_xlfn.XLOOKUP(L7,E1:E22,F1:F22,"Not Found",0,1)</f>
        <v>Disagree</v>
      </c>
    </row>
    <row r="8" spans="1:14" x14ac:dyDescent="0.25">
      <c r="E8" s="6" t="s">
        <v>84</v>
      </c>
      <c r="F8" s="6" t="s">
        <v>76</v>
      </c>
      <c r="G8" s="6">
        <f t="shared" si="0"/>
        <v>1</v>
      </c>
      <c r="H8" s="6" cm="1">
        <f t="array" ref="H8">_xlfn.IFS(F8=$A$3,$B$3,F8=$A$4,$B$4,F8=$A$5,$B$5)</f>
        <v>1</v>
      </c>
      <c r="J8">
        <v>2</v>
      </c>
      <c r="K8" t="str">
        <f t="shared" ref="K8:K16" si="1">IF(J8=B4,A4,IF(J8=B5,A5,A6))</f>
        <v>Neutral</v>
      </c>
      <c r="L8" s="6" t="s">
        <v>77</v>
      </c>
      <c r="N8" t="str">
        <f t="shared" ref="N8:N27" si="2">_xlfn.XLOOKUP(L8,E2:E23,F2:F23,"Not Found",0,1)</f>
        <v>Disagree</v>
      </c>
    </row>
    <row r="9" spans="1:14" x14ac:dyDescent="0.25">
      <c r="E9" s="6" t="s">
        <v>85</v>
      </c>
      <c r="F9" s="6" t="s">
        <v>80</v>
      </c>
      <c r="G9" s="6">
        <f t="shared" si="0"/>
        <v>3</v>
      </c>
      <c r="H9" s="6" cm="1">
        <f t="array" ref="H9">_xlfn.IFS(F9=$A$3,$B$3,F9=$A$4,$B$4,F9=$A$5,$B$5)</f>
        <v>3</v>
      </c>
      <c r="J9">
        <v>3</v>
      </c>
      <c r="K9" t="str">
        <f t="shared" si="1"/>
        <v>Agree</v>
      </c>
      <c r="L9" s="6" t="s">
        <v>79</v>
      </c>
      <c r="N9" t="str">
        <f t="shared" si="2"/>
        <v>Agree</v>
      </c>
    </row>
    <row r="10" spans="1:14" x14ac:dyDescent="0.25">
      <c r="E10" s="6" t="s">
        <v>86</v>
      </c>
      <c r="F10" s="6" t="s">
        <v>78</v>
      </c>
      <c r="G10" s="6">
        <f t="shared" si="0"/>
        <v>2</v>
      </c>
      <c r="H10" s="6" cm="1">
        <f t="array" ref="H10">_xlfn.IFS(F10=$A$3,$B$3,F10=$A$4,$B$4,F10=$A$5,$B$5)</f>
        <v>2</v>
      </c>
      <c r="J10">
        <v>2</v>
      </c>
      <c r="K10">
        <f t="shared" si="1"/>
        <v>0</v>
      </c>
      <c r="L10" s="6" t="s">
        <v>81</v>
      </c>
      <c r="N10" t="str">
        <f t="shared" si="2"/>
        <v>Agree</v>
      </c>
    </row>
    <row r="11" spans="1:14" x14ac:dyDescent="0.25">
      <c r="E11" s="6" t="s">
        <v>87</v>
      </c>
      <c r="F11" s="6" t="s">
        <v>80</v>
      </c>
      <c r="G11" s="6">
        <f t="shared" si="0"/>
        <v>3</v>
      </c>
      <c r="H11" s="6" cm="1">
        <f t="array" ref="H11">_xlfn.IFS(F11=$A$3,$B$3,F11=$A$4,$B$4,F11=$A$5,$B$5)</f>
        <v>3</v>
      </c>
      <c r="J11">
        <v>2</v>
      </c>
      <c r="L11" s="6" t="s">
        <v>82</v>
      </c>
      <c r="N11" t="str">
        <f t="shared" si="2"/>
        <v>Disagree</v>
      </c>
    </row>
    <row r="12" spans="1:14" x14ac:dyDescent="0.25">
      <c r="E12" s="6" t="s">
        <v>87</v>
      </c>
      <c r="F12" s="6" t="s">
        <v>78</v>
      </c>
      <c r="G12" s="6">
        <f t="shared" si="0"/>
        <v>2</v>
      </c>
      <c r="H12" s="6" cm="1">
        <f t="array" ref="H12">_xlfn.IFS(F12=$A$3,$B$3,F12=$A$4,$B$4,F12=$A$5,$B$5)</f>
        <v>2</v>
      </c>
      <c r="J12">
        <v>1</v>
      </c>
      <c r="L12" s="6" t="s">
        <v>83</v>
      </c>
      <c r="N12" t="str">
        <f t="shared" si="2"/>
        <v>Neutral</v>
      </c>
    </row>
    <row r="13" spans="1:14" x14ac:dyDescent="0.25">
      <c r="E13" s="6" t="s">
        <v>88</v>
      </c>
      <c r="F13" s="6" t="s">
        <v>78</v>
      </c>
      <c r="G13" s="6">
        <f t="shared" si="0"/>
        <v>2</v>
      </c>
      <c r="H13" s="6" cm="1">
        <f t="array" ref="H13">_xlfn.IFS(F13=$A$3,$B$3,F13=$A$4,$B$4,F13=$A$5,$B$5)</f>
        <v>2</v>
      </c>
      <c r="J13">
        <v>2</v>
      </c>
      <c r="L13" s="6" t="s">
        <v>84</v>
      </c>
      <c r="N13" t="str">
        <f t="shared" si="2"/>
        <v>Disagree</v>
      </c>
    </row>
    <row r="14" spans="1:14" x14ac:dyDescent="0.25">
      <c r="E14" s="6" t="s">
        <v>89</v>
      </c>
      <c r="F14" s="6" t="s">
        <v>76</v>
      </c>
      <c r="G14" s="6">
        <f t="shared" si="0"/>
        <v>1</v>
      </c>
      <c r="H14" s="6" cm="1">
        <f t="array" ref="H14">_xlfn.IFS(F14=$A$3,$B$3,F14=$A$4,$B$4,F14=$A$5,$B$5)</f>
        <v>1</v>
      </c>
      <c r="J14">
        <v>3</v>
      </c>
      <c r="L14" s="6" t="s">
        <v>85</v>
      </c>
      <c r="N14" t="str">
        <f t="shared" si="2"/>
        <v>Agree</v>
      </c>
    </row>
    <row r="15" spans="1:14" x14ac:dyDescent="0.25">
      <c r="E15" s="6" t="s">
        <v>90</v>
      </c>
      <c r="F15" s="6" t="s">
        <v>78</v>
      </c>
      <c r="G15" s="6">
        <f t="shared" si="0"/>
        <v>2</v>
      </c>
      <c r="H15" s="6" cm="1">
        <f t="array" ref="H15">_xlfn.IFS(F15=$A$3,$B$3,F15=$A$4,$B$4,F15=$A$5,$B$5)</f>
        <v>2</v>
      </c>
      <c r="L15" s="6" t="s">
        <v>86</v>
      </c>
      <c r="N15" t="str">
        <f t="shared" si="2"/>
        <v>Neutral</v>
      </c>
    </row>
    <row r="16" spans="1:14" x14ac:dyDescent="0.25">
      <c r="E16" s="6" t="s">
        <v>91</v>
      </c>
      <c r="F16" s="6" t="s">
        <v>78</v>
      </c>
      <c r="G16" s="6">
        <f t="shared" si="0"/>
        <v>2</v>
      </c>
      <c r="H16" s="6" cm="1">
        <f t="array" ref="H16">_xlfn.IFS(F16=$A$3,$B$3,F16=$A$4,$B$4,F16=$A$5,$B$5)</f>
        <v>2</v>
      </c>
      <c r="J16">
        <v>1</v>
      </c>
      <c r="L16" s="6" t="s">
        <v>87</v>
      </c>
      <c r="N16" t="str">
        <f t="shared" si="2"/>
        <v>Agree</v>
      </c>
    </row>
    <row r="17" spans="5:14" x14ac:dyDescent="0.25">
      <c r="E17" s="6" t="s">
        <v>92</v>
      </c>
      <c r="F17" s="6" t="s">
        <v>76</v>
      </c>
      <c r="G17" s="6">
        <f t="shared" si="0"/>
        <v>1</v>
      </c>
      <c r="H17" s="6" cm="1">
        <f t="array" ref="H17">_xlfn.IFS(F17=$A$3,$B$3,F17=$A$4,$B$4,F17=$A$5,$B$5)</f>
        <v>1</v>
      </c>
      <c r="L17" s="6" t="s">
        <v>87</v>
      </c>
      <c r="N17" t="str">
        <f t="shared" si="2"/>
        <v>Agree</v>
      </c>
    </row>
    <row r="18" spans="5:14" x14ac:dyDescent="0.25">
      <c r="E18" s="6" t="s">
        <v>93</v>
      </c>
      <c r="F18" s="6" t="s">
        <v>76</v>
      </c>
      <c r="G18" s="6">
        <f t="shared" si="0"/>
        <v>1</v>
      </c>
      <c r="H18" s="6" cm="1">
        <f t="array" ref="H18">_xlfn.IFS(F18=$A$3,$B$3,F18=$A$4,$B$4,F18=$A$5,$B$5)</f>
        <v>1</v>
      </c>
      <c r="L18" s="6" t="s">
        <v>88</v>
      </c>
      <c r="N18" t="str">
        <f t="shared" si="2"/>
        <v>Neutral</v>
      </c>
    </row>
    <row r="19" spans="5:14" x14ac:dyDescent="0.25">
      <c r="E19" s="6" t="s">
        <v>94</v>
      </c>
      <c r="F19" s="6" t="s">
        <v>78</v>
      </c>
      <c r="G19" s="6">
        <f t="shared" si="0"/>
        <v>2</v>
      </c>
      <c r="H19" s="6" cm="1">
        <f t="array" ref="H19">_xlfn.IFS(F19=$A$3,$B$3,F19=$A$4,$B$4,F19=$A$5,$B$5)</f>
        <v>2</v>
      </c>
      <c r="L19" s="6" t="s">
        <v>89</v>
      </c>
      <c r="N19" t="str">
        <f t="shared" si="2"/>
        <v>Disagree</v>
      </c>
    </row>
    <row r="20" spans="5:14" x14ac:dyDescent="0.25">
      <c r="E20" s="6" t="s">
        <v>95</v>
      </c>
      <c r="F20" s="6" t="s">
        <v>80</v>
      </c>
      <c r="G20" s="6">
        <f t="shared" si="0"/>
        <v>3</v>
      </c>
      <c r="H20" s="6" cm="1">
        <f t="array" ref="H20">_xlfn.IFS(F20=$A$3,$B$3,F20=$A$4,$B$4,F20=$A$5,$B$5)</f>
        <v>3</v>
      </c>
      <c r="L20" s="6" t="s">
        <v>90</v>
      </c>
      <c r="N20" t="str">
        <f t="shared" si="2"/>
        <v>Neutral</v>
      </c>
    </row>
    <row r="21" spans="5:14" x14ac:dyDescent="0.25">
      <c r="E21" s="6" t="s">
        <v>96</v>
      </c>
      <c r="F21" s="6" t="s">
        <v>80</v>
      </c>
      <c r="G21" s="6">
        <f t="shared" si="0"/>
        <v>3</v>
      </c>
      <c r="H21" s="6" cm="1">
        <f t="array" ref="H21">_xlfn.IFS(F21=$A$3,$B$3,F21=$A$4,$B$4,F21=$A$5,$B$5)</f>
        <v>3</v>
      </c>
      <c r="L21" s="6" t="s">
        <v>91</v>
      </c>
      <c r="N21" t="str">
        <f t="shared" si="2"/>
        <v>Neutral</v>
      </c>
    </row>
    <row r="22" spans="5:14" x14ac:dyDescent="0.25">
      <c r="E22" s="6" t="s">
        <v>97</v>
      </c>
      <c r="F22" s="6" t="s">
        <v>78</v>
      </c>
      <c r="G22" s="6">
        <f t="shared" si="0"/>
        <v>2</v>
      </c>
      <c r="H22" s="6" cm="1">
        <f t="array" ref="H22">_xlfn.IFS(F22=$A$3,$B$3,F22=$A$4,$B$4,F22=$A$5,$B$5)</f>
        <v>2</v>
      </c>
      <c r="L22" s="6" t="s">
        <v>92</v>
      </c>
      <c r="N22" t="str">
        <f t="shared" si="2"/>
        <v>Disagree</v>
      </c>
    </row>
    <row r="23" spans="5:14" x14ac:dyDescent="0.25">
      <c r="L23" s="6" t="s">
        <v>93</v>
      </c>
      <c r="N23" t="str">
        <f t="shared" si="2"/>
        <v>Disagree</v>
      </c>
    </row>
    <row r="24" spans="5:14" x14ac:dyDescent="0.25">
      <c r="L24" s="6" t="s">
        <v>94</v>
      </c>
      <c r="N24" t="str">
        <f t="shared" si="2"/>
        <v>Neutral</v>
      </c>
    </row>
    <row r="25" spans="5:14" x14ac:dyDescent="0.25">
      <c r="L25" s="6" t="s">
        <v>95</v>
      </c>
      <c r="N25" t="str">
        <f t="shared" si="2"/>
        <v>Agree</v>
      </c>
    </row>
    <row r="26" spans="5:14" x14ac:dyDescent="0.25">
      <c r="L26" s="6" t="s">
        <v>96</v>
      </c>
      <c r="N26" t="str">
        <f t="shared" si="2"/>
        <v>Agree</v>
      </c>
    </row>
    <row r="27" spans="5:14" x14ac:dyDescent="0.25">
      <c r="L27" s="6" t="s">
        <v>97</v>
      </c>
      <c r="N27" t="str">
        <f t="shared" si="2"/>
        <v>Neutral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2</vt:lpstr>
      <vt:lpstr>Sheet3</vt:lpstr>
      <vt:lpstr>Sheet1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</dc:creator>
  <cp:lastModifiedBy>Gbenga Adeosun</cp:lastModifiedBy>
  <dcterms:created xsi:type="dcterms:W3CDTF">2024-04-13T20:47:10Z</dcterms:created>
  <dcterms:modified xsi:type="dcterms:W3CDTF">2025-01-16T12:54:53Z</dcterms:modified>
</cp:coreProperties>
</file>