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_Archive/"/>
    </mc:Choice>
  </mc:AlternateContent>
  <xr:revisionPtr revIDLastSave="0" documentId="13_ncr:1_{20FBA793-5CB6-F243-808B-EDF00B1C4816}" xr6:coauthVersionLast="47" xr6:coauthVersionMax="47" xr10:uidLastSave="{00000000-0000-0000-0000-000000000000}"/>
  <bookViews>
    <workbookView xWindow="17700" yWindow="740" windowWidth="28800" windowHeight="16400" activeTab="11" xr2:uid="{2783D1FA-4770-7048-881C-C9C03C723440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7" sheetId="7" r:id="rId6"/>
    <sheet name="Template" sheetId="8" r:id="rId7"/>
    <sheet name="2e partiel" sheetId="9" r:id="rId8"/>
    <sheet name="4e partiel" sheetId="10" r:id="rId9"/>
    <sheet name="Comparaison" sheetId="11" r:id="rId10"/>
    <sheet name="Feuil6" sheetId="12" r:id="rId11"/>
    <sheet name="Feuil8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E5" i="13"/>
  <c r="F5" i="13"/>
  <c r="G5" i="13"/>
  <c r="H5" i="13"/>
  <c r="I5" i="13"/>
  <c r="C5" i="13"/>
  <c r="D18" i="13"/>
  <c r="E18" i="13"/>
  <c r="F18" i="13"/>
  <c r="G18" i="13"/>
  <c r="H18" i="13"/>
  <c r="I18" i="13"/>
  <c r="C18" i="13"/>
  <c r="D6" i="13"/>
  <c r="E6" i="13"/>
  <c r="F6" i="13"/>
  <c r="G6" i="13"/>
  <c r="H6" i="13"/>
  <c r="I6" i="13"/>
  <c r="C6" i="13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G2" i="11"/>
  <c r="F2" i="1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5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5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2" i="11"/>
  <c r="B25" i="10"/>
  <c r="B26" i="10"/>
  <c r="B27" i="10"/>
  <c r="B28" i="10"/>
  <c r="B29" i="10"/>
  <c r="B41" i="10" s="1"/>
  <c r="B53" i="10" s="1"/>
  <c r="B65" i="10" s="1"/>
  <c r="B77" i="10" s="1"/>
  <c r="B89" i="10" s="1"/>
  <c r="B30" i="10"/>
  <c r="B42" i="10" s="1"/>
  <c r="B54" i="10" s="1"/>
  <c r="B66" i="10" s="1"/>
  <c r="B78" i="10" s="1"/>
  <c r="B90" i="10" s="1"/>
  <c r="B31" i="10"/>
  <c r="B43" i="10" s="1"/>
  <c r="B55" i="10" s="1"/>
  <c r="B67" i="10" s="1"/>
  <c r="B79" i="10" s="1"/>
  <c r="B91" i="10" s="1"/>
  <c r="B32" i="10"/>
  <c r="B44" i="10" s="1"/>
  <c r="B56" i="10" s="1"/>
  <c r="B68" i="10" s="1"/>
  <c r="B80" i="10" s="1"/>
  <c r="B92" i="10" s="1"/>
  <c r="B33" i="10"/>
  <c r="B34" i="10"/>
  <c r="B35" i="10"/>
  <c r="B36" i="10"/>
  <c r="B37" i="10"/>
  <c r="B49" i="10" s="1"/>
  <c r="B61" i="10" s="1"/>
  <c r="B73" i="10" s="1"/>
  <c r="B85" i="10" s="1"/>
  <c r="B97" i="10" s="1"/>
  <c r="B38" i="10"/>
  <c r="B50" i="10" s="1"/>
  <c r="B62" i="10" s="1"/>
  <c r="B74" i="10" s="1"/>
  <c r="B86" i="10" s="1"/>
  <c r="B98" i="10" s="1"/>
  <c r="B39" i="10"/>
  <c r="B51" i="10" s="1"/>
  <c r="B63" i="10" s="1"/>
  <c r="B75" i="10" s="1"/>
  <c r="B87" i="10" s="1"/>
  <c r="B99" i="10" s="1"/>
  <c r="B40" i="10"/>
  <c r="B52" i="10" s="1"/>
  <c r="B64" i="10" s="1"/>
  <c r="B76" i="10" s="1"/>
  <c r="B88" i="10" s="1"/>
  <c r="B45" i="10"/>
  <c r="B57" i="10" s="1"/>
  <c r="B69" i="10" s="1"/>
  <c r="B81" i="10" s="1"/>
  <c r="B93" i="10" s="1"/>
  <c r="B46" i="10"/>
  <c r="B58" i="10" s="1"/>
  <c r="B70" i="10" s="1"/>
  <c r="B82" i="10" s="1"/>
  <c r="B94" i="10" s="1"/>
  <c r="B47" i="10"/>
  <c r="B59" i="10" s="1"/>
  <c r="B71" i="10" s="1"/>
  <c r="B83" i="10" s="1"/>
  <c r="B95" i="10" s="1"/>
  <c r="B48" i="10"/>
  <c r="B60" i="10" s="1"/>
  <c r="B72" i="10" s="1"/>
  <c r="B84" i="10" s="1"/>
  <c r="B96" i="10" s="1"/>
  <c r="B24" i="10"/>
  <c r="B8" i="10"/>
  <c r="B9" i="10" s="1"/>
  <c r="B10" i="10" s="1"/>
  <c r="C7" i="10"/>
  <c r="D7" i="10"/>
  <c r="E7" i="10"/>
  <c r="F7" i="10"/>
  <c r="G7" i="10"/>
  <c r="H7" i="10"/>
  <c r="I7" i="10"/>
  <c r="J7" i="10"/>
  <c r="K7" i="10"/>
  <c r="B7" i="10"/>
  <c r="A7" i="10"/>
  <c r="B6" i="10"/>
  <c r="I6" i="10" s="1"/>
  <c r="B6" i="9"/>
  <c r="I6" i="9" s="1"/>
  <c r="C9" i="7"/>
  <c r="A7" i="9"/>
  <c r="K11" i="7"/>
  <c r="J11" i="7"/>
  <c r="I11" i="7"/>
  <c r="H11" i="7"/>
  <c r="G11" i="7"/>
  <c r="F11" i="7"/>
  <c r="E11" i="7"/>
  <c r="D11" i="7"/>
  <c r="C11" i="7"/>
  <c r="C9" i="3"/>
  <c r="D9" i="3" s="1"/>
  <c r="B12" i="3" s="1"/>
  <c r="D12" i="3" s="1"/>
  <c r="B24" i="3" s="1"/>
  <c r="C24" i="3" s="1"/>
  <c r="D24" i="3" s="1"/>
  <c r="B36" i="3" s="1"/>
  <c r="B9" i="3"/>
  <c r="B8" i="3"/>
  <c r="B7" i="3"/>
  <c r="B6" i="3"/>
  <c r="C13" i="4"/>
  <c r="C12" i="4"/>
  <c r="C66" i="5"/>
  <c r="C6" i="4"/>
  <c r="K10" i="7"/>
  <c r="F10" i="7"/>
  <c r="E10" i="7"/>
  <c r="D10" i="7"/>
  <c r="K12" i="7"/>
  <c r="J12" i="7"/>
  <c r="I12" i="7"/>
  <c r="H12" i="7"/>
  <c r="G12" i="7"/>
  <c r="F12" i="7"/>
  <c r="E12" i="7"/>
  <c r="D12" i="7"/>
  <c r="C12" i="7"/>
  <c r="M20" i="7"/>
  <c r="N14" i="7"/>
  <c r="O14" i="7"/>
  <c r="P14" i="7"/>
  <c r="Q14" i="7"/>
  <c r="M14" i="7"/>
  <c r="N19" i="7"/>
  <c r="O19" i="7"/>
  <c r="P19" i="7"/>
  <c r="Q19" i="7"/>
  <c r="M19" i="7"/>
  <c r="V8" i="7"/>
  <c r="N8" i="7"/>
  <c r="O8" i="7"/>
  <c r="P8" i="7"/>
  <c r="Q8" i="7"/>
  <c r="R8" i="7"/>
  <c r="S8" i="7"/>
  <c r="T8" i="7"/>
  <c r="U8" i="7"/>
  <c r="M8" i="7"/>
  <c r="M9" i="7"/>
  <c r="B21" i="7"/>
  <c r="E20" i="7"/>
  <c r="P20" i="7" s="1"/>
  <c r="F20" i="7"/>
  <c r="Q20" i="7" s="1"/>
  <c r="D9" i="7"/>
  <c r="O9" i="7" s="1"/>
  <c r="E9" i="7"/>
  <c r="C15" i="7" s="1"/>
  <c r="N15" i="7" s="1"/>
  <c r="F9" i="7"/>
  <c r="Q9" i="7" s="1"/>
  <c r="G9" i="7"/>
  <c r="D15" i="7" s="1"/>
  <c r="O15" i="7" s="1"/>
  <c r="H9" i="7"/>
  <c r="S9" i="7" s="1"/>
  <c r="I9" i="7"/>
  <c r="E15" i="7" s="1"/>
  <c r="P15" i="7" s="1"/>
  <c r="J9" i="7"/>
  <c r="U9" i="7" s="1"/>
  <c r="K9" i="7"/>
  <c r="F15" i="7" s="1"/>
  <c r="Q15" i="7" s="1"/>
  <c r="N9" i="7"/>
  <c r="P11" i="1"/>
  <c r="P10" i="1"/>
  <c r="P9" i="1"/>
  <c r="P8" i="1"/>
  <c r="P7" i="1"/>
  <c r="P6" i="1"/>
  <c r="P5" i="1"/>
  <c r="P4" i="1"/>
  <c r="P3" i="1"/>
  <c r="P2" i="1"/>
  <c r="P1" i="1"/>
  <c r="E3" i="1"/>
  <c r="E4" i="1"/>
  <c r="E5" i="1"/>
  <c r="E6" i="1"/>
  <c r="E7" i="1"/>
  <c r="E8" i="1"/>
  <c r="E9" i="1"/>
  <c r="E10" i="1"/>
  <c r="E11" i="1"/>
  <c r="E2" i="1"/>
  <c r="O10" i="1"/>
  <c r="O8" i="1"/>
  <c r="O6" i="1"/>
  <c r="O4" i="1"/>
  <c r="O2" i="1"/>
  <c r="O1" i="1"/>
  <c r="E1" i="1"/>
  <c r="D1" i="1"/>
  <c r="G1" i="1"/>
  <c r="G3" i="1"/>
  <c r="G4" i="1"/>
  <c r="G5" i="1"/>
  <c r="G6" i="1"/>
  <c r="G7" i="1"/>
  <c r="G8" i="1"/>
  <c r="G9" i="1"/>
  <c r="G10" i="1"/>
  <c r="G11" i="1"/>
  <c r="G2" i="1"/>
  <c r="Q1" i="1"/>
  <c r="F1" i="1"/>
  <c r="G18" i="2"/>
  <c r="G17" i="2"/>
  <c r="G16" i="2"/>
  <c r="F22" i="4"/>
  <c r="F30" i="4"/>
  <c r="F38" i="4"/>
  <c r="F46" i="4"/>
  <c r="F54" i="4"/>
  <c r="F62" i="4"/>
  <c r="F70" i="4"/>
  <c r="F78" i="4"/>
  <c r="F86" i="4"/>
  <c r="F18" i="4"/>
  <c r="G67" i="5"/>
  <c r="G68" i="5"/>
  <c r="G69" i="5"/>
  <c r="G70" i="5"/>
  <c r="G72" i="5"/>
  <c r="G74" i="5"/>
  <c r="G75" i="5"/>
  <c r="G77" i="5"/>
  <c r="G79" i="5"/>
  <c r="G82" i="5"/>
  <c r="G84" i="5"/>
  <c r="G89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6" i="5"/>
  <c r="C18" i="5"/>
  <c r="C17" i="5"/>
  <c r="C16" i="5"/>
  <c r="C15" i="5"/>
  <c r="C14" i="5"/>
  <c r="C21" i="5" s="1"/>
  <c r="C13" i="5"/>
  <c r="C12" i="5"/>
  <c r="C19" i="5" s="1"/>
  <c r="C11" i="5"/>
  <c r="C10" i="5"/>
  <c r="C9" i="5"/>
  <c r="C8" i="5"/>
  <c r="C7" i="5"/>
  <c r="C6" i="5"/>
  <c r="D18" i="4"/>
  <c r="D19" i="4"/>
  <c r="F19" i="4" s="1"/>
  <c r="D20" i="4"/>
  <c r="F20" i="4" s="1"/>
  <c r="D21" i="4"/>
  <c r="F21" i="4" s="1"/>
  <c r="D22" i="4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C19" i="4"/>
  <c r="C27" i="4"/>
  <c r="C35" i="4"/>
  <c r="C40" i="4"/>
  <c r="C43" i="4"/>
  <c r="C48" i="4"/>
  <c r="C60" i="4"/>
  <c r="C64" i="4"/>
  <c r="C67" i="4"/>
  <c r="C76" i="4"/>
  <c r="C80" i="4"/>
  <c r="C83" i="4"/>
  <c r="C92" i="4"/>
  <c r="B7" i="4"/>
  <c r="C7" i="4" s="1"/>
  <c r="B8" i="4"/>
  <c r="C8" i="4" s="1"/>
  <c r="B9" i="4"/>
  <c r="C9" i="4" s="1"/>
  <c r="B10" i="4"/>
  <c r="C10" i="4" s="1"/>
  <c r="B11" i="4"/>
  <c r="C11" i="4" s="1"/>
  <c r="B12" i="4"/>
  <c r="B13" i="4"/>
  <c r="B14" i="4"/>
  <c r="C14" i="4" s="1"/>
  <c r="B15" i="4"/>
  <c r="B16" i="4"/>
  <c r="C16" i="4" s="1"/>
  <c r="B17" i="4"/>
  <c r="C17" i="4" s="1"/>
  <c r="B18" i="4"/>
  <c r="C18" i="4" s="1"/>
  <c r="B19" i="4"/>
  <c r="B20" i="4"/>
  <c r="C20" i="4" s="1"/>
  <c r="B21" i="4"/>
  <c r="C21" i="4" s="1"/>
  <c r="B22" i="4"/>
  <c r="C22" i="4" s="1"/>
  <c r="B23" i="4"/>
  <c r="B24" i="4"/>
  <c r="C24" i="4" s="1"/>
  <c r="B25" i="4"/>
  <c r="C25" i="4" s="1"/>
  <c r="B26" i="4"/>
  <c r="C26" i="4" s="1"/>
  <c r="B27" i="4"/>
  <c r="B28" i="4"/>
  <c r="C28" i="4" s="1"/>
  <c r="B29" i="4"/>
  <c r="C29" i="4" s="1"/>
  <c r="B30" i="4"/>
  <c r="C30" i="4" s="1"/>
  <c r="B31" i="4"/>
  <c r="B32" i="4"/>
  <c r="C32" i="4" s="1"/>
  <c r="B33" i="4"/>
  <c r="C33" i="4" s="1"/>
  <c r="B34" i="4"/>
  <c r="C34" i="4" s="1"/>
  <c r="B35" i="4"/>
  <c r="B36" i="4"/>
  <c r="C36" i="4" s="1"/>
  <c r="B37" i="4"/>
  <c r="C37" i="4" s="1"/>
  <c r="B38" i="4"/>
  <c r="C38" i="4" s="1"/>
  <c r="B39" i="4"/>
  <c r="B40" i="4"/>
  <c r="B41" i="4"/>
  <c r="C41" i="4" s="1"/>
  <c r="B42" i="4"/>
  <c r="C42" i="4" s="1"/>
  <c r="B43" i="4"/>
  <c r="B44" i="4"/>
  <c r="C44" i="4" s="1"/>
  <c r="B45" i="4"/>
  <c r="C45" i="4" s="1"/>
  <c r="B46" i="4"/>
  <c r="C46" i="4" s="1"/>
  <c r="B47" i="4"/>
  <c r="B48" i="4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B58" i="4"/>
  <c r="C58" i="4" s="1"/>
  <c r="B59" i="4"/>
  <c r="B60" i="4"/>
  <c r="B61" i="4"/>
  <c r="C61" i="4" s="1"/>
  <c r="B62" i="4"/>
  <c r="C62" i="4" s="1"/>
  <c r="B63" i="4"/>
  <c r="C63" i="4" s="1"/>
  <c r="B64" i="4"/>
  <c r="B65" i="4"/>
  <c r="C65" i="4" s="1"/>
  <c r="B66" i="4"/>
  <c r="C66" i="4" s="1"/>
  <c r="B67" i="4"/>
  <c r="B68" i="4"/>
  <c r="C68" i="4" s="1"/>
  <c r="B69" i="4"/>
  <c r="C69" i="4" s="1"/>
  <c r="B70" i="4"/>
  <c r="C70" i="4" s="1"/>
  <c r="B71" i="4"/>
  <c r="C71" i="4" s="1"/>
  <c r="B72" i="4"/>
  <c r="C72" i="4" s="1"/>
  <c r="B73" i="4"/>
  <c r="B74" i="4"/>
  <c r="C74" i="4" s="1"/>
  <c r="B75" i="4"/>
  <c r="B76" i="4"/>
  <c r="B77" i="4"/>
  <c r="C77" i="4" s="1"/>
  <c r="B78" i="4"/>
  <c r="C78" i="4" s="1"/>
  <c r="B79" i="4"/>
  <c r="C79" i="4" s="1"/>
  <c r="B80" i="4"/>
  <c r="B81" i="4"/>
  <c r="C81" i="4" s="1"/>
  <c r="B82" i="4"/>
  <c r="C82" i="4" s="1"/>
  <c r="B83" i="4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B93" i="4"/>
  <c r="C93" i="4" s="1"/>
  <c r="B6" i="4"/>
  <c r="L15" i="1"/>
  <c r="A15" i="1"/>
  <c r="C6" i="3"/>
  <c r="D6" i="3" s="1"/>
  <c r="G4" i="2"/>
  <c r="G3" i="2"/>
  <c r="B23" i="2"/>
  <c r="B24" i="2"/>
  <c r="C24" i="2"/>
  <c r="B15" i="2"/>
  <c r="B16" i="2"/>
  <c r="B17" i="2"/>
  <c r="B18" i="2"/>
  <c r="C18" i="2"/>
  <c r="B19" i="2"/>
  <c r="B20" i="2"/>
  <c r="B21" i="2"/>
  <c r="B22" i="2"/>
  <c r="C22" i="2"/>
  <c r="F14" i="2"/>
  <c r="F13" i="2"/>
  <c r="F12" i="2"/>
  <c r="F11" i="2"/>
  <c r="F10" i="2"/>
  <c r="F9" i="2"/>
  <c r="F8" i="2"/>
  <c r="F7" i="2"/>
  <c r="F6" i="2"/>
  <c r="B6" i="2"/>
  <c r="C6" i="2" s="1"/>
  <c r="B7" i="2"/>
  <c r="B8" i="2"/>
  <c r="B9" i="2"/>
  <c r="B10" i="2"/>
  <c r="B11" i="2"/>
  <c r="B12" i="2"/>
  <c r="B13" i="2"/>
  <c r="B14" i="2"/>
  <c r="S3" i="1"/>
  <c r="S4" i="1"/>
  <c r="S5" i="1"/>
  <c r="S6" i="1"/>
  <c r="S7" i="1"/>
  <c r="S8" i="1"/>
  <c r="S9" i="1"/>
  <c r="S10" i="1"/>
  <c r="S11" i="1"/>
  <c r="S2" i="1"/>
  <c r="J3" i="1"/>
  <c r="J4" i="1"/>
  <c r="J5" i="1"/>
  <c r="J6" i="1"/>
  <c r="J7" i="1"/>
  <c r="J8" i="1"/>
  <c r="J9" i="1"/>
  <c r="J10" i="1"/>
  <c r="J11" i="1"/>
  <c r="J2" i="1"/>
  <c r="J13" i="1"/>
  <c r="N3" i="1"/>
  <c r="R3" i="1" s="1"/>
  <c r="N4" i="1"/>
  <c r="R4" i="1" s="1"/>
  <c r="N5" i="1"/>
  <c r="Q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2" i="1"/>
  <c r="R2" i="1" s="1"/>
  <c r="R1" i="1"/>
  <c r="C11" i="1"/>
  <c r="I11" i="1" s="1"/>
  <c r="C10" i="1"/>
  <c r="I10" i="1" s="1"/>
  <c r="C9" i="1"/>
  <c r="I9" i="1" s="1"/>
  <c r="I1" i="1"/>
  <c r="C8" i="1"/>
  <c r="I8" i="1" s="1"/>
  <c r="C3" i="1"/>
  <c r="I3" i="1" s="1"/>
  <c r="C4" i="1"/>
  <c r="I4" i="1" s="1"/>
  <c r="C5" i="1"/>
  <c r="I5" i="1" s="1"/>
  <c r="C6" i="1"/>
  <c r="I6" i="1" s="1"/>
  <c r="C7" i="1"/>
  <c r="I7" i="1" s="1"/>
  <c r="C2" i="1"/>
  <c r="I2" i="1" s="1"/>
  <c r="G6" i="9" l="1"/>
  <c r="F6" i="9"/>
  <c r="H6" i="10"/>
  <c r="K6" i="10"/>
  <c r="J6" i="10"/>
  <c r="C6" i="10"/>
  <c r="D6" i="10"/>
  <c r="E6" i="10"/>
  <c r="F6" i="10"/>
  <c r="G6" i="10"/>
  <c r="H6" i="9"/>
  <c r="E6" i="9"/>
  <c r="C6" i="9"/>
  <c r="D6" i="9"/>
  <c r="K6" i="9"/>
  <c r="J6" i="9"/>
  <c r="B7" i="9"/>
  <c r="G10" i="7"/>
  <c r="B15" i="7"/>
  <c r="M15" i="7" s="1"/>
  <c r="H10" i="7"/>
  <c r="I10" i="7"/>
  <c r="R9" i="7"/>
  <c r="J10" i="7"/>
  <c r="C10" i="7"/>
  <c r="P9" i="7"/>
  <c r="V9" i="7"/>
  <c r="T9" i="7"/>
  <c r="C20" i="7"/>
  <c r="N20" i="7" s="1"/>
  <c r="D20" i="7"/>
  <c r="O20" i="7" s="1"/>
  <c r="B22" i="7"/>
  <c r="E22" i="7" s="1"/>
  <c r="P22" i="7" s="1"/>
  <c r="M21" i="7"/>
  <c r="D21" i="7"/>
  <c r="O21" i="7" s="1"/>
  <c r="C21" i="7"/>
  <c r="N21" i="7" s="1"/>
  <c r="E21" i="7"/>
  <c r="P21" i="7" s="1"/>
  <c r="F21" i="7"/>
  <c r="Q21" i="7" s="1"/>
  <c r="F4" i="1"/>
  <c r="H4" i="1" s="1"/>
  <c r="F3" i="1"/>
  <c r="O5" i="1"/>
  <c r="O9" i="1"/>
  <c r="O3" i="1"/>
  <c r="O7" i="1"/>
  <c r="O11" i="1"/>
  <c r="D10" i="1"/>
  <c r="D9" i="1"/>
  <c r="D8" i="1"/>
  <c r="D7" i="1"/>
  <c r="D6" i="1"/>
  <c r="D2" i="1"/>
  <c r="D5" i="1"/>
  <c r="F11" i="1"/>
  <c r="H11" i="1" s="1"/>
  <c r="D4" i="1"/>
  <c r="D11" i="1"/>
  <c r="D3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H3" i="1"/>
  <c r="U6" i="1"/>
  <c r="U7" i="1"/>
  <c r="U3" i="1"/>
  <c r="U5" i="1"/>
  <c r="U11" i="1"/>
  <c r="R5" i="1"/>
  <c r="Q4" i="1"/>
  <c r="F2" i="1"/>
  <c r="H2" i="1" s="1"/>
  <c r="Q6" i="1"/>
  <c r="Q7" i="1"/>
  <c r="Q8" i="1"/>
  <c r="Q9" i="1"/>
  <c r="Q2" i="1"/>
  <c r="Q10" i="1"/>
  <c r="Q3" i="1"/>
  <c r="Q11" i="1"/>
  <c r="C26" i="5"/>
  <c r="C25" i="5"/>
  <c r="C24" i="5"/>
  <c r="C23" i="5"/>
  <c r="C22" i="5"/>
  <c r="C20" i="5"/>
  <c r="C75" i="4"/>
  <c r="C59" i="4"/>
  <c r="C39" i="4"/>
  <c r="C73" i="4"/>
  <c r="C57" i="4"/>
  <c r="C15" i="4"/>
  <c r="C23" i="4"/>
  <c r="C31" i="4"/>
  <c r="C47" i="4"/>
  <c r="C7" i="3"/>
  <c r="D7" i="3" s="1"/>
  <c r="C8" i="3" s="1"/>
  <c r="D8" i="3" s="1"/>
  <c r="G7" i="2"/>
  <c r="G13" i="2"/>
  <c r="G8" i="2"/>
  <c r="G12" i="2"/>
  <c r="G14" i="2"/>
  <c r="G10" i="2"/>
  <c r="G9" i="2"/>
  <c r="H4" i="2"/>
  <c r="H10" i="2"/>
  <c r="C14" i="2"/>
  <c r="C21" i="2"/>
  <c r="C17" i="2"/>
  <c r="C23" i="2"/>
  <c r="C12" i="2"/>
  <c r="C11" i="2"/>
  <c r="C20" i="2"/>
  <c r="C16" i="2"/>
  <c r="C10" i="2"/>
  <c r="C15" i="2"/>
  <c r="G6" i="2"/>
  <c r="C9" i="2"/>
  <c r="C19" i="2"/>
  <c r="G11" i="2"/>
  <c r="C8" i="2"/>
  <c r="C7" i="2"/>
  <c r="C13" i="2"/>
  <c r="U4" i="1"/>
  <c r="U8" i="1"/>
  <c r="U2" i="1"/>
  <c r="U10" i="1"/>
  <c r="U9" i="1"/>
  <c r="B8" i="9" l="1"/>
  <c r="I7" i="9"/>
  <c r="J7" i="9"/>
  <c r="C7" i="9"/>
  <c r="K7" i="9"/>
  <c r="D7" i="9"/>
  <c r="E7" i="9"/>
  <c r="F7" i="9"/>
  <c r="H7" i="9"/>
  <c r="G7" i="9"/>
  <c r="C36" i="3"/>
  <c r="D36" i="3" s="1"/>
  <c r="B48" i="3" s="1"/>
  <c r="C22" i="7"/>
  <c r="N22" i="7" s="1"/>
  <c r="D22" i="7"/>
  <c r="O22" i="7" s="1"/>
  <c r="F22" i="7"/>
  <c r="Q22" i="7" s="1"/>
  <c r="B23" i="7"/>
  <c r="E23" i="7" s="1"/>
  <c r="P23" i="7" s="1"/>
  <c r="M22" i="7"/>
  <c r="C30" i="5"/>
  <c r="C28" i="5"/>
  <c r="C32" i="5"/>
  <c r="C27" i="5"/>
  <c r="C29" i="5"/>
  <c r="C31" i="5"/>
  <c r="C34" i="5"/>
  <c r="G19" i="2"/>
  <c r="H13" i="2"/>
  <c r="H16" i="2"/>
  <c r="H6" i="2"/>
  <c r="H17" i="2" s="1"/>
  <c r="G20" i="2"/>
  <c r="H9" i="2"/>
  <c r="H20" i="2" s="1"/>
  <c r="I4" i="2"/>
  <c r="I16" i="2" s="1"/>
  <c r="H8" i="2"/>
  <c r="H19" i="2" s="1"/>
  <c r="H11" i="2"/>
  <c r="H12" i="2"/>
  <c r="H14" i="2"/>
  <c r="H7" i="2"/>
  <c r="H18" i="2" s="1"/>
  <c r="F8" i="10" l="1"/>
  <c r="E8" i="10"/>
  <c r="H8" i="10"/>
  <c r="G8" i="10"/>
  <c r="D8" i="10"/>
  <c r="C8" i="10"/>
  <c r="K8" i="10"/>
  <c r="J8" i="10"/>
  <c r="I8" i="10"/>
  <c r="B9" i="9"/>
  <c r="H8" i="9"/>
  <c r="I8" i="9"/>
  <c r="J8" i="9"/>
  <c r="C8" i="9"/>
  <c r="G8" i="9"/>
  <c r="E8" i="9"/>
  <c r="D8" i="9"/>
  <c r="K8" i="9"/>
  <c r="F8" i="9"/>
  <c r="F23" i="7"/>
  <c r="Q23" i="7" s="1"/>
  <c r="C48" i="3"/>
  <c r="D48" i="3" s="1"/>
  <c r="B60" i="3" s="1"/>
  <c r="C60" i="3" s="1"/>
  <c r="D60" i="3" s="1"/>
  <c r="B13" i="3"/>
  <c r="D13" i="3" s="1"/>
  <c r="B25" i="3" s="1"/>
  <c r="C25" i="3" s="1"/>
  <c r="D25" i="3" s="1"/>
  <c r="D23" i="7"/>
  <c r="O23" i="7" s="1"/>
  <c r="B24" i="7"/>
  <c r="M23" i="7"/>
  <c r="C23" i="7"/>
  <c r="N23" i="7" s="1"/>
  <c r="C39" i="5"/>
  <c r="C35" i="5"/>
  <c r="C36" i="5"/>
  <c r="C41" i="5" s="1"/>
  <c r="C37" i="5"/>
  <c r="C33" i="5"/>
  <c r="C44" i="5"/>
  <c r="H22" i="2"/>
  <c r="J4" i="2"/>
  <c r="J16" i="2" s="1"/>
  <c r="I9" i="2"/>
  <c r="I20" i="2" s="1"/>
  <c r="I6" i="2"/>
  <c r="I17" i="2" s="1"/>
  <c r="I11" i="2"/>
  <c r="I8" i="2"/>
  <c r="I19" i="2" s="1"/>
  <c r="I13" i="2"/>
  <c r="I10" i="2"/>
  <c r="I7" i="2"/>
  <c r="I18" i="2" s="1"/>
  <c r="I12" i="2"/>
  <c r="I14" i="2"/>
  <c r="G22" i="2"/>
  <c r="D9" i="10" l="1"/>
  <c r="K9" i="10"/>
  <c r="C9" i="10"/>
  <c r="H9" i="10"/>
  <c r="G9" i="10"/>
  <c r="F9" i="10"/>
  <c r="E9" i="10"/>
  <c r="J9" i="10"/>
  <c r="I9" i="10"/>
  <c r="B10" i="9"/>
  <c r="B12" i="9" s="1"/>
  <c r="E9" i="9"/>
  <c r="F9" i="9"/>
  <c r="H9" i="9"/>
  <c r="G9" i="9"/>
  <c r="I9" i="9"/>
  <c r="D9" i="9"/>
  <c r="C9" i="9"/>
  <c r="K9" i="9"/>
  <c r="J9" i="9"/>
  <c r="B14" i="3"/>
  <c r="D14" i="3" s="1"/>
  <c r="B26" i="3" s="1"/>
  <c r="C26" i="3" s="1"/>
  <c r="D26" i="3" s="1"/>
  <c r="B25" i="7"/>
  <c r="M24" i="7"/>
  <c r="C24" i="7"/>
  <c r="N24" i="7" s="1"/>
  <c r="D24" i="7"/>
  <c r="O24" i="7" s="1"/>
  <c r="E24" i="7"/>
  <c r="P24" i="7" s="1"/>
  <c r="F24" i="7"/>
  <c r="Q24" i="7" s="1"/>
  <c r="C46" i="5"/>
  <c r="C42" i="5"/>
  <c r="C49" i="5" s="1"/>
  <c r="C40" i="5"/>
  <c r="C38" i="5"/>
  <c r="C51" i="5"/>
  <c r="C47" i="5"/>
  <c r="I22" i="2"/>
  <c r="K4" i="2"/>
  <c r="K16" i="2" s="1"/>
  <c r="J10" i="2"/>
  <c r="J13" i="2"/>
  <c r="J8" i="2"/>
  <c r="J19" i="2" s="1"/>
  <c r="J7" i="2"/>
  <c r="J18" i="2" s="1"/>
  <c r="J6" i="2"/>
  <c r="J17" i="2" s="1"/>
  <c r="J12" i="2"/>
  <c r="J14" i="2"/>
  <c r="J11" i="2"/>
  <c r="J9" i="2"/>
  <c r="J20" i="2" s="1"/>
  <c r="C2" i="11" l="1"/>
  <c r="E12" i="9"/>
  <c r="I12" i="9"/>
  <c r="H12" i="9"/>
  <c r="D12" i="9"/>
  <c r="K12" i="9"/>
  <c r="C12" i="9"/>
  <c r="J12" i="9"/>
  <c r="G12" i="9"/>
  <c r="F12" i="9"/>
  <c r="J10" i="10"/>
  <c r="I10" i="10"/>
  <c r="H10" i="10"/>
  <c r="G10" i="10"/>
  <c r="F10" i="10"/>
  <c r="E10" i="10"/>
  <c r="D10" i="10"/>
  <c r="C10" i="10"/>
  <c r="B12" i="10"/>
  <c r="K10" i="10"/>
  <c r="B24" i="9"/>
  <c r="B13" i="9"/>
  <c r="C10" i="9"/>
  <c r="K10" i="9"/>
  <c r="F10" i="9"/>
  <c r="D10" i="9"/>
  <c r="G10" i="9"/>
  <c r="E10" i="9"/>
  <c r="H10" i="9"/>
  <c r="I10" i="9"/>
  <c r="J10" i="9"/>
  <c r="B37" i="3"/>
  <c r="B15" i="3"/>
  <c r="D15" i="3" s="1"/>
  <c r="B27" i="3" s="1"/>
  <c r="C27" i="3" s="1"/>
  <c r="D27" i="3" s="1"/>
  <c r="B26" i="7"/>
  <c r="M25" i="7"/>
  <c r="C25" i="7"/>
  <c r="N25" i="7" s="1"/>
  <c r="F25" i="7"/>
  <c r="Q25" i="7" s="1"/>
  <c r="D25" i="7"/>
  <c r="O25" i="7" s="1"/>
  <c r="E25" i="7"/>
  <c r="P25" i="7" s="1"/>
  <c r="C56" i="5"/>
  <c r="C45" i="5"/>
  <c r="C43" i="5"/>
  <c r="C54" i="5"/>
  <c r="C52" i="5"/>
  <c r="J22" i="2"/>
  <c r="L4" i="2"/>
  <c r="L16" i="2" s="1"/>
  <c r="K13" i="2"/>
  <c r="K10" i="2"/>
  <c r="K8" i="2"/>
  <c r="K19" i="2" s="1"/>
  <c r="K11" i="2"/>
  <c r="K7" i="2"/>
  <c r="K18" i="2" s="1"/>
  <c r="K14" i="2"/>
  <c r="K9" i="2"/>
  <c r="K20" i="2" s="1"/>
  <c r="K6" i="2"/>
  <c r="K17" i="2" s="1"/>
  <c r="K12" i="2"/>
  <c r="C3" i="11" l="1"/>
  <c r="I13" i="9"/>
  <c r="J13" i="9"/>
  <c r="C13" i="9"/>
  <c r="K13" i="9"/>
  <c r="D13" i="9"/>
  <c r="E13" i="9"/>
  <c r="F13" i="9"/>
  <c r="G13" i="9"/>
  <c r="H13" i="9"/>
  <c r="F24" i="9"/>
  <c r="G24" i="9"/>
  <c r="H24" i="9"/>
  <c r="C14" i="11"/>
  <c r="I24" i="9"/>
  <c r="J24" i="9"/>
  <c r="C24" i="9"/>
  <c r="K24" i="9"/>
  <c r="D24" i="9"/>
  <c r="E24" i="9"/>
  <c r="H12" i="10"/>
  <c r="G12" i="10"/>
  <c r="J12" i="10"/>
  <c r="I12" i="10"/>
  <c r="F12" i="10"/>
  <c r="E12" i="10"/>
  <c r="D12" i="10"/>
  <c r="C12" i="10"/>
  <c r="B13" i="10"/>
  <c r="K12" i="10"/>
  <c r="B14" i="9"/>
  <c r="B25" i="9"/>
  <c r="B36" i="9"/>
  <c r="B38" i="3"/>
  <c r="B16" i="3"/>
  <c r="D16" i="3" s="1"/>
  <c r="B28" i="3" s="1"/>
  <c r="C28" i="3" s="1"/>
  <c r="D28" i="3" s="1"/>
  <c r="C37" i="3"/>
  <c r="D37" i="3" s="1"/>
  <c r="B49" i="3" s="1"/>
  <c r="C49" i="3" s="1"/>
  <c r="D49" i="3" s="1"/>
  <c r="B27" i="7"/>
  <c r="M26" i="7"/>
  <c r="F26" i="7"/>
  <c r="Q26" i="7" s="1"/>
  <c r="D26" i="7"/>
  <c r="O26" i="7" s="1"/>
  <c r="C26" i="7"/>
  <c r="N26" i="7" s="1"/>
  <c r="E26" i="7"/>
  <c r="P26" i="7" s="1"/>
  <c r="C50" i="5"/>
  <c r="C48" i="5"/>
  <c r="C61" i="5"/>
  <c r="E54" i="5"/>
  <c r="F54" i="5"/>
  <c r="F52" i="5"/>
  <c r="F45" i="5"/>
  <c r="C59" i="5"/>
  <c r="C57" i="5"/>
  <c r="K22" i="2"/>
  <c r="M4" i="2"/>
  <c r="M16" i="2" s="1"/>
  <c r="L12" i="2"/>
  <c r="L11" i="2"/>
  <c r="L9" i="2"/>
  <c r="L20" i="2" s="1"/>
  <c r="L7" i="2"/>
  <c r="L18" i="2" s="1"/>
  <c r="L13" i="2"/>
  <c r="L6" i="2"/>
  <c r="L17" i="2" s="1"/>
  <c r="L10" i="2"/>
  <c r="L8" i="2"/>
  <c r="L19" i="2" s="1"/>
  <c r="L14" i="2"/>
  <c r="H14" i="9" l="1"/>
  <c r="C4" i="11"/>
  <c r="I14" i="9"/>
  <c r="J14" i="9"/>
  <c r="C14" i="9"/>
  <c r="K14" i="9"/>
  <c r="D14" i="9"/>
  <c r="E14" i="9"/>
  <c r="F14" i="9"/>
  <c r="G14" i="9"/>
  <c r="E25" i="9"/>
  <c r="F25" i="9"/>
  <c r="G25" i="9"/>
  <c r="H25" i="9"/>
  <c r="C15" i="11"/>
  <c r="I25" i="9"/>
  <c r="J25" i="9"/>
  <c r="C25" i="9"/>
  <c r="D25" i="9"/>
  <c r="K25" i="9"/>
  <c r="J36" i="9"/>
  <c r="C36" i="9"/>
  <c r="K36" i="9"/>
  <c r="D36" i="9"/>
  <c r="E36" i="9"/>
  <c r="F36" i="9"/>
  <c r="C26" i="11"/>
  <c r="G36" i="9"/>
  <c r="H36" i="9"/>
  <c r="I36" i="9"/>
  <c r="H24" i="10"/>
  <c r="G24" i="10"/>
  <c r="F24" i="10"/>
  <c r="E24" i="10"/>
  <c r="D24" i="10"/>
  <c r="C24" i="10"/>
  <c r="K24" i="10"/>
  <c r="J24" i="10"/>
  <c r="I24" i="10"/>
  <c r="F13" i="10"/>
  <c r="E13" i="10"/>
  <c r="J13" i="10"/>
  <c r="I13" i="10"/>
  <c r="H13" i="10"/>
  <c r="G13" i="10"/>
  <c r="D13" i="10"/>
  <c r="C13" i="10"/>
  <c r="B14" i="10"/>
  <c r="K13" i="10"/>
  <c r="B48" i="9"/>
  <c r="B37" i="9"/>
  <c r="B15" i="9"/>
  <c r="B26" i="9"/>
  <c r="B39" i="3"/>
  <c r="B17" i="3"/>
  <c r="C38" i="3"/>
  <c r="D38" i="3" s="1"/>
  <c r="B50" i="3" s="1"/>
  <c r="C50" i="3"/>
  <c r="D50" i="3" s="1"/>
  <c r="B28" i="7"/>
  <c r="M27" i="7"/>
  <c r="E27" i="7"/>
  <c r="P27" i="7" s="1"/>
  <c r="F27" i="7"/>
  <c r="Q27" i="7" s="1"/>
  <c r="D27" i="7"/>
  <c r="O27" i="7" s="1"/>
  <c r="C27" i="7"/>
  <c r="N27" i="7" s="1"/>
  <c r="F48" i="5"/>
  <c r="C55" i="5"/>
  <c r="F55" i="5" s="1"/>
  <c r="C53" i="5"/>
  <c r="F21" i="5"/>
  <c r="F6" i="5"/>
  <c r="F12" i="5"/>
  <c r="F17" i="5"/>
  <c r="F18" i="5"/>
  <c r="F8" i="5"/>
  <c r="F9" i="5"/>
  <c r="F15" i="5"/>
  <c r="F7" i="5"/>
  <c r="F16" i="5"/>
  <c r="F19" i="5"/>
  <c r="F11" i="5"/>
  <c r="F10" i="5"/>
  <c r="F13" i="5"/>
  <c r="F14" i="5"/>
  <c r="F25" i="5"/>
  <c r="F24" i="5"/>
  <c r="F26" i="5"/>
  <c r="F22" i="5"/>
  <c r="F20" i="5"/>
  <c r="F23" i="5"/>
  <c r="F32" i="5"/>
  <c r="F29" i="5"/>
  <c r="F30" i="5"/>
  <c r="F31" i="5"/>
  <c r="F34" i="5"/>
  <c r="F27" i="5"/>
  <c r="F28" i="5"/>
  <c r="F41" i="5"/>
  <c r="F37" i="5"/>
  <c r="F35" i="5"/>
  <c r="F44" i="5"/>
  <c r="F39" i="5"/>
  <c r="F36" i="5"/>
  <c r="F33" i="5"/>
  <c r="F40" i="5"/>
  <c r="F42" i="5"/>
  <c r="F49" i="5"/>
  <c r="F46" i="5"/>
  <c r="F51" i="5"/>
  <c r="F38" i="5"/>
  <c r="F47" i="5"/>
  <c r="F66" i="5"/>
  <c r="G66" i="5" s="1"/>
  <c r="F59" i="5"/>
  <c r="F43" i="5"/>
  <c r="F57" i="5"/>
  <c r="F61" i="5"/>
  <c r="F56" i="5"/>
  <c r="F50" i="5"/>
  <c r="C64" i="5"/>
  <c r="L22" i="2"/>
  <c r="N4" i="2"/>
  <c r="N16" i="2" s="1"/>
  <c r="M10" i="2"/>
  <c r="M13" i="2"/>
  <c r="M12" i="2"/>
  <c r="M14" i="2"/>
  <c r="M11" i="2"/>
  <c r="M9" i="2"/>
  <c r="M20" i="2" s="1"/>
  <c r="M7" i="2"/>
  <c r="M18" i="2" s="1"/>
  <c r="M6" i="2"/>
  <c r="M17" i="2" s="1"/>
  <c r="M8" i="2"/>
  <c r="M19" i="2" s="1"/>
  <c r="D26" i="9" l="1"/>
  <c r="E26" i="9"/>
  <c r="F26" i="9"/>
  <c r="G26" i="9"/>
  <c r="H26" i="9"/>
  <c r="C16" i="11"/>
  <c r="I26" i="9"/>
  <c r="J26" i="9"/>
  <c r="K26" i="9"/>
  <c r="C26" i="9"/>
  <c r="G15" i="9"/>
  <c r="H15" i="9"/>
  <c r="C5" i="11"/>
  <c r="I15" i="9"/>
  <c r="J15" i="9"/>
  <c r="C15" i="9"/>
  <c r="K15" i="9"/>
  <c r="D15" i="9"/>
  <c r="E15" i="9"/>
  <c r="F15" i="9"/>
  <c r="C27" i="11"/>
  <c r="I37" i="9"/>
  <c r="J37" i="9"/>
  <c r="C37" i="9"/>
  <c r="K37" i="9"/>
  <c r="D37" i="9"/>
  <c r="E37" i="9"/>
  <c r="F37" i="9"/>
  <c r="G37" i="9"/>
  <c r="H37" i="9"/>
  <c r="F48" i="9"/>
  <c r="G48" i="9"/>
  <c r="H48" i="9"/>
  <c r="C38" i="11"/>
  <c r="E48" i="9"/>
  <c r="I48" i="9"/>
  <c r="J48" i="9"/>
  <c r="K48" i="9"/>
  <c r="C48" i="9"/>
  <c r="D48" i="9"/>
  <c r="B15" i="10"/>
  <c r="D14" i="10"/>
  <c r="K14" i="10"/>
  <c r="C14" i="10"/>
  <c r="J14" i="10"/>
  <c r="I14" i="10"/>
  <c r="H14" i="10"/>
  <c r="G14" i="10"/>
  <c r="F14" i="10"/>
  <c r="E14" i="10"/>
  <c r="F25" i="10"/>
  <c r="E25" i="10"/>
  <c r="H25" i="10"/>
  <c r="G25" i="10"/>
  <c r="D25" i="10"/>
  <c r="C25" i="10"/>
  <c r="K25" i="10"/>
  <c r="J25" i="10"/>
  <c r="I25" i="10"/>
  <c r="H36" i="10"/>
  <c r="G36" i="10"/>
  <c r="K36" i="10"/>
  <c r="D36" i="10"/>
  <c r="C36" i="10"/>
  <c r="J36" i="10"/>
  <c r="I36" i="10"/>
  <c r="F36" i="10"/>
  <c r="E36" i="10"/>
  <c r="B38" i="9"/>
  <c r="B16" i="9"/>
  <c r="B27" i="9"/>
  <c r="B49" i="9"/>
  <c r="B60" i="9"/>
  <c r="D17" i="3"/>
  <c r="B29" i="3" s="1"/>
  <c r="C29" i="3" s="1"/>
  <c r="D29" i="3" s="1"/>
  <c r="B40" i="3"/>
  <c r="B18" i="3"/>
  <c r="D18" i="3" s="1"/>
  <c r="B30" i="3" s="1"/>
  <c r="C30" i="3" s="1"/>
  <c r="D30" i="3" s="1"/>
  <c r="C39" i="3"/>
  <c r="D39" i="3" s="1"/>
  <c r="B51" i="3" s="1"/>
  <c r="C51" i="3"/>
  <c r="D51" i="3" s="1"/>
  <c r="B29" i="7"/>
  <c r="M28" i="7"/>
  <c r="D28" i="7"/>
  <c r="O28" i="7" s="1"/>
  <c r="F28" i="7"/>
  <c r="Q28" i="7" s="1"/>
  <c r="C28" i="7"/>
  <c r="N28" i="7" s="1"/>
  <c r="E28" i="7"/>
  <c r="P28" i="7" s="1"/>
  <c r="F53" i="5"/>
  <c r="C60" i="5"/>
  <c r="C58" i="5"/>
  <c r="C71" i="5"/>
  <c r="F71" i="5" s="1"/>
  <c r="G71" i="5" s="1"/>
  <c r="F64" i="5"/>
  <c r="C62" i="5"/>
  <c r="F62" i="5" s="1"/>
  <c r="M22" i="2"/>
  <c r="O4" i="2"/>
  <c r="O16" i="2" s="1"/>
  <c r="N8" i="2"/>
  <c r="N19" i="2" s="1"/>
  <c r="N12" i="2"/>
  <c r="N14" i="2"/>
  <c r="N9" i="2"/>
  <c r="N20" i="2" s="1"/>
  <c r="N11" i="2"/>
  <c r="N6" i="2"/>
  <c r="N17" i="2" s="1"/>
  <c r="N13" i="2"/>
  <c r="N10" i="2"/>
  <c r="N7" i="2"/>
  <c r="N18" i="2" s="1"/>
  <c r="F16" i="9" l="1"/>
  <c r="G16" i="9"/>
  <c r="H16" i="9"/>
  <c r="C6" i="11"/>
  <c r="I16" i="9"/>
  <c r="J16" i="9"/>
  <c r="C16" i="9"/>
  <c r="K16" i="9"/>
  <c r="D16" i="9"/>
  <c r="E16" i="9"/>
  <c r="E49" i="9"/>
  <c r="F49" i="9"/>
  <c r="G49" i="9"/>
  <c r="C39" i="11"/>
  <c r="J49" i="9"/>
  <c r="K49" i="9"/>
  <c r="C49" i="9"/>
  <c r="D49" i="9"/>
  <c r="H49" i="9"/>
  <c r="I49" i="9"/>
  <c r="C27" i="9"/>
  <c r="K27" i="9"/>
  <c r="D27" i="9"/>
  <c r="E27" i="9"/>
  <c r="F27" i="9"/>
  <c r="G27" i="9"/>
  <c r="C17" i="11"/>
  <c r="J27" i="9"/>
  <c r="H27" i="9"/>
  <c r="I27" i="9"/>
  <c r="H38" i="9"/>
  <c r="C28" i="11"/>
  <c r="I38" i="9"/>
  <c r="J38" i="9"/>
  <c r="C38" i="9"/>
  <c r="K38" i="9"/>
  <c r="D38" i="9"/>
  <c r="G38" i="9"/>
  <c r="E38" i="9"/>
  <c r="F38" i="9"/>
  <c r="J60" i="9"/>
  <c r="C60" i="9"/>
  <c r="K60" i="9"/>
  <c r="D60" i="9"/>
  <c r="C50" i="11"/>
  <c r="G60" i="9"/>
  <c r="E60" i="9"/>
  <c r="F60" i="9"/>
  <c r="H60" i="9"/>
  <c r="I60" i="9"/>
  <c r="H48" i="10"/>
  <c r="G48" i="10"/>
  <c r="J48" i="10"/>
  <c r="I48" i="10"/>
  <c r="K48" i="10"/>
  <c r="F48" i="10"/>
  <c r="E48" i="10"/>
  <c r="D48" i="10"/>
  <c r="C48" i="10"/>
  <c r="F37" i="10"/>
  <c r="E37" i="10"/>
  <c r="K37" i="10"/>
  <c r="H37" i="10"/>
  <c r="G37" i="10"/>
  <c r="D37" i="10"/>
  <c r="C37" i="10"/>
  <c r="J37" i="10"/>
  <c r="I37" i="10"/>
  <c r="D26" i="10"/>
  <c r="K26" i="10"/>
  <c r="C26" i="10"/>
  <c r="H26" i="10"/>
  <c r="G26" i="10"/>
  <c r="F26" i="10"/>
  <c r="E26" i="10"/>
  <c r="J26" i="10"/>
  <c r="I26" i="10"/>
  <c r="J15" i="10"/>
  <c r="I15" i="10"/>
  <c r="B16" i="10"/>
  <c r="K15" i="10"/>
  <c r="H15" i="10"/>
  <c r="G15" i="10"/>
  <c r="F15" i="10"/>
  <c r="E15" i="10"/>
  <c r="D15" i="10"/>
  <c r="C15" i="10"/>
  <c r="B39" i="9"/>
  <c r="B17" i="9"/>
  <c r="B28" i="9"/>
  <c r="B72" i="9"/>
  <c r="B50" i="9"/>
  <c r="B61" i="9"/>
  <c r="B41" i="3"/>
  <c r="B19" i="3"/>
  <c r="D19" i="3" s="1"/>
  <c r="B31" i="3" s="1"/>
  <c r="C31" i="3" s="1"/>
  <c r="D31" i="3" s="1"/>
  <c r="C40" i="3"/>
  <c r="D40" i="3" s="1"/>
  <c r="B52" i="3" s="1"/>
  <c r="C52" i="3" s="1"/>
  <c r="D52" i="3" s="1"/>
  <c r="B30" i="7"/>
  <c r="M29" i="7"/>
  <c r="C29" i="7"/>
  <c r="N29" i="7" s="1"/>
  <c r="E29" i="7"/>
  <c r="P29" i="7" s="1"/>
  <c r="F29" i="7"/>
  <c r="Q29" i="7" s="1"/>
  <c r="D29" i="7"/>
  <c r="O29" i="7" s="1"/>
  <c r="F60" i="5"/>
  <c r="C67" i="5"/>
  <c r="F67" i="5" s="1"/>
  <c r="F58" i="5"/>
  <c r="C65" i="5"/>
  <c r="C63" i="5"/>
  <c r="C69" i="5"/>
  <c r="N22" i="2"/>
  <c r="P4" i="2"/>
  <c r="P16" i="2" s="1"/>
  <c r="O14" i="2"/>
  <c r="O12" i="2"/>
  <c r="O9" i="2"/>
  <c r="O20" i="2" s="1"/>
  <c r="O11" i="2"/>
  <c r="O7" i="2"/>
  <c r="O18" i="2" s="1"/>
  <c r="O13" i="2"/>
  <c r="O10" i="2"/>
  <c r="O8" i="2"/>
  <c r="O19" i="2" s="1"/>
  <c r="O6" i="2"/>
  <c r="O17" i="2" s="1"/>
  <c r="D50" i="9" l="1"/>
  <c r="E50" i="9"/>
  <c r="F50" i="9"/>
  <c r="C40" i="11"/>
  <c r="C50" i="9"/>
  <c r="G50" i="9"/>
  <c r="H50" i="9"/>
  <c r="I50" i="9"/>
  <c r="J50" i="9"/>
  <c r="K50" i="9"/>
  <c r="G39" i="9"/>
  <c r="H39" i="9"/>
  <c r="C29" i="11"/>
  <c r="I39" i="9"/>
  <c r="J39" i="9"/>
  <c r="C39" i="9"/>
  <c r="K39" i="9"/>
  <c r="D39" i="9"/>
  <c r="E39" i="9"/>
  <c r="F39" i="9"/>
  <c r="F72" i="9"/>
  <c r="G72" i="9"/>
  <c r="H72" i="9"/>
  <c r="C62" i="11"/>
  <c r="I72" i="9"/>
  <c r="J72" i="9"/>
  <c r="K72" i="9"/>
  <c r="C72" i="9"/>
  <c r="D72" i="9"/>
  <c r="E72" i="9"/>
  <c r="C51" i="11"/>
  <c r="I61" i="9"/>
  <c r="J61" i="9"/>
  <c r="C61" i="9"/>
  <c r="K61" i="9"/>
  <c r="E61" i="9"/>
  <c r="F61" i="9"/>
  <c r="G61" i="9"/>
  <c r="H61" i="9"/>
  <c r="D61" i="9"/>
  <c r="J28" i="9"/>
  <c r="C28" i="9"/>
  <c r="K28" i="9"/>
  <c r="D28" i="9"/>
  <c r="E28" i="9"/>
  <c r="F28" i="9"/>
  <c r="C18" i="11"/>
  <c r="G28" i="9"/>
  <c r="H28" i="9"/>
  <c r="I28" i="9"/>
  <c r="E17" i="9"/>
  <c r="F17" i="9"/>
  <c r="G17" i="9"/>
  <c r="H17" i="9"/>
  <c r="C7" i="11"/>
  <c r="I17" i="9"/>
  <c r="J17" i="9"/>
  <c r="C17" i="9"/>
  <c r="D17" i="9"/>
  <c r="K17" i="9"/>
  <c r="H60" i="10"/>
  <c r="G60" i="10"/>
  <c r="F60" i="10"/>
  <c r="E60" i="10"/>
  <c r="D60" i="10"/>
  <c r="C60" i="10"/>
  <c r="K60" i="10"/>
  <c r="J60" i="10"/>
  <c r="I60" i="10"/>
  <c r="D38" i="10"/>
  <c r="K38" i="10"/>
  <c r="C38" i="10"/>
  <c r="J38" i="10"/>
  <c r="I38" i="10"/>
  <c r="H38" i="10"/>
  <c r="G38" i="10"/>
  <c r="F38" i="10"/>
  <c r="E38" i="10"/>
  <c r="F49" i="10"/>
  <c r="E49" i="10"/>
  <c r="J49" i="10"/>
  <c r="I49" i="10"/>
  <c r="K49" i="10"/>
  <c r="H49" i="10"/>
  <c r="G49" i="10"/>
  <c r="D49" i="10"/>
  <c r="C49" i="10"/>
  <c r="H16" i="10"/>
  <c r="G16" i="10"/>
  <c r="B17" i="10"/>
  <c r="K16" i="10"/>
  <c r="J16" i="10"/>
  <c r="I16" i="10"/>
  <c r="F16" i="10"/>
  <c r="E16" i="10"/>
  <c r="D16" i="10"/>
  <c r="C16" i="10"/>
  <c r="J27" i="10"/>
  <c r="I27" i="10"/>
  <c r="H27" i="10"/>
  <c r="G27" i="10"/>
  <c r="F27" i="10"/>
  <c r="E27" i="10"/>
  <c r="D27" i="10"/>
  <c r="C27" i="10"/>
  <c r="K27" i="10"/>
  <c r="B62" i="9"/>
  <c r="B84" i="9"/>
  <c r="B40" i="9"/>
  <c r="B18" i="9"/>
  <c r="B29" i="9"/>
  <c r="B73" i="9"/>
  <c r="B51" i="9"/>
  <c r="B42" i="3"/>
  <c r="B20" i="3"/>
  <c r="C41" i="3"/>
  <c r="D41" i="3" s="1"/>
  <c r="B53" i="3" s="1"/>
  <c r="C53" i="3" s="1"/>
  <c r="D53" i="3" s="1"/>
  <c r="B31" i="7"/>
  <c r="M30" i="7"/>
  <c r="C30" i="7"/>
  <c r="N30" i="7" s="1"/>
  <c r="E30" i="7"/>
  <c r="P30" i="7" s="1"/>
  <c r="F30" i="7"/>
  <c r="Q30" i="7" s="1"/>
  <c r="D30" i="7"/>
  <c r="O30" i="7" s="1"/>
  <c r="C76" i="5"/>
  <c r="F76" i="5" s="1"/>
  <c r="G76" i="5" s="1"/>
  <c r="F69" i="5"/>
  <c r="F63" i="5"/>
  <c r="C70" i="5"/>
  <c r="C68" i="5"/>
  <c r="C74" i="5"/>
  <c r="F65" i="5"/>
  <c r="C72" i="5"/>
  <c r="F72" i="5" s="1"/>
  <c r="O22" i="2"/>
  <c r="Q4" i="2"/>
  <c r="Q16" i="2" s="1"/>
  <c r="P13" i="2"/>
  <c r="P11" i="2"/>
  <c r="P8" i="2"/>
  <c r="P19" i="2" s="1"/>
  <c r="P14" i="2"/>
  <c r="P6" i="2"/>
  <c r="P17" i="2" s="1"/>
  <c r="P7" i="2"/>
  <c r="P18" i="2" s="1"/>
  <c r="P10" i="2"/>
  <c r="P9" i="2"/>
  <c r="P20" i="2" s="1"/>
  <c r="P12" i="2"/>
  <c r="C19" i="11" l="1"/>
  <c r="I29" i="9"/>
  <c r="J29" i="9"/>
  <c r="C29" i="9"/>
  <c r="K29" i="9"/>
  <c r="D29" i="9"/>
  <c r="E29" i="9"/>
  <c r="F29" i="9"/>
  <c r="G29" i="9"/>
  <c r="H29" i="9"/>
  <c r="D18" i="9"/>
  <c r="E18" i="9"/>
  <c r="F18" i="9"/>
  <c r="G18" i="9"/>
  <c r="H18" i="9"/>
  <c r="C8" i="11"/>
  <c r="I18" i="9"/>
  <c r="C18" i="9"/>
  <c r="J18" i="9"/>
  <c r="K18" i="9"/>
  <c r="F73" i="9"/>
  <c r="G73" i="9"/>
  <c r="C63" i="11"/>
  <c r="J73" i="9"/>
  <c r="K73" i="9"/>
  <c r="D73" i="9"/>
  <c r="C73" i="9"/>
  <c r="E73" i="9"/>
  <c r="H73" i="9"/>
  <c r="I73" i="9"/>
  <c r="C74" i="11"/>
  <c r="I84" i="9"/>
  <c r="J84" i="9"/>
  <c r="C84" i="9"/>
  <c r="K84" i="9"/>
  <c r="D84" i="9"/>
  <c r="E84" i="9"/>
  <c r="F84" i="9"/>
  <c r="G84" i="9"/>
  <c r="H84" i="9"/>
  <c r="H62" i="9"/>
  <c r="C52" i="11"/>
  <c r="I62" i="9"/>
  <c r="J62" i="9"/>
  <c r="G62" i="9"/>
  <c r="C62" i="9"/>
  <c r="K62" i="9"/>
  <c r="D62" i="9"/>
  <c r="E62" i="9"/>
  <c r="F62" i="9"/>
  <c r="F40" i="9"/>
  <c r="G40" i="9"/>
  <c r="H40" i="9"/>
  <c r="C30" i="11"/>
  <c r="I40" i="9"/>
  <c r="J40" i="9"/>
  <c r="C40" i="9"/>
  <c r="D40" i="9"/>
  <c r="E40" i="9"/>
  <c r="K40" i="9"/>
  <c r="C51" i="9"/>
  <c r="K51" i="9"/>
  <c r="D51" i="9"/>
  <c r="E51" i="9"/>
  <c r="C41" i="11"/>
  <c r="F51" i="9"/>
  <c r="G51" i="9"/>
  <c r="H51" i="9"/>
  <c r="I51" i="9"/>
  <c r="J51" i="9"/>
  <c r="D50" i="10"/>
  <c r="K50" i="10"/>
  <c r="C50" i="10"/>
  <c r="J50" i="10"/>
  <c r="I50" i="10"/>
  <c r="F50" i="10"/>
  <c r="E50" i="10"/>
  <c r="H50" i="10"/>
  <c r="G50" i="10"/>
  <c r="H72" i="10"/>
  <c r="G72" i="10"/>
  <c r="D72" i="10"/>
  <c r="C72" i="10"/>
  <c r="K72" i="10"/>
  <c r="J72" i="10"/>
  <c r="I72" i="10"/>
  <c r="F72" i="10"/>
  <c r="E72" i="10"/>
  <c r="H28" i="10"/>
  <c r="G28" i="10"/>
  <c r="J28" i="10"/>
  <c r="I28" i="10"/>
  <c r="F28" i="10"/>
  <c r="E28" i="10"/>
  <c r="D28" i="10"/>
  <c r="C28" i="10"/>
  <c r="K28" i="10"/>
  <c r="J39" i="10"/>
  <c r="I39" i="10"/>
  <c r="D39" i="10"/>
  <c r="C39" i="10"/>
  <c r="K39" i="10"/>
  <c r="H39" i="10"/>
  <c r="G39" i="10"/>
  <c r="F39" i="10"/>
  <c r="E39" i="10"/>
  <c r="F61" i="10"/>
  <c r="E61" i="10"/>
  <c r="H61" i="10"/>
  <c r="G61" i="10"/>
  <c r="J61" i="10"/>
  <c r="I61" i="10"/>
  <c r="D61" i="10"/>
  <c r="C61" i="10"/>
  <c r="K61" i="10"/>
  <c r="F17" i="10"/>
  <c r="E17" i="10"/>
  <c r="B18" i="10"/>
  <c r="K17" i="10"/>
  <c r="J17" i="10"/>
  <c r="I17" i="10"/>
  <c r="H17" i="10"/>
  <c r="G17" i="10"/>
  <c r="D17" i="10"/>
  <c r="C17" i="10"/>
  <c r="B19" i="9"/>
  <c r="B30" i="9"/>
  <c r="B52" i="9"/>
  <c r="B96" i="9"/>
  <c r="B85" i="9"/>
  <c r="B63" i="9"/>
  <c r="B41" i="9"/>
  <c r="B74" i="9"/>
  <c r="D20" i="3"/>
  <c r="B32" i="3" s="1"/>
  <c r="C32" i="3" s="1"/>
  <c r="D32" i="3" s="1"/>
  <c r="B21" i="3"/>
  <c r="D21" i="3" s="1"/>
  <c r="B33" i="3" s="1"/>
  <c r="C33" i="3" s="1"/>
  <c r="D33" i="3" s="1"/>
  <c r="B43" i="3"/>
  <c r="C42" i="3"/>
  <c r="D42" i="3" s="1"/>
  <c r="B54" i="3" s="1"/>
  <c r="C54" i="3" s="1"/>
  <c r="D54" i="3" s="1"/>
  <c r="B32" i="7"/>
  <c r="M31" i="7"/>
  <c r="E31" i="7"/>
  <c r="P31" i="7" s="1"/>
  <c r="F31" i="7"/>
  <c r="Q31" i="7" s="1"/>
  <c r="C31" i="7"/>
  <c r="N31" i="7" s="1"/>
  <c r="D31" i="7"/>
  <c r="O31" i="7" s="1"/>
  <c r="C81" i="5"/>
  <c r="F81" i="5" s="1"/>
  <c r="G81" i="5" s="1"/>
  <c r="F74" i="5"/>
  <c r="F68" i="5"/>
  <c r="C73" i="5"/>
  <c r="C75" i="5"/>
  <c r="C79" i="5"/>
  <c r="F79" i="5" s="1"/>
  <c r="C77" i="5"/>
  <c r="F77" i="5" s="1"/>
  <c r="F70" i="5"/>
  <c r="P22" i="2"/>
  <c r="R4" i="2"/>
  <c r="R16" i="2" s="1"/>
  <c r="Q11" i="2"/>
  <c r="Q8" i="2"/>
  <c r="Q19" i="2" s="1"/>
  <c r="Q13" i="2"/>
  <c r="Q10" i="2"/>
  <c r="Q14" i="2"/>
  <c r="Q12" i="2"/>
  <c r="Q7" i="2"/>
  <c r="Q18" i="2" s="1"/>
  <c r="Q6" i="2"/>
  <c r="Q17" i="2" s="1"/>
  <c r="Q9" i="2"/>
  <c r="Q20" i="2" s="1"/>
  <c r="H30" i="9" l="1"/>
  <c r="C20" i="11"/>
  <c r="I30" i="9"/>
  <c r="J30" i="9"/>
  <c r="C30" i="9"/>
  <c r="K30" i="9"/>
  <c r="D30" i="9"/>
  <c r="F30" i="9"/>
  <c r="E30" i="9"/>
  <c r="G30" i="9"/>
  <c r="E41" i="9"/>
  <c r="F41" i="9"/>
  <c r="G41" i="9"/>
  <c r="H41" i="9"/>
  <c r="C31" i="11"/>
  <c r="I41" i="9"/>
  <c r="C41" i="9"/>
  <c r="D41" i="9"/>
  <c r="J41" i="9"/>
  <c r="K41" i="9"/>
  <c r="C19" i="9"/>
  <c r="K19" i="9"/>
  <c r="D19" i="9"/>
  <c r="E19" i="9"/>
  <c r="F19" i="9"/>
  <c r="G19" i="9"/>
  <c r="H19" i="9"/>
  <c r="C9" i="11"/>
  <c r="I19" i="9"/>
  <c r="J19" i="9"/>
  <c r="G63" i="9"/>
  <c r="H63" i="9"/>
  <c r="C53" i="11"/>
  <c r="I63" i="9"/>
  <c r="C63" i="9"/>
  <c r="E63" i="9"/>
  <c r="D63" i="9"/>
  <c r="F63" i="9"/>
  <c r="J63" i="9"/>
  <c r="K63" i="9"/>
  <c r="J52" i="9"/>
  <c r="C52" i="9"/>
  <c r="K52" i="9"/>
  <c r="D52" i="9"/>
  <c r="C42" i="11"/>
  <c r="H52" i="9"/>
  <c r="I52" i="9"/>
  <c r="E52" i="9"/>
  <c r="F52" i="9"/>
  <c r="G52" i="9"/>
  <c r="E74" i="9"/>
  <c r="F74" i="9"/>
  <c r="C64" i="11"/>
  <c r="K74" i="9"/>
  <c r="G74" i="9"/>
  <c r="C74" i="9"/>
  <c r="D74" i="9"/>
  <c r="H74" i="9"/>
  <c r="I74" i="9"/>
  <c r="J74" i="9"/>
  <c r="C75" i="11"/>
  <c r="H85" i="9"/>
  <c r="I85" i="9"/>
  <c r="D85" i="9"/>
  <c r="J85" i="9"/>
  <c r="C85" i="9"/>
  <c r="K85" i="9"/>
  <c r="E85" i="9"/>
  <c r="F85" i="9"/>
  <c r="G85" i="9"/>
  <c r="C86" i="11"/>
  <c r="E96" i="9"/>
  <c r="F96" i="9"/>
  <c r="G96" i="9"/>
  <c r="H96" i="9"/>
  <c r="I96" i="9"/>
  <c r="J96" i="9"/>
  <c r="C96" i="9"/>
  <c r="D96" i="9"/>
  <c r="K96" i="9"/>
  <c r="B19" i="10"/>
  <c r="D18" i="10"/>
  <c r="K18" i="10"/>
  <c r="C18" i="10"/>
  <c r="J18" i="10"/>
  <c r="I18" i="10"/>
  <c r="H18" i="10"/>
  <c r="G18" i="10"/>
  <c r="F18" i="10"/>
  <c r="E18" i="10"/>
  <c r="F73" i="10"/>
  <c r="E73" i="10"/>
  <c r="D73" i="10"/>
  <c r="C73" i="10"/>
  <c r="K73" i="10"/>
  <c r="J73" i="10"/>
  <c r="I73" i="10"/>
  <c r="H73" i="10"/>
  <c r="G73" i="10"/>
  <c r="D62" i="10"/>
  <c r="K62" i="10"/>
  <c r="C62" i="10"/>
  <c r="H62" i="10"/>
  <c r="G62" i="10"/>
  <c r="J62" i="10"/>
  <c r="I62" i="10"/>
  <c r="F62" i="10"/>
  <c r="E62" i="10"/>
  <c r="F29" i="10"/>
  <c r="E29" i="10"/>
  <c r="J29" i="10"/>
  <c r="I29" i="10"/>
  <c r="H29" i="10"/>
  <c r="G29" i="10"/>
  <c r="D29" i="10"/>
  <c r="C29" i="10"/>
  <c r="K29" i="10"/>
  <c r="I84" i="10"/>
  <c r="H84" i="10"/>
  <c r="G84" i="10"/>
  <c r="D84" i="10"/>
  <c r="E84" i="10"/>
  <c r="C84" i="10"/>
  <c r="K84" i="10"/>
  <c r="J84" i="10"/>
  <c r="F84" i="10"/>
  <c r="J51" i="10"/>
  <c r="I51" i="10"/>
  <c r="K51" i="10"/>
  <c r="H51" i="10"/>
  <c r="G51" i="10"/>
  <c r="F51" i="10"/>
  <c r="E51" i="10"/>
  <c r="D51" i="10"/>
  <c r="C51" i="10"/>
  <c r="H40" i="10"/>
  <c r="G40" i="10"/>
  <c r="D40" i="10"/>
  <c r="C40" i="10"/>
  <c r="F40" i="10"/>
  <c r="E40" i="10"/>
  <c r="K40" i="10"/>
  <c r="J40" i="10"/>
  <c r="I40" i="10"/>
  <c r="B53" i="9"/>
  <c r="B64" i="9"/>
  <c r="B97" i="9"/>
  <c r="B42" i="9"/>
  <c r="B75" i="9"/>
  <c r="B86" i="9"/>
  <c r="B20" i="9"/>
  <c r="B31" i="9"/>
  <c r="C43" i="3"/>
  <c r="D43" i="3" s="1"/>
  <c r="B55" i="3" s="1"/>
  <c r="C55" i="3" s="1"/>
  <c r="D55" i="3" s="1"/>
  <c r="B22" i="3"/>
  <c r="D22" i="3" s="1"/>
  <c r="B34" i="3" s="1"/>
  <c r="C34" i="3" s="1"/>
  <c r="D34" i="3" s="1"/>
  <c r="B44" i="3"/>
  <c r="B33" i="7"/>
  <c r="M32" i="7"/>
  <c r="C32" i="7"/>
  <c r="N32" i="7" s="1"/>
  <c r="D32" i="7"/>
  <c r="O32" i="7" s="1"/>
  <c r="E32" i="7"/>
  <c r="P32" i="7" s="1"/>
  <c r="F32" i="7"/>
  <c r="Q32" i="7" s="1"/>
  <c r="C82" i="5"/>
  <c r="F82" i="5" s="1"/>
  <c r="F75" i="5"/>
  <c r="F73" i="5"/>
  <c r="G73" i="5" s="1"/>
  <c r="C80" i="5"/>
  <c r="C78" i="5"/>
  <c r="C84" i="5"/>
  <c r="F84" i="5" s="1"/>
  <c r="C86" i="5"/>
  <c r="F86" i="5" s="1"/>
  <c r="G86" i="5" s="1"/>
  <c r="Q22" i="2"/>
  <c r="S4" i="2"/>
  <c r="S16" i="2" s="1"/>
  <c r="R7" i="2"/>
  <c r="R18" i="2" s="1"/>
  <c r="R12" i="2"/>
  <c r="R13" i="2"/>
  <c r="R8" i="2"/>
  <c r="R19" i="2" s="1"/>
  <c r="R10" i="2"/>
  <c r="R6" i="2"/>
  <c r="R17" i="2" s="1"/>
  <c r="R9" i="2"/>
  <c r="R20" i="2" s="1"/>
  <c r="R14" i="2"/>
  <c r="R11" i="2"/>
  <c r="J20" i="9" l="1"/>
  <c r="C20" i="9"/>
  <c r="K20" i="9"/>
  <c r="D20" i="9"/>
  <c r="E20" i="9"/>
  <c r="F20" i="9"/>
  <c r="G20" i="9"/>
  <c r="C10" i="11"/>
  <c r="H20" i="9"/>
  <c r="I20" i="9"/>
  <c r="C76" i="11"/>
  <c r="G86" i="9"/>
  <c r="H86" i="9"/>
  <c r="I86" i="9"/>
  <c r="J86" i="9"/>
  <c r="K86" i="9"/>
  <c r="C86" i="9"/>
  <c r="D86" i="9"/>
  <c r="E86" i="9"/>
  <c r="F86" i="9"/>
  <c r="D42" i="9"/>
  <c r="E42" i="9"/>
  <c r="F42" i="9"/>
  <c r="G42" i="9"/>
  <c r="H42" i="9"/>
  <c r="C32" i="11"/>
  <c r="C42" i="9"/>
  <c r="I42" i="9"/>
  <c r="J42" i="9"/>
  <c r="K42" i="9"/>
  <c r="G31" i="9"/>
  <c r="H31" i="9"/>
  <c r="C21" i="11"/>
  <c r="I31" i="9"/>
  <c r="J31" i="9"/>
  <c r="C31" i="9"/>
  <c r="K31" i="9"/>
  <c r="F31" i="9"/>
  <c r="D31" i="9"/>
  <c r="E31" i="9"/>
  <c r="D75" i="9"/>
  <c r="E75" i="9"/>
  <c r="C65" i="11"/>
  <c r="C75" i="9"/>
  <c r="F75" i="9"/>
  <c r="H75" i="9"/>
  <c r="G75" i="9"/>
  <c r="I75" i="9"/>
  <c r="J75" i="9"/>
  <c r="K75" i="9"/>
  <c r="C87" i="11"/>
  <c r="D97" i="9"/>
  <c r="E97" i="9"/>
  <c r="H97" i="9"/>
  <c r="F97" i="9"/>
  <c r="G97" i="9"/>
  <c r="I97" i="9"/>
  <c r="C97" i="9"/>
  <c r="J97" i="9"/>
  <c r="K97" i="9"/>
  <c r="F64" i="9"/>
  <c r="G64" i="9"/>
  <c r="H64" i="9"/>
  <c r="C54" i="11"/>
  <c r="C64" i="9"/>
  <c r="D64" i="9"/>
  <c r="E64" i="9"/>
  <c r="I64" i="9"/>
  <c r="J64" i="9"/>
  <c r="K64" i="9"/>
  <c r="C43" i="11"/>
  <c r="I53" i="9"/>
  <c r="J53" i="9"/>
  <c r="C53" i="9"/>
  <c r="K53" i="9"/>
  <c r="D53" i="9"/>
  <c r="E53" i="9"/>
  <c r="F53" i="9"/>
  <c r="G53" i="9"/>
  <c r="H53" i="9"/>
  <c r="I96" i="10"/>
  <c r="H96" i="10"/>
  <c r="G96" i="10"/>
  <c r="F96" i="10"/>
  <c r="E96" i="10"/>
  <c r="D96" i="10"/>
  <c r="C96" i="10"/>
  <c r="K96" i="10"/>
  <c r="J96" i="10"/>
  <c r="J63" i="10"/>
  <c r="I63" i="10"/>
  <c r="H63" i="10"/>
  <c r="G63" i="10"/>
  <c r="D63" i="10"/>
  <c r="C63" i="10"/>
  <c r="K63" i="10"/>
  <c r="F63" i="10"/>
  <c r="E63" i="10"/>
  <c r="H52" i="10"/>
  <c r="G52" i="10"/>
  <c r="K52" i="10"/>
  <c r="J52" i="10"/>
  <c r="I52" i="10"/>
  <c r="F52" i="10"/>
  <c r="E52" i="10"/>
  <c r="D52" i="10"/>
  <c r="C52" i="10"/>
  <c r="G85" i="10"/>
  <c r="F85" i="10"/>
  <c r="E85" i="10"/>
  <c r="K85" i="10"/>
  <c r="C85" i="10"/>
  <c r="J85" i="10"/>
  <c r="D85" i="10"/>
  <c r="I85" i="10"/>
  <c r="H85" i="10"/>
  <c r="D74" i="10"/>
  <c r="K74" i="10"/>
  <c r="C74" i="10"/>
  <c r="F74" i="10"/>
  <c r="E74" i="10"/>
  <c r="H74" i="10"/>
  <c r="G74" i="10"/>
  <c r="J74" i="10"/>
  <c r="I74" i="10"/>
  <c r="F41" i="10"/>
  <c r="E41" i="10"/>
  <c r="D41" i="10"/>
  <c r="C41" i="10"/>
  <c r="J41" i="10"/>
  <c r="I41" i="10"/>
  <c r="H41" i="10"/>
  <c r="G41" i="10"/>
  <c r="K41" i="10"/>
  <c r="D30" i="10"/>
  <c r="K30" i="10"/>
  <c r="C30" i="10"/>
  <c r="J30" i="10"/>
  <c r="I30" i="10"/>
  <c r="H30" i="10"/>
  <c r="G30" i="10"/>
  <c r="F30" i="10"/>
  <c r="E30" i="10"/>
  <c r="J19" i="10"/>
  <c r="I19" i="10"/>
  <c r="D19" i="10"/>
  <c r="C19" i="10"/>
  <c r="B20" i="10"/>
  <c r="K19" i="10"/>
  <c r="H19" i="10"/>
  <c r="G19" i="10"/>
  <c r="F19" i="10"/>
  <c r="E19" i="10"/>
  <c r="B54" i="9"/>
  <c r="B21" i="9"/>
  <c r="B32" i="9"/>
  <c r="B98" i="9"/>
  <c r="B76" i="9"/>
  <c r="B43" i="9"/>
  <c r="B87" i="9"/>
  <c r="B65" i="9"/>
  <c r="C44" i="3"/>
  <c r="D44" i="3" s="1"/>
  <c r="B56" i="3" s="1"/>
  <c r="C56" i="3" s="1"/>
  <c r="D56" i="3" s="1"/>
  <c r="B23" i="3"/>
  <c r="D23" i="3" s="1"/>
  <c r="B35" i="3" s="1"/>
  <c r="C35" i="3" s="1"/>
  <c r="D35" i="3" s="1"/>
  <c r="B45" i="3"/>
  <c r="B34" i="7"/>
  <c r="M33" i="7"/>
  <c r="E33" i="7"/>
  <c r="P33" i="7" s="1"/>
  <c r="F33" i="7"/>
  <c r="Q33" i="7" s="1"/>
  <c r="C33" i="7"/>
  <c r="N33" i="7" s="1"/>
  <c r="D33" i="7"/>
  <c r="O33" i="7" s="1"/>
  <c r="F78" i="5"/>
  <c r="G78" i="5" s="1"/>
  <c r="C85" i="5"/>
  <c r="C83" i="5"/>
  <c r="C87" i="5"/>
  <c r="F87" i="5" s="1"/>
  <c r="G87" i="5" s="1"/>
  <c r="F80" i="5"/>
  <c r="G80" i="5" s="1"/>
  <c r="C89" i="5"/>
  <c r="F89" i="5" s="1"/>
  <c r="C91" i="5"/>
  <c r="F91" i="5" s="1"/>
  <c r="G91" i="5" s="1"/>
  <c r="R22" i="2"/>
  <c r="T4" i="2"/>
  <c r="T16" i="2" s="1"/>
  <c r="S11" i="2"/>
  <c r="S10" i="2"/>
  <c r="S8" i="2"/>
  <c r="S19" i="2" s="1"/>
  <c r="S14" i="2"/>
  <c r="S12" i="2"/>
  <c r="S7" i="2"/>
  <c r="S18" i="2" s="1"/>
  <c r="S6" i="2"/>
  <c r="S17" i="2" s="1"/>
  <c r="S9" i="2"/>
  <c r="S20" i="2" s="1"/>
  <c r="S13" i="2"/>
  <c r="C77" i="11" l="1"/>
  <c r="F87" i="9"/>
  <c r="G87" i="9"/>
  <c r="H87" i="9"/>
  <c r="J87" i="9"/>
  <c r="I87" i="9"/>
  <c r="C87" i="9"/>
  <c r="K87" i="9"/>
  <c r="D87" i="9"/>
  <c r="E87" i="9"/>
  <c r="C88" i="11"/>
  <c r="C98" i="9"/>
  <c r="K98" i="9"/>
  <c r="D98" i="9"/>
  <c r="E98" i="9"/>
  <c r="F98" i="9"/>
  <c r="G98" i="9"/>
  <c r="H98" i="9"/>
  <c r="I98" i="9"/>
  <c r="J98" i="9"/>
  <c r="C43" i="9"/>
  <c r="K43" i="9"/>
  <c r="D43" i="9"/>
  <c r="E43" i="9"/>
  <c r="F43" i="9"/>
  <c r="G43" i="9"/>
  <c r="C33" i="11"/>
  <c r="H43" i="9"/>
  <c r="I43" i="9"/>
  <c r="J43" i="9"/>
  <c r="F32" i="9"/>
  <c r="G32" i="9"/>
  <c r="H32" i="9"/>
  <c r="C22" i="11"/>
  <c r="I32" i="9"/>
  <c r="J32" i="9"/>
  <c r="C32" i="9"/>
  <c r="D32" i="9"/>
  <c r="E32" i="9"/>
  <c r="K32" i="9"/>
  <c r="C11" i="11"/>
  <c r="I21" i="9"/>
  <c r="J21" i="9"/>
  <c r="C21" i="9"/>
  <c r="K21" i="9"/>
  <c r="D21" i="9"/>
  <c r="E21" i="9"/>
  <c r="F21" i="9"/>
  <c r="G21" i="9"/>
  <c r="H21" i="9"/>
  <c r="H54" i="9"/>
  <c r="C44" i="11"/>
  <c r="I54" i="9"/>
  <c r="J54" i="9"/>
  <c r="D54" i="9"/>
  <c r="E54" i="9"/>
  <c r="F54" i="9"/>
  <c r="G54" i="9"/>
  <c r="K54" i="9"/>
  <c r="C54" i="9"/>
  <c r="C76" i="9"/>
  <c r="K76" i="9"/>
  <c r="D76" i="9"/>
  <c r="C66" i="11"/>
  <c r="E76" i="9"/>
  <c r="F76" i="9"/>
  <c r="G76" i="9"/>
  <c r="H76" i="9"/>
  <c r="I76" i="9"/>
  <c r="J76" i="9"/>
  <c r="E65" i="9"/>
  <c r="F65" i="9"/>
  <c r="G65" i="9"/>
  <c r="C55" i="11"/>
  <c r="H65" i="9"/>
  <c r="I65" i="9"/>
  <c r="J65" i="9"/>
  <c r="K65" i="9"/>
  <c r="C65" i="9"/>
  <c r="D65" i="9"/>
  <c r="J31" i="10"/>
  <c r="I31" i="10"/>
  <c r="K31" i="10"/>
  <c r="H31" i="10"/>
  <c r="G31" i="10"/>
  <c r="F31" i="10"/>
  <c r="E31" i="10"/>
  <c r="D31" i="10"/>
  <c r="C31" i="10"/>
  <c r="D42" i="10"/>
  <c r="K42" i="10"/>
  <c r="C42" i="10"/>
  <c r="F42" i="10"/>
  <c r="E42" i="10"/>
  <c r="J42" i="10"/>
  <c r="I42" i="10"/>
  <c r="H42" i="10"/>
  <c r="G42" i="10"/>
  <c r="E86" i="10"/>
  <c r="D86" i="10"/>
  <c r="K86" i="10"/>
  <c r="C86" i="10"/>
  <c r="J86" i="10"/>
  <c r="I86" i="10"/>
  <c r="H86" i="10"/>
  <c r="G86" i="10"/>
  <c r="F86" i="10"/>
  <c r="G97" i="10"/>
  <c r="F97" i="10"/>
  <c r="E97" i="10"/>
  <c r="D97" i="10"/>
  <c r="K97" i="10"/>
  <c r="C97" i="10"/>
  <c r="J97" i="10"/>
  <c r="I97" i="10"/>
  <c r="H97" i="10"/>
  <c r="F53" i="10"/>
  <c r="E53" i="10"/>
  <c r="K53" i="10"/>
  <c r="D53" i="10"/>
  <c r="C53" i="10"/>
  <c r="J53" i="10"/>
  <c r="I53" i="10"/>
  <c r="H53" i="10"/>
  <c r="G53" i="10"/>
  <c r="H20" i="10"/>
  <c r="G20" i="10"/>
  <c r="D20" i="10"/>
  <c r="C20" i="10"/>
  <c r="B21" i="10"/>
  <c r="K20" i="10"/>
  <c r="J20" i="10"/>
  <c r="I20" i="10"/>
  <c r="F20" i="10"/>
  <c r="E20" i="10"/>
  <c r="J75" i="10"/>
  <c r="I75" i="10"/>
  <c r="F75" i="10"/>
  <c r="E75" i="10"/>
  <c r="K75" i="10"/>
  <c r="H75" i="10"/>
  <c r="G75" i="10"/>
  <c r="D75" i="10"/>
  <c r="C75" i="10"/>
  <c r="H64" i="10"/>
  <c r="G64" i="10"/>
  <c r="J64" i="10"/>
  <c r="I64" i="10"/>
  <c r="F64" i="10"/>
  <c r="E64" i="10"/>
  <c r="D64" i="10"/>
  <c r="C64" i="10"/>
  <c r="K64" i="10"/>
  <c r="B44" i="9"/>
  <c r="B99" i="9"/>
  <c r="B88" i="9"/>
  <c r="B22" i="9"/>
  <c r="B33" i="9"/>
  <c r="B77" i="9"/>
  <c r="B55" i="9"/>
  <c r="B66" i="9"/>
  <c r="C45" i="3"/>
  <c r="D45" i="3" s="1"/>
  <c r="B57" i="3" s="1"/>
  <c r="C57" i="3" s="1"/>
  <c r="D57" i="3" s="1"/>
  <c r="B46" i="3"/>
  <c r="B47" i="3"/>
  <c r="B35" i="7"/>
  <c r="M34" i="7"/>
  <c r="F34" i="7"/>
  <c r="Q34" i="7" s="1"/>
  <c r="C34" i="7"/>
  <c r="N34" i="7" s="1"/>
  <c r="E34" i="7"/>
  <c r="P34" i="7" s="1"/>
  <c r="D34" i="7"/>
  <c r="O34" i="7" s="1"/>
  <c r="F83" i="5"/>
  <c r="G83" i="5" s="1"/>
  <c r="C88" i="5"/>
  <c r="C90" i="5"/>
  <c r="F90" i="5" s="1"/>
  <c r="G90" i="5" s="1"/>
  <c r="C92" i="5"/>
  <c r="F92" i="5" s="1"/>
  <c r="G92" i="5" s="1"/>
  <c r="F85" i="5"/>
  <c r="G85" i="5" s="1"/>
  <c r="S22" i="2"/>
  <c r="U4" i="2"/>
  <c r="U16" i="2" s="1"/>
  <c r="T9" i="2"/>
  <c r="T20" i="2" s="1"/>
  <c r="T6" i="2"/>
  <c r="T17" i="2" s="1"/>
  <c r="T12" i="2"/>
  <c r="T7" i="2"/>
  <c r="T18" i="2" s="1"/>
  <c r="T10" i="2"/>
  <c r="T13" i="2"/>
  <c r="T14" i="2"/>
  <c r="T11" i="2"/>
  <c r="T8" i="2"/>
  <c r="T19" i="2" s="1"/>
  <c r="C67" i="11" l="1"/>
  <c r="J77" i="9"/>
  <c r="C77" i="9"/>
  <c r="K77" i="9"/>
  <c r="F77" i="9"/>
  <c r="G77" i="9"/>
  <c r="H77" i="9"/>
  <c r="I77" i="9"/>
  <c r="D77" i="9"/>
  <c r="E77" i="9"/>
  <c r="G55" i="9"/>
  <c r="H55" i="9"/>
  <c r="C45" i="11"/>
  <c r="I55" i="9"/>
  <c r="F55" i="9"/>
  <c r="J55" i="9"/>
  <c r="K55" i="9"/>
  <c r="C55" i="9"/>
  <c r="D55" i="9"/>
  <c r="E55" i="9"/>
  <c r="E33" i="9"/>
  <c r="F33" i="9"/>
  <c r="G33" i="9"/>
  <c r="H33" i="9"/>
  <c r="C23" i="11"/>
  <c r="I33" i="9"/>
  <c r="K33" i="9"/>
  <c r="C33" i="9"/>
  <c r="D33" i="9"/>
  <c r="J33" i="9"/>
  <c r="H22" i="9"/>
  <c r="C12" i="11"/>
  <c r="I22" i="9"/>
  <c r="J22" i="9"/>
  <c r="C22" i="9"/>
  <c r="K22" i="9"/>
  <c r="D22" i="9"/>
  <c r="E22" i="9"/>
  <c r="F22" i="9"/>
  <c r="G22" i="9"/>
  <c r="C78" i="11"/>
  <c r="E88" i="9"/>
  <c r="I88" i="9"/>
  <c r="F88" i="9"/>
  <c r="J88" i="9"/>
  <c r="G88" i="9"/>
  <c r="H88" i="9"/>
  <c r="C88" i="9"/>
  <c r="K88" i="9"/>
  <c r="D88" i="9"/>
  <c r="J44" i="9"/>
  <c r="C44" i="9"/>
  <c r="K44" i="9"/>
  <c r="D44" i="9"/>
  <c r="E44" i="9"/>
  <c r="F44" i="9"/>
  <c r="C34" i="11"/>
  <c r="G44" i="9"/>
  <c r="H44" i="9"/>
  <c r="I44" i="9"/>
  <c r="C89" i="11"/>
  <c r="J99" i="9"/>
  <c r="C99" i="9"/>
  <c r="K99" i="9"/>
  <c r="D99" i="9"/>
  <c r="F99" i="9"/>
  <c r="E99" i="9"/>
  <c r="G99" i="9"/>
  <c r="H99" i="9"/>
  <c r="I99" i="9"/>
  <c r="D66" i="9"/>
  <c r="E66" i="9"/>
  <c r="F66" i="9"/>
  <c r="C56" i="11"/>
  <c r="J66" i="9"/>
  <c r="K66" i="9"/>
  <c r="C66" i="9"/>
  <c r="G66" i="9"/>
  <c r="H66" i="9"/>
  <c r="I66" i="9"/>
  <c r="F65" i="10"/>
  <c r="E65" i="10"/>
  <c r="J65" i="10"/>
  <c r="I65" i="10"/>
  <c r="K65" i="10"/>
  <c r="H65" i="10"/>
  <c r="G65" i="10"/>
  <c r="D65" i="10"/>
  <c r="C65" i="10"/>
  <c r="H32" i="10"/>
  <c r="G32" i="10"/>
  <c r="J32" i="10"/>
  <c r="I32" i="10"/>
  <c r="K32" i="10"/>
  <c r="F32" i="10"/>
  <c r="E32" i="10"/>
  <c r="D32" i="10"/>
  <c r="C32" i="10"/>
  <c r="F21" i="10"/>
  <c r="E21" i="10"/>
  <c r="D21" i="10"/>
  <c r="C21" i="10"/>
  <c r="B22" i="10"/>
  <c r="K21" i="10"/>
  <c r="J21" i="10"/>
  <c r="I21" i="10"/>
  <c r="H21" i="10"/>
  <c r="G21" i="10"/>
  <c r="D54" i="10"/>
  <c r="K54" i="10"/>
  <c r="C54" i="10"/>
  <c r="H54" i="10"/>
  <c r="G54" i="10"/>
  <c r="F54" i="10"/>
  <c r="E54" i="10"/>
  <c r="J54" i="10"/>
  <c r="I54" i="10"/>
  <c r="K87" i="10"/>
  <c r="C87" i="10"/>
  <c r="J87" i="10"/>
  <c r="I87" i="10"/>
  <c r="H87" i="10"/>
  <c r="G87" i="10"/>
  <c r="F87" i="10"/>
  <c r="E87" i="10"/>
  <c r="D87" i="10"/>
  <c r="H76" i="10"/>
  <c r="G76" i="10"/>
  <c r="F76" i="10"/>
  <c r="E76" i="10"/>
  <c r="K76" i="10"/>
  <c r="J76" i="10"/>
  <c r="I76" i="10"/>
  <c r="D76" i="10"/>
  <c r="C76" i="10"/>
  <c r="E98" i="10"/>
  <c r="D98" i="10"/>
  <c r="K98" i="10"/>
  <c r="C98" i="10"/>
  <c r="J98" i="10"/>
  <c r="I98" i="10"/>
  <c r="H98" i="10"/>
  <c r="G98" i="10"/>
  <c r="F98" i="10"/>
  <c r="J43" i="10"/>
  <c r="I43" i="10"/>
  <c r="F43" i="10"/>
  <c r="E43" i="10"/>
  <c r="D43" i="10"/>
  <c r="C43" i="10"/>
  <c r="K43" i="10"/>
  <c r="H43" i="10"/>
  <c r="G43" i="10"/>
  <c r="B23" i="9"/>
  <c r="B34" i="9"/>
  <c r="B78" i="9"/>
  <c r="B67" i="9"/>
  <c r="B89" i="9"/>
  <c r="B45" i="9"/>
  <c r="B56" i="9"/>
  <c r="C47" i="3"/>
  <c r="D47" i="3" s="1"/>
  <c r="B59" i="3" s="1"/>
  <c r="C59" i="3" s="1"/>
  <c r="D59" i="3" s="1"/>
  <c r="C46" i="3"/>
  <c r="D46" i="3" s="1"/>
  <c r="B58" i="3" s="1"/>
  <c r="C58" i="3" s="1"/>
  <c r="D58" i="3" s="1"/>
  <c r="B36" i="7"/>
  <c r="M35" i="7"/>
  <c r="C35" i="7"/>
  <c r="N35" i="7" s="1"/>
  <c r="D35" i="7"/>
  <c r="O35" i="7" s="1"/>
  <c r="E35" i="7"/>
  <c r="P35" i="7" s="1"/>
  <c r="F35" i="7"/>
  <c r="Q35" i="7" s="1"/>
  <c r="F88" i="5"/>
  <c r="G88" i="5" s="1"/>
  <c r="C93" i="5"/>
  <c r="F93" i="5" s="1"/>
  <c r="G93" i="5" s="1"/>
  <c r="T22" i="2"/>
  <c r="V4" i="2"/>
  <c r="V16" i="2" s="1"/>
  <c r="U7" i="2"/>
  <c r="U18" i="2" s="1"/>
  <c r="U8" i="2"/>
  <c r="U19" i="2" s="1"/>
  <c r="U12" i="2"/>
  <c r="U14" i="2"/>
  <c r="U11" i="2"/>
  <c r="U13" i="2"/>
  <c r="U6" i="2"/>
  <c r="U17" i="2" s="1"/>
  <c r="U10" i="2"/>
  <c r="U9" i="2"/>
  <c r="U20" i="2" s="1"/>
  <c r="F56" i="9" l="1"/>
  <c r="G56" i="9"/>
  <c r="H56" i="9"/>
  <c r="C46" i="11"/>
  <c r="K56" i="9"/>
  <c r="C56" i="9"/>
  <c r="D56" i="9"/>
  <c r="E56" i="9"/>
  <c r="I56" i="9"/>
  <c r="J56" i="9"/>
  <c r="C79" i="11"/>
  <c r="D89" i="9"/>
  <c r="H89" i="9"/>
  <c r="E89" i="9"/>
  <c r="F89" i="9"/>
  <c r="I89" i="9"/>
  <c r="G89" i="9"/>
  <c r="C89" i="9"/>
  <c r="K89" i="9"/>
  <c r="J89" i="9"/>
  <c r="C67" i="9"/>
  <c r="K67" i="9"/>
  <c r="D67" i="9"/>
  <c r="E67" i="9"/>
  <c r="C57" i="11"/>
  <c r="F67" i="9"/>
  <c r="G67" i="9"/>
  <c r="H67" i="9"/>
  <c r="I67" i="9"/>
  <c r="J67" i="9"/>
  <c r="C35" i="11"/>
  <c r="I45" i="9"/>
  <c r="J45" i="9"/>
  <c r="C45" i="9"/>
  <c r="K45" i="9"/>
  <c r="E45" i="9"/>
  <c r="G45" i="9"/>
  <c r="H45" i="9"/>
  <c r="F45" i="9"/>
  <c r="D45" i="9"/>
  <c r="C68" i="11"/>
  <c r="G78" i="9"/>
  <c r="K78" i="9"/>
  <c r="H78" i="9"/>
  <c r="I78" i="9"/>
  <c r="J78" i="9"/>
  <c r="C78" i="9"/>
  <c r="D78" i="9"/>
  <c r="E78" i="9"/>
  <c r="F78" i="9"/>
  <c r="D34" i="9"/>
  <c r="E34" i="9"/>
  <c r="F34" i="9"/>
  <c r="G34" i="9"/>
  <c r="H34" i="9"/>
  <c r="C24" i="11"/>
  <c r="C34" i="9"/>
  <c r="I34" i="9"/>
  <c r="J34" i="9"/>
  <c r="K34" i="9"/>
  <c r="G23" i="9"/>
  <c r="H23" i="9"/>
  <c r="C13" i="11"/>
  <c r="I23" i="9"/>
  <c r="J23" i="9"/>
  <c r="C23" i="9"/>
  <c r="K23" i="9"/>
  <c r="D23" i="9"/>
  <c r="E23" i="9"/>
  <c r="F23" i="9"/>
  <c r="J55" i="10"/>
  <c r="I55" i="10"/>
  <c r="D55" i="10"/>
  <c r="C55" i="10"/>
  <c r="K55" i="10"/>
  <c r="H55" i="10"/>
  <c r="G55" i="10"/>
  <c r="F55" i="10"/>
  <c r="E55" i="10"/>
  <c r="F77" i="10"/>
  <c r="E77" i="10"/>
  <c r="H77" i="10"/>
  <c r="G77" i="10"/>
  <c r="D77" i="10"/>
  <c r="C77" i="10"/>
  <c r="K77" i="10"/>
  <c r="J77" i="10"/>
  <c r="I77" i="10"/>
  <c r="H44" i="10"/>
  <c r="G44" i="10"/>
  <c r="F44" i="10"/>
  <c r="E44" i="10"/>
  <c r="J44" i="10"/>
  <c r="I44" i="10"/>
  <c r="D44" i="10"/>
  <c r="C44" i="10"/>
  <c r="K44" i="10"/>
  <c r="K99" i="10"/>
  <c r="C99" i="10"/>
  <c r="J99" i="10"/>
  <c r="I99" i="10"/>
  <c r="H99" i="10"/>
  <c r="G99" i="10"/>
  <c r="F99" i="10"/>
  <c r="E99" i="10"/>
  <c r="D99" i="10"/>
  <c r="D66" i="10"/>
  <c r="K66" i="10"/>
  <c r="C66" i="10"/>
  <c r="J66" i="10"/>
  <c r="I66" i="10"/>
  <c r="H66" i="10"/>
  <c r="G66" i="10"/>
  <c r="F66" i="10"/>
  <c r="E66" i="10"/>
  <c r="B23" i="10"/>
  <c r="D22" i="10"/>
  <c r="K22" i="10"/>
  <c r="C22" i="10"/>
  <c r="F22" i="10"/>
  <c r="E22" i="10"/>
  <c r="J22" i="10"/>
  <c r="I22" i="10"/>
  <c r="H22" i="10"/>
  <c r="G22" i="10"/>
  <c r="I88" i="10"/>
  <c r="H88" i="10"/>
  <c r="G88" i="10"/>
  <c r="F88" i="10"/>
  <c r="E88" i="10"/>
  <c r="D88" i="10"/>
  <c r="K88" i="10"/>
  <c r="J88" i="10"/>
  <c r="C88" i="10"/>
  <c r="F33" i="10"/>
  <c r="E33" i="10"/>
  <c r="J33" i="10"/>
  <c r="I33" i="10"/>
  <c r="D33" i="10"/>
  <c r="C33" i="10"/>
  <c r="K33" i="10"/>
  <c r="H33" i="10"/>
  <c r="G33" i="10"/>
  <c r="B79" i="9"/>
  <c r="B90" i="9"/>
  <c r="B68" i="9"/>
  <c r="B57" i="9"/>
  <c r="B46" i="9"/>
  <c r="B35" i="9"/>
  <c r="B37" i="7"/>
  <c r="M36" i="7"/>
  <c r="D36" i="7"/>
  <c r="O36" i="7" s="1"/>
  <c r="E36" i="7"/>
  <c r="P36" i="7" s="1"/>
  <c r="F36" i="7"/>
  <c r="Q36" i="7" s="1"/>
  <c r="C36" i="7"/>
  <c r="N36" i="7" s="1"/>
  <c r="U22" i="2"/>
  <c r="W4" i="2"/>
  <c r="W16" i="2" s="1"/>
  <c r="V14" i="2"/>
  <c r="V6" i="2"/>
  <c r="V17" i="2" s="1"/>
  <c r="V10" i="2"/>
  <c r="V12" i="2"/>
  <c r="V11" i="2"/>
  <c r="V8" i="2"/>
  <c r="V19" i="2" s="1"/>
  <c r="V13" i="2"/>
  <c r="V9" i="2"/>
  <c r="V20" i="2" s="1"/>
  <c r="V7" i="2"/>
  <c r="V18" i="2" s="1"/>
  <c r="C69" i="11" l="1"/>
  <c r="F79" i="9"/>
  <c r="G79" i="9"/>
  <c r="H79" i="9"/>
  <c r="I79" i="9"/>
  <c r="J79" i="9"/>
  <c r="C79" i="9"/>
  <c r="K79" i="9"/>
  <c r="D79" i="9"/>
  <c r="E79" i="9"/>
  <c r="C35" i="9"/>
  <c r="K35" i="9"/>
  <c r="D35" i="9"/>
  <c r="E35" i="9"/>
  <c r="F35" i="9"/>
  <c r="G35" i="9"/>
  <c r="C25" i="11"/>
  <c r="H35" i="9"/>
  <c r="I35" i="9"/>
  <c r="J35" i="9"/>
  <c r="E57" i="9"/>
  <c r="F57" i="9"/>
  <c r="G57" i="9"/>
  <c r="C47" i="11"/>
  <c r="C57" i="9"/>
  <c r="D57" i="9"/>
  <c r="H57" i="9"/>
  <c r="I57" i="9"/>
  <c r="J57" i="9"/>
  <c r="K57" i="9"/>
  <c r="H46" i="9"/>
  <c r="C36" i="11"/>
  <c r="I46" i="9"/>
  <c r="J46" i="9"/>
  <c r="C46" i="9"/>
  <c r="D46" i="9"/>
  <c r="E46" i="9"/>
  <c r="F46" i="9"/>
  <c r="G46" i="9"/>
  <c r="K46" i="9"/>
  <c r="J68" i="9"/>
  <c r="C68" i="9"/>
  <c r="K68" i="9"/>
  <c r="D68" i="9"/>
  <c r="C58" i="11"/>
  <c r="F68" i="9"/>
  <c r="G68" i="9"/>
  <c r="H68" i="9"/>
  <c r="I68" i="9"/>
  <c r="E68" i="9"/>
  <c r="C80" i="11"/>
  <c r="C90" i="9"/>
  <c r="K90" i="9"/>
  <c r="D90" i="9"/>
  <c r="E90" i="9"/>
  <c r="F90" i="9"/>
  <c r="G90" i="9"/>
  <c r="H90" i="9"/>
  <c r="I90" i="9"/>
  <c r="J90" i="9"/>
  <c r="D34" i="10"/>
  <c r="K34" i="10"/>
  <c r="C34" i="10"/>
  <c r="J34" i="10"/>
  <c r="I34" i="10"/>
  <c r="H34" i="10"/>
  <c r="G34" i="10"/>
  <c r="F34" i="10"/>
  <c r="E34" i="10"/>
  <c r="F45" i="10"/>
  <c r="E45" i="10"/>
  <c r="H45" i="10"/>
  <c r="G45" i="10"/>
  <c r="K45" i="10"/>
  <c r="J45" i="10"/>
  <c r="I45" i="10"/>
  <c r="D45" i="10"/>
  <c r="C45" i="10"/>
  <c r="D78" i="10"/>
  <c r="K78" i="10"/>
  <c r="C78" i="10"/>
  <c r="H78" i="10"/>
  <c r="G78" i="10"/>
  <c r="J78" i="10"/>
  <c r="I78" i="10"/>
  <c r="F78" i="10"/>
  <c r="E78" i="10"/>
  <c r="G89" i="10"/>
  <c r="F89" i="10"/>
  <c r="E89" i="10"/>
  <c r="D89" i="10"/>
  <c r="K89" i="10"/>
  <c r="C89" i="10"/>
  <c r="J89" i="10"/>
  <c r="I89" i="10"/>
  <c r="H89" i="10"/>
  <c r="H56" i="10"/>
  <c r="G56" i="10"/>
  <c r="D56" i="10"/>
  <c r="C56" i="10"/>
  <c r="K56" i="10"/>
  <c r="J56" i="10"/>
  <c r="I56" i="10"/>
  <c r="F56" i="10"/>
  <c r="E56" i="10"/>
  <c r="J23" i="10"/>
  <c r="I23" i="10"/>
  <c r="F23" i="10"/>
  <c r="E23" i="10"/>
  <c r="D23" i="10"/>
  <c r="C23" i="10"/>
  <c r="K23" i="10"/>
  <c r="H23" i="10"/>
  <c r="G23" i="10"/>
  <c r="J67" i="10"/>
  <c r="I67" i="10"/>
  <c r="K67" i="10"/>
  <c r="F67" i="10"/>
  <c r="E67" i="10"/>
  <c r="D67" i="10"/>
  <c r="C67" i="10"/>
  <c r="H67" i="10"/>
  <c r="G67" i="10"/>
  <c r="B69" i="9"/>
  <c r="B47" i="9"/>
  <c r="B58" i="9"/>
  <c r="B80" i="9"/>
  <c r="B91" i="9"/>
  <c r="B38" i="7"/>
  <c r="M37" i="7"/>
  <c r="C37" i="7"/>
  <c r="N37" i="7" s="1"/>
  <c r="F37" i="7"/>
  <c r="Q37" i="7" s="1"/>
  <c r="D37" i="7"/>
  <c r="O37" i="7" s="1"/>
  <c r="E37" i="7"/>
  <c r="P37" i="7" s="1"/>
  <c r="V22" i="2"/>
  <c r="X4" i="2"/>
  <c r="X16" i="2" s="1"/>
  <c r="W6" i="2"/>
  <c r="W17" i="2" s="1"/>
  <c r="W11" i="2"/>
  <c r="W7" i="2"/>
  <c r="W18" i="2" s="1"/>
  <c r="W13" i="2"/>
  <c r="W10" i="2"/>
  <c r="W9" i="2"/>
  <c r="W20" i="2" s="1"/>
  <c r="W8" i="2"/>
  <c r="W19" i="2" s="1"/>
  <c r="W14" i="2"/>
  <c r="W12" i="2"/>
  <c r="C81" i="11" l="1"/>
  <c r="J91" i="9"/>
  <c r="G91" i="9"/>
  <c r="C91" i="9"/>
  <c r="K91" i="9"/>
  <c r="D91" i="9"/>
  <c r="E91" i="9"/>
  <c r="F91" i="9"/>
  <c r="H91" i="9"/>
  <c r="I91" i="9"/>
  <c r="D58" i="9"/>
  <c r="E58" i="9"/>
  <c r="F58" i="9"/>
  <c r="C48" i="11"/>
  <c r="G58" i="9"/>
  <c r="H58" i="9"/>
  <c r="I58" i="9"/>
  <c r="J58" i="9"/>
  <c r="K58" i="9"/>
  <c r="C58" i="9"/>
  <c r="C59" i="11"/>
  <c r="I69" i="9"/>
  <c r="J69" i="9"/>
  <c r="C69" i="9"/>
  <c r="K69" i="9"/>
  <c r="H69" i="9"/>
  <c r="D69" i="9"/>
  <c r="E69" i="9"/>
  <c r="F69" i="9"/>
  <c r="G69" i="9"/>
  <c r="C70" i="11"/>
  <c r="E80" i="9"/>
  <c r="F80" i="9"/>
  <c r="I80" i="9"/>
  <c r="G80" i="9"/>
  <c r="H80" i="9"/>
  <c r="J80" i="9"/>
  <c r="K80" i="9"/>
  <c r="C80" i="9"/>
  <c r="D80" i="9"/>
  <c r="G47" i="9"/>
  <c r="H47" i="9"/>
  <c r="C37" i="11"/>
  <c r="I47" i="9"/>
  <c r="C47" i="9"/>
  <c r="D47" i="9"/>
  <c r="E47" i="9"/>
  <c r="F47" i="9"/>
  <c r="J47" i="9"/>
  <c r="K47" i="9"/>
  <c r="F57" i="10"/>
  <c r="E57" i="10"/>
  <c r="D57" i="10"/>
  <c r="C57" i="10"/>
  <c r="H57" i="10"/>
  <c r="G57" i="10"/>
  <c r="K57" i="10"/>
  <c r="J57" i="10"/>
  <c r="I57" i="10"/>
  <c r="D46" i="10"/>
  <c r="K46" i="10"/>
  <c r="C46" i="10"/>
  <c r="H46" i="10"/>
  <c r="G46" i="10"/>
  <c r="J46" i="10"/>
  <c r="I46" i="10"/>
  <c r="F46" i="10"/>
  <c r="E46" i="10"/>
  <c r="J79" i="10"/>
  <c r="I79" i="10"/>
  <c r="H79" i="10"/>
  <c r="G79" i="10"/>
  <c r="K79" i="10"/>
  <c r="F79" i="10"/>
  <c r="E79" i="10"/>
  <c r="D79" i="10"/>
  <c r="C79" i="10"/>
  <c r="E90" i="10"/>
  <c r="D90" i="10"/>
  <c r="K90" i="10"/>
  <c r="C90" i="10"/>
  <c r="J90" i="10"/>
  <c r="I90" i="10"/>
  <c r="H90" i="10"/>
  <c r="G90" i="10"/>
  <c r="F90" i="10"/>
  <c r="H68" i="10"/>
  <c r="G68" i="10"/>
  <c r="K68" i="10"/>
  <c r="J68" i="10"/>
  <c r="I68" i="10"/>
  <c r="F68" i="10"/>
  <c r="E68" i="10"/>
  <c r="D68" i="10"/>
  <c r="C68" i="10"/>
  <c r="J35" i="10"/>
  <c r="I35" i="10"/>
  <c r="K35" i="10"/>
  <c r="H35" i="10"/>
  <c r="G35" i="10"/>
  <c r="F35" i="10"/>
  <c r="E35" i="10"/>
  <c r="D35" i="10"/>
  <c r="C35" i="10"/>
  <c r="B70" i="9"/>
  <c r="B59" i="9"/>
  <c r="B92" i="9"/>
  <c r="B81" i="9"/>
  <c r="B39" i="7"/>
  <c r="M38" i="7"/>
  <c r="C38" i="7"/>
  <c r="N38" i="7" s="1"/>
  <c r="D38" i="7"/>
  <c r="O38" i="7" s="1"/>
  <c r="F38" i="7"/>
  <c r="Q38" i="7" s="1"/>
  <c r="E38" i="7"/>
  <c r="P38" i="7" s="1"/>
  <c r="W22" i="2"/>
  <c r="Y4" i="2"/>
  <c r="Y16" i="2" s="1"/>
  <c r="X6" i="2"/>
  <c r="X17" i="2" s="1"/>
  <c r="X14" i="2"/>
  <c r="X10" i="2"/>
  <c r="X13" i="2"/>
  <c r="X11" i="2"/>
  <c r="X8" i="2"/>
  <c r="X19" i="2" s="1"/>
  <c r="X12" i="2"/>
  <c r="X9" i="2"/>
  <c r="X20" i="2" s="1"/>
  <c r="X7" i="2"/>
  <c r="X18" i="2" s="1"/>
  <c r="C71" i="11" l="1"/>
  <c r="D81" i="9"/>
  <c r="E81" i="9"/>
  <c r="F81" i="9"/>
  <c r="H81" i="9"/>
  <c r="G81" i="9"/>
  <c r="I81" i="9"/>
  <c r="J81" i="9"/>
  <c r="K81" i="9"/>
  <c r="C81" i="9"/>
  <c r="C82" i="11"/>
  <c r="I92" i="9"/>
  <c r="J92" i="9"/>
  <c r="E92" i="9"/>
  <c r="C92" i="9"/>
  <c r="K92" i="9"/>
  <c r="D92" i="9"/>
  <c r="F92" i="9"/>
  <c r="G92" i="9"/>
  <c r="H92" i="9"/>
  <c r="C59" i="9"/>
  <c r="K59" i="9"/>
  <c r="D59" i="9"/>
  <c r="E59" i="9"/>
  <c r="C49" i="11"/>
  <c r="I59" i="9"/>
  <c r="J59" i="9"/>
  <c r="F59" i="9"/>
  <c r="G59" i="9"/>
  <c r="H59" i="9"/>
  <c r="H70" i="9"/>
  <c r="C60" i="11"/>
  <c r="I70" i="9"/>
  <c r="J70" i="9"/>
  <c r="C70" i="9"/>
  <c r="D70" i="9"/>
  <c r="E70" i="9"/>
  <c r="F70" i="9"/>
  <c r="G70" i="9"/>
  <c r="K70" i="9"/>
  <c r="D58" i="10"/>
  <c r="K58" i="10"/>
  <c r="C58" i="10"/>
  <c r="F58" i="10"/>
  <c r="E58" i="10"/>
  <c r="J58" i="10"/>
  <c r="I58" i="10"/>
  <c r="H58" i="10"/>
  <c r="G58" i="10"/>
  <c r="H80" i="10"/>
  <c r="G80" i="10"/>
  <c r="J80" i="10"/>
  <c r="I80" i="10"/>
  <c r="D80" i="10"/>
  <c r="C80" i="10"/>
  <c r="K80" i="10"/>
  <c r="F80" i="10"/>
  <c r="E80" i="10"/>
  <c r="K91" i="10"/>
  <c r="C91" i="10"/>
  <c r="J91" i="10"/>
  <c r="I91" i="10"/>
  <c r="H91" i="10"/>
  <c r="G91" i="10"/>
  <c r="F91" i="10"/>
  <c r="E91" i="10"/>
  <c r="D91" i="10"/>
  <c r="F69" i="10"/>
  <c r="E69" i="10"/>
  <c r="K69" i="10"/>
  <c r="J69" i="10"/>
  <c r="I69" i="10"/>
  <c r="H69" i="10"/>
  <c r="G69" i="10"/>
  <c r="D69" i="10"/>
  <c r="C69" i="10"/>
  <c r="J47" i="10"/>
  <c r="I47" i="10"/>
  <c r="H47" i="10"/>
  <c r="G47" i="10"/>
  <c r="F47" i="10"/>
  <c r="E47" i="10"/>
  <c r="D47" i="10"/>
  <c r="C47" i="10"/>
  <c r="K47" i="10"/>
  <c r="B93" i="9"/>
  <c r="B71" i="9"/>
  <c r="B82" i="9"/>
  <c r="B40" i="7"/>
  <c r="M39" i="7"/>
  <c r="E39" i="7"/>
  <c r="P39" i="7" s="1"/>
  <c r="F39" i="7"/>
  <c r="Q39" i="7" s="1"/>
  <c r="D39" i="7"/>
  <c r="O39" i="7" s="1"/>
  <c r="C39" i="7"/>
  <c r="N39" i="7" s="1"/>
  <c r="X22" i="2"/>
  <c r="Y13" i="2"/>
  <c r="Z4" i="2"/>
  <c r="Z16" i="2" s="1"/>
  <c r="Y14" i="2"/>
  <c r="Y10" i="2"/>
  <c r="Y12" i="2"/>
  <c r="Y7" i="2"/>
  <c r="Y18" i="2" s="1"/>
  <c r="Y9" i="2"/>
  <c r="Y20" i="2" s="1"/>
  <c r="Y8" i="2"/>
  <c r="Y19" i="2" s="1"/>
  <c r="Y6" i="2"/>
  <c r="Y17" i="2" s="1"/>
  <c r="Y11" i="2"/>
  <c r="G71" i="9" l="1"/>
  <c r="H71" i="9"/>
  <c r="C61" i="11"/>
  <c r="I71" i="9"/>
  <c r="D71" i="9"/>
  <c r="E71" i="9"/>
  <c r="F71" i="9"/>
  <c r="J71" i="9"/>
  <c r="K71" i="9"/>
  <c r="C71" i="9"/>
  <c r="C83" i="11"/>
  <c r="H93" i="9"/>
  <c r="I93" i="9"/>
  <c r="J93" i="9"/>
  <c r="D93" i="9"/>
  <c r="C93" i="9"/>
  <c r="K93" i="9"/>
  <c r="E93" i="9"/>
  <c r="F93" i="9"/>
  <c r="G93" i="9"/>
  <c r="C72" i="11"/>
  <c r="C82" i="9"/>
  <c r="K82" i="9"/>
  <c r="D82" i="9"/>
  <c r="E82" i="9"/>
  <c r="F82" i="9"/>
  <c r="G82" i="9"/>
  <c r="H82" i="9"/>
  <c r="I82" i="9"/>
  <c r="J82" i="9"/>
  <c r="J59" i="10"/>
  <c r="I59" i="10"/>
  <c r="F59" i="10"/>
  <c r="E59" i="10"/>
  <c r="K59" i="10"/>
  <c r="H59" i="10"/>
  <c r="G59" i="10"/>
  <c r="D59" i="10"/>
  <c r="C59" i="10"/>
  <c r="D70" i="10"/>
  <c r="K70" i="10"/>
  <c r="C70" i="10"/>
  <c r="F70" i="10"/>
  <c r="E70" i="10"/>
  <c r="J70" i="10"/>
  <c r="I70" i="10"/>
  <c r="H70" i="10"/>
  <c r="G70" i="10"/>
  <c r="F81" i="10"/>
  <c r="E81" i="10"/>
  <c r="J81" i="10"/>
  <c r="I81" i="10"/>
  <c r="H81" i="10"/>
  <c r="G81" i="10"/>
  <c r="D81" i="10"/>
  <c r="C81" i="10"/>
  <c r="K81" i="10"/>
  <c r="I92" i="10"/>
  <c r="H92" i="10"/>
  <c r="G92" i="10"/>
  <c r="F92" i="10"/>
  <c r="E92" i="10"/>
  <c r="D92" i="10"/>
  <c r="K92" i="10"/>
  <c r="J92" i="10"/>
  <c r="C92" i="10"/>
  <c r="B94" i="9"/>
  <c r="B83" i="9"/>
  <c r="B41" i="7"/>
  <c r="M40" i="7"/>
  <c r="C40" i="7"/>
  <c r="N40" i="7" s="1"/>
  <c r="D40" i="7"/>
  <c r="O40" i="7" s="1"/>
  <c r="E40" i="7"/>
  <c r="P40" i="7" s="1"/>
  <c r="F40" i="7"/>
  <c r="Q40" i="7" s="1"/>
  <c r="Y22" i="2"/>
  <c r="AA4" i="2"/>
  <c r="AA16" i="2" s="1"/>
  <c r="Z11" i="2"/>
  <c r="Z12" i="2"/>
  <c r="Z13" i="2"/>
  <c r="Z10" i="2"/>
  <c r="Z8" i="2"/>
  <c r="Z19" i="2" s="1"/>
  <c r="Z9" i="2"/>
  <c r="Z20" i="2" s="1"/>
  <c r="Z6" i="2"/>
  <c r="Z17" i="2" s="1"/>
  <c r="Z7" i="2"/>
  <c r="Z18" i="2" s="1"/>
  <c r="Z14" i="2"/>
  <c r="C84" i="11" l="1"/>
  <c r="G94" i="9"/>
  <c r="C94" i="9"/>
  <c r="H94" i="9"/>
  <c r="I94" i="9"/>
  <c r="J94" i="9"/>
  <c r="K94" i="9"/>
  <c r="D94" i="9"/>
  <c r="E94" i="9"/>
  <c r="F94" i="9"/>
  <c r="C73" i="11"/>
  <c r="J83" i="9"/>
  <c r="F83" i="9"/>
  <c r="C83" i="9"/>
  <c r="K83" i="9"/>
  <c r="D83" i="9"/>
  <c r="E83" i="9"/>
  <c r="G83" i="9"/>
  <c r="H83" i="9"/>
  <c r="I83" i="9"/>
  <c r="G93" i="10"/>
  <c r="F93" i="10"/>
  <c r="E93" i="10"/>
  <c r="D93" i="10"/>
  <c r="K93" i="10"/>
  <c r="C93" i="10"/>
  <c r="J93" i="10"/>
  <c r="I93" i="10"/>
  <c r="H93" i="10"/>
  <c r="D82" i="10"/>
  <c r="K82" i="10"/>
  <c r="C82" i="10"/>
  <c r="J82" i="10"/>
  <c r="I82" i="10"/>
  <c r="H82" i="10"/>
  <c r="G82" i="10"/>
  <c r="F82" i="10"/>
  <c r="E82" i="10"/>
  <c r="J71" i="10"/>
  <c r="I71" i="10"/>
  <c r="D71" i="10"/>
  <c r="C71" i="10"/>
  <c r="H71" i="10"/>
  <c r="G71" i="10"/>
  <c r="F71" i="10"/>
  <c r="E71" i="10"/>
  <c r="K71" i="10"/>
  <c r="B95" i="9"/>
  <c r="B42" i="7"/>
  <c r="M41" i="7"/>
  <c r="D41" i="7"/>
  <c r="O41" i="7" s="1"/>
  <c r="C41" i="7"/>
  <c r="N41" i="7" s="1"/>
  <c r="E41" i="7"/>
  <c r="P41" i="7" s="1"/>
  <c r="F41" i="7"/>
  <c r="Q41" i="7" s="1"/>
  <c r="Z22" i="2"/>
  <c r="AA6" i="2"/>
  <c r="AA17" i="2" s="1"/>
  <c r="AA8" i="2"/>
  <c r="AA19" i="2" s="1"/>
  <c r="AA7" i="2"/>
  <c r="AA18" i="2" s="1"/>
  <c r="AA14" i="2"/>
  <c r="AA9" i="2"/>
  <c r="AA20" i="2" s="1"/>
  <c r="AA12" i="2"/>
  <c r="AA13" i="2"/>
  <c r="AA11" i="2"/>
  <c r="AA10" i="2"/>
  <c r="AB4" i="2"/>
  <c r="AB16" i="2" s="1"/>
  <c r="C85" i="11" l="1"/>
  <c r="F95" i="9"/>
  <c r="J95" i="9"/>
  <c r="G95" i="9"/>
  <c r="H95" i="9"/>
  <c r="I95" i="9"/>
  <c r="C95" i="9"/>
  <c r="K95" i="9"/>
  <c r="D95" i="9"/>
  <c r="E95" i="9"/>
  <c r="K83" i="10"/>
  <c r="J83" i="10"/>
  <c r="I83" i="10"/>
  <c r="F83" i="10"/>
  <c r="D83" i="10"/>
  <c r="C83" i="10"/>
  <c r="H83" i="10"/>
  <c r="G83" i="10"/>
  <c r="E83" i="10"/>
  <c r="E94" i="10"/>
  <c r="D94" i="10"/>
  <c r="K94" i="10"/>
  <c r="C94" i="10"/>
  <c r="J94" i="10"/>
  <c r="I94" i="10"/>
  <c r="H94" i="10"/>
  <c r="G94" i="10"/>
  <c r="F94" i="10"/>
  <c r="B43" i="7"/>
  <c r="M42" i="7"/>
  <c r="F42" i="7"/>
  <c r="Q42" i="7" s="1"/>
  <c r="E42" i="7"/>
  <c r="P42" i="7" s="1"/>
  <c r="C42" i="7"/>
  <c r="N42" i="7" s="1"/>
  <c r="D42" i="7"/>
  <c r="O42" i="7" s="1"/>
  <c r="AA22" i="2"/>
  <c r="AB9" i="2"/>
  <c r="AB20" i="2" s="1"/>
  <c r="AB11" i="2"/>
  <c r="AB8" i="2"/>
  <c r="AB19" i="2" s="1"/>
  <c r="AB12" i="2"/>
  <c r="AB7" i="2"/>
  <c r="AB18" i="2" s="1"/>
  <c r="AB6" i="2"/>
  <c r="AB17" i="2" s="1"/>
  <c r="AB10" i="2"/>
  <c r="AC4" i="2"/>
  <c r="AC16" i="2" s="1"/>
  <c r="AB14" i="2"/>
  <c r="AB13" i="2"/>
  <c r="K95" i="10" l="1"/>
  <c r="C95" i="10"/>
  <c r="J95" i="10"/>
  <c r="I95" i="10"/>
  <c r="H95" i="10"/>
  <c r="G95" i="10"/>
  <c r="F95" i="10"/>
  <c r="E95" i="10"/>
  <c r="D95" i="10"/>
  <c r="B44" i="7"/>
  <c r="M43" i="7"/>
  <c r="C43" i="7"/>
  <c r="N43" i="7" s="1"/>
  <c r="E43" i="7"/>
  <c r="P43" i="7" s="1"/>
  <c r="F43" i="7"/>
  <c r="Q43" i="7" s="1"/>
  <c r="D43" i="7"/>
  <c r="O43" i="7" s="1"/>
  <c r="AB22" i="2"/>
  <c r="AD4" i="2"/>
  <c r="AD16" i="2" s="1"/>
  <c r="AC7" i="2"/>
  <c r="AC18" i="2" s="1"/>
  <c r="AC12" i="2"/>
  <c r="AC10" i="2"/>
  <c r="AC8" i="2"/>
  <c r="AC19" i="2" s="1"/>
  <c r="AC9" i="2"/>
  <c r="AC20" i="2" s="1"/>
  <c r="AC11" i="2"/>
  <c r="AC14" i="2"/>
  <c r="AC6" i="2"/>
  <c r="AC17" i="2" s="1"/>
  <c r="AC13" i="2"/>
  <c r="B45" i="7" l="1"/>
  <c r="M44" i="7"/>
  <c r="E44" i="7"/>
  <c r="P44" i="7" s="1"/>
  <c r="C44" i="7"/>
  <c r="N44" i="7" s="1"/>
  <c r="D44" i="7"/>
  <c r="O44" i="7" s="1"/>
  <c r="F44" i="7"/>
  <c r="Q44" i="7" s="1"/>
  <c r="AC22" i="2"/>
  <c r="AE4" i="2"/>
  <c r="AE16" i="2" s="1"/>
  <c r="AD12" i="2"/>
  <c r="AD9" i="2"/>
  <c r="AD20" i="2" s="1"/>
  <c r="AD7" i="2"/>
  <c r="AD18" i="2" s="1"/>
  <c r="AD6" i="2"/>
  <c r="AD17" i="2" s="1"/>
  <c r="AD8" i="2"/>
  <c r="AD19" i="2" s="1"/>
  <c r="AD13" i="2"/>
  <c r="AD14" i="2"/>
  <c r="AD10" i="2"/>
  <c r="AD11" i="2"/>
  <c r="B46" i="7" l="1"/>
  <c r="M45" i="7"/>
  <c r="C45" i="7"/>
  <c r="N45" i="7" s="1"/>
  <c r="D45" i="7"/>
  <c r="O45" i="7" s="1"/>
  <c r="E45" i="7"/>
  <c r="P45" i="7" s="1"/>
  <c r="F45" i="7"/>
  <c r="Q45" i="7" s="1"/>
  <c r="AD22" i="2"/>
  <c r="AE12" i="2"/>
  <c r="AE13" i="2"/>
  <c r="AF4" i="2"/>
  <c r="AF16" i="2" s="1"/>
  <c r="AE11" i="2"/>
  <c r="AE7" i="2"/>
  <c r="AE18" i="2" s="1"/>
  <c r="AE10" i="2"/>
  <c r="AE6" i="2"/>
  <c r="AE17" i="2" s="1"/>
  <c r="AE9" i="2"/>
  <c r="AE20" i="2" s="1"/>
  <c r="AE8" i="2"/>
  <c r="AE19" i="2" s="1"/>
  <c r="AE14" i="2"/>
  <c r="B47" i="7" l="1"/>
  <c r="M46" i="7"/>
  <c r="F46" i="7"/>
  <c r="Q46" i="7" s="1"/>
  <c r="C46" i="7"/>
  <c r="N46" i="7" s="1"/>
  <c r="D46" i="7"/>
  <c r="O46" i="7" s="1"/>
  <c r="E46" i="7"/>
  <c r="P46" i="7" s="1"/>
  <c r="AE22" i="2"/>
  <c r="AF11" i="2"/>
  <c r="AF13" i="2"/>
  <c r="AF14" i="2"/>
  <c r="AF7" i="2"/>
  <c r="AF18" i="2" s="1"/>
  <c r="AG4" i="2"/>
  <c r="AG16" i="2" s="1"/>
  <c r="AF8" i="2"/>
  <c r="AF19" i="2" s="1"/>
  <c r="AF12" i="2"/>
  <c r="AF6" i="2"/>
  <c r="AF17" i="2" s="1"/>
  <c r="AF9" i="2"/>
  <c r="AF20" i="2" s="1"/>
  <c r="AF10" i="2"/>
  <c r="B48" i="7" l="1"/>
  <c r="M47" i="7"/>
  <c r="D47" i="7"/>
  <c r="O47" i="7" s="1"/>
  <c r="E47" i="7"/>
  <c r="P47" i="7" s="1"/>
  <c r="F47" i="7"/>
  <c r="Q47" i="7" s="1"/>
  <c r="C47" i="7"/>
  <c r="N47" i="7" s="1"/>
  <c r="AF22" i="2"/>
  <c r="AG9" i="2"/>
  <c r="AG20" i="2" s="1"/>
  <c r="AG8" i="2"/>
  <c r="AG19" i="2" s="1"/>
  <c r="AG11" i="2"/>
  <c r="AG13" i="2"/>
  <c r="AG10" i="2"/>
  <c r="AH4" i="2"/>
  <c r="AH16" i="2" s="1"/>
  <c r="AG6" i="2"/>
  <c r="AG17" i="2" s="1"/>
  <c r="AG12" i="2"/>
  <c r="AG7" i="2"/>
  <c r="AG18" i="2" s="1"/>
  <c r="AG14" i="2"/>
  <c r="B49" i="7" l="1"/>
  <c r="M48" i="7"/>
  <c r="D48" i="7"/>
  <c r="O48" i="7" s="1"/>
  <c r="C48" i="7"/>
  <c r="N48" i="7" s="1"/>
  <c r="E48" i="7"/>
  <c r="P48" i="7" s="1"/>
  <c r="F48" i="7"/>
  <c r="Q48" i="7" s="1"/>
  <c r="AG22" i="2"/>
  <c r="AH6" i="2"/>
  <c r="AH17" i="2" s="1"/>
  <c r="AH8" i="2"/>
  <c r="AH19" i="2" s="1"/>
  <c r="AH7" i="2"/>
  <c r="AH18" i="2" s="1"/>
  <c r="AH11" i="2"/>
  <c r="AH12" i="2"/>
  <c r="AH14" i="2"/>
  <c r="AH10" i="2"/>
  <c r="AH9" i="2"/>
  <c r="AH20" i="2" s="1"/>
  <c r="AH13" i="2"/>
  <c r="B50" i="7" l="1"/>
  <c r="M49" i="7"/>
  <c r="F49" i="7"/>
  <c r="Q49" i="7" s="1"/>
  <c r="C49" i="7"/>
  <c r="N49" i="7" s="1"/>
  <c r="D49" i="7"/>
  <c r="O49" i="7" s="1"/>
  <c r="E49" i="7"/>
  <c r="P49" i="7" s="1"/>
  <c r="AH22" i="2"/>
  <c r="B51" i="7" l="1"/>
  <c r="M50" i="7"/>
  <c r="F50" i="7"/>
  <c r="Q50" i="7" s="1"/>
  <c r="C50" i="7"/>
  <c r="N50" i="7" s="1"/>
  <c r="D50" i="7"/>
  <c r="O50" i="7" s="1"/>
  <c r="E50" i="7"/>
  <c r="P50" i="7" s="1"/>
  <c r="B52" i="7" l="1"/>
  <c r="M51" i="7"/>
  <c r="D51" i="7"/>
  <c r="O51" i="7" s="1"/>
  <c r="C51" i="7"/>
  <c r="N51" i="7" s="1"/>
  <c r="E51" i="7"/>
  <c r="P51" i="7" s="1"/>
  <c r="F51" i="7"/>
  <c r="Q51" i="7" s="1"/>
  <c r="B53" i="7" l="1"/>
  <c r="M52" i="7"/>
  <c r="E52" i="7"/>
  <c r="P52" i="7" s="1"/>
  <c r="F52" i="7"/>
  <c r="Q52" i="7" s="1"/>
  <c r="C52" i="7"/>
  <c r="N52" i="7" s="1"/>
  <c r="D52" i="7"/>
  <c r="O52" i="7" s="1"/>
  <c r="B54" i="7" l="1"/>
  <c r="M53" i="7"/>
  <c r="D53" i="7"/>
  <c r="O53" i="7" s="1"/>
  <c r="C53" i="7"/>
  <c r="N53" i="7" s="1"/>
  <c r="F53" i="7"/>
  <c r="Q53" i="7" s="1"/>
  <c r="E53" i="7"/>
  <c r="P53" i="7" s="1"/>
  <c r="B55" i="7" l="1"/>
  <c r="M54" i="7"/>
  <c r="D54" i="7"/>
  <c r="O54" i="7" s="1"/>
  <c r="F54" i="7"/>
  <c r="Q54" i="7" s="1"/>
  <c r="C54" i="7"/>
  <c r="N54" i="7" s="1"/>
  <c r="E54" i="7"/>
  <c r="P54" i="7" s="1"/>
  <c r="B56" i="7" l="1"/>
  <c r="M55" i="7"/>
  <c r="F55" i="7"/>
  <c r="Q55" i="7" s="1"/>
  <c r="C55" i="7"/>
  <c r="N55" i="7" s="1"/>
  <c r="E55" i="7"/>
  <c r="P55" i="7" s="1"/>
  <c r="D55" i="7"/>
  <c r="O55" i="7" s="1"/>
  <c r="B57" i="7" l="1"/>
  <c r="M56" i="7"/>
  <c r="C56" i="7"/>
  <c r="N56" i="7" s="1"/>
  <c r="F56" i="7"/>
  <c r="Q56" i="7" s="1"/>
  <c r="D56" i="7"/>
  <c r="O56" i="7" s="1"/>
  <c r="E56" i="7"/>
  <c r="P56" i="7" s="1"/>
  <c r="B58" i="7" l="1"/>
  <c r="M57" i="7"/>
  <c r="C57" i="7"/>
  <c r="N57" i="7" s="1"/>
  <c r="E57" i="7"/>
  <c r="P57" i="7" s="1"/>
  <c r="F57" i="7"/>
  <c r="Q57" i="7" s="1"/>
  <c r="D57" i="7"/>
  <c r="O57" i="7" s="1"/>
  <c r="B59" i="7" l="1"/>
  <c r="M58" i="7"/>
  <c r="E58" i="7"/>
  <c r="P58" i="7" s="1"/>
  <c r="C58" i="7"/>
  <c r="N58" i="7" s="1"/>
  <c r="D58" i="7"/>
  <c r="O58" i="7" s="1"/>
  <c r="F58" i="7"/>
  <c r="Q58" i="7" s="1"/>
  <c r="B60" i="7" l="1"/>
  <c r="M59" i="7"/>
  <c r="D59" i="7"/>
  <c r="O59" i="7" s="1"/>
  <c r="E59" i="7"/>
  <c r="P59" i="7" s="1"/>
  <c r="F59" i="7"/>
  <c r="Q59" i="7" s="1"/>
  <c r="C59" i="7"/>
  <c r="N59" i="7" s="1"/>
  <c r="B61" i="7" l="1"/>
  <c r="M60" i="7"/>
  <c r="D60" i="7"/>
  <c r="O60" i="7" s="1"/>
  <c r="E60" i="7"/>
  <c r="P60" i="7" s="1"/>
  <c r="F60" i="7"/>
  <c r="Q60" i="7" s="1"/>
  <c r="C60" i="7"/>
  <c r="N60" i="7" s="1"/>
  <c r="B62" i="7" l="1"/>
  <c r="M61" i="7"/>
  <c r="C61" i="7"/>
  <c r="N61" i="7" s="1"/>
  <c r="D61" i="7"/>
  <c r="O61" i="7" s="1"/>
  <c r="F61" i="7"/>
  <c r="Q61" i="7" s="1"/>
  <c r="E61" i="7"/>
  <c r="P61" i="7" s="1"/>
  <c r="B63" i="7" l="1"/>
  <c r="M62" i="7"/>
  <c r="D62" i="7"/>
  <c r="O62" i="7" s="1"/>
  <c r="F62" i="7"/>
  <c r="Q62" i="7" s="1"/>
  <c r="C62" i="7"/>
  <c r="N62" i="7" s="1"/>
  <c r="E62" i="7"/>
  <c r="P62" i="7" s="1"/>
  <c r="B64" i="7" l="1"/>
  <c r="M63" i="7"/>
  <c r="E63" i="7"/>
  <c r="P63" i="7" s="1"/>
  <c r="F63" i="7"/>
  <c r="Q63" i="7" s="1"/>
  <c r="C63" i="7"/>
  <c r="N63" i="7" s="1"/>
  <c r="D63" i="7"/>
  <c r="O63" i="7" s="1"/>
  <c r="B65" i="7" l="1"/>
  <c r="M64" i="7"/>
  <c r="E64" i="7"/>
  <c r="P64" i="7" s="1"/>
  <c r="D64" i="7"/>
  <c r="O64" i="7" s="1"/>
  <c r="F64" i="7"/>
  <c r="Q64" i="7" s="1"/>
  <c r="C64" i="7"/>
  <c r="N64" i="7" s="1"/>
  <c r="B66" i="7" l="1"/>
  <c r="M65" i="7"/>
  <c r="E65" i="7"/>
  <c r="P65" i="7" s="1"/>
  <c r="F65" i="7"/>
  <c r="Q65" i="7" s="1"/>
  <c r="C65" i="7"/>
  <c r="N65" i="7" s="1"/>
  <c r="D65" i="7"/>
  <c r="O65" i="7" s="1"/>
  <c r="B67" i="7" l="1"/>
  <c r="M66" i="7"/>
  <c r="F66" i="7"/>
  <c r="Q66" i="7" s="1"/>
  <c r="C66" i="7"/>
  <c r="N66" i="7" s="1"/>
  <c r="D66" i="7"/>
  <c r="O66" i="7" s="1"/>
  <c r="E66" i="7"/>
  <c r="P66" i="7" s="1"/>
  <c r="B68" i="7" l="1"/>
  <c r="M67" i="7"/>
  <c r="D67" i="7"/>
  <c r="O67" i="7" s="1"/>
  <c r="C67" i="7"/>
  <c r="N67" i="7" s="1"/>
  <c r="E67" i="7"/>
  <c r="P67" i="7" s="1"/>
  <c r="F67" i="7"/>
  <c r="Q67" i="7" s="1"/>
  <c r="B69" i="7" l="1"/>
  <c r="M68" i="7"/>
  <c r="D68" i="7"/>
  <c r="O68" i="7" s="1"/>
  <c r="C68" i="7"/>
  <c r="N68" i="7" s="1"/>
  <c r="E68" i="7"/>
  <c r="P68" i="7" s="1"/>
  <c r="F68" i="7"/>
  <c r="Q68" i="7" s="1"/>
  <c r="B70" i="7" l="1"/>
  <c r="M69" i="7"/>
  <c r="C69" i="7"/>
  <c r="N69" i="7" s="1"/>
  <c r="D69" i="7"/>
  <c r="O69" i="7" s="1"/>
  <c r="E69" i="7"/>
  <c r="P69" i="7" s="1"/>
  <c r="F69" i="7"/>
  <c r="Q69" i="7" s="1"/>
  <c r="B71" i="7" l="1"/>
  <c r="M70" i="7"/>
  <c r="F70" i="7"/>
  <c r="Q70" i="7" s="1"/>
  <c r="D70" i="7"/>
  <c r="O70" i="7" s="1"/>
  <c r="C70" i="7"/>
  <c r="N70" i="7" s="1"/>
  <c r="E70" i="7"/>
  <c r="P70" i="7" s="1"/>
  <c r="B72" i="7" l="1"/>
  <c r="M71" i="7"/>
  <c r="E71" i="7"/>
  <c r="P71" i="7" s="1"/>
  <c r="F71" i="7"/>
  <c r="Q71" i="7" s="1"/>
  <c r="C71" i="7"/>
  <c r="N71" i="7" s="1"/>
  <c r="D71" i="7"/>
  <c r="O71" i="7" s="1"/>
  <c r="B73" i="7" l="1"/>
  <c r="M72" i="7"/>
  <c r="E72" i="7"/>
  <c r="P72" i="7" s="1"/>
  <c r="C72" i="7"/>
  <c r="N72" i="7" s="1"/>
  <c r="D72" i="7"/>
  <c r="O72" i="7" s="1"/>
  <c r="F72" i="7"/>
  <c r="Q72" i="7" s="1"/>
  <c r="B74" i="7" l="1"/>
  <c r="M73" i="7"/>
  <c r="E73" i="7"/>
  <c r="P73" i="7" s="1"/>
  <c r="F73" i="7"/>
  <c r="Q73" i="7" s="1"/>
  <c r="C73" i="7"/>
  <c r="N73" i="7" s="1"/>
  <c r="D73" i="7"/>
  <c r="O73" i="7" s="1"/>
  <c r="B75" i="7" l="1"/>
  <c r="M74" i="7"/>
  <c r="F74" i="7"/>
  <c r="Q74" i="7" s="1"/>
  <c r="D74" i="7"/>
  <c r="O74" i="7" s="1"/>
  <c r="E74" i="7"/>
  <c r="P74" i="7" s="1"/>
  <c r="C74" i="7"/>
  <c r="N74" i="7" s="1"/>
  <c r="B76" i="7" l="1"/>
  <c r="M75" i="7"/>
  <c r="C75" i="7"/>
  <c r="N75" i="7" s="1"/>
  <c r="E75" i="7"/>
  <c r="P75" i="7" s="1"/>
  <c r="F75" i="7"/>
  <c r="Q75" i="7" s="1"/>
  <c r="D75" i="7"/>
  <c r="O75" i="7" s="1"/>
  <c r="B77" i="7" l="1"/>
  <c r="M76" i="7"/>
  <c r="D76" i="7"/>
  <c r="O76" i="7" s="1"/>
  <c r="E76" i="7"/>
  <c r="P76" i="7" s="1"/>
  <c r="F76" i="7"/>
  <c r="Q76" i="7" s="1"/>
  <c r="C76" i="7"/>
  <c r="N76" i="7" s="1"/>
  <c r="B78" i="7" l="1"/>
  <c r="M77" i="7"/>
  <c r="C77" i="7"/>
  <c r="N77" i="7" s="1"/>
  <c r="F77" i="7"/>
  <c r="Q77" i="7" s="1"/>
  <c r="D77" i="7"/>
  <c r="O77" i="7" s="1"/>
  <c r="E77" i="7"/>
  <c r="P77" i="7" s="1"/>
  <c r="B79" i="7" l="1"/>
  <c r="M78" i="7"/>
  <c r="C78" i="7"/>
  <c r="N78" i="7" s="1"/>
  <c r="D78" i="7"/>
  <c r="O78" i="7" s="1"/>
  <c r="F78" i="7"/>
  <c r="Q78" i="7" s="1"/>
  <c r="E78" i="7"/>
  <c r="P78" i="7" s="1"/>
  <c r="B80" i="7" l="1"/>
  <c r="M79" i="7"/>
  <c r="E79" i="7"/>
  <c r="P79" i="7" s="1"/>
  <c r="F79" i="7"/>
  <c r="Q79" i="7" s="1"/>
  <c r="C79" i="7"/>
  <c r="N79" i="7" s="1"/>
  <c r="D79" i="7"/>
  <c r="O79" i="7" s="1"/>
  <c r="B81" i="7" l="1"/>
  <c r="M80" i="7"/>
  <c r="C80" i="7"/>
  <c r="N80" i="7" s="1"/>
  <c r="E80" i="7"/>
  <c r="P80" i="7" s="1"/>
  <c r="D80" i="7"/>
  <c r="O80" i="7" s="1"/>
  <c r="F80" i="7"/>
  <c r="Q80" i="7" s="1"/>
  <c r="B82" i="7" l="1"/>
  <c r="M81" i="7"/>
  <c r="C81" i="7"/>
  <c r="N81" i="7" s="1"/>
  <c r="D81" i="7"/>
  <c r="O81" i="7" s="1"/>
  <c r="E81" i="7"/>
  <c r="P81" i="7" s="1"/>
  <c r="F81" i="7"/>
  <c r="Q81" i="7" s="1"/>
  <c r="B83" i="7" l="1"/>
  <c r="M82" i="7"/>
  <c r="F82" i="7"/>
  <c r="Q82" i="7" s="1"/>
  <c r="D82" i="7"/>
  <c r="O82" i="7" s="1"/>
  <c r="E82" i="7"/>
  <c r="P82" i="7" s="1"/>
  <c r="C82" i="7"/>
  <c r="N82" i="7" s="1"/>
  <c r="B84" i="7" l="1"/>
  <c r="M83" i="7"/>
  <c r="E83" i="7"/>
  <c r="P83" i="7" s="1"/>
  <c r="F83" i="7"/>
  <c r="Q83" i="7" s="1"/>
  <c r="C83" i="7"/>
  <c r="N83" i="7" s="1"/>
  <c r="D83" i="7"/>
  <c r="O83" i="7" s="1"/>
  <c r="B85" i="7" l="1"/>
  <c r="M84" i="7"/>
  <c r="D84" i="7"/>
  <c r="O84" i="7" s="1"/>
  <c r="E84" i="7"/>
  <c r="P84" i="7" s="1"/>
  <c r="C84" i="7"/>
  <c r="N84" i="7" s="1"/>
  <c r="F84" i="7"/>
  <c r="Q84" i="7" s="1"/>
  <c r="B86" i="7" l="1"/>
  <c r="M85" i="7"/>
  <c r="E85" i="7"/>
  <c r="P85" i="7" s="1"/>
  <c r="F85" i="7"/>
  <c r="Q85" i="7" s="1"/>
  <c r="C85" i="7"/>
  <c r="N85" i="7" s="1"/>
  <c r="D85" i="7"/>
  <c r="O85" i="7" s="1"/>
  <c r="B87" i="7" l="1"/>
  <c r="M86" i="7"/>
  <c r="C86" i="7"/>
  <c r="N86" i="7" s="1"/>
  <c r="E86" i="7"/>
  <c r="P86" i="7" s="1"/>
  <c r="D86" i="7"/>
  <c r="O86" i="7" s="1"/>
  <c r="F86" i="7"/>
  <c r="Q86" i="7" s="1"/>
  <c r="B88" i="7" l="1"/>
  <c r="M87" i="7"/>
  <c r="E87" i="7"/>
  <c r="P87" i="7" s="1"/>
  <c r="F87" i="7"/>
  <c r="Q87" i="7" s="1"/>
  <c r="C87" i="7"/>
  <c r="N87" i="7" s="1"/>
  <c r="D87" i="7"/>
  <c r="O87" i="7" s="1"/>
  <c r="B89" i="7" l="1"/>
  <c r="M88" i="7"/>
  <c r="E88" i="7"/>
  <c r="P88" i="7" s="1"/>
  <c r="C88" i="7"/>
  <c r="N88" i="7" s="1"/>
  <c r="F88" i="7"/>
  <c r="Q88" i="7" s="1"/>
  <c r="D88" i="7"/>
  <c r="O88" i="7" s="1"/>
  <c r="B90" i="7" l="1"/>
  <c r="M89" i="7"/>
  <c r="C89" i="7"/>
  <c r="N89" i="7" s="1"/>
  <c r="D89" i="7"/>
  <c r="O89" i="7" s="1"/>
  <c r="E89" i="7"/>
  <c r="P89" i="7" s="1"/>
  <c r="F89" i="7"/>
  <c r="Q89" i="7" s="1"/>
  <c r="B91" i="7" l="1"/>
  <c r="M90" i="7"/>
  <c r="D90" i="7"/>
  <c r="O90" i="7" s="1"/>
  <c r="E90" i="7"/>
  <c r="P90" i="7" s="1"/>
  <c r="F90" i="7"/>
  <c r="Q90" i="7" s="1"/>
  <c r="C90" i="7"/>
  <c r="N90" i="7" s="1"/>
  <c r="B92" i="7" l="1"/>
  <c r="M91" i="7"/>
  <c r="E91" i="7"/>
  <c r="P91" i="7" s="1"/>
  <c r="F91" i="7"/>
  <c r="Q91" i="7" s="1"/>
  <c r="D91" i="7"/>
  <c r="O91" i="7" s="1"/>
  <c r="C91" i="7"/>
  <c r="N91" i="7" s="1"/>
  <c r="B93" i="7" l="1"/>
  <c r="M92" i="7"/>
  <c r="D92" i="7"/>
  <c r="O92" i="7" s="1"/>
  <c r="E92" i="7"/>
  <c r="P92" i="7" s="1"/>
  <c r="F92" i="7"/>
  <c r="Q92" i="7" s="1"/>
  <c r="C92" i="7"/>
  <c r="N92" i="7" s="1"/>
  <c r="B94" i="7" l="1"/>
  <c r="M93" i="7"/>
  <c r="F93" i="7"/>
  <c r="Q93" i="7" s="1"/>
  <c r="C93" i="7"/>
  <c r="N93" i="7" s="1"/>
  <c r="D93" i="7"/>
  <c r="O93" i="7" s="1"/>
  <c r="E93" i="7"/>
  <c r="P93" i="7" s="1"/>
  <c r="B95" i="7" l="1"/>
  <c r="M94" i="7"/>
  <c r="C94" i="7"/>
  <c r="N94" i="7" s="1"/>
  <c r="D94" i="7"/>
  <c r="O94" i="7" s="1"/>
  <c r="E94" i="7"/>
  <c r="P94" i="7" s="1"/>
  <c r="F94" i="7"/>
  <c r="Q94" i="7" s="1"/>
  <c r="B96" i="7" l="1"/>
  <c r="M95" i="7"/>
  <c r="E95" i="7"/>
  <c r="P95" i="7" s="1"/>
  <c r="F95" i="7"/>
  <c r="Q95" i="7" s="1"/>
  <c r="C95" i="7"/>
  <c r="N95" i="7" s="1"/>
  <c r="D95" i="7"/>
  <c r="O95" i="7" s="1"/>
  <c r="B97" i="7" l="1"/>
  <c r="M96" i="7"/>
  <c r="E96" i="7"/>
  <c r="P96" i="7" s="1"/>
  <c r="F96" i="7"/>
  <c r="Q96" i="7" s="1"/>
  <c r="C96" i="7"/>
  <c r="N96" i="7" s="1"/>
  <c r="D96" i="7"/>
  <c r="O96" i="7" s="1"/>
  <c r="B98" i="7" l="1"/>
  <c r="M97" i="7"/>
  <c r="F97" i="7"/>
  <c r="Q97" i="7" s="1"/>
  <c r="C97" i="7"/>
  <c r="N97" i="7" s="1"/>
  <c r="D97" i="7"/>
  <c r="O97" i="7" s="1"/>
  <c r="E97" i="7"/>
  <c r="P97" i="7" s="1"/>
  <c r="B99" i="7" l="1"/>
  <c r="M98" i="7"/>
  <c r="F98" i="7"/>
  <c r="Q98" i="7" s="1"/>
  <c r="C98" i="7"/>
  <c r="N98" i="7" s="1"/>
  <c r="D98" i="7"/>
  <c r="O98" i="7" s="1"/>
  <c r="E98" i="7"/>
  <c r="P98" i="7" s="1"/>
  <c r="B100" i="7" l="1"/>
  <c r="M99" i="7"/>
  <c r="D99" i="7"/>
  <c r="O99" i="7" s="1"/>
  <c r="C99" i="7"/>
  <c r="N99" i="7" s="1"/>
  <c r="F99" i="7"/>
  <c r="Q99" i="7" s="1"/>
  <c r="E99" i="7"/>
  <c r="P99" i="7" s="1"/>
  <c r="B101" i="7" l="1"/>
  <c r="M100" i="7"/>
  <c r="C100" i="7"/>
  <c r="N100" i="7" s="1"/>
  <c r="E100" i="7"/>
  <c r="P100" i="7" s="1"/>
  <c r="F100" i="7"/>
  <c r="Q100" i="7" s="1"/>
  <c r="D100" i="7"/>
  <c r="O100" i="7" s="1"/>
  <c r="B102" i="7" l="1"/>
  <c r="M101" i="7"/>
  <c r="C101" i="7"/>
  <c r="N101" i="7" s="1"/>
  <c r="D101" i="7"/>
  <c r="O101" i="7" s="1"/>
  <c r="E101" i="7"/>
  <c r="P101" i="7" s="1"/>
  <c r="F101" i="7"/>
  <c r="Q101" i="7" s="1"/>
  <c r="B103" i="7" l="1"/>
  <c r="M102" i="7"/>
  <c r="E102" i="7"/>
  <c r="P102" i="7" s="1"/>
  <c r="F102" i="7"/>
  <c r="Q102" i="7" s="1"/>
  <c r="C102" i="7"/>
  <c r="N102" i="7" s="1"/>
  <c r="D102" i="7"/>
  <c r="O102" i="7" s="1"/>
  <c r="B104" i="7" l="1"/>
  <c r="M103" i="7"/>
  <c r="E103" i="7"/>
  <c r="P103" i="7" s="1"/>
  <c r="F103" i="7"/>
  <c r="Q103" i="7" s="1"/>
  <c r="D103" i="7"/>
  <c r="O103" i="7" s="1"/>
  <c r="C103" i="7"/>
  <c r="N103" i="7" s="1"/>
  <c r="B105" i="7" l="1"/>
  <c r="M104" i="7"/>
  <c r="C104" i="7"/>
  <c r="N104" i="7" s="1"/>
  <c r="F104" i="7"/>
  <c r="Q104" i="7" s="1"/>
  <c r="D104" i="7"/>
  <c r="O104" i="7" s="1"/>
  <c r="E104" i="7"/>
  <c r="P104" i="7" s="1"/>
  <c r="B106" i="7" l="1"/>
  <c r="M105" i="7"/>
  <c r="F105" i="7"/>
  <c r="Q105" i="7" s="1"/>
  <c r="D105" i="7"/>
  <c r="O105" i="7" s="1"/>
  <c r="E105" i="7"/>
  <c r="P105" i="7" s="1"/>
  <c r="C105" i="7"/>
  <c r="N105" i="7" s="1"/>
  <c r="B107" i="7" l="1"/>
  <c r="M106" i="7"/>
  <c r="F106" i="7"/>
  <c r="Q106" i="7" s="1"/>
  <c r="E106" i="7"/>
  <c r="P106" i="7" s="1"/>
  <c r="D106" i="7"/>
  <c r="O106" i="7" s="1"/>
  <c r="C106" i="7"/>
  <c r="N106" i="7" s="1"/>
  <c r="B108" i="7" l="1"/>
  <c r="M107" i="7"/>
  <c r="D107" i="7"/>
  <c r="O107" i="7" s="1"/>
  <c r="F107" i="7"/>
  <c r="Q107" i="7" s="1"/>
  <c r="C107" i="7"/>
  <c r="N107" i="7" s="1"/>
  <c r="E107" i="7"/>
  <c r="P107" i="7" s="1"/>
  <c r="B109" i="7" l="1"/>
  <c r="M108" i="7"/>
  <c r="F108" i="7"/>
  <c r="Q108" i="7" s="1"/>
  <c r="D108" i="7"/>
  <c r="O108" i="7" s="1"/>
  <c r="E108" i="7"/>
  <c r="P108" i="7" s="1"/>
  <c r="C108" i="7"/>
  <c r="N108" i="7" s="1"/>
  <c r="B110" i="7" l="1"/>
  <c r="M109" i="7"/>
  <c r="F109" i="7"/>
  <c r="Q109" i="7" s="1"/>
  <c r="C109" i="7"/>
  <c r="N109" i="7" s="1"/>
  <c r="D109" i="7"/>
  <c r="O109" i="7" s="1"/>
  <c r="E109" i="7"/>
  <c r="P109" i="7" s="1"/>
  <c r="B111" i="7" l="1"/>
  <c r="M110" i="7"/>
  <c r="E110" i="7"/>
  <c r="P110" i="7" s="1"/>
  <c r="F110" i="7"/>
  <c r="Q110" i="7" s="1"/>
  <c r="D110" i="7"/>
  <c r="O110" i="7" s="1"/>
  <c r="C110" i="7"/>
  <c r="N110" i="7" s="1"/>
  <c r="B112" i="7" l="1"/>
  <c r="M111" i="7"/>
  <c r="C111" i="7"/>
  <c r="N111" i="7" s="1"/>
  <c r="D111" i="7"/>
  <c r="O111" i="7" s="1"/>
  <c r="F111" i="7"/>
  <c r="Q111" i="7" s="1"/>
  <c r="E111" i="7"/>
  <c r="P111" i="7" s="1"/>
  <c r="B113" i="7" l="1"/>
  <c r="M112" i="7"/>
  <c r="E112" i="7"/>
  <c r="P112" i="7" s="1"/>
  <c r="F112" i="7"/>
  <c r="Q112" i="7" s="1"/>
  <c r="D112" i="7"/>
  <c r="O112" i="7" s="1"/>
  <c r="C112" i="7"/>
  <c r="N112" i="7" s="1"/>
  <c r="B114" i="7" l="1"/>
  <c r="M113" i="7"/>
  <c r="E113" i="7"/>
  <c r="P113" i="7" s="1"/>
  <c r="C113" i="7"/>
  <c r="N113" i="7" s="1"/>
  <c r="F113" i="7"/>
  <c r="Q113" i="7" s="1"/>
  <c r="D113" i="7"/>
  <c r="O113" i="7" s="1"/>
  <c r="B115" i="7" l="1"/>
  <c r="M114" i="7"/>
  <c r="E114" i="7"/>
  <c r="P114" i="7" s="1"/>
  <c r="C114" i="7"/>
  <c r="N114" i="7" s="1"/>
  <c r="F114" i="7"/>
  <c r="Q114" i="7" s="1"/>
  <c r="D114" i="7"/>
  <c r="O114" i="7" s="1"/>
  <c r="B116" i="7" l="1"/>
  <c r="M115" i="7"/>
  <c r="E115" i="7"/>
  <c r="P115" i="7" s="1"/>
  <c r="D115" i="7"/>
  <c r="O115" i="7" s="1"/>
  <c r="F115" i="7"/>
  <c r="Q115" i="7" s="1"/>
  <c r="C115" i="7"/>
  <c r="N115" i="7" s="1"/>
  <c r="B117" i="7" l="1"/>
  <c r="M116" i="7"/>
  <c r="F116" i="7"/>
  <c r="Q116" i="7" s="1"/>
  <c r="C116" i="7"/>
  <c r="N116" i="7" s="1"/>
  <c r="D116" i="7"/>
  <c r="O116" i="7" s="1"/>
  <c r="E116" i="7"/>
  <c r="P116" i="7" s="1"/>
  <c r="B118" i="7" l="1"/>
  <c r="M117" i="7"/>
  <c r="E117" i="7"/>
  <c r="P117" i="7" s="1"/>
  <c r="F117" i="7"/>
  <c r="Q117" i="7" s="1"/>
  <c r="C117" i="7"/>
  <c r="N117" i="7" s="1"/>
  <c r="D117" i="7"/>
  <c r="O117" i="7" s="1"/>
  <c r="B119" i="7" l="1"/>
  <c r="M118" i="7"/>
  <c r="E118" i="7"/>
  <c r="P118" i="7" s="1"/>
  <c r="F118" i="7"/>
  <c r="Q118" i="7" s="1"/>
  <c r="D118" i="7"/>
  <c r="O118" i="7" s="1"/>
  <c r="C118" i="7"/>
  <c r="N118" i="7" s="1"/>
  <c r="B120" i="7" l="1"/>
  <c r="M119" i="7"/>
  <c r="D119" i="7"/>
  <c r="O119" i="7" s="1"/>
  <c r="C119" i="7"/>
  <c r="N119" i="7" s="1"/>
  <c r="E119" i="7"/>
  <c r="P119" i="7" s="1"/>
  <c r="F119" i="7"/>
  <c r="Q119" i="7" s="1"/>
  <c r="B121" i="7" l="1"/>
  <c r="M120" i="7"/>
  <c r="E120" i="7"/>
  <c r="P120" i="7" s="1"/>
  <c r="D120" i="7"/>
  <c r="O120" i="7" s="1"/>
  <c r="F120" i="7"/>
  <c r="Q120" i="7" s="1"/>
  <c r="C120" i="7"/>
  <c r="N120" i="7" s="1"/>
  <c r="C121" i="7" l="1"/>
  <c r="N121" i="7" s="1"/>
  <c r="M121" i="7"/>
  <c r="B122" i="7"/>
  <c r="F121" i="7"/>
  <c r="Q121" i="7" s="1"/>
  <c r="E121" i="7"/>
  <c r="P121" i="7" s="1"/>
  <c r="D121" i="7"/>
  <c r="O121" i="7" s="1"/>
  <c r="E122" i="7" l="1"/>
  <c r="P122" i="7" s="1"/>
  <c r="M122" i="7"/>
  <c r="C122" i="7"/>
  <c r="N122" i="7" s="1"/>
  <c r="D122" i="7"/>
  <c r="O122" i="7" s="1"/>
  <c r="F122" i="7"/>
  <c r="Q122" i="7" s="1"/>
  <c r="B123" i="7"/>
  <c r="M123" i="7" l="1"/>
  <c r="C123" i="7"/>
  <c r="N123" i="7" s="1"/>
  <c r="D123" i="7"/>
  <c r="O123" i="7" s="1"/>
  <c r="E123" i="7"/>
  <c r="P123" i="7" s="1"/>
  <c r="F123" i="7"/>
  <c r="Q123" i="7" s="1"/>
  <c r="B124" i="7"/>
  <c r="M124" i="7" l="1"/>
  <c r="E124" i="7"/>
  <c r="P124" i="7" s="1"/>
  <c r="C124" i="7"/>
  <c r="N124" i="7" s="1"/>
  <c r="D124" i="7"/>
  <c r="O124" i="7" s="1"/>
  <c r="F124" i="7"/>
  <c r="Q124" i="7" s="1"/>
  <c r="B125" i="7"/>
  <c r="M125" i="7" l="1"/>
  <c r="C125" i="7"/>
  <c r="N125" i="7" s="1"/>
  <c r="D125" i="7"/>
  <c r="O125" i="7" s="1"/>
  <c r="E125" i="7"/>
  <c r="P125" i="7" s="1"/>
  <c r="F125" i="7"/>
  <c r="Q125" i="7" s="1"/>
  <c r="B126" i="7"/>
  <c r="M126" i="7" l="1"/>
  <c r="E126" i="7"/>
  <c r="P126" i="7" s="1"/>
  <c r="F126" i="7"/>
  <c r="Q126" i="7" s="1"/>
  <c r="B127" i="7"/>
  <c r="C126" i="7"/>
  <c r="N126" i="7" s="1"/>
  <c r="D126" i="7"/>
  <c r="O126" i="7" s="1"/>
  <c r="M127" i="7" l="1"/>
  <c r="F127" i="7"/>
  <c r="Q127" i="7" s="1"/>
  <c r="C127" i="7"/>
  <c r="N127" i="7" s="1"/>
  <c r="D127" i="7"/>
  <c r="O127" i="7" s="1"/>
  <c r="B128" i="7"/>
  <c r="E127" i="7"/>
  <c r="P127" i="7" s="1"/>
  <c r="M128" i="7" l="1"/>
  <c r="D128" i="7"/>
  <c r="O128" i="7" s="1"/>
  <c r="B129" i="7"/>
  <c r="E128" i="7"/>
  <c r="P128" i="7" s="1"/>
  <c r="F128" i="7"/>
  <c r="Q128" i="7" s="1"/>
  <c r="C128" i="7"/>
  <c r="N128" i="7" s="1"/>
  <c r="M129" i="7" l="1"/>
  <c r="E129" i="7"/>
  <c r="P129" i="7" s="1"/>
  <c r="C129" i="7"/>
  <c r="N129" i="7" s="1"/>
  <c r="F129" i="7"/>
  <c r="Q129" i="7" s="1"/>
  <c r="B130" i="7"/>
  <c r="D129" i="7"/>
  <c r="O129" i="7" s="1"/>
  <c r="M130" i="7" l="1"/>
  <c r="B131" i="7"/>
  <c r="E130" i="7"/>
  <c r="P130" i="7" s="1"/>
  <c r="F130" i="7"/>
  <c r="Q130" i="7" s="1"/>
  <c r="C130" i="7"/>
  <c r="N130" i="7" s="1"/>
  <c r="D130" i="7"/>
  <c r="O130" i="7" s="1"/>
  <c r="M131" i="7" l="1"/>
  <c r="E131" i="7"/>
  <c r="P131" i="7" s="1"/>
  <c r="F131" i="7"/>
  <c r="Q131" i="7" s="1"/>
  <c r="B132" i="7"/>
  <c r="D131" i="7"/>
  <c r="O131" i="7" s="1"/>
  <c r="C131" i="7"/>
  <c r="N131" i="7" s="1"/>
  <c r="M132" i="7" l="1"/>
  <c r="E132" i="7"/>
  <c r="P132" i="7" s="1"/>
  <c r="F132" i="7"/>
  <c r="Q132" i="7" s="1"/>
  <c r="B133" i="7"/>
  <c r="D132" i="7"/>
  <c r="O132" i="7" s="1"/>
  <c r="C132" i="7"/>
  <c r="N132" i="7" s="1"/>
  <c r="M133" i="7" l="1"/>
  <c r="C133" i="7"/>
  <c r="N133" i="7" s="1"/>
  <c r="E133" i="7"/>
  <c r="P133" i="7" s="1"/>
  <c r="D133" i="7"/>
  <c r="O133" i="7" s="1"/>
  <c r="F133" i="7"/>
  <c r="Q133" i="7" s="1"/>
  <c r="B134" i="7"/>
  <c r="M134" i="7" l="1"/>
  <c r="E134" i="7"/>
  <c r="P134" i="7" s="1"/>
  <c r="F134" i="7"/>
  <c r="Q134" i="7" s="1"/>
  <c r="B135" i="7"/>
  <c r="C134" i="7"/>
  <c r="N134" i="7" s="1"/>
  <c r="D134" i="7"/>
  <c r="O134" i="7" s="1"/>
  <c r="M135" i="7" l="1"/>
  <c r="F135" i="7"/>
  <c r="Q135" i="7" s="1"/>
  <c r="B136" i="7"/>
  <c r="C135" i="7"/>
  <c r="N135" i="7" s="1"/>
  <c r="E135" i="7"/>
  <c r="P135" i="7" s="1"/>
  <c r="D135" i="7"/>
  <c r="O135" i="7" s="1"/>
  <c r="M136" i="7" l="1"/>
  <c r="D136" i="7"/>
  <c r="O136" i="7" s="1"/>
  <c r="E136" i="7"/>
  <c r="P136" i="7" s="1"/>
  <c r="C136" i="7"/>
  <c r="N136" i="7" s="1"/>
  <c r="F136" i="7"/>
  <c r="Q136" i="7" s="1"/>
  <c r="B137" i="7"/>
  <c r="M137" i="7" l="1"/>
  <c r="E137" i="7"/>
  <c r="P137" i="7" s="1"/>
  <c r="F137" i="7"/>
  <c r="Q137" i="7" s="1"/>
  <c r="B138" i="7"/>
  <c r="D137" i="7"/>
  <c r="O137" i="7" s="1"/>
  <c r="C137" i="7"/>
  <c r="N137" i="7" s="1"/>
  <c r="M138" i="7" l="1"/>
  <c r="B139" i="7"/>
  <c r="C138" i="7"/>
  <c r="N138" i="7" s="1"/>
  <c r="D138" i="7"/>
  <c r="O138" i="7" s="1"/>
  <c r="E138" i="7"/>
  <c r="P138" i="7" s="1"/>
  <c r="F138" i="7"/>
  <c r="Q138" i="7" s="1"/>
  <c r="M139" i="7" l="1"/>
  <c r="E139" i="7"/>
  <c r="P139" i="7" s="1"/>
  <c r="D139" i="7"/>
  <c r="O139" i="7" s="1"/>
  <c r="F139" i="7"/>
  <c r="Q139" i="7" s="1"/>
  <c r="B140" i="7"/>
  <c r="C139" i="7"/>
  <c r="N139" i="7" s="1"/>
  <c r="M140" i="7" l="1"/>
  <c r="E140" i="7"/>
  <c r="P140" i="7" s="1"/>
  <c r="F140" i="7"/>
  <c r="Q140" i="7" s="1"/>
  <c r="C140" i="7"/>
  <c r="N140" i="7" s="1"/>
  <c r="D140" i="7"/>
  <c r="O140" i="7" s="1"/>
  <c r="B141" i="7"/>
  <c r="M141" i="7" l="1"/>
  <c r="C141" i="7"/>
  <c r="N141" i="7" s="1"/>
  <c r="D141" i="7"/>
  <c r="O141" i="7" s="1"/>
  <c r="E141" i="7"/>
  <c r="P141" i="7" s="1"/>
  <c r="B142" i="7"/>
  <c r="F141" i="7"/>
  <c r="Q141" i="7" s="1"/>
  <c r="M142" i="7" l="1"/>
  <c r="E142" i="7"/>
  <c r="P142" i="7" s="1"/>
  <c r="F142" i="7"/>
  <c r="Q142" i="7" s="1"/>
  <c r="C142" i="7"/>
  <c r="N142" i="7" s="1"/>
  <c r="D142" i="7"/>
  <c r="O142" i="7" s="1"/>
  <c r="B143" i="7"/>
  <c r="M143" i="7" l="1"/>
  <c r="F143" i="7"/>
  <c r="Q143" i="7" s="1"/>
  <c r="B144" i="7"/>
  <c r="C143" i="7"/>
  <c r="N143" i="7" s="1"/>
  <c r="E143" i="7"/>
  <c r="P143" i="7" s="1"/>
  <c r="D143" i="7"/>
  <c r="O143" i="7" s="1"/>
  <c r="M144" i="7" l="1"/>
  <c r="D144" i="7"/>
  <c r="O144" i="7" s="1"/>
  <c r="E144" i="7"/>
  <c r="P144" i="7" s="1"/>
  <c r="B145" i="7"/>
  <c r="C144" i="7"/>
  <c r="N144" i="7" s="1"/>
  <c r="F144" i="7"/>
  <c r="Q144" i="7" s="1"/>
  <c r="M145" i="7" l="1"/>
  <c r="E145" i="7"/>
  <c r="P145" i="7" s="1"/>
  <c r="F145" i="7"/>
  <c r="Q145" i="7" s="1"/>
  <c r="C145" i="7"/>
  <c r="N145" i="7" s="1"/>
  <c r="D145" i="7"/>
  <c r="O145" i="7" s="1"/>
  <c r="B146" i="7"/>
  <c r="M146" i="7" l="1"/>
  <c r="B147" i="7"/>
  <c r="C146" i="7"/>
  <c r="N146" i="7" s="1"/>
  <c r="D146" i="7"/>
  <c r="O146" i="7" s="1"/>
  <c r="E146" i="7"/>
  <c r="P146" i="7" s="1"/>
  <c r="F146" i="7"/>
  <c r="Q146" i="7" s="1"/>
  <c r="M147" i="7" l="1"/>
  <c r="E147" i="7"/>
  <c r="P147" i="7" s="1"/>
  <c r="F147" i="7"/>
  <c r="Q147" i="7" s="1"/>
  <c r="B148" i="7"/>
  <c r="D147" i="7"/>
  <c r="O147" i="7" s="1"/>
  <c r="C147" i="7"/>
  <c r="N147" i="7" s="1"/>
  <c r="M148" i="7" l="1"/>
  <c r="E148" i="7"/>
  <c r="P148" i="7" s="1"/>
  <c r="F148" i="7"/>
  <c r="Q148" i="7" s="1"/>
  <c r="B149" i="7"/>
  <c r="D148" i="7"/>
  <c r="O148" i="7" s="1"/>
  <c r="C148" i="7"/>
  <c r="N148" i="7" s="1"/>
  <c r="M149" i="7" l="1"/>
  <c r="C149" i="7"/>
  <c r="N149" i="7" s="1"/>
  <c r="D149" i="7"/>
  <c r="O149" i="7" s="1"/>
  <c r="F149" i="7"/>
  <c r="Q149" i="7" s="1"/>
  <c r="B150" i="7"/>
  <c r="E149" i="7"/>
  <c r="P149" i="7" s="1"/>
  <c r="M150" i="7" l="1"/>
  <c r="E150" i="7"/>
  <c r="P150" i="7" s="1"/>
  <c r="F150" i="7"/>
  <c r="Q150" i="7" s="1"/>
  <c r="B151" i="7"/>
  <c r="C150" i="7"/>
  <c r="N150" i="7" s="1"/>
  <c r="D150" i="7"/>
  <c r="O150" i="7" s="1"/>
  <c r="M151" i="7" l="1"/>
  <c r="F151" i="7"/>
  <c r="Q151" i="7" s="1"/>
  <c r="B152" i="7"/>
  <c r="D151" i="7"/>
  <c r="O151" i="7" s="1"/>
  <c r="E151" i="7"/>
  <c r="P151" i="7" s="1"/>
  <c r="C151" i="7"/>
  <c r="N151" i="7" s="1"/>
  <c r="M152" i="7" l="1"/>
  <c r="D152" i="7"/>
  <c r="O152" i="7" s="1"/>
  <c r="F152" i="7"/>
  <c r="Q152" i="7" s="1"/>
  <c r="E152" i="7"/>
  <c r="P152" i="7" s="1"/>
  <c r="B153" i="7"/>
  <c r="C152" i="7"/>
  <c r="N152" i="7" s="1"/>
  <c r="M153" i="7" l="1"/>
  <c r="E153" i="7"/>
  <c r="P153" i="7" s="1"/>
  <c r="F153" i="7"/>
  <c r="Q153" i="7" s="1"/>
  <c r="B154" i="7"/>
  <c r="C153" i="7"/>
  <c r="N153" i="7" s="1"/>
  <c r="D153" i="7"/>
  <c r="O153" i="7" s="1"/>
  <c r="M154" i="7" l="1"/>
  <c r="B155" i="7"/>
  <c r="D154" i="7"/>
  <c r="O154" i="7" s="1"/>
  <c r="E154" i="7"/>
  <c r="P154" i="7" s="1"/>
  <c r="C154" i="7"/>
  <c r="N154" i="7" s="1"/>
  <c r="F154" i="7"/>
  <c r="Q154" i="7" s="1"/>
  <c r="M155" i="7" l="1"/>
  <c r="E155" i="7"/>
  <c r="P155" i="7" s="1"/>
  <c r="F155" i="7"/>
  <c r="Q155" i="7" s="1"/>
  <c r="B156" i="7"/>
  <c r="C155" i="7"/>
  <c r="N155" i="7" s="1"/>
  <c r="D155" i="7"/>
  <c r="O155" i="7" s="1"/>
  <c r="M156" i="7" l="1"/>
  <c r="E156" i="7"/>
  <c r="P156" i="7" s="1"/>
  <c r="F156" i="7"/>
  <c r="Q156" i="7" s="1"/>
  <c r="B157" i="7"/>
  <c r="C156" i="7"/>
  <c r="N156" i="7" s="1"/>
  <c r="D156" i="7"/>
  <c r="O156" i="7" s="1"/>
  <c r="M157" i="7" l="1"/>
  <c r="C157" i="7"/>
  <c r="N157" i="7" s="1"/>
  <c r="D157" i="7"/>
  <c r="O157" i="7" s="1"/>
  <c r="E157" i="7"/>
  <c r="P157" i="7" s="1"/>
  <c r="B158" i="7"/>
  <c r="F157" i="7"/>
  <c r="Q157" i="7" s="1"/>
  <c r="M158" i="7" l="1"/>
  <c r="E158" i="7"/>
  <c r="P158" i="7" s="1"/>
  <c r="F158" i="7"/>
  <c r="Q158" i="7" s="1"/>
  <c r="C158" i="7"/>
  <c r="N158" i="7" s="1"/>
  <c r="B159" i="7"/>
  <c r="D158" i="7"/>
  <c r="O158" i="7" s="1"/>
  <c r="M159" i="7" l="1"/>
  <c r="F159" i="7"/>
  <c r="Q159" i="7" s="1"/>
  <c r="B160" i="7"/>
  <c r="E159" i="7"/>
  <c r="P159" i="7" s="1"/>
  <c r="C159" i="7"/>
  <c r="N159" i="7" s="1"/>
  <c r="D159" i="7"/>
  <c r="O159" i="7" s="1"/>
  <c r="M160" i="7" l="1"/>
  <c r="D160" i="7"/>
  <c r="O160" i="7" s="1"/>
  <c r="E160" i="7"/>
  <c r="P160" i="7" s="1"/>
  <c r="C160" i="7"/>
  <c r="N160" i="7" s="1"/>
  <c r="F160" i="7"/>
  <c r="Q160" i="7" s="1"/>
  <c r="B161" i="7"/>
  <c r="M161" i="7" l="1"/>
  <c r="E161" i="7"/>
  <c r="P161" i="7" s="1"/>
  <c r="F161" i="7"/>
  <c r="Q161" i="7" s="1"/>
  <c r="B162" i="7"/>
  <c r="D161" i="7"/>
  <c r="O161" i="7" s="1"/>
  <c r="C161" i="7"/>
  <c r="N161" i="7" s="1"/>
  <c r="M162" i="7" l="1"/>
  <c r="B163" i="7"/>
  <c r="C162" i="7"/>
  <c r="N162" i="7" s="1"/>
  <c r="F162" i="7"/>
  <c r="Q162" i="7" s="1"/>
  <c r="D162" i="7"/>
  <c r="O162" i="7" s="1"/>
  <c r="E162" i="7"/>
  <c r="P162" i="7" s="1"/>
  <c r="M163" i="7" l="1"/>
  <c r="E163" i="7"/>
  <c r="P163" i="7" s="1"/>
  <c r="F163" i="7"/>
  <c r="Q163" i="7" s="1"/>
  <c r="B164" i="7"/>
  <c r="D163" i="7"/>
  <c r="O163" i="7" s="1"/>
  <c r="C163" i="7"/>
  <c r="N163" i="7" s="1"/>
  <c r="M164" i="7" l="1"/>
  <c r="E164" i="7"/>
  <c r="P164" i="7" s="1"/>
  <c r="F164" i="7"/>
  <c r="Q164" i="7" s="1"/>
  <c r="D164" i="7"/>
  <c r="O164" i="7" s="1"/>
  <c r="B165" i="7"/>
  <c r="C164" i="7"/>
  <c r="N164" i="7" s="1"/>
  <c r="M165" i="7" l="1"/>
  <c r="C165" i="7"/>
  <c r="N165" i="7" s="1"/>
  <c r="D165" i="7"/>
  <c r="O165" i="7" s="1"/>
  <c r="E165" i="7"/>
  <c r="P165" i="7" s="1"/>
  <c r="B166" i="7"/>
  <c r="F165" i="7"/>
  <c r="Q165" i="7" s="1"/>
  <c r="M166" i="7" l="1"/>
  <c r="E166" i="7"/>
  <c r="P166" i="7" s="1"/>
  <c r="F166" i="7"/>
  <c r="Q166" i="7" s="1"/>
  <c r="D166" i="7"/>
  <c r="O166" i="7" s="1"/>
  <c r="B167" i="7"/>
  <c r="C166" i="7"/>
  <c r="N166" i="7" s="1"/>
  <c r="M167" i="7" l="1"/>
  <c r="F167" i="7"/>
  <c r="Q167" i="7" s="1"/>
  <c r="B168" i="7"/>
  <c r="C167" i="7"/>
  <c r="N167" i="7" s="1"/>
  <c r="E167" i="7"/>
  <c r="P167" i="7" s="1"/>
  <c r="D167" i="7"/>
  <c r="O167" i="7" s="1"/>
  <c r="M168" i="7" l="1"/>
  <c r="D168" i="7"/>
  <c r="O168" i="7" s="1"/>
  <c r="E168" i="7"/>
  <c r="P168" i="7" s="1"/>
  <c r="F168" i="7"/>
  <c r="Q168" i="7" s="1"/>
  <c r="C168" i="7"/>
  <c r="N168" i="7" s="1"/>
  <c r="B169" i="7"/>
  <c r="M169" i="7" l="1"/>
  <c r="E169" i="7"/>
  <c r="P169" i="7" s="1"/>
  <c r="F169" i="7"/>
  <c r="Q169" i="7" s="1"/>
  <c r="C169" i="7"/>
  <c r="N169" i="7" s="1"/>
  <c r="D169" i="7"/>
  <c r="O169" i="7" s="1"/>
  <c r="B170" i="7"/>
  <c r="M170" i="7" l="1"/>
  <c r="B171" i="7"/>
  <c r="C170" i="7"/>
  <c r="N170" i="7" s="1"/>
  <c r="D170" i="7"/>
  <c r="O170" i="7" s="1"/>
  <c r="F170" i="7"/>
  <c r="Q170" i="7" s="1"/>
  <c r="E170" i="7"/>
  <c r="P170" i="7" s="1"/>
  <c r="M171" i="7" l="1"/>
  <c r="E171" i="7"/>
  <c r="P171" i="7" s="1"/>
  <c r="F171" i="7"/>
  <c r="Q171" i="7" s="1"/>
  <c r="C171" i="7"/>
  <c r="N171" i="7" s="1"/>
  <c r="D171" i="7"/>
  <c r="O171" i="7" s="1"/>
  <c r="B172" i="7"/>
  <c r="M172" i="7" l="1"/>
  <c r="E172" i="7"/>
  <c r="P172" i="7" s="1"/>
  <c r="F172" i="7"/>
  <c r="Q172" i="7" s="1"/>
  <c r="B173" i="7"/>
  <c r="D172" i="7"/>
  <c r="O172" i="7" s="1"/>
  <c r="C172" i="7"/>
  <c r="N172" i="7" s="1"/>
  <c r="M173" i="7" l="1"/>
  <c r="C173" i="7"/>
  <c r="N173" i="7" s="1"/>
  <c r="D173" i="7"/>
  <c r="O173" i="7" s="1"/>
  <c r="E173" i="7"/>
  <c r="P173" i="7" s="1"/>
  <c r="F173" i="7"/>
  <c r="Q173" i="7" s="1"/>
  <c r="B174" i="7"/>
  <c r="M174" i="7" l="1"/>
  <c r="E174" i="7"/>
  <c r="P174" i="7" s="1"/>
  <c r="F174" i="7"/>
  <c r="Q174" i="7" s="1"/>
  <c r="B175" i="7"/>
  <c r="D174" i="7"/>
  <c r="O174" i="7" s="1"/>
  <c r="C174" i="7"/>
  <c r="N174" i="7" s="1"/>
  <c r="M175" i="7" l="1"/>
  <c r="F175" i="7"/>
  <c r="Q175" i="7" s="1"/>
  <c r="B176" i="7"/>
  <c r="C175" i="7"/>
  <c r="N175" i="7" s="1"/>
  <c r="D175" i="7"/>
  <c r="O175" i="7" s="1"/>
  <c r="E175" i="7"/>
  <c r="P175" i="7" s="1"/>
  <c r="M176" i="7" l="1"/>
  <c r="D176" i="7"/>
  <c r="O176" i="7" s="1"/>
  <c r="E176" i="7"/>
  <c r="P176" i="7" s="1"/>
  <c r="F176" i="7"/>
  <c r="Q176" i="7" s="1"/>
  <c r="C176" i="7"/>
  <c r="N176" i="7" s="1"/>
  <c r="B177" i="7"/>
  <c r="M177" i="7" l="1"/>
  <c r="E177" i="7"/>
  <c r="P177" i="7" s="1"/>
  <c r="F177" i="7"/>
  <c r="Q177" i="7" s="1"/>
  <c r="C177" i="7"/>
  <c r="N177" i="7" s="1"/>
  <c r="B178" i="7"/>
  <c r="D177" i="7"/>
  <c r="O177" i="7" s="1"/>
  <c r="M178" i="7" l="1"/>
  <c r="B179" i="7"/>
  <c r="C178" i="7"/>
  <c r="N178" i="7" s="1"/>
  <c r="D178" i="7"/>
  <c r="O178" i="7" s="1"/>
  <c r="F178" i="7"/>
  <c r="Q178" i="7" s="1"/>
  <c r="E178" i="7"/>
  <c r="P178" i="7" s="1"/>
  <c r="M179" i="7" l="1"/>
  <c r="E179" i="7"/>
  <c r="P179" i="7" s="1"/>
  <c r="F179" i="7"/>
  <c r="Q179" i="7" s="1"/>
  <c r="B180" i="7"/>
  <c r="D179" i="7"/>
  <c r="O179" i="7" s="1"/>
  <c r="C179" i="7"/>
  <c r="N179" i="7" s="1"/>
  <c r="M180" i="7" l="1"/>
  <c r="E180" i="7"/>
  <c r="P180" i="7" s="1"/>
  <c r="F180" i="7"/>
  <c r="Q180" i="7" s="1"/>
  <c r="B181" i="7"/>
  <c r="D180" i="7"/>
  <c r="O180" i="7" s="1"/>
  <c r="C180" i="7"/>
  <c r="N180" i="7" s="1"/>
  <c r="M181" i="7" l="1"/>
  <c r="C181" i="7"/>
  <c r="N181" i="7" s="1"/>
  <c r="D181" i="7"/>
  <c r="O181" i="7" s="1"/>
  <c r="B182" i="7"/>
  <c r="E181" i="7"/>
  <c r="P181" i="7" s="1"/>
  <c r="F181" i="7"/>
  <c r="Q181" i="7" s="1"/>
  <c r="M182" i="7" l="1"/>
  <c r="E182" i="7"/>
  <c r="P182" i="7" s="1"/>
  <c r="F182" i="7"/>
  <c r="Q182" i="7" s="1"/>
  <c r="B183" i="7"/>
  <c r="C182" i="7"/>
  <c r="N182" i="7" s="1"/>
  <c r="D182" i="7"/>
  <c r="O182" i="7" s="1"/>
  <c r="M183" i="7" l="1"/>
  <c r="F183" i="7"/>
  <c r="Q183" i="7" s="1"/>
  <c r="B184" i="7"/>
  <c r="E183" i="7"/>
  <c r="P183" i="7" s="1"/>
  <c r="D183" i="7"/>
  <c r="O183" i="7" s="1"/>
  <c r="C183" i="7"/>
  <c r="N183" i="7" s="1"/>
  <c r="M184" i="7" l="1"/>
  <c r="D184" i="7"/>
  <c r="O184" i="7" s="1"/>
  <c r="E184" i="7"/>
  <c r="P184" i="7" s="1"/>
  <c r="F184" i="7"/>
  <c r="Q184" i="7" s="1"/>
  <c r="B185" i="7"/>
  <c r="C184" i="7"/>
  <c r="N184" i="7" s="1"/>
  <c r="M185" i="7" l="1"/>
  <c r="E185" i="7"/>
  <c r="P185" i="7" s="1"/>
  <c r="F185" i="7"/>
  <c r="Q185" i="7" s="1"/>
  <c r="D185" i="7"/>
  <c r="O185" i="7" s="1"/>
  <c r="C185" i="7"/>
  <c r="N185" i="7" s="1"/>
  <c r="B186" i="7"/>
  <c r="M186" i="7" l="1"/>
  <c r="B187" i="7"/>
  <c r="C186" i="7"/>
  <c r="N186" i="7" s="1"/>
  <c r="F186" i="7"/>
  <c r="Q186" i="7" s="1"/>
  <c r="D186" i="7"/>
  <c r="O186" i="7" s="1"/>
  <c r="E186" i="7"/>
  <c r="P186" i="7" s="1"/>
  <c r="M187" i="7" l="1"/>
  <c r="E187" i="7"/>
  <c r="P187" i="7" s="1"/>
  <c r="F187" i="7"/>
  <c r="Q187" i="7" s="1"/>
  <c r="D187" i="7"/>
  <c r="O187" i="7" s="1"/>
  <c r="B188" i="7"/>
  <c r="C187" i="7"/>
  <c r="N187" i="7" s="1"/>
  <c r="M188" i="7" l="1"/>
  <c r="E188" i="7"/>
  <c r="P188" i="7" s="1"/>
  <c r="F188" i="7"/>
  <c r="Q188" i="7" s="1"/>
  <c r="C188" i="7"/>
  <c r="N188" i="7" s="1"/>
  <c r="D188" i="7"/>
  <c r="O188" i="7" s="1"/>
  <c r="B189" i="7"/>
  <c r="M189" i="7" l="1"/>
  <c r="C189" i="7"/>
  <c r="N189" i="7" s="1"/>
  <c r="D189" i="7"/>
  <c r="O189" i="7" s="1"/>
  <c r="E189" i="7"/>
  <c r="P189" i="7" s="1"/>
  <c r="B190" i="7"/>
  <c r="F189" i="7"/>
  <c r="Q189" i="7" s="1"/>
  <c r="M190" i="7" l="1"/>
  <c r="E190" i="7"/>
  <c r="P190" i="7" s="1"/>
  <c r="F190" i="7"/>
  <c r="Q190" i="7" s="1"/>
  <c r="B191" i="7"/>
  <c r="D190" i="7"/>
  <c r="O190" i="7" s="1"/>
  <c r="C190" i="7"/>
  <c r="N190" i="7" s="1"/>
  <c r="M191" i="7" l="1"/>
  <c r="F191" i="7"/>
  <c r="Q191" i="7" s="1"/>
  <c r="B192" i="7"/>
  <c r="C191" i="7"/>
  <c r="N191" i="7" s="1"/>
  <c r="D191" i="7"/>
  <c r="O191" i="7" s="1"/>
  <c r="E191" i="7"/>
  <c r="P191" i="7" s="1"/>
  <c r="M192" i="7" l="1"/>
  <c r="D192" i="7"/>
  <c r="O192" i="7" s="1"/>
  <c r="E192" i="7"/>
  <c r="P192" i="7" s="1"/>
  <c r="B193" i="7"/>
  <c r="C192" i="7"/>
  <c r="N192" i="7" s="1"/>
  <c r="F192" i="7"/>
  <c r="Q192" i="7" s="1"/>
  <c r="M193" i="7" l="1"/>
  <c r="E193" i="7"/>
  <c r="P193" i="7" s="1"/>
  <c r="F193" i="7"/>
  <c r="Q193" i="7" s="1"/>
  <c r="C193" i="7"/>
  <c r="N193" i="7" s="1"/>
  <c r="D193" i="7"/>
  <c r="O193" i="7" s="1"/>
  <c r="B194" i="7"/>
  <c r="M194" i="7" l="1"/>
  <c r="B195" i="7"/>
  <c r="C194" i="7"/>
  <c r="N194" i="7" s="1"/>
  <c r="D194" i="7"/>
  <c r="O194" i="7" s="1"/>
  <c r="F194" i="7"/>
  <c r="Q194" i="7" s="1"/>
  <c r="E194" i="7"/>
  <c r="P194" i="7" s="1"/>
  <c r="M195" i="7" l="1"/>
  <c r="E195" i="7"/>
  <c r="P195" i="7" s="1"/>
  <c r="D195" i="7"/>
  <c r="O195" i="7" s="1"/>
  <c r="F195" i="7"/>
  <c r="Q195" i="7" s="1"/>
  <c r="B196" i="7"/>
  <c r="C195" i="7"/>
  <c r="N195" i="7" s="1"/>
  <c r="M196" i="7" l="1"/>
  <c r="E196" i="7"/>
  <c r="P196" i="7" s="1"/>
  <c r="F196" i="7"/>
  <c r="Q196" i="7" s="1"/>
  <c r="C196" i="7"/>
  <c r="N196" i="7" s="1"/>
  <c r="B197" i="7"/>
  <c r="D196" i="7"/>
  <c r="O196" i="7" s="1"/>
  <c r="M197" i="7" l="1"/>
  <c r="C197" i="7"/>
  <c r="N197" i="7" s="1"/>
  <c r="F197" i="7"/>
  <c r="Q197" i="7" s="1"/>
  <c r="B198" i="7"/>
  <c r="D197" i="7"/>
  <c r="O197" i="7" s="1"/>
  <c r="E197" i="7"/>
  <c r="P197" i="7" s="1"/>
  <c r="M198" i="7" l="1"/>
  <c r="E198" i="7"/>
  <c r="P198" i="7" s="1"/>
  <c r="F198" i="7"/>
  <c r="Q198" i="7" s="1"/>
  <c r="D198" i="7"/>
  <c r="O198" i="7" s="1"/>
  <c r="B199" i="7"/>
  <c r="C198" i="7"/>
  <c r="N198" i="7" s="1"/>
  <c r="M199" i="7" l="1"/>
  <c r="F199" i="7"/>
  <c r="Q199" i="7" s="1"/>
  <c r="B200" i="7"/>
  <c r="C199" i="7"/>
  <c r="N199" i="7" s="1"/>
  <c r="E199" i="7"/>
  <c r="P199" i="7" s="1"/>
  <c r="D199" i="7"/>
  <c r="O199" i="7" s="1"/>
  <c r="M200" i="7" l="1"/>
  <c r="D200" i="7"/>
  <c r="O200" i="7" s="1"/>
  <c r="E200" i="7"/>
  <c r="P200" i="7" s="1"/>
  <c r="B201" i="7"/>
  <c r="F200" i="7"/>
  <c r="Q200" i="7" s="1"/>
  <c r="C200" i="7"/>
  <c r="N200" i="7" s="1"/>
  <c r="M201" i="7" l="1"/>
  <c r="E201" i="7"/>
  <c r="P201" i="7" s="1"/>
  <c r="F201" i="7"/>
  <c r="Q201" i="7" s="1"/>
  <c r="C201" i="7"/>
  <c r="N201" i="7" s="1"/>
  <c r="B202" i="7"/>
  <c r="D201" i="7"/>
  <c r="O201" i="7" s="1"/>
  <c r="M202" i="7" l="1"/>
  <c r="B203" i="7"/>
  <c r="C202" i="7"/>
  <c r="N202" i="7" s="1"/>
  <c r="F202" i="7"/>
  <c r="Q202" i="7" s="1"/>
  <c r="D202" i="7"/>
  <c r="O202" i="7" s="1"/>
  <c r="E202" i="7"/>
  <c r="P202" i="7" s="1"/>
  <c r="M203" i="7" l="1"/>
  <c r="E203" i="7"/>
  <c r="P203" i="7" s="1"/>
  <c r="F203" i="7"/>
  <c r="Q203" i="7" s="1"/>
  <c r="C203" i="7"/>
  <c r="N203" i="7" s="1"/>
  <c r="B204" i="7"/>
  <c r="D203" i="7"/>
  <c r="O203" i="7" s="1"/>
  <c r="M204" i="7" l="1"/>
  <c r="E204" i="7"/>
  <c r="P204" i="7" s="1"/>
  <c r="F204" i="7"/>
  <c r="Q204" i="7" s="1"/>
  <c r="B205" i="7"/>
  <c r="D204" i="7"/>
  <c r="O204" i="7" s="1"/>
  <c r="C204" i="7"/>
  <c r="N204" i="7" s="1"/>
  <c r="M205" i="7" l="1"/>
  <c r="C205" i="7"/>
  <c r="N205" i="7" s="1"/>
  <c r="D205" i="7"/>
  <c r="O205" i="7" s="1"/>
  <c r="B206" i="7"/>
  <c r="E205" i="7"/>
  <c r="P205" i="7" s="1"/>
  <c r="F205" i="7"/>
  <c r="Q205" i="7" s="1"/>
  <c r="M206" i="7" l="1"/>
  <c r="E206" i="7"/>
  <c r="P206" i="7" s="1"/>
  <c r="F206" i="7"/>
  <c r="Q206" i="7" s="1"/>
  <c r="C206" i="7"/>
  <c r="N206" i="7" s="1"/>
  <c r="D206" i="7"/>
  <c r="O206" i="7" s="1"/>
</calcChain>
</file>

<file path=xl/sharedStrings.xml><?xml version="1.0" encoding="utf-8"?>
<sst xmlns="http://schemas.openxmlformats.org/spreadsheetml/2006/main" count="44" uniqueCount="10">
  <si>
    <t>f</t>
  </si>
  <si>
    <t>I</t>
  </si>
  <si>
    <t>q</t>
  </si>
  <si>
    <t>k</t>
  </si>
  <si>
    <t>r</t>
  </si>
  <si>
    <t>Coeff</t>
  </si>
  <si>
    <t>K</t>
  </si>
  <si>
    <t>Tempere</t>
  </si>
  <si>
    <t>2e partiel</t>
  </si>
  <si>
    <t>4e partiel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</si>
</sst>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9054-D4E4-FB46-BDEC-4E39A96543A2}">
  <dimension ref="A1:W15"/>
  <sheetViews>
    <sheetView workbookViewId="0">
      <selection activeCell="L2" sqref="L2"/>
    </sheetView>
  </sheetViews>
  <sheetFormatPr baseColWidth="10" defaultRowHeight="16" x14ac:dyDescent="0.2"/>
  <sheetData>
    <row r="1" spans="1:23" x14ac:dyDescent="0.2">
      <c r="A1">
        <v>440</v>
      </c>
      <c r="B1">
        <v>1</v>
      </c>
      <c r="C1">
        <v>440</v>
      </c>
      <c r="D1">
        <f>A1/C1</f>
        <v>1</v>
      </c>
      <c r="E1">
        <f t="shared" ref="E1" si="0">(D1-1)/(0.5*B1^2)</f>
        <v>0</v>
      </c>
      <c r="F1">
        <f>1200*(LOG(A1,2)-LOG(C1,2))</f>
        <v>0</v>
      </c>
      <c r="G1">
        <f>B1^2-1</f>
        <v>0</v>
      </c>
      <c r="I1">
        <f t="shared" ref="I1:I11" si="1">A1-C1</f>
        <v>0</v>
      </c>
      <c r="L1">
        <v>220</v>
      </c>
      <c r="M1">
        <v>1</v>
      </c>
      <c r="N1">
        <v>220</v>
      </c>
      <c r="O1">
        <f>L1/N1</f>
        <v>1</v>
      </c>
      <c r="P1">
        <f t="shared" ref="P1" si="2">(O1-1)/(0.5*M1^2)</f>
        <v>0</v>
      </c>
      <c r="Q1">
        <f>1200*(LOG(L1,2)-LOG(N1,2))</f>
        <v>0</v>
      </c>
      <c r="R1">
        <f>L1-N1</f>
        <v>0</v>
      </c>
      <c r="W1">
        <v>109.9</v>
      </c>
    </row>
    <row r="2" spans="1:23" x14ac:dyDescent="0.2">
      <c r="A2">
        <v>880.9</v>
      </c>
      <c r="B2">
        <v>2</v>
      </c>
      <c r="C2">
        <f>C$1*B2</f>
        <v>880</v>
      </c>
      <c r="D2">
        <f>A2/C2</f>
        <v>1.0010227272727272</v>
      </c>
      <c r="E2">
        <f>(D2^2-1)/(B2^2)</f>
        <v>5.1162512913222047E-4</v>
      </c>
      <c r="F2">
        <f>1200*(LOG(A2,2)-LOG(C2,2))</f>
        <v>1.7696754839391815</v>
      </c>
      <c r="G2">
        <f>B2^2-0.5</f>
        <v>3.5</v>
      </c>
      <c r="H2">
        <f>F2/G2</f>
        <v>0.50562156683976611</v>
      </c>
      <c r="I2">
        <f t="shared" si="1"/>
        <v>0.89999999999997726</v>
      </c>
      <c r="J2">
        <f t="shared" ref="J2:J11" si="3">1200/(B2^2-1)*LOG(A2/(B2*A$1),2)</f>
        <v>0.58989182797917783</v>
      </c>
      <c r="L2">
        <v>440.34</v>
      </c>
      <c r="M2">
        <v>2</v>
      </c>
      <c r="N2">
        <f>N$1*M2</f>
        <v>440</v>
      </c>
      <c r="O2">
        <f>L2/N2</f>
        <v>1.0007727272727271</v>
      </c>
      <c r="P2">
        <f>(O2^2-1)/(M2^2)</f>
        <v>3.8651291322305825E-4</v>
      </c>
      <c r="Q2">
        <f>1200*(LOG(L2,2)-LOG(N2,2))</f>
        <v>1.3372551649354136</v>
      </c>
      <c r="R2">
        <f>L2-N2</f>
        <v>0.33999999999997499</v>
      </c>
      <c r="S2">
        <f>1200/(M2^2-1)*LOG(L2/(M2*L$1),2)</f>
        <v>0.44575172164472721</v>
      </c>
      <c r="U2">
        <f>(J2/S2)^(1/12)</f>
        <v>1.0236227885708697</v>
      </c>
      <c r="W2">
        <v>220</v>
      </c>
    </row>
    <row r="3" spans="1:23" x14ac:dyDescent="0.2">
      <c r="A3">
        <v>1323.9</v>
      </c>
      <c r="B3">
        <v>3</v>
      </c>
      <c r="C3">
        <f t="shared" ref="C3:C11" si="4">C$1*B3</f>
        <v>1320</v>
      </c>
      <c r="D3">
        <f t="shared" ref="D3:D11" si="5">A3/C3</f>
        <v>1.0029545454545454</v>
      </c>
      <c r="E3">
        <f t="shared" ref="E3:E11" si="6">(D3^2-1)/(B3^2)</f>
        <v>6.5753558310374964E-4</v>
      </c>
      <c r="F3">
        <f t="shared" ref="F3:F11" si="7">1200*(LOG(A3,2)-LOG(C3,2))</f>
        <v>5.1074682767563218</v>
      </c>
      <c r="G3">
        <f t="shared" ref="G3:G11" si="8">B3^2-1</f>
        <v>8</v>
      </c>
      <c r="H3">
        <f t="shared" ref="H3:H11" si="9">F3/G3</f>
        <v>0.63843353459454022</v>
      </c>
      <c r="I3">
        <f t="shared" si="1"/>
        <v>3.9000000000000909</v>
      </c>
      <c r="J3">
        <f t="shared" si="3"/>
        <v>0.6384335345946448</v>
      </c>
      <c r="L3">
        <v>660.9</v>
      </c>
      <c r="M3">
        <v>3</v>
      </c>
      <c r="N3">
        <f t="shared" ref="N3:N11" si="10">N$1*M3</f>
        <v>660</v>
      </c>
      <c r="O3">
        <f t="shared" ref="O3:O11" si="11">L3/N3</f>
        <v>1.0013636363636362</v>
      </c>
      <c r="P3">
        <f t="shared" ref="P3:P11" si="12">(O3^2-1)/(M3^2)</f>
        <v>3.032369146005218E-4</v>
      </c>
      <c r="Q3">
        <f t="shared" ref="Q3:Q11" si="13">1200*(LOG(L3,2)-LOG(N3,2))</f>
        <v>2.359165546633335</v>
      </c>
      <c r="R3">
        <f t="shared" ref="R3:R11" si="14">L3-N3</f>
        <v>0.89999999999997726</v>
      </c>
      <c r="S3">
        <f t="shared" ref="S3:S11" si="15">1200/(M3^2-1)*LOG(L3/(M3*L$1),2)</f>
        <v>0.29489569332914312</v>
      </c>
      <c r="U3">
        <f t="shared" ref="U3:U11" si="16">(J3/S3)^(1/12)</f>
        <v>1.0664830032228976</v>
      </c>
      <c r="W3">
        <v>330.2</v>
      </c>
    </row>
    <row r="4" spans="1:23" x14ac:dyDescent="0.2">
      <c r="A4">
        <v>1769.35</v>
      </c>
      <c r="B4">
        <v>4</v>
      </c>
      <c r="C4">
        <f t="shared" si="4"/>
        <v>1760</v>
      </c>
      <c r="D4">
        <f t="shared" si="5"/>
        <v>1.0053125000000001</v>
      </c>
      <c r="E4">
        <f t="shared" si="6"/>
        <v>6.6582641601563297E-4</v>
      </c>
      <c r="F4">
        <f t="shared" si="7"/>
        <v>9.1728370536166892</v>
      </c>
      <c r="G4">
        <f t="shared" si="8"/>
        <v>15</v>
      </c>
      <c r="H4">
        <f t="shared" si="9"/>
        <v>0.61152247024111261</v>
      </c>
      <c r="I4">
        <f t="shared" si="1"/>
        <v>9.3499999999999091</v>
      </c>
      <c r="J4">
        <f t="shared" si="3"/>
        <v>0.61152247024111062</v>
      </c>
      <c r="L4">
        <v>882.05</v>
      </c>
      <c r="M4">
        <v>4</v>
      </c>
      <c r="N4">
        <f t="shared" si="10"/>
        <v>880</v>
      </c>
      <c r="O4">
        <f t="shared" si="11"/>
        <v>1.0023295454545453</v>
      </c>
      <c r="P4">
        <f t="shared" si="12"/>
        <v>2.915323556947208E-4</v>
      </c>
      <c r="Q4">
        <f t="shared" si="13"/>
        <v>4.0282981775106919</v>
      </c>
      <c r="R4">
        <f t="shared" si="14"/>
        <v>2.0499999999999545</v>
      </c>
      <c r="S4">
        <f t="shared" si="15"/>
        <v>0.26855321183393333</v>
      </c>
      <c r="U4">
        <f t="shared" si="16"/>
        <v>1.070981179730121</v>
      </c>
      <c r="W4">
        <v>440.2</v>
      </c>
    </row>
    <row r="5" spans="1:23" x14ac:dyDescent="0.2">
      <c r="A5">
        <v>2218.1</v>
      </c>
      <c r="B5">
        <v>5</v>
      </c>
      <c r="C5">
        <f t="shared" si="4"/>
        <v>2200</v>
      </c>
      <c r="D5">
        <f t="shared" si="5"/>
        <v>1.0082272727272727</v>
      </c>
      <c r="E5">
        <f t="shared" si="6"/>
        <v>6.6088933884297593E-4</v>
      </c>
      <c r="F5">
        <f t="shared" si="7"/>
        <v>14.185062174617258</v>
      </c>
      <c r="G5">
        <f t="shared" si="8"/>
        <v>24</v>
      </c>
      <c r="H5">
        <f t="shared" si="9"/>
        <v>0.59104425727571908</v>
      </c>
      <c r="I5">
        <f t="shared" si="1"/>
        <v>18.099999999999909</v>
      </c>
      <c r="J5">
        <f t="shared" si="3"/>
        <v>0.59104425727573418</v>
      </c>
      <c r="L5">
        <v>1103.8</v>
      </c>
      <c r="M5">
        <v>5</v>
      </c>
      <c r="N5">
        <f t="shared" si="10"/>
        <v>1100</v>
      </c>
      <c r="O5">
        <f t="shared" si="11"/>
        <v>1.0034545454545454</v>
      </c>
      <c r="P5">
        <f t="shared" si="12"/>
        <v>2.7684099173552745E-4</v>
      </c>
      <c r="Q5">
        <f t="shared" si="13"/>
        <v>5.9703202707751757</v>
      </c>
      <c r="R5">
        <f t="shared" si="14"/>
        <v>3.7999999999999545</v>
      </c>
      <c r="S5">
        <f t="shared" si="15"/>
        <v>0.2487633446155722</v>
      </c>
      <c r="U5">
        <f t="shared" si="16"/>
        <v>1.0747797317563494</v>
      </c>
      <c r="W5">
        <v>550.35</v>
      </c>
    </row>
    <row r="6" spans="1:23" x14ac:dyDescent="0.2">
      <c r="A6">
        <v>2671.2</v>
      </c>
      <c r="B6">
        <v>6</v>
      </c>
      <c r="C6">
        <f t="shared" si="4"/>
        <v>2640</v>
      </c>
      <c r="D6">
        <f t="shared" si="5"/>
        <v>1.0118181818181817</v>
      </c>
      <c r="E6">
        <f t="shared" si="6"/>
        <v>6.6044536271808729E-4</v>
      </c>
      <c r="F6">
        <f t="shared" si="7"/>
        <v>20.340082715924268</v>
      </c>
      <c r="G6">
        <f t="shared" si="8"/>
        <v>35</v>
      </c>
      <c r="H6">
        <f t="shared" si="9"/>
        <v>0.58114522045497907</v>
      </c>
      <c r="I6">
        <f t="shared" si="1"/>
        <v>31.199999999999818</v>
      </c>
      <c r="J6">
        <f t="shared" si="3"/>
        <v>0.58114522045499606</v>
      </c>
      <c r="L6">
        <v>1326.35</v>
      </c>
      <c r="M6">
        <v>6</v>
      </c>
      <c r="N6">
        <f t="shared" si="10"/>
        <v>1320</v>
      </c>
      <c r="O6">
        <f t="shared" si="11"/>
        <v>1.0048106060606059</v>
      </c>
      <c r="P6">
        <f t="shared" si="12"/>
        <v>2.6789872366339562E-4</v>
      </c>
      <c r="Q6">
        <f t="shared" si="13"/>
        <v>8.3083169728965345</v>
      </c>
      <c r="R6">
        <f t="shared" si="14"/>
        <v>6.3499999999999091</v>
      </c>
      <c r="S6">
        <f t="shared" si="15"/>
        <v>0.23738048493986985</v>
      </c>
      <c r="U6">
        <f t="shared" si="16"/>
        <v>1.0774653304964794</v>
      </c>
    </row>
    <row r="7" spans="1:23" x14ac:dyDescent="0.2">
      <c r="A7">
        <v>3129.35</v>
      </c>
      <c r="B7">
        <v>7</v>
      </c>
      <c r="C7">
        <f t="shared" si="4"/>
        <v>3080</v>
      </c>
      <c r="D7">
        <f t="shared" si="5"/>
        <v>1.0160227272727271</v>
      </c>
      <c r="E7">
        <f t="shared" si="6"/>
        <v>6.5922821091245903E-4</v>
      </c>
      <c r="F7">
        <f t="shared" si="7"/>
        <v>27.519208701699682</v>
      </c>
      <c r="G7">
        <f t="shared" si="8"/>
        <v>48</v>
      </c>
      <c r="H7">
        <f t="shared" si="9"/>
        <v>0.57331684795207671</v>
      </c>
      <c r="I7">
        <f t="shared" si="1"/>
        <v>49.349999999999909</v>
      </c>
      <c r="J7">
        <f t="shared" si="3"/>
        <v>0.57331684795208449</v>
      </c>
      <c r="L7">
        <v>1549.95</v>
      </c>
      <c r="M7">
        <v>7</v>
      </c>
      <c r="N7">
        <f t="shared" si="10"/>
        <v>1540</v>
      </c>
      <c r="O7">
        <f t="shared" si="11"/>
        <v>1.0064610389610389</v>
      </c>
      <c r="P7">
        <f t="shared" si="12"/>
        <v>2.6456781523538501E-4</v>
      </c>
      <c r="Q7">
        <f t="shared" si="13"/>
        <v>11.149590334790815</v>
      </c>
      <c r="R7">
        <f t="shared" si="14"/>
        <v>9.9500000000000455</v>
      </c>
      <c r="S7">
        <f t="shared" si="15"/>
        <v>0.23228313197480205</v>
      </c>
      <c r="U7">
        <f t="shared" si="16"/>
        <v>1.0781969176730097</v>
      </c>
    </row>
    <row r="8" spans="1:23" x14ac:dyDescent="0.2">
      <c r="A8">
        <v>3593.1</v>
      </c>
      <c r="B8">
        <v>8</v>
      </c>
      <c r="C8">
        <f t="shared" si="4"/>
        <v>3520</v>
      </c>
      <c r="D8">
        <f t="shared" si="5"/>
        <v>1.0207670454545454</v>
      </c>
      <c r="E8">
        <f t="shared" si="6"/>
        <v>6.5570876696878153E-4</v>
      </c>
      <c r="F8">
        <f t="shared" si="7"/>
        <v>35.584390627381879</v>
      </c>
      <c r="G8">
        <f t="shared" si="8"/>
        <v>63</v>
      </c>
      <c r="H8">
        <f t="shared" si="9"/>
        <v>0.56483159726002985</v>
      </c>
      <c r="I8">
        <f t="shared" si="1"/>
        <v>73.099999999999909</v>
      </c>
      <c r="J8">
        <f t="shared" si="3"/>
        <v>0.56483159726003229</v>
      </c>
      <c r="L8">
        <v>1774.6</v>
      </c>
      <c r="M8">
        <v>8</v>
      </c>
      <c r="N8">
        <f t="shared" si="10"/>
        <v>1760</v>
      </c>
      <c r="O8">
        <f t="shared" si="11"/>
        <v>1.0082954545454546</v>
      </c>
      <c r="P8">
        <f t="shared" si="12"/>
        <v>2.6030818214101137E-4</v>
      </c>
      <c r="Q8">
        <f t="shared" si="13"/>
        <v>14.302133689469798</v>
      </c>
      <c r="R8">
        <f t="shared" si="14"/>
        <v>14.599999999999909</v>
      </c>
      <c r="S8">
        <f t="shared" si="15"/>
        <v>0.22701799507096118</v>
      </c>
      <c r="U8">
        <f t="shared" si="16"/>
        <v>1.0789174691588514</v>
      </c>
    </row>
    <row r="9" spans="1:23" x14ac:dyDescent="0.2">
      <c r="A9">
        <v>4064.9</v>
      </c>
      <c r="B9">
        <v>9</v>
      </c>
      <c r="C9">
        <f t="shared" si="4"/>
        <v>3960</v>
      </c>
      <c r="D9">
        <f t="shared" si="5"/>
        <v>1.026489898989899</v>
      </c>
      <c r="E9">
        <f t="shared" si="6"/>
        <v>6.6273472504065458E-4</v>
      </c>
      <c r="F9">
        <f t="shared" si="7"/>
        <v>45.263317087150767</v>
      </c>
      <c r="G9">
        <f t="shared" si="8"/>
        <v>80</v>
      </c>
      <c r="H9">
        <f t="shared" si="9"/>
        <v>0.56579146358938459</v>
      </c>
      <c r="I9">
        <f t="shared" si="1"/>
        <v>104.90000000000009</v>
      </c>
      <c r="J9">
        <f t="shared" si="3"/>
        <v>0.56579146358938681</v>
      </c>
      <c r="L9">
        <v>2000.8</v>
      </c>
      <c r="M9">
        <v>9</v>
      </c>
      <c r="N9">
        <f t="shared" si="10"/>
        <v>1980</v>
      </c>
      <c r="O9">
        <f t="shared" si="11"/>
        <v>1.0105050505050506</v>
      </c>
      <c r="P9">
        <f t="shared" si="12"/>
        <v>2.6074638390388775E-4</v>
      </c>
      <c r="Q9">
        <f t="shared" si="13"/>
        <v>18.091838791963966</v>
      </c>
      <c r="R9">
        <f t="shared" si="14"/>
        <v>20.799999999999955</v>
      </c>
      <c r="S9">
        <f t="shared" si="15"/>
        <v>0.2261479848995363</v>
      </c>
      <c r="U9">
        <f t="shared" si="16"/>
        <v>1.0794154725517577</v>
      </c>
    </row>
    <row r="10" spans="1:23" x14ac:dyDescent="0.2">
      <c r="A10">
        <v>4541.8999999999996</v>
      </c>
      <c r="B10">
        <v>10</v>
      </c>
      <c r="C10">
        <f t="shared" si="4"/>
        <v>4400</v>
      </c>
      <c r="D10">
        <f t="shared" si="5"/>
        <v>1.0322499999999999</v>
      </c>
      <c r="E10">
        <f t="shared" si="6"/>
        <v>6.5540062499999771E-4</v>
      </c>
      <c r="F10">
        <f t="shared" si="7"/>
        <v>54.950902216907593</v>
      </c>
      <c r="G10">
        <f t="shared" si="8"/>
        <v>99</v>
      </c>
      <c r="H10">
        <f t="shared" si="9"/>
        <v>0.55505961835260198</v>
      </c>
      <c r="I10">
        <f t="shared" si="1"/>
        <v>141.89999999999964</v>
      </c>
      <c r="J10">
        <f t="shared" si="3"/>
        <v>0.55505961835260487</v>
      </c>
      <c r="L10">
        <v>2228.4</v>
      </c>
      <c r="M10">
        <v>10</v>
      </c>
      <c r="N10">
        <f t="shared" si="10"/>
        <v>2200</v>
      </c>
      <c r="O10">
        <f t="shared" si="11"/>
        <v>1.012909090909091</v>
      </c>
      <c r="P10">
        <f t="shared" si="12"/>
        <v>2.5984826446281197E-4</v>
      </c>
      <c r="Q10">
        <f t="shared" si="13"/>
        <v>22.205636828631015</v>
      </c>
      <c r="R10">
        <f t="shared" si="14"/>
        <v>28.400000000000091</v>
      </c>
      <c r="S10">
        <f t="shared" si="15"/>
        <v>0.22429936190536745</v>
      </c>
      <c r="U10">
        <f t="shared" si="16"/>
        <v>1.0784316692650082</v>
      </c>
    </row>
    <row r="11" spans="1:23" x14ac:dyDescent="0.2">
      <c r="A11">
        <v>5027.7</v>
      </c>
      <c r="B11">
        <v>11</v>
      </c>
      <c r="C11">
        <f t="shared" si="4"/>
        <v>4840</v>
      </c>
      <c r="D11">
        <f t="shared" si="5"/>
        <v>1.0387809917355371</v>
      </c>
      <c r="E11">
        <f t="shared" si="6"/>
        <v>6.5343759331459405E-4</v>
      </c>
      <c r="F11">
        <f t="shared" si="7"/>
        <v>65.869824040876068</v>
      </c>
      <c r="G11">
        <f t="shared" si="8"/>
        <v>120</v>
      </c>
      <c r="H11">
        <f t="shared" si="9"/>
        <v>0.5489152003406339</v>
      </c>
      <c r="I11">
        <f t="shared" si="1"/>
        <v>187.69999999999982</v>
      </c>
      <c r="J11">
        <f t="shared" si="3"/>
        <v>0.54891520034062125</v>
      </c>
      <c r="L11">
        <v>2457.9</v>
      </c>
      <c r="M11">
        <v>11</v>
      </c>
      <c r="N11">
        <f t="shared" si="10"/>
        <v>2420</v>
      </c>
      <c r="O11">
        <f t="shared" si="11"/>
        <v>1.0156611570247933</v>
      </c>
      <c r="P11">
        <f t="shared" si="12"/>
        <v>2.608891395780325E-4</v>
      </c>
      <c r="Q11">
        <f t="shared" si="13"/>
        <v>26.903007789935884</v>
      </c>
      <c r="R11">
        <f t="shared" si="14"/>
        <v>37.900000000000091</v>
      </c>
      <c r="S11">
        <f t="shared" si="15"/>
        <v>0.22419173158279376</v>
      </c>
      <c r="U11">
        <f t="shared" si="16"/>
        <v>1.077474842579591</v>
      </c>
    </row>
    <row r="13" spans="1:23" x14ac:dyDescent="0.2">
      <c r="J13">
        <f>0.55</f>
        <v>0.55000000000000004</v>
      </c>
      <c r="S13">
        <v>0.23</v>
      </c>
    </row>
    <row r="15" spans="1:23" x14ac:dyDescent="0.2">
      <c r="A15">
        <f>A2/A1</f>
        <v>2.0020454545454545</v>
      </c>
      <c r="L15">
        <f>L2/L1</f>
        <v>2.0015454545454543</v>
      </c>
    </row>
  </sheetData>
  <pageMargins left="0.7" right="0.7" top="0.75" bottom="0.75" header="0.3" footer="0.3"/>
  <headerFooter>
    <oddHeader>&amp;R&amp;"Calibri"&amp;12&amp;KFF8C00 CONFIDENTIAL &amp; RESTRICTED&amp;1#_x000D_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BD02-FAC6-A643-8D1C-FB574F4AD9FE}">
  <dimension ref="A1:G89"/>
  <sheetViews>
    <sheetView topLeftCell="A37" workbookViewId="0">
      <selection activeCell="I16" sqref="I16"/>
    </sheetView>
  </sheetViews>
  <sheetFormatPr baseColWidth="10" defaultRowHeight="16" x14ac:dyDescent="0.2"/>
  <sheetData>
    <row r="1" spans="1:7" x14ac:dyDescent="0.2">
      <c r="A1" t="s">
        <v>3</v>
      </c>
      <c r="B1" t="s">
        <v>7</v>
      </c>
      <c r="C1" t="s">
        <v>8</v>
      </c>
      <c r="D1" t="s">
        <v>9</v>
      </c>
    </row>
    <row r="2" spans="1:7" x14ac:dyDescent="0.2">
      <c r="A2">
        <v>1</v>
      </c>
      <c r="B2" s="1">
        <f>440*2^((A2-49)/12)</f>
        <v>27.5</v>
      </c>
      <c r="C2">
        <f>'2e partiel'!B12</f>
        <v>27.483702977951207</v>
      </c>
      <c r="D2">
        <f>'4e partiel'!B12</f>
        <v>27.461907559705228</v>
      </c>
      <c r="F2">
        <f>1200*LOG(C2/B2,2)</f>
        <v>-1.0262662850039479</v>
      </c>
      <c r="G2">
        <f>1200*LOG(D2/C2,2)</f>
        <v>-1.3734662984338464</v>
      </c>
    </row>
    <row r="3" spans="1:7" x14ac:dyDescent="0.2">
      <c r="A3">
        <v>2</v>
      </c>
      <c r="B3" s="1">
        <f t="shared" ref="B3:B66" si="0">440*2^((A3-49)/12)</f>
        <v>29.135235094880628</v>
      </c>
      <c r="C3">
        <f>'2e partiel'!B13</f>
        <v>29.117969001471966</v>
      </c>
      <c r="D3">
        <f>'4e partiel'!B13</f>
        <v>29.094877560214226</v>
      </c>
      <c r="F3">
        <f t="shared" ref="F3:F66" si="1">1200*LOG(C3/B3,2)</f>
        <v>-1.0262662850043325</v>
      </c>
      <c r="G3">
        <f t="shared" ref="G3:G66" si="2">1200*LOG(D3/C3,2)</f>
        <v>-1.3734662984340387</v>
      </c>
    </row>
    <row r="4" spans="1:7" x14ac:dyDescent="0.2">
      <c r="A4">
        <v>3</v>
      </c>
      <c r="B4" s="1">
        <f t="shared" si="0"/>
        <v>30.867706328507751</v>
      </c>
      <c r="C4">
        <f>'2e partiel'!B14</f>
        <v>30.849413539757528</v>
      </c>
      <c r="D4">
        <f>'4e partiel'!B14</f>
        <v>30.824949009949389</v>
      </c>
      <c r="F4">
        <f t="shared" si="1"/>
        <v>-1.0262662850035633</v>
      </c>
      <c r="G4">
        <f t="shared" si="2"/>
        <v>-1.3734662984338464</v>
      </c>
    </row>
    <row r="5" spans="1:7" x14ac:dyDescent="0.2">
      <c r="A5">
        <v>4</v>
      </c>
      <c r="B5" s="1">
        <f t="shared" si="0"/>
        <v>32.703195662574828</v>
      </c>
      <c r="C5">
        <f>'2e partiel'!B15</f>
        <v>32.683815128001051</v>
      </c>
      <c r="D5">
        <f>'4e partiel'!B15</f>
        <v>32.657895861548475</v>
      </c>
      <c r="F5">
        <f t="shared" si="1"/>
        <v>-1.0262662850037556</v>
      </c>
      <c r="G5">
        <f t="shared" si="2"/>
        <v>-1.3734662984338464</v>
      </c>
    </row>
    <row r="6" spans="1:7" x14ac:dyDescent="0.2">
      <c r="A6">
        <v>5</v>
      </c>
      <c r="B6" s="1">
        <f t="shared" si="0"/>
        <v>34.647828872109017</v>
      </c>
      <c r="C6">
        <f>'2e partiel'!B16</f>
        <v>34.627295910979143</v>
      </c>
      <c r="D6">
        <f>'4e partiel'!B16</f>
        <v>34.599835404739771</v>
      </c>
      <c r="F6">
        <f t="shared" si="1"/>
        <v>-1.0262662850039479</v>
      </c>
      <c r="G6">
        <f t="shared" si="2"/>
        <v>-1.3734662984338464</v>
      </c>
    </row>
    <row r="7" spans="1:7" x14ac:dyDescent="0.2">
      <c r="A7">
        <v>6</v>
      </c>
      <c r="B7" s="1">
        <f t="shared" si="0"/>
        <v>36.708095989675947</v>
      </c>
      <c r="C7">
        <f>'2e partiel'!B17</f>
        <v>36.686342075140935</v>
      </c>
      <c r="D7">
        <f>'4e partiel'!B17</f>
        <v>36.657248682227902</v>
      </c>
      <c r="F7">
        <f t="shared" si="1"/>
        <v>-1.0262662850037556</v>
      </c>
      <c r="G7">
        <f t="shared" si="2"/>
        <v>-1.3734662984336539</v>
      </c>
    </row>
    <row r="8" spans="1:7" x14ac:dyDescent="0.2">
      <c r="A8">
        <v>7</v>
      </c>
      <c r="B8" s="1">
        <f t="shared" si="0"/>
        <v>38.890872965260115</v>
      </c>
      <c r="C8">
        <f>'2e partiel'!B18</f>
        <v>38.867825495652426</v>
      </c>
      <c r="D8">
        <f>'4e partiel'!B18</f>
        <v>38.837002119571373</v>
      </c>
      <c r="F8">
        <f t="shared" si="1"/>
        <v>-1.0262662850037556</v>
      </c>
      <c r="G8">
        <f t="shared" si="2"/>
        <v>-1.3734662984336539</v>
      </c>
    </row>
    <row r="9" spans="1:7" x14ac:dyDescent="0.2">
      <c r="A9">
        <v>8</v>
      </c>
      <c r="B9" s="1">
        <f t="shared" si="0"/>
        <v>41.203444614108754</v>
      </c>
      <c r="C9">
        <f>'2e partiel'!B19</f>
        <v>41.179026670641029</v>
      </c>
      <c r="D9">
        <f>'4e partiel'!B19</f>
        <v>41.146370441239597</v>
      </c>
      <c r="F9">
        <f t="shared" si="1"/>
        <v>-1.0262662850041404</v>
      </c>
      <c r="G9">
        <f t="shared" si="2"/>
        <v>-1.3734662984336539</v>
      </c>
    </row>
    <row r="10" spans="1:7" x14ac:dyDescent="0.2">
      <c r="A10">
        <v>9</v>
      </c>
      <c r="B10" s="1">
        <f t="shared" si="0"/>
        <v>43.653528929125486</v>
      </c>
      <c r="C10">
        <f>'2e partiel'!B20</f>
        <v>43.627659019181294</v>
      </c>
      <c r="D10">
        <f>'4e partiel'!B20</f>
        <v>43.593060949329548</v>
      </c>
      <c r="F10">
        <f t="shared" si="1"/>
        <v>-1.0262662850035633</v>
      </c>
      <c r="G10">
        <f t="shared" si="2"/>
        <v>-1.3734662984336539</v>
      </c>
    </row>
    <row r="11" spans="1:7" x14ac:dyDescent="0.2">
      <c r="A11">
        <v>10</v>
      </c>
      <c r="B11" s="1">
        <f t="shared" si="0"/>
        <v>46.249302838954307</v>
      </c>
      <c r="C11">
        <f>'2e partiel'!B21</f>
        <v>46.221894624114036</v>
      </c>
      <c r="D11">
        <f>'4e partiel'!B21</f>
        <v>46.185239245970045</v>
      </c>
      <c r="F11">
        <f t="shared" si="1"/>
        <v>-1.0262662850035633</v>
      </c>
      <c r="G11">
        <f t="shared" si="2"/>
        <v>-1.3734662984336539</v>
      </c>
    </row>
    <row r="12" spans="1:7" x14ac:dyDescent="0.2">
      <c r="A12">
        <v>11</v>
      </c>
      <c r="B12" s="1">
        <f t="shared" si="0"/>
        <v>48.99942949771868</v>
      </c>
      <c r="C12">
        <f>'2e partiel'!B22</f>
        <v>48.970391505613136</v>
      </c>
      <c r="D12">
        <f>'4e partiel'!B22</f>
        <v>48.93155648525979</v>
      </c>
      <c r="F12">
        <f t="shared" si="1"/>
        <v>-1.0262662850037556</v>
      </c>
      <c r="G12">
        <f t="shared" si="2"/>
        <v>-1.3734662984338464</v>
      </c>
    </row>
    <row r="13" spans="1:7" x14ac:dyDescent="0.2">
      <c r="A13">
        <v>12</v>
      </c>
      <c r="B13" s="1">
        <f t="shared" si="0"/>
        <v>51.913087197493141</v>
      </c>
      <c r="C13">
        <f>'2e partiel'!B23</f>
        <v>51.882322516523047</v>
      </c>
      <c r="D13">
        <f>'4e partiel'!B23</f>
        <v>51.841178245689981</v>
      </c>
      <c r="F13">
        <f t="shared" si="1"/>
        <v>-1.0262662850029864</v>
      </c>
      <c r="G13">
        <f t="shared" si="2"/>
        <v>-1.3734662984338464</v>
      </c>
    </row>
    <row r="14" spans="1:7" x14ac:dyDescent="0.2">
      <c r="A14">
        <v>13</v>
      </c>
      <c r="B14" s="1">
        <f t="shared" si="0"/>
        <v>55</v>
      </c>
      <c r="C14">
        <f>'2e partiel'!B24</f>
        <v>54.968506672767596</v>
      </c>
      <c r="D14">
        <f>'4e partiel'!B24</f>
        <v>54.926386934152738</v>
      </c>
      <c r="F14">
        <f t="shared" si="1"/>
        <v>-0.99159884158396117</v>
      </c>
      <c r="G14">
        <f t="shared" si="2"/>
        <v>-1.3270703816179226</v>
      </c>
    </row>
    <row r="15" spans="1:7" x14ac:dyDescent="0.2">
      <c r="A15">
        <v>14</v>
      </c>
      <c r="B15" s="1">
        <f t="shared" si="0"/>
        <v>58.270470189761255</v>
      </c>
      <c r="C15">
        <f>'2e partiel'!B25</f>
        <v>58.23720329727292</v>
      </c>
      <c r="D15">
        <f>'4e partiel'!B25</f>
        <v>58.192711472255105</v>
      </c>
      <c r="F15">
        <f t="shared" si="1"/>
        <v>-0.98865210889363342</v>
      </c>
      <c r="G15">
        <f t="shared" si="2"/>
        <v>-1.3231267286882091</v>
      </c>
    </row>
    <row r="16" spans="1:7" x14ac:dyDescent="0.2">
      <c r="A16">
        <v>15</v>
      </c>
      <c r="B16" s="1">
        <f t="shared" si="0"/>
        <v>61.735412657015516</v>
      </c>
      <c r="C16">
        <f>'2e partiel'!B26</f>
        <v>61.700281558778009</v>
      </c>
      <c r="D16">
        <f>'4e partiel'!B26</f>
        <v>61.653296405271426</v>
      </c>
      <c r="F16">
        <f t="shared" si="1"/>
        <v>-0.98545490392373603</v>
      </c>
      <c r="G16">
        <f t="shared" si="2"/>
        <v>-1.3188478652599886</v>
      </c>
    </row>
    <row r="17" spans="1:7" x14ac:dyDescent="0.2">
      <c r="A17">
        <v>16</v>
      </c>
      <c r="B17" s="1">
        <f t="shared" si="0"/>
        <v>65.406391325149656</v>
      </c>
      <c r="C17">
        <f>'2e partiel'!B27</f>
        <v>65.369302206981359</v>
      </c>
      <c r="D17">
        <f>'4e partiel'!B27</f>
        <v>65.319698235561589</v>
      </c>
      <c r="F17">
        <f t="shared" si="1"/>
        <v>-0.98198593653168864</v>
      </c>
      <c r="G17">
        <f t="shared" si="2"/>
        <v>-1.3142052984401387</v>
      </c>
    </row>
    <row r="18" spans="1:7" x14ac:dyDescent="0.2">
      <c r="A18">
        <v>17</v>
      </c>
      <c r="B18" s="1">
        <f t="shared" si="0"/>
        <v>69.295657744218019</v>
      </c>
      <c r="C18">
        <f>'2e partiel'!B28</f>
        <v>69.256513760886051</v>
      </c>
      <c r="D18">
        <f>'4e partiel'!B28</f>
        <v>69.20416142516963</v>
      </c>
      <c r="F18">
        <f t="shared" si="1"/>
        <v>-0.97822210691139799</v>
      </c>
      <c r="G18">
        <f t="shared" si="2"/>
        <v>-1.309168113440327</v>
      </c>
    </row>
    <row r="19" spans="1:7" x14ac:dyDescent="0.2">
      <c r="A19">
        <v>18</v>
      </c>
      <c r="B19" s="1">
        <f t="shared" si="0"/>
        <v>73.416191979351879</v>
      </c>
      <c r="C19">
        <f>'2e partiel'!B29</f>
        <v>73.374893455237086</v>
      </c>
      <c r="D19">
        <f>'4e partiel'!B29</f>
        <v>73.319659419822457</v>
      </c>
      <c r="F19">
        <f t="shared" si="1"/>
        <v>-0.9741383517736788</v>
      </c>
      <c r="G19">
        <f t="shared" si="2"/>
        <v>-1.3037027677155426</v>
      </c>
    </row>
    <row r="20" spans="1:7" x14ac:dyDescent="0.2">
      <c r="A20">
        <v>19</v>
      </c>
      <c r="B20" s="1">
        <f t="shared" si="0"/>
        <v>77.781745930520216</v>
      </c>
      <c r="C20">
        <f>'2e partiel'!B30</f>
        <v>77.738190629169509</v>
      </c>
      <c r="D20">
        <f>'4e partiel'!B30</f>
        <v>77.679938129658893</v>
      </c>
      <c r="F20">
        <f t="shared" si="1"/>
        <v>-0.96970747744893315</v>
      </c>
      <c r="G20">
        <f t="shared" si="2"/>
        <v>-1.2977728676048028</v>
      </c>
    </row>
    <row r="21" spans="1:7" x14ac:dyDescent="0.2">
      <c r="A21">
        <v>20</v>
      </c>
      <c r="B21" s="1">
        <f t="shared" si="0"/>
        <v>82.406889228217494</v>
      </c>
      <c r="C21">
        <f>'2e partiel'!B31</f>
        <v>82.360972703396342</v>
      </c>
      <c r="D21">
        <f>'4e partiel'!B31</f>
        <v>82.299562015363804</v>
      </c>
      <c r="F21">
        <f t="shared" si="1"/>
        <v>-0.96489997880719047</v>
      </c>
      <c r="G21">
        <f t="shared" si="2"/>
        <v>-1.291338925984362</v>
      </c>
    </row>
    <row r="22" spans="1:7" x14ac:dyDescent="0.2">
      <c r="A22">
        <v>21</v>
      </c>
      <c r="B22" s="1">
        <f t="shared" si="0"/>
        <v>87.307057858250957</v>
      </c>
      <c r="C22">
        <f>'2e partiel'!B32</f>
        <v>87.258673901132951</v>
      </c>
      <c r="D22">
        <f>'4e partiel'!B32</f>
        <v>87.193962937610436</v>
      </c>
      <c r="F22">
        <f t="shared" si="1"/>
        <v>-0.95968384277960483</v>
      </c>
      <c r="G22">
        <f t="shared" si="2"/>
        <v>-1.2843580993260588</v>
      </c>
    </row>
    <row r="23" spans="1:7" x14ac:dyDescent="0.2">
      <c r="A23">
        <v>22</v>
      </c>
      <c r="B23" s="1">
        <f t="shared" si="0"/>
        <v>92.498605677908614</v>
      </c>
      <c r="C23">
        <f>'2e partiel'!B33</f>
        <v>92.447646877372605</v>
      </c>
      <c r="D23">
        <f>'4e partiel'!B33</f>
        <v>92.379491937548906</v>
      </c>
      <c r="F23">
        <f t="shared" si="1"/>
        <v>-0.95402433519127483</v>
      </c>
      <c r="G23">
        <f t="shared" si="2"/>
        <v>-1.2767839024018002</v>
      </c>
    </row>
    <row r="24" spans="1:7" x14ac:dyDescent="0.2">
      <c r="A24">
        <v>23</v>
      </c>
      <c r="B24" s="1">
        <f t="shared" si="0"/>
        <v>97.998858995437345</v>
      </c>
      <c r="C24">
        <f>'2e partiel'!B34</f>
        <v>97.945217431136356</v>
      </c>
      <c r="D24">
        <f>'4e partiel'!B34</f>
        <v>97.873474126565526</v>
      </c>
      <c r="F24">
        <f t="shared" si="1"/>
        <v>-0.94788376945706643</v>
      </c>
      <c r="G24">
        <f t="shared" si="2"/>
        <v>-1.2685658987398374</v>
      </c>
    </row>
    <row r="25" spans="1:7" x14ac:dyDescent="0.2">
      <c r="A25">
        <v>24</v>
      </c>
      <c r="B25" s="1">
        <f t="shared" si="0"/>
        <v>103.82617439498628</v>
      </c>
      <c r="C25">
        <f>'2e partiel'!B35</f>
        <v>103.76974248595472</v>
      </c>
      <c r="D25">
        <f>'4e partiel'!B35</f>
        <v>103.69426687472392</v>
      </c>
      <c r="F25">
        <f t="shared" si="1"/>
        <v>-0.94122125563496184</v>
      </c>
      <c r="G25">
        <f t="shared" si="2"/>
        <v>-1.2596493647659577</v>
      </c>
    </row>
    <row r="26" spans="1:7" x14ac:dyDescent="0.2">
      <c r="A26">
        <v>25</v>
      </c>
      <c r="B26" s="1">
        <f t="shared" si="0"/>
        <v>110</v>
      </c>
      <c r="C26">
        <f>'2e partiel'!B36</f>
        <v>109.94287308621382</v>
      </c>
      <c r="D26">
        <f>'4e partiel'!B36</f>
        <v>109.86646576981843</v>
      </c>
      <c r="F26">
        <f t="shared" si="1"/>
        <v>-0.89932498471986011</v>
      </c>
      <c r="G26">
        <f t="shared" si="2"/>
        <v>-1.2035790085874054</v>
      </c>
    </row>
    <row r="27" spans="1:7" x14ac:dyDescent="0.2">
      <c r="A27">
        <v>26</v>
      </c>
      <c r="B27" s="1">
        <f t="shared" si="0"/>
        <v>116.54094037952248</v>
      </c>
      <c r="C27">
        <f>'2e partiel'!B37</f>
        <v>116.48114249547527</v>
      </c>
      <c r="D27">
        <f>'4e partiel'!B37</f>
        <v>116.4011621703357</v>
      </c>
      <c r="F27">
        <f t="shared" si="1"/>
        <v>-0.88853497419544403</v>
      </c>
      <c r="G27">
        <f t="shared" si="2"/>
        <v>-1.1891385889508861</v>
      </c>
    </row>
    <row r="28" spans="1:7" x14ac:dyDescent="0.2">
      <c r="A28">
        <v>27</v>
      </c>
      <c r="B28" s="1">
        <f t="shared" si="0"/>
        <v>123.47082531403106</v>
      </c>
      <c r="C28">
        <f>'2e partiel'!B38</f>
        <v>123.40830618659612</v>
      </c>
      <c r="D28">
        <f>'4e partiel'!B38</f>
        <v>123.32468550750644</v>
      </c>
      <c r="F28">
        <f t="shared" si="1"/>
        <v>-0.87682781277712218</v>
      </c>
      <c r="G28">
        <f t="shared" si="2"/>
        <v>-1.1734707336447545</v>
      </c>
    </row>
    <row r="29" spans="1:7" x14ac:dyDescent="0.2">
      <c r="A29">
        <v>28</v>
      </c>
      <c r="B29" s="1">
        <f t="shared" si="0"/>
        <v>130.81278265029931</v>
      </c>
      <c r="C29">
        <f>'2e partiel'!B39</f>
        <v>130.74750524856896</v>
      </c>
      <c r="D29">
        <f>'4e partiel'!B39</f>
        <v>130.66019456927089</v>
      </c>
      <c r="F29">
        <f t="shared" si="1"/>
        <v>-0.86412554263727348</v>
      </c>
      <c r="G29">
        <f t="shared" si="2"/>
        <v>-1.1564711106377406</v>
      </c>
    </row>
    <row r="30" spans="1:7" x14ac:dyDescent="0.2">
      <c r="A30">
        <v>29</v>
      </c>
      <c r="B30" s="1">
        <f t="shared" si="0"/>
        <v>138.59131548843604</v>
      </c>
      <c r="C30">
        <f>'2e partiel'!B40</f>
        <v>138.52325923838589</v>
      </c>
      <c r="D30">
        <f>'4e partiel'!B40</f>
        <v>138.43223091053517</v>
      </c>
      <c r="F30">
        <f t="shared" si="1"/>
        <v>-0.85034357953581285</v>
      </c>
      <c r="G30">
        <f t="shared" si="2"/>
        <v>-1.1380265196747732</v>
      </c>
    </row>
    <row r="31" spans="1:7" x14ac:dyDescent="0.2">
      <c r="A31">
        <v>30</v>
      </c>
      <c r="B31" s="1">
        <f t="shared" si="0"/>
        <v>146.83238395870382</v>
      </c>
      <c r="C31">
        <f>'2e partiel'!B41</f>
        <v>146.76154851200809</v>
      </c>
      <c r="D31">
        <f>'4e partiel'!B41</f>
        <v>146.66680192554981</v>
      </c>
      <c r="F31">
        <f t="shared" si="1"/>
        <v>-0.83539014957172641</v>
      </c>
      <c r="G31">
        <f t="shared" si="2"/>
        <v>-1.1180141384801696</v>
      </c>
    </row>
    <row r="32" spans="1:7" x14ac:dyDescent="0.2">
      <c r="A32">
        <v>31</v>
      </c>
      <c r="B32" s="1">
        <f t="shared" si="0"/>
        <v>155.56349186104046</v>
      </c>
      <c r="C32">
        <f>'2e partiel'!B42</f>
        <v>155.48990150528439</v>
      </c>
      <c r="D32">
        <f>'4e partiel'!B42</f>
        <v>155.39146898704672</v>
      </c>
      <c r="F32">
        <f t="shared" si="1"/>
        <v>-0.81916567805955109</v>
      </c>
      <c r="G32">
        <f t="shared" si="2"/>
        <v>-1.0963007048838977</v>
      </c>
    </row>
    <row r="33" spans="1:7" x14ac:dyDescent="0.2">
      <c r="A33">
        <v>32</v>
      </c>
      <c r="B33" s="1">
        <f t="shared" si="0"/>
        <v>164.81377845643496</v>
      </c>
      <c r="C33">
        <f>'2e partiel'!B43</f>
        <v>164.73748726728073</v>
      </c>
      <c r="D33">
        <f>'4e partiel'!B43</f>
        <v>164.63544097243806</v>
      </c>
      <c r="F33">
        <f t="shared" si="1"/>
        <v>-0.801562126469192</v>
      </c>
      <c r="G33">
        <f t="shared" si="2"/>
        <v>-1.0727416294321945</v>
      </c>
    </row>
    <row r="34" spans="1:7" x14ac:dyDescent="0.2">
      <c r="A34">
        <v>33</v>
      </c>
      <c r="B34" s="1">
        <f t="shared" si="0"/>
        <v>174.61411571650197</v>
      </c>
      <c r="C34">
        <f>'2e partiel'!B44</f>
        <v>174.53521356768428</v>
      </c>
      <c r="D34">
        <f>'4e partiel'!B44</f>
        <v>174.42967351927788</v>
      </c>
      <c r="F34">
        <f t="shared" si="1"/>
        <v>-0.78246227299390658</v>
      </c>
      <c r="G34">
        <f t="shared" si="2"/>
        <v>-1.0471800325666436</v>
      </c>
    </row>
    <row r="35" spans="1:7" x14ac:dyDescent="0.2">
      <c r="A35">
        <v>34</v>
      </c>
      <c r="B35" s="1">
        <f t="shared" si="0"/>
        <v>184.99721135581723</v>
      </c>
      <c r="C35">
        <f>'2e partiel'!B45</f>
        <v>184.91583092047043</v>
      </c>
      <c r="D35">
        <f>'4e partiel'!B45</f>
        <v>184.80697437581335</v>
      </c>
      <c r="F35">
        <f t="shared" si="1"/>
        <v>-0.76173893197313802</v>
      </c>
      <c r="G35">
        <f t="shared" si="2"/>
        <v>-1.0194456999679216</v>
      </c>
    </row>
    <row r="36" spans="1:7" x14ac:dyDescent="0.2">
      <c r="A36">
        <v>35</v>
      </c>
      <c r="B36" s="1">
        <f t="shared" si="0"/>
        <v>195.99771799087463</v>
      </c>
      <c r="C36">
        <f>'2e partiel'!B46</f>
        <v>195.91404288797582</v>
      </c>
      <c r="D36">
        <f>'4e partiel'!B46</f>
        <v>195.80211523797675</v>
      </c>
      <c r="F36">
        <f t="shared" si="1"/>
        <v>-0.73925410696467364</v>
      </c>
      <c r="G36">
        <f t="shared" si="2"/>
        <v>-0.98935394909943275</v>
      </c>
    </row>
    <row r="37" spans="1:7" x14ac:dyDescent="0.2">
      <c r="A37">
        <v>36</v>
      </c>
      <c r="B37" s="1">
        <f t="shared" si="0"/>
        <v>207.65234878997259</v>
      </c>
      <c r="C37">
        <f>'2e partiel'!B47</f>
        <v>207.56662305302149</v>
      </c>
      <c r="D37">
        <f>'4e partiel'!B47</f>
        <v>207.45195049177676</v>
      </c>
      <c r="F37">
        <f t="shared" si="1"/>
        <v>-0.71485807183162975</v>
      </c>
      <c r="G37">
        <f t="shared" si="2"/>
        <v>-0.9567043994058676</v>
      </c>
    </row>
    <row r="38" spans="1:7" x14ac:dyDescent="0.2">
      <c r="A38">
        <v>37</v>
      </c>
      <c r="B38" s="1">
        <f t="shared" si="0"/>
        <v>220</v>
      </c>
      <c r="C38">
        <f>'2e partiel'!B48</f>
        <v>219.91694279874059</v>
      </c>
      <c r="D38">
        <f>'4e partiel'!B48</f>
        <v>219.80583526467368</v>
      </c>
      <c r="F38">
        <f t="shared" si="1"/>
        <v>-0.65372093029303346</v>
      </c>
      <c r="G38">
        <f t="shared" si="2"/>
        <v>-0.87488372117194468</v>
      </c>
    </row>
    <row r="39" spans="1:7" x14ac:dyDescent="0.2">
      <c r="A39">
        <v>38</v>
      </c>
      <c r="B39" s="1">
        <f t="shared" si="0"/>
        <v>233.08188075904496</v>
      </c>
      <c r="C39">
        <f>'2e partiel'!B49</f>
        <v>232.99814649724075</v>
      </c>
      <c r="D39">
        <f>'4e partiel'!B49</f>
        <v>232.88613084825323</v>
      </c>
      <c r="F39">
        <f t="shared" si="1"/>
        <v>-0.62205457514204276</v>
      </c>
      <c r="G39">
        <f t="shared" si="2"/>
        <v>-0.832504202105113</v>
      </c>
    </row>
    <row r="40" spans="1:7" x14ac:dyDescent="0.2">
      <c r="A40">
        <v>39</v>
      </c>
      <c r="B40" s="1">
        <f t="shared" si="0"/>
        <v>246.94165062806206</v>
      </c>
      <c r="C40">
        <f>'2e partiel'!B50</f>
        <v>246.85783634917388</v>
      </c>
      <c r="D40">
        <f>'4e partiel'!B50</f>
        <v>246.74571105563231</v>
      </c>
      <c r="F40">
        <f t="shared" si="1"/>
        <v>-0.58769657980351753</v>
      </c>
      <c r="G40">
        <f t="shared" si="2"/>
        <v>-0.78652242391757776</v>
      </c>
    </row>
    <row r="41" spans="1:7" x14ac:dyDescent="0.2">
      <c r="A41">
        <v>40</v>
      </c>
      <c r="B41" s="1">
        <f t="shared" si="0"/>
        <v>261.62556530059862</v>
      </c>
      <c r="C41">
        <f>'2e partiel'!B51</f>
        <v>261.5423988612468</v>
      </c>
      <c r="D41">
        <f>'4e partiel'!B51</f>
        <v>261.43113743528693</v>
      </c>
      <c r="F41">
        <f t="shared" si="1"/>
        <v>-0.55041815486158385</v>
      </c>
      <c r="G41">
        <f t="shared" si="2"/>
        <v>-0.73663219458313911</v>
      </c>
    </row>
    <row r="42" spans="1:7" x14ac:dyDescent="0.2">
      <c r="A42">
        <v>41</v>
      </c>
      <c r="B42" s="1">
        <f t="shared" si="0"/>
        <v>277.18263097687208</v>
      </c>
      <c r="C42">
        <f>'2e partiel'!B52</f>
        <v>277.10099308177746</v>
      </c>
      <c r="D42">
        <f>'4e partiel'!B52</f>
        <v>276.99177358412368</v>
      </c>
      <c r="F42">
        <f t="shared" si="1"/>
        <v>-0.5099710637996252</v>
      </c>
      <c r="G42">
        <f t="shared" si="2"/>
        <v>-0.68250129575544105</v>
      </c>
    </row>
    <row r="43" spans="1:7" x14ac:dyDescent="0.2">
      <c r="A43">
        <v>42</v>
      </c>
      <c r="B43" s="1">
        <f t="shared" si="0"/>
        <v>293.66476791740757</v>
      </c>
      <c r="C43">
        <f>'2e partiel'!B53</f>
        <v>293.58571759758894</v>
      </c>
      <c r="D43">
        <f>'4e partiel'!B53</f>
        <v>293.47995676077943</v>
      </c>
      <c r="F43">
        <f t="shared" si="1"/>
        <v>-0.46608596999693935</v>
      </c>
      <c r="G43">
        <f t="shared" si="2"/>
        <v>-0.62376927052766384</v>
      </c>
    </row>
    <row r="44" spans="1:7" x14ac:dyDescent="0.2">
      <c r="A44">
        <v>43</v>
      </c>
      <c r="B44" s="1">
        <f t="shared" si="0"/>
        <v>311.12698372208087</v>
      </c>
      <c r="C44">
        <f>'2e partiel'!B54</f>
        <v>311.05178778032422</v>
      </c>
      <c r="D44">
        <f>'4e partiel'!B54</f>
        <v>310.95118045230384</v>
      </c>
      <c r="F44">
        <f t="shared" si="1"/>
        <v>-0.41847064322130217</v>
      </c>
      <c r="G44">
        <f t="shared" si="2"/>
        <v>-0.56004502315594717</v>
      </c>
    </row>
    <row r="45" spans="1:7" x14ac:dyDescent="0.2">
      <c r="A45">
        <v>44</v>
      </c>
      <c r="B45" s="1">
        <f t="shared" si="0"/>
        <v>329.62755691286992</v>
      </c>
      <c r="C45">
        <f>'2e partiel'!B55</f>
        <v>329.557723939467</v>
      </c>
      <c r="D45">
        <f>'4e partiel'!B55</f>
        <v>329.46428865796696</v>
      </c>
      <c r="F45">
        <f t="shared" si="1"/>
        <v>-0.36680801367005089</v>
      </c>
      <c r="G45">
        <f t="shared" si="2"/>
        <v>-0.49090421475697615</v>
      </c>
    </row>
    <row r="46" spans="1:7" x14ac:dyDescent="0.2">
      <c r="A46">
        <v>45</v>
      </c>
      <c r="B46" s="1">
        <f t="shared" si="0"/>
        <v>349.22823143300388</v>
      </c>
      <c r="C46">
        <f>'2e partiel'!B56</f>
        <v>349.16555108560823</v>
      </c>
      <c r="D46">
        <f>'4e partiel'!B56</f>
        <v>349.08168271627341</v>
      </c>
      <c r="F46">
        <f t="shared" si="1"/>
        <v>-0.31075406060672317</v>
      </c>
      <c r="G46">
        <f t="shared" si="2"/>
        <v>-0.41588643764432087</v>
      </c>
    </row>
    <row r="47" spans="1:7" x14ac:dyDescent="0.2">
      <c r="A47">
        <v>46</v>
      </c>
      <c r="B47" s="1">
        <f t="shared" si="0"/>
        <v>369.99442271163446</v>
      </c>
      <c r="C47">
        <f>'2e partiel'!B57</f>
        <v>369.94101105758386</v>
      </c>
      <c r="D47">
        <f>'4e partiel'!B57</f>
        <v>369.86954156987429</v>
      </c>
      <c r="F47">
        <f t="shared" si="1"/>
        <v>-0.24993552153300644</v>
      </c>
      <c r="G47">
        <f t="shared" si="2"/>
        <v>-0.33449214947700456</v>
      </c>
    </row>
    <row r="48" spans="1:7" x14ac:dyDescent="0.2">
      <c r="A48">
        <v>47</v>
      </c>
      <c r="B48" s="1">
        <f t="shared" si="0"/>
        <v>391.99543598174927</v>
      </c>
      <c r="C48">
        <f>'2e partiel'!B58</f>
        <v>391.95378782141074</v>
      </c>
      <c r="D48">
        <f>'4e partiel'!B58</f>
        <v>391.89805643870136</v>
      </c>
      <c r="F48">
        <f t="shared" si="1"/>
        <v>-0.18394740663701309</v>
      </c>
      <c r="G48">
        <f t="shared" si="2"/>
        <v>-0.24617934681708867</v>
      </c>
    </row>
    <row r="49" spans="1:7" x14ac:dyDescent="0.2">
      <c r="A49">
        <v>48</v>
      </c>
      <c r="B49" s="1">
        <f t="shared" si="0"/>
        <v>415.30469757994513</v>
      </c>
      <c r="C49">
        <f>'2e partiel'!B59</f>
        <v>415.27774680790463</v>
      </c>
      <c r="D49">
        <f>'4e partiel'!B59</f>
        <v>415.24168095518365</v>
      </c>
      <c r="F49">
        <f t="shared" si="1"/>
        <v>-0.11235030197612514</v>
      </c>
      <c r="G49">
        <f t="shared" si="2"/>
        <v>-0.15035995592919343</v>
      </c>
    </row>
    <row r="50" spans="1:7" x14ac:dyDescent="0.2">
      <c r="A50">
        <v>49</v>
      </c>
      <c r="B50" s="1">
        <f t="shared" si="0"/>
        <v>440</v>
      </c>
      <c r="C50">
        <f>'2e partiel'!B60</f>
        <v>440</v>
      </c>
      <c r="D50">
        <f>'4e partiel'!B60</f>
        <v>440</v>
      </c>
      <c r="F50">
        <f t="shared" si="1"/>
        <v>0</v>
      </c>
      <c r="G50">
        <f t="shared" si="2"/>
        <v>0</v>
      </c>
    </row>
    <row r="51" spans="1:7" x14ac:dyDescent="0.2">
      <c r="A51">
        <v>50</v>
      </c>
      <c r="B51" s="1">
        <f t="shared" si="0"/>
        <v>466.16376151808993</v>
      </c>
      <c r="C51">
        <f>'2e partiel'!B61</f>
        <v>466.18725095756463</v>
      </c>
      <c r="D51">
        <f>'4e partiel'!B61</f>
        <v>466.21868904980209</v>
      </c>
      <c r="F51">
        <f t="shared" si="1"/>
        <v>8.7232634225857586E-2</v>
      </c>
      <c r="G51">
        <f t="shared" si="2"/>
        <v>0.1167446353662815</v>
      </c>
    </row>
    <row r="52" spans="1:7" x14ac:dyDescent="0.2">
      <c r="A52">
        <v>51</v>
      </c>
      <c r="B52" s="1">
        <f t="shared" si="0"/>
        <v>493.88330125612413</v>
      </c>
      <c r="C52">
        <f>'2e partiel'!B62</f>
        <v>493.93519038949597</v>
      </c>
      <c r="D52">
        <f>'4e partiel'!B62</f>
        <v>494.00464286137674</v>
      </c>
      <c r="F52">
        <f t="shared" si="1"/>
        <v>0.18188004236064251</v>
      </c>
      <c r="G52">
        <f t="shared" si="2"/>
        <v>0.24341256473945896</v>
      </c>
    </row>
    <row r="53" spans="1:7" x14ac:dyDescent="0.2">
      <c r="A53">
        <v>52</v>
      </c>
      <c r="B53" s="1">
        <f t="shared" si="0"/>
        <v>523.25113060119725</v>
      </c>
      <c r="C53">
        <f>'2e partiel'!B63</f>
        <v>523.3371473421106</v>
      </c>
      <c r="D53">
        <f>'4e partiel'!B63</f>
        <v>523.45228685629331</v>
      </c>
      <c r="F53">
        <f t="shared" si="1"/>
        <v>0.28457248018671732</v>
      </c>
      <c r="G53">
        <f t="shared" si="2"/>
        <v>0.38084726810920388</v>
      </c>
    </row>
    <row r="54" spans="1:7" x14ac:dyDescent="0.2">
      <c r="A54">
        <v>53</v>
      </c>
      <c r="B54" s="1">
        <f t="shared" si="0"/>
        <v>554.36526195374415</v>
      </c>
      <c r="C54">
        <f>'2e partiel'!B64</f>
        <v>554.49207918074683</v>
      </c>
      <c r="D54">
        <f>'4e partiel'!B64</f>
        <v>554.66184581602806</v>
      </c>
      <c r="F54">
        <f t="shared" si="1"/>
        <v>0.39599377522785745</v>
      </c>
      <c r="G54">
        <f t="shared" si="2"/>
        <v>0.52996392126617509</v>
      </c>
    </row>
    <row r="55" spans="1:7" x14ac:dyDescent="0.2">
      <c r="A55">
        <v>54</v>
      </c>
      <c r="B55" s="1">
        <f t="shared" si="0"/>
        <v>587.32953583481515</v>
      </c>
      <c r="C55">
        <f>'2e partiel'!B65</f>
        <v>587.50491805329011</v>
      </c>
      <c r="D55">
        <f>'4e partiel'!B65</f>
        <v>587.73971643816321</v>
      </c>
      <c r="F55">
        <f t="shared" si="1"/>
        <v>0.51688588034749039</v>
      </c>
      <c r="G55">
        <f t="shared" si="2"/>
        <v>0.69175548994075253</v>
      </c>
    </row>
    <row r="56" spans="1:7" x14ac:dyDescent="0.2">
      <c r="A56">
        <v>55</v>
      </c>
      <c r="B56" s="1">
        <f t="shared" si="0"/>
        <v>622.25396744416184</v>
      </c>
      <c r="C56">
        <f>'2e partiel'!B66</f>
        <v>622.48693972305387</v>
      </c>
      <c r="D56">
        <f>'4e partiel'!B66</f>
        <v>622.79886621792298</v>
      </c>
      <c r="F56">
        <f t="shared" si="1"/>
        <v>0.64805381440245402</v>
      </c>
      <c r="G56">
        <f t="shared" si="2"/>
        <v>0.86729934195230984</v>
      </c>
    </row>
    <row r="57" spans="1:7" x14ac:dyDescent="0.2">
      <c r="A57">
        <v>56</v>
      </c>
      <c r="B57" s="1">
        <f t="shared" si="0"/>
        <v>659.25511382573984</v>
      </c>
      <c r="C57">
        <f>'2e partiel'!B67</f>
        <v>659.55615636676089</v>
      </c>
      <c r="D57">
        <f>'4e partiel'!B67</f>
        <v>659.95926085143037</v>
      </c>
      <c r="F57">
        <f t="shared" si="1"/>
        <v>0.7903710228518509</v>
      </c>
      <c r="G57">
        <f t="shared" si="2"/>
        <v>1.0577644213852717</v>
      </c>
    </row>
    <row r="58" spans="1:7" x14ac:dyDescent="0.2">
      <c r="A58">
        <v>57</v>
      </c>
      <c r="B58" s="1">
        <f t="shared" si="0"/>
        <v>698.45646286600777</v>
      </c>
      <c r="C58">
        <f>'2e partiel'!B68</f>
        <v>698.83773506829766</v>
      </c>
      <c r="D58">
        <f>'4e partiel'!B68</f>
        <v>699.34832258381493</v>
      </c>
      <c r="F58">
        <f t="shared" si="1"/>
        <v>0.94478519401954986</v>
      </c>
      <c r="G58">
        <f t="shared" si="2"/>
        <v>1.2644190325702012</v>
      </c>
    </row>
    <row r="59" spans="1:7" x14ac:dyDescent="0.2">
      <c r="A59">
        <v>58</v>
      </c>
      <c r="B59" s="1">
        <f t="shared" si="0"/>
        <v>739.9888454232688</v>
      </c>
      <c r="C59">
        <f>'2e partiel'!B69</f>
        <v>740.46444388792656</v>
      </c>
      <c r="D59">
        <f>'4e partiel'!B69</f>
        <v>741.10142218034332</v>
      </c>
      <c r="F59">
        <f t="shared" si="1"/>
        <v>1.1123245697367661</v>
      </c>
      <c r="G59">
        <f t="shared" si="2"/>
        <v>1.4886392857053057</v>
      </c>
    </row>
    <row r="60" spans="1:7" x14ac:dyDescent="0.2">
      <c r="A60">
        <v>59</v>
      </c>
      <c r="B60" s="1">
        <f t="shared" si="0"/>
        <v>783.99087196349853</v>
      </c>
      <c r="C60">
        <f>'2e partiel'!B70</f>
        <v>784.57712755151033</v>
      </c>
      <c r="D60">
        <f>'4e partiel'!B70</f>
        <v>785.36240748610078</v>
      </c>
      <c r="F60">
        <f t="shared" si="1"/>
        <v>1.2941047923903746</v>
      </c>
      <c r="G60">
        <f t="shared" si="2"/>
        <v>1.7319182603562839</v>
      </c>
    </row>
    <row r="61" spans="1:7" x14ac:dyDescent="0.2">
      <c r="A61">
        <v>60</v>
      </c>
      <c r="B61" s="1">
        <f t="shared" si="0"/>
        <v>830.60939515989025</v>
      </c>
      <c r="C61">
        <f>'2e partiel'!B71</f>
        <v>831.32521498704227</v>
      </c>
      <c r="D61">
        <f>'4e partiel'!B71</f>
        <v>832.28417186403817</v>
      </c>
      <c r="F61">
        <f t="shared" si="1"/>
        <v>1.491336333968597</v>
      </c>
      <c r="G61">
        <f t="shared" si="2"/>
        <v>1.9958759478537547</v>
      </c>
    </row>
    <row r="62" spans="1:7" x14ac:dyDescent="0.2">
      <c r="A62">
        <v>61</v>
      </c>
      <c r="B62" s="1">
        <f t="shared" si="0"/>
        <v>880</v>
      </c>
      <c r="C62">
        <f>'2e partiel'!B72</f>
        <v>880.8849004184209</v>
      </c>
      <c r="D62">
        <f>'4e partiel'!B72</f>
        <v>882.07056730215925</v>
      </c>
      <c r="F62">
        <f t="shared" si="1"/>
        <v>1.7399999999999416</v>
      </c>
      <c r="G62">
        <f t="shared" si="2"/>
        <v>2.328665955604861</v>
      </c>
    </row>
    <row r="63" spans="1:7" x14ac:dyDescent="0.2">
      <c r="A63">
        <v>62</v>
      </c>
      <c r="B63" s="1">
        <f t="shared" si="0"/>
        <v>932.32752303617963</v>
      </c>
      <c r="C63">
        <f>'2e partiel'!B73</f>
        <v>933.39180511104098</v>
      </c>
      <c r="D63">
        <f>'4e partiel'!B73</f>
        <v>934.81804968112453</v>
      </c>
      <c r="F63">
        <f t="shared" si="1"/>
        <v>1.9751326342263513</v>
      </c>
      <c r="G63">
        <f t="shared" si="2"/>
        <v>2.6433471971969897</v>
      </c>
    </row>
    <row r="64" spans="1:7" x14ac:dyDescent="0.2">
      <c r="A64">
        <v>63</v>
      </c>
      <c r="B64" s="1">
        <f t="shared" si="0"/>
        <v>987.76660251224826</v>
      </c>
      <c r="C64">
        <f>'2e partiel'!B74</f>
        <v>989.03990670782764</v>
      </c>
      <c r="D64">
        <f>'4e partiel'!B74</f>
        <v>990.74655588672545</v>
      </c>
      <c r="F64">
        <f t="shared" si="1"/>
        <v>2.2302515423605453</v>
      </c>
      <c r="G64">
        <f t="shared" si="2"/>
        <v>2.9847763443259074</v>
      </c>
    </row>
    <row r="65" spans="1:7" x14ac:dyDescent="0.2">
      <c r="A65">
        <v>64</v>
      </c>
      <c r="B65" s="1">
        <f t="shared" si="0"/>
        <v>1046.5022612023945</v>
      </c>
      <c r="C65">
        <f>'2e partiel'!B75</f>
        <v>1048.0188325273095</v>
      </c>
      <c r="D65">
        <f>'4e partiel'!B75</f>
        <v>1050.0519202467003</v>
      </c>
      <c r="F65">
        <f t="shared" si="1"/>
        <v>2.507055557686432</v>
      </c>
      <c r="G65">
        <f t="shared" si="2"/>
        <v>3.3552269689609093</v>
      </c>
    </row>
    <row r="66" spans="1:7" x14ac:dyDescent="0.2">
      <c r="A66">
        <v>65</v>
      </c>
      <c r="B66" s="1">
        <f t="shared" si="0"/>
        <v>1108.7305239074883</v>
      </c>
      <c r="C66">
        <f>'2e partiel'!B76</f>
        <v>1110.5299119117599</v>
      </c>
      <c r="D66">
        <f>'4e partiel'!B76</f>
        <v>1112.9426278366327</v>
      </c>
      <c r="F66">
        <f t="shared" si="1"/>
        <v>2.8073879143153717</v>
      </c>
      <c r="G66">
        <f t="shared" si="2"/>
        <v>3.7571658966894055</v>
      </c>
    </row>
    <row r="67" spans="1:7" x14ac:dyDescent="0.2">
      <c r="A67">
        <v>66</v>
      </c>
      <c r="B67" s="1">
        <f t="shared" ref="B67:B89" si="3">440*2^((A67-49)/12)</f>
        <v>1174.6590716696303</v>
      </c>
      <c r="C67">
        <f>'2e partiel'!B77</f>
        <v>1176.7869361023952</v>
      </c>
      <c r="D67">
        <f>'4e partiel'!B77</f>
        <v>1179.6407188428095</v>
      </c>
      <c r="F67">
        <f t="shared" ref="F67:F89" si="4">1200*LOG(C67/B67,2)</f>
        <v>3.1332485212575274</v>
      </c>
      <c r="G67">
        <f t="shared" ref="G67:G89" si="5">1200*LOG(D67/C67,2)</f>
        <v>4.1932696332754693</v>
      </c>
    </row>
    <row r="68" spans="1:7" x14ac:dyDescent="0.2">
      <c r="A68">
        <v>67</v>
      </c>
      <c r="B68" s="1">
        <f t="shared" si="3"/>
        <v>1244.5079348883235</v>
      </c>
      <c r="C68">
        <f>'2e partiel'!B78</f>
        <v>1247.0169729512127</v>
      </c>
      <c r="D68">
        <f>'4e partiel'!B78</f>
        <v>1250.3827698719892</v>
      </c>
      <c r="F68">
        <f t="shared" si="4"/>
        <v>3.4868072797897698</v>
      </c>
      <c r="G68">
        <f t="shared" si="5"/>
        <v>4.6664421874704995</v>
      </c>
    </row>
    <row r="69" spans="1:7" x14ac:dyDescent="0.2">
      <c r="A69">
        <v>68</v>
      </c>
      <c r="B69" s="1">
        <f t="shared" si="3"/>
        <v>1318.5102276514795</v>
      </c>
      <c r="C69">
        <f>'2e partiel'!B79</f>
        <v>1321.461241192598</v>
      </c>
      <c r="D69">
        <f>'4e partiel'!B79</f>
        <v>1325.4209603544787</v>
      </c>
      <c r="F69">
        <f t="shared" si="4"/>
        <v>3.87041853279751</v>
      </c>
      <c r="G69">
        <f t="shared" si="5"/>
        <v>5.1798344087720949</v>
      </c>
    </row>
    <row r="70" spans="1:7" x14ac:dyDescent="0.2">
      <c r="A70">
        <v>69</v>
      </c>
      <c r="B70" s="1">
        <f t="shared" si="3"/>
        <v>1396.9129257320155</v>
      </c>
      <c r="C70">
        <f>'2e partiel'!B80</f>
        <v>1400.3760495021138</v>
      </c>
      <c r="D70">
        <f>'4e partiel'!B80</f>
        <v>1405.0242332318107</v>
      </c>
      <c r="F70">
        <f t="shared" si="4"/>
        <v>4.2866367423100895</v>
      </c>
      <c r="G70">
        <f t="shared" si="5"/>
        <v>5.7368649688851185</v>
      </c>
    </row>
    <row r="71" spans="1:7" x14ac:dyDescent="0.2">
      <c r="A71">
        <v>70</v>
      </c>
      <c r="B71" s="1">
        <f t="shared" si="3"/>
        <v>1479.9776908465376</v>
      </c>
      <c r="C71">
        <f>'2e partiel'!B81</f>
        <v>1484.0338061387424</v>
      </c>
      <c r="D71">
        <f>'4e partiel'!B81</f>
        <v>1489.4795603178695</v>
      </c>
      <c r="F71">
        <f t="shared" si="4"/>
        <v>4.7382334996320878</v>
      </c>
      <c r="G71">
        <f t="shared" si="5"/>
        <v>6.3412431266071376</v>
      </c>
    </row>
    <row r="72" spans="1:7" x14ac:dyDescent="0.2">
      <c r="A72">
        <v>71</v>
      </c>
      <c r="B72" s="1">
        <f t="shared" si="3"/>
        <v>1567.9817439269968</v>
      </c>
      <c r="C72">
        <f>'2e partiel'!B82</f>
        <v>1572.7241056095836</v>
      </c>
      <c r="D72">
        <f>'4e partiel'!B82</f>
        <v>1579.0933240966992</v>
      </c>
      <c r="F72">
        <f t="shared" si="4"/>
        <v>5.228215981326537</v>
      </c>
      <c r="G72">
        <f t="shared" si="5"/>
        <v>6.9969934277346963</v>
      </c>
    </row>
    <row r="73" spans="1:7" x14ac:dyDescent="0.2">
      <c r="A73">
        <v>72</v>
      </c>
      <c r="B73" s="1">
        <f t="shared" si="3"/>
        <v>1661.2187903197805</v>
      </c>
      <c r="C73">
        <f>'2e partiel'!B83</f>
        <v>1666.7548995234138</v>
      </c>
      <c r="D73">
        <f>'4e partiel'!B83</f>
        <v>1674.1928293000044</v>
      </c>
      <c r="F73">
        <f t="shared" si="4"/>
        <v>5.7598469739645486</v>
      </c>
      <c r="G73">
        <f t="shared" si="5"/>
        <v>7.708482504459254</v>
      </c>
    </row>
    <row r="74" spans="1:7" x14ac:dyDescent="0.2">
      <c r="A74">
        <v>73</v>
      </c>
      <c r="B74" s="1">
        <f t="shared" si="3"/>
        <v>1760</v>
      </c>
      <c r="C74">
        <f>'2e partiel'!B84</f>
        <v>1766.4891326857012</v>
      </c>
      <c r="D74">
        <f>'4e partiel'!B84</f>
        <v>1775.2110800218857</v>
      </c>
      <c r="F74">
        <f t="shared" si="4"/>
        <v>6.3713340443956934</v>
      </c>
      <c r="G74">
        <f t="shared" si="5"/>
        <v>8.5268440695215659</v>
      </c>
    </row>
    <row r="75" spans="1:7" x14ac:dyDescent="0.2">
      <c r="A75">
        <v>74</v>
      </c>
      <c r="B75" s="1">
        <f t="shared" si="3"/>
        <v>1864.6550460723597</v>
      </c>
      <c r="C75">
        <f>'2e partiel'!B85</f>
        <v>1872.2099186184385</v>
      </c>
      <c r="D75">
        <f>'4e partiel'!B85</f>
        <v>1882.368625024553</v>
      </c>
      <c r="F75">
        <f t="shared" si="4"/>
        <v>7.0001300723950939</v>
      </c>
      <c r="G75">
        <f t="shared" si="5"/>
        <v>9.3683704507968031</v>
      </c>
    </row>
    <row r="76" spans="1:7" x14ac:dyDescent="0.2">
      <c r="A76">
        <v>75</v>
      </c>
      <c r="B76" s="1">
        <f t="shared" si="3"/>
        <v>1975.5332050244961</v>
      </c>
      <c r="C76">
        <f>'2e partiel'!B86</f>
        <v>1984.3191389218605</v>
      </c>
      <c r="D76">
        <f>'4e partiel'!B86</f>
        <v>1996.1386454129185</v>
      </c>
      <c r="F76">
        <f t="shared" si="4"/>
        <v>7.6823737627743842</v>
      </c>
      <c r="G76">
        <f t="shared" si="5"/>
        <v>10.281426574482067</v>
      </c>
    </row>
    <row r="77" spans="1:7" x14ac:dyDescent="0.2">
      <c r="A77">
        <v>76</v>
      </c>
      <c r="B77" s="1">
        <f t="shared" si="3"/>
        <v>2093.004522404789</v>
      </c>
      <c r="C77">
        <f>'2e partiel'!B87</f>
        <v>2103.2119861913166</v>
      </c>
      <c r="D77">
        <f>'4e partiel'!B87</f>
        <v>2116.9507109254691</v>
      </c>
      <c r="F77">
        <f t="shared" si="4"/>
        <v>8.4226081668351576</v>
      </c>
      <c r="G77">
        <f t="shared" si="5"/>
        <v>11.272092468680192</v>
      </c>
    </row>
    <row r="78" spans="1:7" x14ac:dyDescent="0.2">
      <c r="A78">
        <v>77</v>
      </c>
      <c r="B78" s="1">
        <f t="shared" si="3"/>
        <v>2217.4610478149771</v>
      </c>
      <c r="C78">
        <f>'2e partiel'!B88</f>
        <v>2229.3094606618624</v>
      </c>
      <c r="D78">
        <f>'4e partiel'!B88</f>
        <v>2245.2654735990104</v>
      </c>
      <c r="F78">
        <f t="shared" si="4"/>
        <v>9.2257624952411259</v>
      </c>
      <c r="G78">
        <f t="shared" si="5"/>
        <v>12.346964963885064</v>
      </c>
    </row>
    <row r="79" spans="1:7" x14ac:dyDescent="0.2">
      <c r="A79">
        <v>78</v>
      </c>
      <c r="B79" s="1">
        <f t="shared" si="3"/>
        <v>2349.3181433392601</v>
      </c>
      <c r="C79">
        <f>'2e partiel'!B89</f>
        <v>2363.0602544486669</v>
      </c>
      <c r="D79">
        <f>'4e partiel'!B89</f>
        <v>2381.5773692604062</v>
      </c>
      <c r="F79">
        <f t="shared" si="4"/>
        <v>10.097184941562825</v>
      </c>
      <c r="G79">
        <f t="shared" si="5"/>
        <v>13.513201621182688</v>
      </c>
    </row>
    <row r="80" spans="1:7" x14ac:dyDescent="0.2">
      <c r="A80">
        <v>79</v>
      </c>
      <c r="B80" s="1">
        <f t="shared" si="3"/>
        <v>2489.0158697766474</v>
      </c>
      <c r="C80">
        <f>'2e partiel'!B90</f>
        <v>2504.9428012292551</v>
      </c>
      <c r="D80">
        <f>'4e partiel'!B90</f>
        <v>2526.4176135217267</v>
      </c>
      <c r="F80">
        <f t="shared" si="4"/>
        <v>11.042678295820597</v>
      </c>
      <c r="G80">
        <f t="shared" si="5"/>
        <v>14.77856839434962</v>
      </c>
    </row>
    <row r="81" spans="1:7" x14ac:dyDescent="0.2">
      <c r="A81">
        <v>80</v>
      </c>
      <c r="B81" s="1">
        <f t="shared" si="3"/>
        <v>2637.0204553029598</v>
      </c>
      <c r="C81">
        <f>'2e partiel'!B91</f>
        <v>2655.467509469062</v>
      </c>
      <c r="D81">
        <f>'4e partiel'!B91</f>
        <v>2680.3575313908432</v>
      </c>
      <c r="F81">
        <f t="shared" si="4"/>
        <v>12.068538585190478</v>
      </c>
      <c r="G81">
        <f t="shared" si="5"/>
        <v>16.151491343236493</v>
      </c>
    </row>
    <row r="82" spans="1:7" x14ac:dyDescent="0.2">
      <c r="A82">
        <v>81</v>
      </c>
      <c r="B82" s="1">
        <f t="shared" si="3"/>
        <v>2793.8258514640311</v>
      </c>
      <c r="C82">
        <f>'2e partiel'!B92</f>
        <v>2815.1791996736674</v>
      </c>
      <c r="D82">
        <f>'4e partiel'!B92</f>
        <v>2844.0122655672608</v>
      </c>
      <c r="F82">
        <f t="shared" si="4"/>
        <v>13.181596999156886</v>
      </c>
      <c r="G82">
        <f t="shared" si="5"/>
        <v>17.641112742778759</v>
      </c>
    </row>
    <row r="83" spans="1:7" x14ac:dyDescent="0.2">
      <c r="A83">
        <v>82</v>
      </c>
      <c r="B83" s="1">
        <f t="shared" si="3"/>
        <v>2959.9553816930757</v>
      </c>
      <c r="C83">
        <f>'2e partiel'!B93</f>
        <v>2984.6597688874426</v>
      </c>
      <c r="D83">
        <f>'4e partiel'!B93</f>
        <v>3018.0449154515095</v>
      </c>
      <c r="F83">
        <f t="shared" si="4"/>
        <v>14.389265378310942</v>
      </c>
      <c r="G83">
        <f t="shared" si="5"/>
        <v>19.257351961281703</v>
      </c>
    </row>
    <row r="84" spans="1:7" x14ac:dyDescent="0.2">
      <c r="A84">
        <v>83</v>
      </c>
      <c r="B84" s="1">
        <f t="shared" si="3"/>
        <v>3135.9634878539941</v>
      </c>
      <c r="C84">
        <f>'2e partiel'!B94</f>
        <v>3164.5311088063977</v>
      </c>
      <c r="D84">
        <f>'4e partiel'!B94</f>
        <v>3203.1711670385507</v>
      </c>
      <c r="F84">
        <f t="shared" si="4"/>
        <v>15.699585569693275</v>
      </c>
      <c r="G84">
        <f t="shared" si="5"/>
        <v>21.010971513356477</v>
      </c>
    </row>
    <row r="85" spans="1:7" x14ac:dyDescent="0.2">
      <c r="A85">
        <v>84</v>
      </c>
      <c r="B85" s="1">
        <f t="shared" si="3"/>
        <v>3322.4375806395601</v>
      </c>
      <c r="C85">
        <f>'2e partiel'!B95</f>
        <v>3355.4583075002456</v>
      </c>
      <c r="D85">
        <f>'4e partiel'!B95</f>
        <v>3400.1644834112594</v>
      </c>
      <c r="F85">
        <f t="shared" si="4"/>
        <v>17.121282977342798</v>
      </c>
      <c r="G85">
        <f t="shared" si="5"/>
        <v>22.913648727358844</v>
      </c>
    </row>
    <row r="86" spans="1:7" x14ac:dyDescent="0.2">
      <c r="A86">
        <v>85</v>
      </c>
      <c r="B86" s="1">
        <f t="shared" si="3"/>
        <v>3520</v>
      </c>
      <c r="C86">
        <f>'2e partiel'!B96</f>
        <v>3558.2244205891598</v>
      </c>
      <c r="D86">
        <f>'4e partiel'!B96</f>
        <v>3610.0309690147219</v>
      </c>
      <c r="F86">
        <f t="shared" si="4"/>
        <v>18.698492108060691</v>
      </c>
      <c r="G86">
        <f t="shared" si="5"/>
        <v>25.024449421367517</v>
      </c>
    </row>
    <row r="87" spans="1:7" x14ac:dyDescent="0.2">
      <c r="A87">
        <v>86</v>
      </c>
      <c r="B87" s="1">
        <f t="shared" si="3"/>
        <v>3729.3100921447194</v>
      </c>
      <c r="C87">
        <f>'2e partiel'!B97</f>
        <v>3773.4600735586869</v>
      </c>
      <c r="D87">
        <f>'4e partiel'!B97</f>
        <v>3833.3655217221885</v>
      </c>
      <c r="F87">
        <f t="shared" si="4"/>
        <v>20.375096571471747</v>
      </c>
      <c r="G87">
        <f t="shared" si="5"/>
        <v>27.268272257549629</v>
      </c>
    </row>
    <row r="88" spans="1:7" x14ac:dyDescent="0.2">
      <c r="A88">
        <v>87</v>
      </c>
      <c r="B88" s="1">
        <f t="shared" si="3"/>
        <v>3951.0664100489917</v>
      </c>
      <c r="C88">
        <f>'2e partiel'!B98</f>
        <v>4002.044675942207</v>
      </c>
      <c r="D88">
        <f>'4e partiel'!B98</f>
        <v>4071.3002539050963</v>
      </c>
      <c r="F88">
        <f t="shared" si="4"/>
        <v>22.194212414273096</v>
      </c>
      <c r="G88">
        <f t="shared" si="5"/>
        <v>29.702820034808521</v>
      </c>
    </row>
    <row r="89" spans="1:7" x14ac:dyDescent="0.2">
      <c r="A89">
        <v>88</v>
      </c>
      <c r="B89" s="1">
        <f t="shared" si="3"/>
        <v>4186.0090448095771</v>
      </c>
      <c r="C89">
        <f>'2e partiel'!B99</f>
        <v>4244.8553418421607</v>
      </c>
      <c r="D89">
        <f>'4e partiel'!B99</f>
        <v>4324.9065996656109</v>
      </c>
      <c r="F89">
        <f t="shared" si="4"/>
        <v>24.16795310371095</v>
      </c>
      <c r="G89">
        <f t="shared" si="5"/>
        <v>32.344304373134825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93CC-EF7F-784A-8E59-B2E60DF63FEA}">
  <dimension ref="A1:E92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t="s">
        <v>1</v>
      </c>
      <c r="C1">
        <v>0.57999999999999996</v>
      </c>
    </row>
    <row r="2" spans="1:5" x14ac:dyDescent="0.2">
      <c r="B2" t="s">
        <v>2</v>
      </c>
      <c r="C2">
        <v>1.085</v>
      </c>
    </row>
    <row r="3" spans="1:5" x14ac:dyDescent="0.2">
      <c r="B3" t="s">
        <v>0</v>
      </c>
      <c r="C3">
        <v>440</v>
      </c>
    </row>
    <row r="5" spans="1:5" x14ac:dyDescent="0.2">
      <c r="A5">
        <v>1</v>
      </c>
      <c r="B5">
        <f>440*2^((A5-49)/12)</f>
        <v>27.5</v>
      </c>
      <c r="C5">
        <f>B5*2^($C$1*($C$2^(A5-49) - 1)/1200)</f>
        <v>27.4909719607226</v>
      </c>
      <c r="D5">
        <f>B5*2^($C$1*($C$2^(A5-49))/1200)</f>
        <v>27.500183560367695</v>
      </c>
      <c r="E5">
        <f>1200*LOG(D5/B5,2)</f>
        <v>1.1555814473443737E-2</v>
      </c>
    </row>
    <row r="6" spans="1:5" x14ac:dyDescent="0.2">
      <c r="A6">
        <v>2</v>
      </c>
      <c r="B6">
        <f t="shared" ref="B6:B69" si="0">440*2^((A6-49)/12)</f>
        <v>29.135235094880628</v>
      </c>
      <c r="C6">
        <f t="shared" ref="C6:C69" si="1">B6*2^($C$1*($C$2^(A6-49) - 1)/1200)</f>
        <v>29.125686745386513</v>
      </c>
      <c r="D6">
        <f t="shared" ref="D6:D69" si="2">B6*2^($C$1*($C$2^(A6-49))/1200)</f>
        <v>29.135446100787632</v>
      </c>
      <c r="E6">
        <f t="shared" ref="E6:E69" si="3">1200*LOG(D6/B6,2)</f>
        <v>1.2538058703622049E-2</v>
      </c>
    </row>
    <row r="7" spans="1:5" x14ac:dyDescent="0.2">
      <c r="A7">
        <v>3</v>
      </c>
      <c r="B7">
        <f t="shared" si="0"/>
        <v>30.867706328507751</v>
      </c>
      <c r="C7">
        <f t="shared" si="1"/>
        <v>30.857609200318869</v>
      </c>
      <c r="D7">
        <f t="shared" si="2"/>
        <v>30.867948883556124</v>
      </c>
      <c r="E7">
        <f t="shared" si="3"/>
        <v>1.3603793693525117E-2</v>
      </c>
    </row>
    <row r="8" spans="1:5" x14ac:dyDescent="0.2">
      <c r="A8">
        <v>4</v>
      </c>
      <c r="B8">
        <f t="shared" si="0"/>
        <v>32.703195662574828</v>
      </c>
      <c r="C8">
        <f t="shared" si="1"/>
        <v>32.692519963816473</v>
      </c>
      <c r="D8">
        <f t="shared" si="2"/>
        <v>32.703474483930421</v>
      </c>
      <c r="E8">
        <f t="shared" si="3"/>
        <v>1.4760116157338115E-2</v>
      </c>
    </row>
    <row r="9" spans="1:5" x14ac:dyDescent="0.2">
      <c r="A9">
        <v>5</v>
      </c>
      <c r="B9">
        <f t="shared" si="0"/>
        <v>34.647828872109017</v>
      </c>
      <c r="C9">
        <f t="shared" si="1"/>
        <v>34.636543464053041</v>
      </c>
      <c r="D9">
        <f t="shared" si="2"/>
        <v>34.648149382240895</v>
      </c>
      <c r="E9">
        <f t="shared" si="3"/>
        <v>1.6014726030739938E-2</v>
      </c>
    </row>
    <row r="10" spans="1:5" x14ac:dyDescent="0.2">
      <c r="A10">
        <v>6</v>
      </c>
      <c r="B10">
        <f t="shared" si="0"/>
        <v>36.708095989675947</v>
      </c>
      <c r="C10">
        <f t="shared" si="1"/>
        <v>36.696168370148214</v>
      </c>
      <c r="D10">
        <f t="shared" si="2"/>
        <v>36.708464421812664</v>
      </c>
      <c r="E10">
        <f t="shared" si="3"/>
        <v>1.7375977743458518E-2</v>
      </c>
    </row>
    <row r="11" spans="1:5" x14ac:dyDescent="0.2">
      <c r="A11">
        <v>7</v>
      </c>
      <c r="B11">
        <f t="shared" si="0"/>
        <v>38.890872965260115</v>
      </c>
      <c r="C11">
        <f t="shared" si="1"/>
        <v>38.878269260555129</v>
      </c>
      <c r="D11">
        <f t="shared" si="2"/>
        <v>38.891296484613783</v>
      </c>
      <c r="E11">
        <f t="shared" si="3"/>
        <v>1.8852935851391493E-2</v>
      </c>
    </row>
    <row r="12" spans="1:5" x14ac:dyDescent="0.2">
      <c r="A12">
        <v>8</v>
      </c>
      <c r="B12">
        <f t="shared" si="0"/>
        <v>41.203444614108754</v>
      </c>
      <c r="C12">
        <f t="shared" si="1"/>
        <v>41.190129581337004</v>
      </c>
      <c r="D12">
        <f t="shared" si="2"/>
        <v>41.203931457224655</v>
      </c>
      <c r="E12">
        <f t="shared" si="3"/>
        <v>2.0455435399037325E-2</v>
      </c>
    </row>
    <row r="13" spans="1:5" x14ac:dyDescent="0.2">
      <c r="A13">
        <v>9</v>
      </c>
      <c r="B13">
        <f t="shared" si="0"/>
        <v>43.653528929125486</v>
      </c>
      <c r="C13">
        <f t="shared" si="1"/>
        <v>43.639465971245613</v>
      </c>
      <c r="D13">
        <f t="shared" si="2"/>
        <v>43.654088564067251</v>
      </c>
      <c r="E13">
        <f t="shared" si="3"/>
        <v>2.2194147407930961E-2</v>
      </c>
    </row>
    <row r="14" spans="1:5" x14ac:dyDescent="0.2">
      <c r="A14">
        <v>10</v>
      </c>
      <c r="B14">
        <f t="shared" si="0"/>
        <v>46.249302838954307</v>
      </c>
      <c r="C14">
        <f t="shared" si="1"/>
        <v>46.234454035120216</v>
      </c>
      <c r="D14">
        <f t="shared" si="2"/>
        <v>46.24994614944012</v>
      </c>
      <c r="E14">
        <f t="shared" si="3"/>
        <v>2.4080649937476384E-2</v>
      </c>
    </row>
    <row r="15" spans="1:5" x14ac:dyDescent="0.2">
      <c r="A15">
        <v>11</v>
      </c>
      <c r="B15">
        <f t="shared" si="0"/>
        <v>48.99942949771868</v>
      </c>
      <c r="C15">
        <f t="shared" si="1"/>
        <v>48.983755652008611</v>
      </c>
      <c r="D15">
        <f t="shared" si="2"/>
        <v>49.000168994789803</v>
      </c>
      <c r="E15">
        <f t="shared" si="3"/>
        <v>2.6127505182199126E-2</v>
      </c>
    </row>
    <row r="16" spans="1:5" x14ac:dyDescent="0.2">
      <c r="A16">
        <v>12</v>
      </c>
      <c r="B16">
        <f t="shared" si="0"/>
        <v>51.913087197493141</v>
      </c>
      <c r="C16">
        <f t="shared" si="1"/>
        <v>51.896547909592421</v>
      </c>
      <c r="D16">
        <f t="shared" si="2"/>
        <v>51.913937262831318</v>
      </c>
      <c r="E16">
        <f t="shared" si="3"/>
        <v>2.8348343122813962E-2</v>
      </c>
    </row>
    <row r="17" spans="1:5" x14ac:dyDescent="0.2">
      <c r="A17">
        <v>13</v>
      </c>
      <c r="B17">
        <f t="shared" si="0"/>
        <v>55</v>
      </c>
      <c r="C17">
        <f t="shared" si="1"/>
        <v>54.982553761992293</v>
      </c>
      <c r="D17">
        <f t="shared" si="2"/>
        <v>55.000977165626168</v>
      </c>
      <c r="E17">
        <f t="shared" si="3"/>
        <v>3.0757952288024991E-2</v>
      </c>
    </row>
    <row r="18" spans="1:5" x14ac:dyDescent="0.2">
      <c r="A18">
        <v>14</v>
      </c>
      <c r="B18">
        <f t="shared" si="0"/>
        <v>58.270470189761255</v>
      </c>
      <c r="C18">
        <f t="shared" si="1"/>
        <v>58.252074513856307</v>
      </c>
      <c r="D18">
        <f t="shared" si="2"/>
        <v>58.271593459555454</v>
      </c>
      <c r="E18">
        <f t="shared" si="3"/>
        <v>3.3372378232710831E-2</v>
      </c>
    </row>
    <row r="19" spans="1:5" x14ac:dyDescent="0.2">
      <c r="A19">
        <v>15</v>
      </c>
      <c r="B19">
        <f t="shared" si="0"/>
        <v>61.735412657015516</v>
      </c>
      <c r="C19">
        <f t="shared" si="1"/>
        <v>61.716024239818239</v>
      </c>
      <c r="D19">
        <f t="shared" si="2"/>
        <v>61.736703876311125</v>
      </c>
      <c r="E19">
        <f t="shared" si="3"/>
        <v>3.6209030382255092E-2</v>
      </c>
    </row>
    <row r="20" spans="1:5" x14ac:dyDescent="0.2">
      <c r="A20">
        <v>16</v>
      </c>
      <c r="B20">
        <f t="shared" si="0"/>
        <v>65.406391325149656</v>
      </c>
      <c r="C20">
        <f t="shared" si="1"/>
        <v>65.385966254971493</v>
      </c>
      <c r="D20">
        <f t="shared" si="2"/>
        <v>65.407875605590647</v>
      </c>
      <c r="E20">
        <f t="shared" si="3"/>
        <v>3.9286797964933597E-2</v>
      </c>
    </row>
    <row r="21" spans="1:5" x14ac:dyDescent="0.2">
      <c r="A21">
        <v>17</v>
      </c>
      <c r="B21">
        <f t="shared" si="0"/>
        <v>69.295657744218019</v>
      </c>
      <c r="C21">
        <f t="shared" si="1"/>
        <v>69.274151758965829</v>
      </c>
      <c r="D21">
        <f t="shared" si="2"/>
        <v>69.297363952142135</v>
      </c>
      <c r="E21">
        <f t="shared" si="3"/>
        <v>4.2626175791804298E-2</v>
      </c>
    </row>
    <row r="22" spans="1:5" x14ac:dyDescent="0.2">
      <c r="A22">
        <v>18</v>
      </c>
      <c r="B22">
        <f t="shared" si="0"/>
        <v>73.416191979351879</v>
      </c>
      <c r="C22">
        <f t="shared" si="1"/>
        <v>73.393560783720972</v>
      </c>
      <c r="D22">
        <f t="shared" si="2"/>
        <v>73.418153297198955</v>
      </c>
      <c r="E22">
        <f t="shared" si="3"/>
        <v>4.6249400734103059E-2</v>
      </c>
    </row>
    <row r="23" spans="1:5" x14ac:dyDescent="0.2">
      <c r="A23">
        <v>19</v>
      </c>
      <c r="B23">
        <f t="shared" si="0"/>
        <v>77.781745930520216</v>
      </c>
      <c r="C23">
        <f t="shared" si="1"/>
        <v>77.757945582593095</v>
      </c>
      <c r="D23">
        <f t="shared" si="2"/>
        <v>77.784000502184696</v>
      </c>
      <c r="E23">
        <f t="shared" si="3"/>
        <v>5.0180599796393104E-2</v>
      </c>
    </row>
    <row r="24" spans="1:5" x14ac:dyDescent="0.2">
      <c r="A24">
        <v>20</v>
      </c>
      <c r="B24">
        <f t="shared" si="0"/>
        <v>82.406889228217494</v>
      </c>
      <c r="C24">
        <f t="shared" si="1"/>
        <v>82.381876607153202</v>
      </c>
      <c r="D24">
        <f t="shared" si="2"/>
        <v>82.409480900897378</v>
      </c>
      <c r="E24">
        <f t="shared" si="3"/>
        <v>5.4445950779208011E-2</v>
      </c>
    </row>
    <row r="25" spans="1:5" x14ac:dyDescent="0.2">
      <c r="A25">
        <v>21</v>
      </c>
      <c r="B25">
        <f t="shared" si="0"/>
        <v>87.307057858250957</v>
      </c>
      <c r="C25">
        <f t="shared" si="1"/>
        <v>87.280791226575161</v>
      </c>
      <c r="D25">
        <f t="shared" si="2"/>
        <v>87.310037035222265</v>
      </c>
      <c r="E25">
        <f t="shared" si="3"/>
        <v>5.9073856595393708E-2</v>
      </c>
    </row>
    <row r="26" spans="1:5" x14ac:dyDescent="0.2">
      <c r="A26">
        <v>22</v>
      </c>
      <c r="B26">
        <f t="shared" si="0"/>
        <v>92.498605677908614</v>
      </c>
      <c r="C26">
        <f t="shared" si="1"/>
        <v>92.471045354017164</v>
      </c>
      <c r="D26">
        <f t="shared" si="2"/>
        <v>92.502030298812187</v>
      </c>
      <c r="E26">
        <f t="shared" si="3"/>
        <v>6.409513440629569E-2</v>
      </c>
    </row>
    <row r="27" spans="1:5" x14ac:dyDescent="0.2">
      <c r="A27">
        <v>23</v>
      </c>
      <c r="B27">
        <f t="shared" si="0"/>
        <v>97.998858995437345</v>
      </c>
      <c r="C27">
        <f t="shared" si="1"/>
        <v>97.969968154348095</v>
      </c>
      <c r="D27">
        <f t="shared" si="2"/>
        <v>98.002795663145164</v>
      </c>
      <c r="E27">
        <f t="shared" si="3"/>
        <v>6.9543220830829894E-2</v>
      </c>
    </row>
    <row r="28" spans="1:5" x14ac:dyDescent="0.2">
      <c r="A28">
        <v>24</v>
      </c>
      <c r="B28">
        <f t="shared" si="0"/>
        <v>103.82617439498628</v>
      </c>
      <c r="C28">
        <f t="shared" si="1"/>
        <v>103.79592001816333</v>
      </c>
      <c r="D28">
        <f t="shared" si="2"/>
        <v>103.83069967096597</v>
      </c>
      <c r="E28">
        <f t="shared" si="3"/>
        <v>7.5454394601131555E-2</v>
      </c>
    </row>
    <row r="29" spans="1:5" x14ac:dyDescent="0.2">
      <c r="A29">
        <v>25</v>
      </c>
      <c r="B29">
        <f t="shared" si="0"/>
        <v>110</v>
      </c>
      <c r="C29">
        <f t="shared" si="1"/>
        <v>109.96835399828629</v>
      </c>
      <c r="D29">
        <f t="shared" si="2"/>
        <v>110.00520189337381</v>
      </c>
      <c r="E29">
        <f t="shared" si="3"/>
        <v>8.1868018142525242E-2</v>
      </c>
    </row>
    <row r="30" spans="1:5" x14ac:dyDescent="0.2">
      <c r="A30">
        <v>26</v>
      </c>
      <c r="B30">
        <f t="shared" si="0"/>
        <v>116.54094037952248</v>
      </c>
      <c r="C30">
        <f t="shared" si="1"/>
        <v>116.5078809169155</v>
      </c>
      <c r="D30">
        <f t="shared" si="2"/>
        <v>116.54692005878499</v>
      </c>
      <c r="E30">
        <f t="shared" si="3"/>
        <v>8.8826799684504507E-2</v>
      </c>
    </row>
    <row r="31" spans="1:5" x14ac:dyDescent="0.2">
      <c r="A31">
        <v>27</v>
      </c>
      <c r="B31">
        <f t="shared" si="0"/>
        <v>123.47082531403106</v>
      </c>
      <c r="C31">
        <f t="shared" si="1"/>
        <v>123.43633836429333</v>
      </c>
      <c r="D31">
        <f t="shared" si="2"/>
        <v>123.47769907472191</v>
      </c>
      <c r="E31">
        <f t="shared" si="3"/>
        <v>9.6377077657468696E-2</v>
      </c>
    </row>
    <row r="32" spans="1:5" x14ac:dyDescent="0.2">
      <c r="A32">
        <v>28</v>
      </c>
      <c r="B32">
        <f t="shared" si="0"/>
        <v>130.81278265029931</v>
      </c>
      <c r="C32">
        <f t="shared" si="1"/>
        <v>130.77686382329688</v>
      </c>
      <c r="D32">
        <f t="shared" si="2"/>
        <v>130.82068417690616</v>
      </c>
      <c r="E32">
        <f t="shared" si="3"/>
        <v>0.1045691292586772</v>
      </c>
    </row>
    <row r="33" spans="1:5" x14ac:dyDescent="0.2">
      <c r="A33">
        <v>29</v>
      </c>
      <c r="B33">
        <f t="shared" si="0"/>
        <v>138.59131548843604</v>
      </c>
      <c r="C33">
        <f t="shared" si="1"/>
        <v>138.55397216873868</v>
      </c>
      <c r="D33">
        <f t="shared" si="2"/>
        <v>138.60039845452732</v>
      </c>
      <c r="E33">
        <f t="shared" si="3"/>
        <v>0.11345750524557709</v>
      </c>
    </row>
    <row r="34" spans="1:5" x14ac:dyDescent="0.2">
      <c r="A34">
        <v>30</v>
      </c>
      <c r="B34">
        <f t="shared" si="0"/>
        <v>146.83238395870382</v>
      </c>
      <c r="C34">
        <f t="shared" si="1"/>
        <v>146.79363780547268</v>
      </c>
      <c r="D34">
        <f t="shared" si="2"/>
        <v>146.84282501587191</v>
      </c>
      <c r="E34">
        <f t="shared" si="3"/>
        <v>0.12310139319148548</v>
      </c>
    </row>
    <row r="35" spans="1:5" x14ac:dyDescent="0.2">
      <c r="A35">
        <v>31</v>
      </c>
      <c r="B35">
        <f t="shared" si="0"/>
        <v>155.56349186104046</v>
      </c>
      <c r="C35">
        <f t="shared" si="1"/>
        <v>155.52338172570015</v>
      </c>
      <c r="D35">
        <f t="shared" si="2"/>
        <v>155.57549407479991</v>
      </c>
      <c r="E35">
        <f t="shared" si="3"/>
        <v>0.13356501161254178</v>
      </c>
    </row>
    <row r="36" spans="1:5" x14ac:dyDescent="0.2">
      <c r="A36">
        <v>32</v>
      </c>
      <c r="B36">
        <f t="shared" si="0"/>
        <v>164.81377845643496</v>
      </c>
      <c r="C36">
        <f t="shared" si="1"/>
        <v>164.77236378322306</v>
      </c>
      <c r="D36">
        <f t="shared" si="2"/>
        <v>164.82757525591725</v>
      </c>
      <c r="E36">
        <f t="shared" si="3"/>
        <v>0.1449180375996596</v>
      </c>
    </row>
    <row r="37" spans="1:5" x14ac:dyDescent="0.2">
      <c r="A37">
        <v>33</v>
      </c>
      <c r="B37">
        <f t="shared" si="0"/>
        <v>174.61411571650197</v>
      </c>
      <c r="C37">
        <f t="shared" si="1"/>
        <v>174.57148050088094</v>
      </c>
      <c r="D37">
        <f t="shared" si="2"/>
        <v>174.62997543478591</v>
      </c>
      <c r="E37">
        <f t="shared" si="3"/>
        <v>0.15723607079567659</v>
      </c>
    </row>
    <row r="38" spans="1:5" x14ac:dyDescent="0.2">
      <c r="A38">
        <v>34</v>
      </c>
      <c r="B38">
        <f t="shared" si="0"/>
        <v>184.99721135581723</v>
      </c>
      <c r="C38">
        <f t="shared" si="1"/>
        <v>184.95346874711419</v>
      </c>
      <c r="D38">
        <f t="shared" si="2"/>
        <v>185.01544244922638</v>
      </c>
      <c r="E38">
        <f t="shared" si="3"/>
        <v>0.17060113681323455</v>
      </c>
    </row>
    <row r="39" spans="1:5" x14ac:dyDescent="0.2">
      <c r="A39">
        <v>35</v>
      </c>
      <c r="B39">
        <f t="shared" si="0"/>
        <v>195.99771799087463</v>
      </c>
      <c r="C39">
        <f t="shared" si="1"/>
        <v>195.95301563860653</v>
      </c>
      <c r="D39">
        <f t="shared" si="2"/>
        <v>196.01867503878671</v>
      </c>
      <c r="E39">
        <f t="shared" si="3"/>
        <v>0.1851022334423294</v>
      </c>
    </row>
    <row r="40" spans="1:5" x14ac:dyDescent="0.2">
      <c r="A40">
        <v>36</v>
      </c>
      <c r="B40">
        <f t="shared" si="0"/>
        <v>207.65234878997259</v>
      </c>
      <c r="C40">
        <f t="shared" si="1"/>
        <v>207.60687504837782</v>
      </c>
      <c r="D40">
        <f t="shared" si="2"/>
        <v>207.67643939187383</v>
      </c>
      <c r="E40">
        <f t="shared" si="3"/>
        <v>0.20083592328516164</v>
      </c>
    </row>
    <row r="41" spans="1:5" x14ac:dyDescent="0.2">
      <c r="A41">
        <v>37</v>
      </c>
      <c r="B41">
        <f t="shared" si="0"/>
        <v>220</v>
      </c>
      <c r="C41">
        <f t="shared" si="1"/>
        <v>219.9539911226228</v>
      </c>
      <c r="D41">
        <f t="shared" si="2"/>
        <v>220.02769270398039</v>
      </c>
      <c r="E41">
        <f t="shared" si="3"/>
        <v>0.21790697676444032</v>
      </c>
    </row>
    <row r="42" spans="1:5" x14ac:dyDescent="0.2">
      <c r="A42">
        <v>38</v>
      </c>
      <c r="B42">
        <f t="shared" si="0"/>
        <v>233.08188075904496</v>
      </c>
      <c r="C42">
        <f t="shared" si="1"/>
        <v>233.03562923515165</v>
      </c>
      <c r="D42">
        <f t="shared" si="2"/>
        <v>233.11371417600509</v>
      </c>
      <c r="E42">
        <f t="shared" si="3"/>
        <v>0.23642906978915468</v>
      </c>
    </row>
    <row r="43" spans="1:5" x14ac:dyDescent="0.2">
      <c r="A43">
        <v>39</v>
      </c>
      <c r="B43">
        <f t="shared" si="0"/>
        <v>246.94165062806206</v>
      </c>
      <c r="C43">
        <f t="shared" si="1"/>
        <v>246.89551483559327</v>
      </c>
      <c r="D43">
        <f t="shared" si="2"/>
        <v>246.97824390898083</v>
      </c>
      <c r="E43">
        <f t="shared" si="3"/>
        <v>0.25652554072123274</v>
      </c>
    </row>
    <row r="44" spans="1:5" x14ac:dyDescent="0.2">
      <c r="A44">
        <v>40</v>
      </c>
      <c r="B44">
        <f t="shared" si="0"/>
        <v>261.62556530059862</v>
      </c>
      <c r="C44">
        <f t="shared" si="1"/>
        <v>261.57998067673242</v>
      </c>
      <c r="D44">
        <f t="shared" si="2"/>
        <v>261.66763018074442</v>
      </c>
      <c r="E44">
        <f t="shared" si="3"/>
        <v>0.2783302116826894</v>
      </c>
    </row>
    <row r="45" spans="1:5" x14ac:dyDescent="0.2">
      <c r="A45">
        <v>41</v>
      </c>
      <c r="B45">
        <f t="shared" si="0"/>
        <v>277.18263097687208</v>
      </c>
      <c r="C45">
        <f t="shared" si="1"/>
        <v>277.13812293760401</v>
      </c>
      <c r="D45">
        <f t="shared" si="2"/>
        <v>277.23098562134402</v>
      </c>
      <c r="E45">
        <f t="shared" si="3"/>
        <v>0.30198827967567876</v>
      </c>
    </row>
    <row r="46" spans="1:5" x14ac:dyDescent="0.2">
      <c r="A46">
        <v>42</v>
      </c>
      <c r="B46">
        <f t="shared" si="0"/>
        <v>293.66476791740757</v>
      </c>
      <c r="C46">
        <f t="shared" si="1"/>
        <v>293.62196679243863</v>
      </c>
      <c r="D46">
        <f t="shared" si="2"/>
        <v>293.72035283746322</v>
      </c>
      <c r="E46">
        <f t="shared" si="3"/>
        <v>0.32765728344826917</v>
      </c>
    </row>
    <row r="47" spans="1:5" x14ac:dyDescent="0.2">
      <c r="A47">
        <v>43</v>
      </c>
      <c r="B47">
        <f t="shared" si="0"/>
        <v>311.12698372208087</v>
      </c>
      <c r="C47">
        <f t="shared" si="1"/>
        <v>311.08664201142818</v>
      </c>
      <c r="D47">
        <f t="shared" si="2"/>
        <v>311.19088007202635</v>
      </c>
      <c r="E47">
        <f t="shared" si="3"/>
        <v>0.35550815254115775</v>
      </c>
    </row>
    <row r="48" spans="1:5" x14ac:dyDescent="0.2">
      <c r="A48">
        <v>44</v>
      </c>
      <c r="B48">
        <f t="shared" si="0"/>
        <v>329.62755691286992</v>
      </c>
      <c r="C48">
        <f t="shared" si="1"/>
        <v>329.59056921776136</v>
      </c>
      <c r="D48">
        <f t="shared" si="2"/>
        <v>329.70100752364488</v>
      </c>
      <c r="E48">
        <f t="shared" si="3"/>
        <v>0.38572634550734136</v>
      </c>
    </row>
    <row r="49" spans="1:5" x14ac:dyDescent="0.2">
      <c r="A49">
        <v>45</v>
      </c>
      <c r="B49">
        <f t="shared" si="0"/>
        <v>349.22823143300388</v>
      </c>
      <c r="C49">
        <f t="shared" si="1"/>
        <v>349.19565746669161</v>
      </c>
      <c r="D49">
        <f t="shared" si="2"/>
        <v>349.31266499188871</v>
      </c>
      <c r="E49">
        <f t="shared" si="3"/>
        <v>0.41851308487539562</v>
      </c>
    </row>
    <row r="50" spans="1:5" x14ac:dyDescent="0.2">
      <c r="A50">
        <v>46</v>
      </c>
      <c r="B50">
        <f t="shared" si="0"/>
        <v>369.99442271163446</v>
      </c>
      <c r="C50">
        <f t="shared" si="1"/>
        <v>369.96751385680051</v>
      </c>
      <c r="D50">
        <f t="shared" si="2"/>
        <v>370.09148155878665</v>
      </c>
      <c r="E50">
        <f t="shared" si="3"/>
        <v>0.45408669708975452</v>
      </c>
    </row>
    <row r="51" spans="1:5" x14ac:dyDescent="0.2">
      <c r="A51">
        <v>47</v>
      </c>
      <c r="B51">
        <f t="shared" si="0"/>
        <v>391.99543598174927</v>
      </c>
      <c r="C51">
        <f t="shared" si="1"/>
        <v>391.97566593137782</v>
      </c>
      <c r="D51">
        <f t="shared" si="2"/>
        <v>392.10700806472755</v>
      </c>
      <c r="E51">
        <f t="shared" si="3"/>
        <v>0.49268406634248907</v>
      </c>
    </row>
    <row r="52" spans="1:5" x14ac:dyDescent="0.2">
      <c r="A52">
        <v>48</v>
      </c>
      <c r="B52">
        <f t="shared" si="0"/>
        <v>415.30469757994513</v>
      </c>
      <c r="C52">
        <f t="shared" si="1"/>
        <v>415.29379767927185</v>
      </c>
      <c r="D52">
        <f t="shared" si="2"/>
        <v>415.43295318838875</v>
      </c>
      <c r="E52">
        <f t="shared" si="3"/>
        <v>0.53456221198153542</v>
      </c>
    </row>
    <row r="53" spans="1:5" x14ac:dyDescent="0.2">
      <c r="A53">
        <v>49</v>
      </c>
      <c r="B53">
        <f t="shared" si="0"/>
        <v>440</v>
      </c>
      <c r="C53">
        <f t="shared" si="1"/>
        <v>440</v>
      </c>
      <c r="D53">
        <f t="shared" si="2"/>
        <v>440.14743399577253</v>
      </c>
      <c r="E53">
        <f t="shared" si="3"/>
        <v>0.57999999999995822</v>
      </c>
    </row>
    <row r="54" spans="1:5" x14ac:dyDescent="0.2">
      <c r="A54">
        <v>50</v>
      </c>
      <c r="B54">
        <f t="shared" si="0"/>
        <v>466.16376151808993</v>
      </c>
      <c r="C54">
        <f t="shared" si="1"/>
        <v>466.177036557755</v>
      </c>
      <c r="D54">
        <f t="shared" si="2"/>
        <v>466.33324188329402</v>
      </c>
      <c r="E54">
        <f t="shared" si="3"/>
        <v>0.629300000000102</v>
      </c>
    </row>
    <row r="55" spans="1:5" x14ac:dyDescent="0.2">
      <c r="A55">
        <v>51</v>
      </c>
      <c r="B55">
        <f t="shared" si="0"/>
        <v>493.88330125612413</v>
      </c>
      <c r="C55">
        <f t="shared" si="1"/>
        <v>493.91262601359614</v>
      </c>
      <c r="D55">
        <f t="shared" si="2"/>
        <v>494.07812490454086</v>
      </c>
      <c r="E55">
        <f t="shared" si="3"/>
        <v>0.68279049999995278</v>
      </c>
    </row>
    <row r="56" spans="1:5" x14ac:dyDescent="0.2">
      <c r="A56">
        <v>52</v>
      </c>
      <c r="B56">
        <f t="shared" si="0"/>
        <v>523.25113060119725</v>
      </c>
      <c r="C56">
        <f t="shared" si="1"/>
        <v>523.29974169507125</v>
      </c>
      <c r="D56">
        <f t="shared" si="2"/>
        <v>523.47508754030957</v>
      </c>
      <c r="E56">
        <f t="shared" si="3"/>
        <v>0.74082769249998237</v>
      </c>
    </row>
    <row r="57" spans="1:5" x14ac:dyDescent="0.2">
      <c r="A57">
        <v>53</v>
      </c>
      <c r="B57">
        <f t="shared" si="0"/>
        <v>554.36526195374415</v>
      </c>
      <c r="C57">
        <f t="shared" si="1"/>
        <v>554.43692983831284</v>
      </c>
      <c r="D57">
        <f t="shared" si="2"/>
        <v>554.62270904733555</v>
      </c>
      <c r="E57">
        <f t="shared" si="3"/>
        <v>0.80379804636259167</v>
      </c>
    </row>
    <row r="58" spans="1:5" x14ac:dyDescent="0.2">
      <c r="A58">
        <v>54</v>
      </c>
      <c r="B58">
        <f t="shared" si="0"/>
        <v>587.32953583481515</v>
      </c>
      <c r="C58">
        <f t="shared" si="1"/>
        <v>587.42864761986391</v>
      </c>
      <c r="D58">
        <f t="shared" si="2"/>
        <v>587.62548160338622</v>
      </c>
      <c r="E58">
        <f t="shared" si="3"/>
        <v>0.87212088030321</v>
      </c>
    </row>
    <row r="59" spans="1:5" x14ac:dyDescent="0.2">
      <c r="A59">
        <v>55</v>
      </c>
      <c r="B59">
        <f t="shared" si="0"/>
        <v>622.25396744416184</v>
      </c>
      <c r="C59">
        <f t="shared" si="1"/>
        <v>622.38562228482397</v>
      </c>
      <c r="D59">
        <f t="shared" si="2"/>
        <v>622.59416955574409</v>
      </c>
      <c r="E59">
        <f t="shared" si="3"/>
        <v>0.94625115512905111</v>
      </c>
    </row>
    <row r="60" spans="1:5" x14ac:dyDescent="0.2">
      <c r="A60">
        <v>56</v>
      </c>
      <c r="B60">
        <f t="shared" si="0"/>
        <v>659.25511382573984</v>
      </c>
      <c r="C60">
        <f t="shared" si="1"/>
        <v>659.42523277509326</v>
      </c>
      <c r="D60">
        <f t="shared" si="2"/>
        <v>659.64619117732354</v>
      </c>
      <c r="E60">
        <f t="shared" si="3"/>
        <v>1.026682503315107</v>
      </c>
    </row>
    <row r="61" spans="1:5" x14ac:dyDescent="0.2">
      <c r="A61">
        <v>57</v>
      </c>
      <c r="B61">
        <f t="shared" si="0"/>
        <v>698.45646286600777</v>
      </c>
      <c r="C61">
        <f t="shared" si="1"/>
        <v>698.6719153673896</v>
      </c>
      <c r="D61">
        <f t="shared" si="2"/>
        <v>698.90602444060937</v>
      </c>
      <c r="E61">
        <f t="shared" si="3"/>
        <v>1.1139505160968897</v>
      </c>
    </row>
    <row r="62" spans="1:5" x14ac:dyDescent="0.2">
      <c r="A62">
        <v>58</v>
      </c>
      <c r="B62">
        <f t="shared" si="0"/>
        <v>739.9888454232688</v>
      </c>
      <c r="C62">
        <f t="shared" si="1"/>
        <v>740.2575949463012</v>
      </c>
      <c r="D62">
        <f t="shared" si="2"/>
        <v>740.50563843521923</v>
      </c>
      <c r="E62">
        <f t="shared" si="3"/>
        <v>1.2086363099651416</v>
      </c>
    </row>
    <row r="63" spans="1:5" x14ac:dyDescent="0.2">
      <c r="A63">
        <v>59</v>
      </c>
      <c r="B63">
        <f t="shared" si="0"/>
        <v>783.99087196349853</v>
      </c>
      <c r="C63">
        <f t="shared" si="1"/>
        <v>784.32214366397727</v>
      </c>
      <c r="D63">
        <f t="shared" si="2"/>
        <v>784.58495218128007</v>
      </c>
      <c r="E63">
        <f t="shared" si="3"/>
        <v>1.3113703963119485</v>
      </c>
    </row>
    <row r="64" spans="1:5" x14ac:dyDescent="0.2">
      <c r="A64">
        <v>60</v>
      </c>
      <c r="B64">
        <f t="shared" si="0"/>
        <v>830.60939515989025</v>
      </c>
      <c r="C64">
        <f t="shared" si="1"/>
        <v>831.01386887639524</v>
      </c>
      <c r="D64">
        <f t="shared" si="2"/>
        <v>831.29232272919285</v>
      </c>
      <c r="E64">
        <f t="shared" si="3"/>
        <v>1.4228368799987716</v>
      </c>
    </row>
    <row r="65" spans="1:5" x14ac:dyDescent="0.2">
      <c r="A65">
        <v>61</v>
      </c>
      <c r="B65">
        <f t="shared" si="0"/>
        <v>880</v>
      </c>
      <c r="C65">
        <f t="shared" si="1"/>
        <v>880.4900323978701</v>
      </c>
      <c r="D65">
        <f t="shared" si="2"/>
        <v>880.7850645881299</v>
      </c>
      <c r="E65">
        <f t="shared" si="3"/>
        <v>1.5437780147984632</v>
      </c>
    </row>
    <row r="66" spans="1:5" x14ac:dyDescent="0.2">
      <c r="A66">
        <v>62</v>
      </c>
      <c r="B66">
        <f t="shared" si="0"/>
        <v>932.32752303617963</v>
      </c>
      <c r="C66">
        <f t="shared" si="1"/>
        <v>932.91740328215656</v>
      </c>
      <c r="D66">
        <f t="shared" si="2"/>
        <v>933.23000269236491</v>
      </c>
      <c r="E66">
        <f t="shared" si="3"/>
        <v>1.6749991460564611</v>
      </c>
    </row>
    <row r="67" spans="1:5" x14ac:dyDescent="0.2">
      <c r="A67">
        <v>63</v>
      </c>
      <c r="B67">
        <f t="shared" si="0"/>
        <v>987.76660251224826</v>
      </c>
      <c r="C67">
        <f t="shared" si="1"/>
        <v>988.47284652195469</v>
      </c>
      <c r="D67">
        <f t="shared" si="2"/>
        <v>988.80406129803509</v>
      </c>
      <c r="E67">
        <f t="shared" si="3"/>
        <v>1.8173740734711856</v>
      </c>
    </row>
    <row r="68" spans="1:5" x14ac:dyDescent="0.2">
      <c r="A68">
        <v>64</v>
      </c>
      <c r="B68">
        <f t="shared" si="0"/>
        <v>1046.5022612023945</v>
      </c>
      <c r="C68">
        <f t="shared" si="1"/>
        <v>1047.3439502608649</v>
      </c>
      <c r="D68">
        <f t="shared" si="2"/>
        <v>1047.6948914052632</v>
      </c>
      <c r="E68">
        <f t="shared" si="3"/>
        <v>1.9718508697163089</v>
      </c>
    </row>
    <row r="69" spans="1:5" x14ac:dyDescent="0.2">
      <c r="A69">
        <v>65</v>
      </c>
      <c r="B69">
        <f t="shared" si="0"/>
        <v>1108.7305239074883</v>
      </c>
      <c r="C69">
        <f t="shared" si="1"/>
        <v>1109.7296943352376</v>
      </c>
      <c r="D69">
        <f t="shared" si="2"/>
        <v>1110.1015395240179</v>
      </c>
      <c r="E69">
        <f t="shared" si="3"/>
        <v>2.139458193642001</v>
      </c>
    </row>
    <row r="70" spans="1:5" x14ac:dyDescent="0.2">
      <c r="A70">
        <v>66</v>
      </c>
      <c r="B70">
        <f t="shared" ref="B70:B92" si="4">440*2^((A70-49)/12)</f>
        <v>1174.6590716696303</v>
      </c>
      <c r="C70">
        <f t="shared" ref="C70:C92" si="5">B70*2^($C$1*($C$2^(A70-49) - 1)/1200)</f>
        <v>1175.8411632104746</v>
      </c>
      <c r="D70">
        <f t="shared" ref="D70:D92" si="6">B70*2^($C$1*($C$2^(A70-49))/1200)</f>
        <v>1176.2351608493061</v>
      </c>
      <c r="E70">
        <f t="shared" ref="E70:E92" si="7">1200*LOG(D70/B70,2)</f>
        <v>2.3213121401016465</v>
      </c>
    </row>
    <row r="71" spans="1:5" x14ac:dyDescent="0.2">
      <c r="A71">
        <v>67</v>
      </c>
      <c r="B71">
        <f t="shared" si="4"/>
        <v>1244.5079348883235</v>
      </c>
      <c r="C71">
        <f t="shared" si="5"/>
        <v>1245.9023066502957</v>
      </c>
      <c r="D71">
        <f t="shared" si="6"/>
        <v>1246.3197801853221</v>
      </c>
      <c r="E71">
        <f t="shared" si="7"/>
        <v>2.518623672010234</v>
      </c>
    </row>
    <row r="72" spans="1:5" x14ac:dyDescent="0.2">
      <c r="A72">
        <v>68</v>
      </c>
      <c r="B72">
        <f t="shared" si="4"/>
        <v>1318.5102276514795</v>
      </c>
      <c r="C72">
        <f t="shared" si="5"/>
        <v>1320.1507517616399</v>
      </c>
      <c r="D72">
        <f t="shared" si="6"/>
        <v>1320.5931042624454</v>
      </c>
      <c r="E72">
        <f t="shared" si="7"/>
        <v>2.7327066841313128</v>
      </c>
    </row>
    <row r="73" spans="1:5" x14ac:dyDescent="0.2">
      <c r="A73">
        <v>69</v>
      </c>
      <c r="B73">
        <f t="shared" si="4"/>
        <v>1396.9129257320155</v>
      </c>
      <c r="C73">
        <f t="shared" si="5"/>
        <v>1398.8386703962019</v>
      </c>
      <c r="D73">
        <f t="shared" si="6"/>
        <v>1399.3073894294241</v>
      </c>
      <c r="E73">
        <f t="shared" si="7"/>
        <v>2.9649867522824866</v>
      </c>
    </row>
    <row r="74" spans="1:5" x14ac:dyDescent="0.2">
      <c r="A74">
        <v>70</v>
      </c>
      <c r="B74">
        <f t="shared" si="4"/>
        <v>1479.9776908465376</v>
      </c>
      <c r="C74">
        <f t="shared" si="5"/>
        <v>1482.2337062666486</v>
      </c>
      <c r="D74">
        <f t="shared" si="6"/>
        <v>1482.730369080248</v>
      </c>
      <c r="E74">
        <f t="shared" si="7"/>
        <v>3.217010626226505</v>
      </c>
    </row>
    <row r="75" spans="1:5" x14ac:dyDescent="0.2">
      <c r="A75">
        <v>71</v>
      </c>
      <c r="B75">
        <f t="shared" si="4"/>
        <v>1567.9817439269968</v>
      </c>
      <c r="C75">
        <f t="shared" si="5"/>
        <v>1570.6199665564368</v>
      </c>
      <c r="D75">
        <f t="shared" si="6"/>
        <v>1571.1462455962314</v>
      </c>
      <c r="E75">
        <f t="shared" si="7"/>
        <v>3.4904565294556993</v>
      </c>
    </row>
    <row r="76" spans="1:5" x14ac:dyDescent="0.2">
      <c r="A76">
        <v>72</v>
      </c>
      <c r="B76">
        <f t="shared" si="4"/>
        <v>1661.2187903197805</v>
      </c>
      <c r="C76">
        <f t="shared" si="5"/>
        <v>1664.2990832728176</v>
      </c>
      <c r="D76">
        <f t="shared" si="6"/>
        <v>1664.8567520546528</v>
      </c>
      <c r="E76">
        <f t="shared" si="7"/>
        <v>3.7871453344593324</v>
      </c>
    </row>
    <row r="77" spans="1:5" x14ac:dyDescent="0.2">
      <c r="A77">
        <v>73</v>
      </c>
      <c r="B77">
        <f t="shared" si="4"/>
        <v>1760</v>
      </c>
      <c r="C77">
        <f t="shared" si="5"/>
        <v>1763.5913501198563</v>
      </c>
      <c r="D77">
        <f t="shared" si="6"/>
        <v>1764.182289482716</v>
      </c>
      <c r="E77">
        <f t="shared" si="7"/>
        <v>4.1090526878885782</v>
      </c>
    </row>
    <row r="78" spans="1:5" x14ac:dyDescent="0.2">
      <c r="A78">
        <v>74</v>
      </c>
      <c r="B78">
        <f t="shared" si="4"/>
        <v>1864.6550460723597</v>
      </c>
      <c r="C78">
        <f t="shared" si="5"/>
        <v>1868.8369412599707</v>
      </c>
      <c r="D78">
        <f t="shared" si="6"/>
        <v>1869.4631460274645</v>
      </c>
      <c r="E78">
        <f t="shared" si="7"/>
        <v>4.4583221663588306</v>
      </c>
    </row>
    <row r="79" spans="1:5" x14ac:dyDescent="0.2">
      <c r="A79">
        <v>75</v>
      </c>
      <c r="B79">
        <f t="shared" si="4"/>
        <v>1975.5332050244961</v>
      </c>
      <c r="C79">
        <f t="shared" si="5"/>
        <v>1980.3972189975079</v>
      </c>
      <c r="D79">
        <f t="shared" si="6"/>
        <v>1981.060805077539</v>
      </c>
      <c r="E79">
        <f t="shared" si="7"/>
        <v>4.8372795504994253</v>
      </c>
    </row>
    <row r="80" spans="1:5" x14ac:dyDescent="0.2">
      <c r="A80">
        <v>76</v>
      </c>
      <c r="B80">
        <f t="shared" si="4"/>
        <v>2093.004522404789</v>
      </c>
      <c r="C80">
        <f t="shared" si="5"/>
        <v>2098.656138166712</v>
      </c>
      <c r="D80">
        <f t="shared" si="6"/>
        <v>2099.3593501217179</v>
      </c>
      <c r="E80">
        <f t="shared" si="7"/>
        <v>5.2484483122920196</v>
      </c>
    </row>
    <row r="81" spans="1:5" x14ac:dyDescent="0.2">
      <c r="A81">
        <v>77</v>
      </c>
      <c r="B81">
        <f t="shared" si="4"/>
        <v>2217.4610478149771</v>
      </c>
      <c r="C81">
        <f t="shared" si="5"/>
        <v>2224.0217558508916</v>
      </c>
      <c r="D81">
        <f t="shared" si="6"/>
        <v>2224.7669749739603</v>
      </c>
      <c r="E81">
        <f t="shared" si="7"/>
        <v>5.6945664188366694</v>
      </c>
    </row>
    <row r="82" spans="1:5" x14ac:dyDescent="0.2">
      <c r="A82">
        <v>78</v>
      </c>
      <c r="B82">
        <f t="shared" si="4"/>
        <v>2349.3181433392601</v>
      </c>
      <c r="C82">
        <f t="shared" si="5"/>
        <v>2356.9278560135704</v>
      </c>
      <c r="D82">
        <f t="shared" si="6"/>
        <v>2357.7176089489335</v>
      </c>
      <c r="E82">
        <f t="shared" si="7"/>
        <v>6.1786045644379382</v>
      </c>
    </row>
    <row r="83" spans="1:5" x14ac:dyDescent="0.2">
      <c r="A83">
        <v>79</v>
      </c>
      <c r="B83">
        <f t="shared" si="4"/>
        <v>2489.0158697766474</v>
      </c>
      <c r="C83">
        <f t="shared" si="5"/>
        <v>2497.8356997017067</v>
      </c>
      <c r="D83">
        <f t="shared" si="6"/>
        <v>2498.6726676516851</v>
      </c>
      <c r="E83">
        <f t="shared" si="7"/>
        <v>6.7037859524150347</v>
      </c>
    </row>
    <row r="84" spans="1:5" x14ac:dyDescent="0.2">
      <c r="A84">
        <v>80</v>
      </c>
      <c r="B84">
        <f t="shared" si="4"/>
        <v>2637.0204553029598</v>
      </c>
      <c r="C84">
        <f t="shared" si="5"/>
        <v>2647.2359127041318</v>
      </c>
      <c r="D84">
        <f t="shared" si="6"/>
        <v>2648.1229412685925</v>
      </c>
      <c r="E84">
        <f t="shared" si="7"/>
        <v>7.2736077583703693</v>
      </c>
    </row>
    <row r="85" spans="1:5" x14ac:dyDescent="0.2">
      <c r="A85">
        <v>81</v>
      </c>
      <c r="B85">
        <f t="shared" si="4"/>
        <v>2793.8258514640311</v>
      </c>
      <c r="C85">
        <f t="shared" si="5"/>
        <v>2805.6505239365297</v>
      </c>
      <c r="D85">
        <f t="shared" si="6"/>
        <v>2806.5906336353596</v>
      </c>
      <c r="E85">
        <f t="shared" si="7"/>
        <v>7.8918644178316333</v>
      </c>
    </row>
    <row r="86" spans="1:5" x14ac:dyDescent="0.2">
      <c r="A86">
        <v>82</v>
      </c>
      <c r="B86">
        <f t="shared" si="4"/>
        <v>2959.9553816930757</v>
      </c>
      <c r="C86">
        <f t="shared" si="5"/>
        <v>2973.6351694021187</v>
      </c>
      <c r="D86">
        <f t="shared" si="6"/>
        <v>2974.6315669361975</v>
      </c>
      <c r="E86">
        <f t="shared" si="7"/>
        <v>8.5626728933473188</v>
      </c>
    </row>
    <row r="87" spans="1:5" x14ac:dyDescent="0.2">
      <c r="A87">
        <v>83</v>
      </c>
      <c r="B87">
        <f t="shared" si="4"/>
        <v>3135.9634878539941</v>
      </c>
      <c r="C87">
        <f t="shared" si="5"/>
        <v>3151.7814783734698</v>
      </c>
      <c r="D87">
        <f t="shared" si="6"/>
        <v>3152.8375686851937</v>
      </c>
      <c r="E87">
        <f t="shared" si="7"/>
        <v>9.2905000892819274</v>
      </c>
    </row>
    <row r="88" spans="1:5" x14ac:dyDescent="0.2">
      <c r="A88">
        <v>84</v>
      </c>
      <c r="B88">
        <f t="shared" si="4"/>
        <v>3322.4375806395601</v>
      </c>
      <c r="C88">
        <f t="shared" si="5"/>
        <v>3340.7196604887749</v>
      </c>
      <c r="D88">
        <f t="shared" si="6"/>
        <v>3341.839059689461</v>
      </c>
      <c r="E88">
        <f t="shared" si="7"/>
        <v>10.080192596870999</v>
      </c>
    </row>
    <row r="89" spans="1:5" x14ac:dyDescent="0.2">
      <c r="A89">
        <v>85</v>
      </c>
      <c r="B89">
        <f t="shared" si="4"/>
        <v>3520</v>
      </c>
      <c r="C89">
        <f t="shared" si="5"/>
        <v>3541.1213147941166</v>
      </c>
      <c r="D89">
        <f t="shared" si="6"/>
        <v>3542.3078640326517</v>
      </c>
      <c r="E89">
        <f t="shared" si="7"/>
        <v>10.937008967604941</v>
      </c>
    </row>
    <row r="90" spans="1:5" x14ac:dyDescent="0.2">
      <c r="A90">
        <v>86</v>
      </c>
      <c r="B90">
        <f t="shared" si="4"/>
        <v>3729.3100921447194</v>
      </c>
      <c r="C90">
        <f t="shared" si="5"/>
        <v>3753.7024844369239</v>
      </c>
      <c r="D90">
        <f t="shared" si="6"/>
        <v>3754.9602647919742</v>
      </c>
      <c r="E90">
        <f t="shared" si="7"/>
        <v>11.866654729851499</v>
      </c>
    </row>
    <row r="91" spans="1:5" x14ac:dyDescent="0.2">
      <c r="A91">
        <v>87</v>
      </c>
      <c r="B91">
        <f t="shared" si="4"/>
        <v>3951.0664100489917</v>
      </c>
      <c r="C91">
        <f t="shared" si="5"/>
        <v>3979.2269837774684</v>
      </c>
      <c r="D91">
        <f t="shared" si="6"/>
        <v>3980.5603322645238</v>
      </c>
      <c r="E91">
        <f t="shared" si="7"/>
        <v>12.875320381888953</v>
      </c>
    </row>
    <row r="92" spans="1:5" x14ac:dyDescent="0.2">
      <c r="A92">
        <v>88</v>
      </c>
      <c r="B92">
        <f t="shared" si="4"/>
        <v>4186.0090448095771</v>
      </c>
      <c r="C92">
        <f t="shared" si="5"/>
        <v>4218.5100281962059</v>
      </c>
      <c r="D92">
        <f t="shared" si="6"/>
        <v>4219.9235549908963</v>
      </c>
      <c r="E92">
        <f t="shared" si="7"/>
        <v>13.969722614349408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0D64-A39C-6643-ADF3-9851E1D0BD9A}">
  <dimension ref="A1:I18"/>
  <sheetViews>
    <sheetView tabSelected="1" workbookViewId="0">
      <selection activeCell="E10" sqref="E10"/>
    </sheetView>
  </sheetViews>
  <sheetFormatPr baseColWidth="10" defaultRowHeight="16" x14ac:dyDescent="0.2"/>
  <sheetData>
    <row r="1" spans="1:9" x14ac:dyDescent="0.2">
      <c r="C1" t="s">
        <v>1</v>
      </c>
      <c r="D1">
        <v>0.59</v>
      </c>
    </row>
    <row r="2" spans="1:9" x14ac:dyDescent="0.2">
      <c r="C2" t="s">
        <v>2</v>
      </c>
      <c r="D2">
        <v>1.0900000000000001</v>
      </c>
    </row>
    <row r="4" spans="1:9" x14ac:dyDescent="0.2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5" spans="1:9" x14ac:dyDescent="0.2">
      <c r="A5">
        <v>37</v>
      </c>
      <c r="B5">
        <v>220</v>
      </c>
      <c r="C5">
        <f>$B5*C$4*2^($D$1*(C$4^2-1)*$D$2^($A5-49)/1200)</f>
        <v>440.15996726406087</v>
      </c>
      <c r="D5">
        <f t="shared" ref="D5:I5" si="0">$B5*D$4*2^($D$1*(D$4^2-1)*$D$2^($A5-49)/1200)</f>
        <v>660.64006293194745</v>
      </c>
      <c r="E5">
        <f t="shared" si="0"/>
        <v>881.60083622381944</v>
      </c>
      <c r="F5">
        <f t="shared" si="0"/>
        <v>1103.2034193036145</v>
      </c>
      <c r="G5">
        <f t="shared" si="0"/>
        <v>1325.609723132266</v>
      </c>
      <c r="H5">
        <f t="shared" si="0"/>
        <v>1548.9826346440561</v>
      </c>
      <c r="I5">
        <f t="shared" si="0"/>
        <v>1773.486215582305</v>
      </c>
    </row>
    <row r="6" spans="1:9" x14ac:dyDescent="0.2">
      <c r="A6">
        <v>49</v>
      </c>
      <c r="B6">
        <v>440</v>
      </c>
      <c r="C6">
        <f>$B6*C$4*2^($D$1*(C$4^2-1)*$D$2^($A6-49)/1200)</f>
        <v>880.90016512280715</v>
      </c>
      <c r="D6">
        <f t="shared" ref="D6:I18" si="1">$B6*D$4*2^($D$1*(D$4^2-1)*$D$2^($A6-49)/1200)</f>
        <v>1323.603730496626</v>
      </c>
      <c r="E6">
        <f t="shared" si="1"/>
        <v>1769.0200859221059</v>
      </c>
      <c r="F6">
        <f t="shared" si="1"/>
        <v>2218.0678899527334</v>
      </c>
      <c r="G6">
        <f t="shared" si="1"/>
        <v>2671.6782283210455</v>
      </c>
      <c r="H6">
        <f t="shared" si="1"/>
        <v>3130.7978319159643</v>
      </c>
      <c r="I6">
        <f t="shared" si="1"/>
        <v>3596.3923698835861</v>
      </c>
    </row>
    <row r="7" spans="1:9" x14ac:dyDescent="0.2">
      <c r="A7">
        <v>50</v>
      </c>
    </row>
    <row r="8" spans="1:9" x14ac:dyDescent="0.2">
      <c r="A8">
        <v>51</v>
      </c>
    </row>
    <row r="9" spans="1:9" x14ac:dyDescent="0.2">
      <c r="A9">
        <v>52</v>
      </c>
    </row>
    <row r="10" spans="1:9" x14ac:dyDescent="0.2">
      <c r="A10">
        <v>53</v>
      </c>
    </row>
    <row r="11" spans="1:9" x14ac:dyDescent="0.2">
      <c r="A11">
        <v>54</v>
      </c>
    </row>
    <row r="12" spans="1:9" x14ac:dyDescent="0.2">
      <c r="A12">
        <v>55</v>
      </c>
    </row>
    <row r="13" spans="1:9" x14ac:dyDescent="0.2">
      <c r="A13">
        <v>56</v>
      </c>
    </row>
    <row r="14" spans="1:9" x14ac:dyDescent="0.2">
      <c r="A14">
        <v>57</v>
      </c>
    </row>
    <row r="15" spans="1:9" x14ac:dyDescent="0.2">
      <c r="A15">
        <v>58</v>
      </c>
    </row>
    <row r="16" spans="1:9" x14ac:dyDescent="0.2">
      <c r="A16">
        <v>59</v>
      </c>
    </row>
    <row r="17" spans="1:9" x14ac:dyDescent="0.2">
      <c r="A17">
        <v>60</v>
      </c>
    </row>
    <row r="18" spans="1:9" x14ac:dyDescent="0.2">
      <c r="A18">
        <v>61</v>
      </c>
      <c r="B18">
        <v>882.1</v>
      </c>
      <c r="C18">
        <f>$B18*C$4*2^($D$1*(C$4^2-1)*$D$2^($A18-49)/1200)</f>
        <v>1769.280516459178</v>
      </c>
      <c r="D18">
        <f t="shared" si="1"/>
        <v>2666.6708663539462</v>
      </c>
      <c r="E18">
        <f t="shared" si="1"/>
        <v>3579.4986243647709</v>
      </c>
      <c r="F18">
        <f t="shared" si="1"/>
        <v>4513.1404047703654</v>
      </c>
      <c r="G18">
        <f t="shared" si="1"/>
        <v>5473.1746590641533</v>
      </c>
      <c r="H18">
        <f t="shared" si="1"/>
        <v>6465.4372153812828</v>
      </c>
      <c r="I18">
        <f t="shared" si="1"/>
        <v>7496.0803337406187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152F-5D0D-6048-9529-6EFB2E5E6B1A}">
  <dimension ref="A1:AH24"/>
  <sheetViews>
    <sheetView workbookViewId="0">
      <selection activeCell="D14" sqref="D14"/>
    </sheetView>
  </sheetViews>
  <sheetFormatPr baseColWidth="10" defaultRowHeight="16" x14ac:dyDescent="0.2"/>
  <cols>
    <col min="7" max="7" width="12.83203125" bestFit="1" customWidth="1"/>
  </cols>
  <sheetData>
    <row r="1" spans="1:34" x14ac:dyDescent="0.2">
      <c r="B1" t="s">
        <v>1</v>
      </c>
      <c r="C1">
        <v>0.57999999999999996</v>
      </c>
    </row>
    <row r="2" spans="1:34" x14ac:dyDescent="0.2">
      <c r="B2" t="s">
        <v>2</v>
      </c>
      <c r="C2">
        <v>1.085</v>
      </c>
      <c r="F2" t="s">
        <v>4</v>
      </c>
      <c r="G2">
        <v>6.5</v>
      </c>
    </row>
    <row r="3" spans="1:34" x14ac:dyDescent="0.2">
      <c r="B3" t="s">
        <v>3</v>
      </c>
      <c r="C3">
        <v>49</v>
      </c>
      <c r="F3" t="s">
        <v>3</v>
      </c>
      <c r="G3">
        <f>C3+12</f>
        <v>61</v>
      </c>
    </row>
    <row r="4" spans="1:34" x14ac:dyDescent="0.2">
      <c r="B4" t="s">
        <v>0</v>
      </c>
      <c r="C4">
        <v>440</v>
      </c>
      <c r="F4" t="s">
        <v>0</v>
      </c>
      <c r="G4">
        <f>C4*2</f>
        <v>880</v>
      </c>
      <c r="H4">
        <f>G4+0.05</f>
        <v>880.05</v>
      </c>
      <c r="I4">
        <f t="shared" ref="I4:Y4" si="0">H4+0.05</f>
        <v>880.09999999999991</v>
      </c>
      <c r="J4">
        <f t="shared" si="0"/>
        <v>880.14999999999986</v>
      </c>
      <c r="K4">
        <f t="shared" si="0"/>
        <v>880.19999999999982</v>
      </c>
      <c r="L4">
        <f t="shared" si="0"/>
        <v>880.24999999999977</v>
      </c>
      <c r="M4">
        <f t="shared" si="0"/>
        <v>880.29999999999973</v>
      </c>
      <c r="N4">
        <f t="shared" si="0"/>
        <v>880.34999999999968</v>
      </c>
      <c r="O4">
        <f t="shared" si="0"/>
        <v>880.39999999999964</v>
      </c>
      <c r="P4">
        <f t="shared" si="0"/>
        <v>880.44999999999959</v>
      </c>
      <c r="Q4">
        <f t="shared" si="0"/>
        <v>880.49999999999955</v>
      </c>
      <c r="R4">
        <f t="shared" si="0"/>
        <v>880.5499999999995</v>
      </c>
      <c r="S4">
        <f t="shared" si="0"/>
        <v>880.59999999999945</v>
      </c>
      <c r="T4">
        <f t="shared" si="0"/>
        <v>880.64999999999941</v>
      </c>
      <c r="U4">
        <f t="shared" si="0"/>
        <v>880.69999999999936</v>
      </c>
      <c r="V4">
        <f t="shared" si="0"/>
        <v>880.74999999999932</v>
      </c>
      <c r="W4">
        <f t="shared" si="0"/>
        <v>880.79999999999927</v>
      </c>
      <c r="X4">
        <f t="shared" si="0"/>
        <v>880.84999999999923</v>
      </c>
      <c r="Y4">
        <f t="shared" si="0"/>
        <v>880.89999999999918</v>
      </c>
      <c r="Z4">
        <f t="shared" ref="Z4:AH4" si="1">Y4+0.05</f>
        <v>880.94999999999914</v>
      </c>
      <c r="AA4">
        <f t="shared" si="1"/>
        <v>880.99999999999909</v>
      </c>
      <c r="AB4">
        <f t="shared" si="1"/>
        <v>881.04999999999905</v>
      </c>
      <c r="AC4">
        <f t="shared" si="1"/>
        <v>881.099999999999</v>
      </c>
      <c r="AD4">
        <f t="shared" si="1"/>
        <v>881.14999999999895</v>
      </c>
      <c r="AE4">
        <f t="shared" si="1"/>
        <v>881.19999999999891</v>
      </c>
      <c r="AF4">
        <f t="shared" si="1"/>
        <v>881.24999999999886</v>
      </c>
      <c r="AG4">
        <f t="shared" si="1"/>
        <v>881.29999999999882</v>
      </c>
      <c r="AH4">
        <f t="shared" si="1"/>
        <v>881.34999999999877</v>
      </c>
    </row>
    <row r="6" spans="1:34" x14ac:dyDescent="0.2">
      <c r="A6">
        <v>2</v>
      </c>
      <c r="B6">
        <f t="shared" ref="B6:B24" si="2">A6^2-1</f>
        <v>3</v>
      </c>
      <c r="C6">
        <f t="shared" ref="C6:C24" si="3">A6*$C$4*2^($B$6*$C$1*$C$2^($C$3-49)/1200)</f>
        <v>880.8849004184209</v>
      </c>
      <c r="E6">
        <v>2</v>
      </c>
      <c r="F6">
        <f t="shared" ref="F6:F14" si="4">E6^2-1</f>
        <v>3</v>
      </c>
      <c r="G6">
        <f>$E6*G$4*2^($F$6*$C$1*$C$2^($G$3-49)/1200)</f>
        <v>1764.7145910039139</v>
      </c>
      <c r="H6">
        <f>$E6*H$4*2^($F$6*$C$1*$C$2^($G$3-49)/1200)</f>
        <v>1764.8148588784027</v>
      </c>
      <c r="I6">
        <f t="shared" ref="I6:Z14" si="5">$E6*I$4*2^($F$6*$C$1*$C$2^($G$3-49)/1200)</f>
        <v>1764.9151267528914</v>
      </c>
      <c r="J6">
        <f t="shared" si="5"/>
        <v>1765.0153946273801</v>
      </c>
      <c r="K6">
        <f t="shared" si="5"/>
        <v>1765.1156625018689</v>
      </c>
      <c r="L6">
        <f t="shared" si="5"/>
        <v>1765.2159303763576</v>
      </c>
      <c r="M6">
        <f t="shared" si="5"/>
        <v>1765.3161982508466</v>
      </c>
      <c r="N6">
        <f t="shared" si="5"/>
        <v>1765.4164661253353</v>
      </c>
      <c r="O6">
        <f t="shared" si="5"/>
        <v>1765.5167339998241</v>
      </c>
      <c r="P6">
        <f t="shared" si="5"/>
        <v>1765.6170018743128</v>
      </c>
      <c r="Q6">
        <f t="shared" si="5"/>
        <v>1765.7172697488015</v>
      </c>
      <c r="R6">
        <f t="shared" si="5"/>
        <v>1765.8175376232903</v>
      </c>
      <c r="S6">
        <f t="shared" si="5"/>
        <v>1765.917805497779</v>
      </c>
      <c r="T6">
        <f t="shared" si="5"/>
        <v>1766.018073372268</v>
      </c>
      <c r="U6">
        <f t="shared" si="5"/>
        <v>1766.1183412467567</v>
      </c>
      <c r="V6">
        <f t="shared" si="5"/>
        <v>1766.2186091212454</v>
      </c>
      <c r="W6">
        <f t="shared" si="5"/>
        <v>1766.3188769957342</v>
      </c>
      <c r="X6">
        <f t="shared" si="5"/>
        <v>1766.4191448702229</v>
      </c>
      <c r="Y6">
        <f t="shared" si="5"/>
        <v>1766.5194127447116</v>
      </c>
      <c r="Z6">
        <f t="shared" si="5"/>
        <v>1766.6196806192004</v>
      </c>
      <c r="AA6">
        <f t="shared" ref="Z6:AH14" si="6">$E6*AA$4*2^($F$6*$C$1*$C$2^($G$3-49)/1200)</f>
        <v>1766.7199484936893</v>
      </c>
      <c r="AB6">
        <f t="shared" si="6"/>
        <v>1766.8202163681781</v>
      </c>
      <c r="AC6">
        <f t="shared" si="6"/>
        <v>1766.9204842426668</v>
      </c>
      <c r="AD6">
        <f t="shared" si="6"/>
        <v>1767.0207521171556</v>
      </c>
      <c r="AE6">
        <f t="shared" si="6"/>
        <v>1767.1210199916443</v>
      </c>
      <c r="AF6">
        <f t="shared" si="6"/>
        <v>1767.221287866133</v>
      </c>
      <c r="AG6">
        <f t="shared" si="6"/>
        <v>1767.3215557406218</v>
      </c>
      <c r="AH6">
        <f t="shared" si="6"/>
        <v>1767.4218236151107</v>
      </c>
    </row>
    <row r="7" spans="1:34" x14ac:dyDescent="0.2">
      <c r="A7">
        <v>3</v>
      </c>
      <c r="B7">
        <f t="shared" si="2"/>
        <v>8</v>
      </c>
      <c r="C7">
        <f t="shared" si="3"/>
        <v>1321.3273506276314</v>
      </c>
      <c r="E7">
        <v>3</v>
      </c>
      <c r="F7">
        <f t="shared" si="4"/>
        <v>8</v>
      </c>
      <c r="G7">
        <f t="shared" ref="G7:V14" si="7">$E7*G$4*2^($F$6*$C$1*$C$2^($G$3-49)/1200)</f>
        <v>2647.0718865058707</v>
      </c>
      <c r="H7">
        <f t="shared" si="7"/>
        <v>2647.2222883176037</v>
      </c>
      <c r="I7">
        <f t="shared" si="7"/>
        <v>2647.3726901293371</v>
      </c>
      <c r="J7">
        <f t="shared" si="7"/>
        <v>2647.5230919410706</v>
      </c>
      <c r="K7">
        <f t="shared" si="7"/>
        <v>2647.6734937528036</v>
      </c>
      <c r="L7">
        <f t="shared" si="7"/>
        <v>2647.8238955645365</v>
      </c>
      <c r="M7">
        <f t="shared" si="7"/>
        <v>2647.9742973762695</v>
      </c>
      <c r="N7">
        <f t="shared" si="7"/>
        <v>2648.124699188003</v>
      </c>
      <c r="O7">
        <f t="shared" si="7"/>
        <v>2648.275100999736</v>
      </c>
      <c r="P7">
        <f t="shared" si="7"/>
        <v>2648.425502811469</v>
      </c>
      <c r="Q7">
        <f t="shared" si="7"/>
        <v>2648.5759046232024</v>
      </c>
      <c r="R7">
        <f t="shared" si="7"/>
        <v>2648.7263064349359</v>
      </c>
      <c r="S7">
        <f t="shared" si="7"/>
        <v>2648.8767082466688</v>
      </c>
      <c r="T7">
        <f t="shared" si="7"/>
        <v>2649.0271100584014</v>
      </c>
      <c r="U7">
        <f t="shared" si="7"/>
        <v>2649.1775118701348</v>
      </c>
      <c r="V7">
        <f t="shared" si="7"/>
        <v>2649.3279136818683</v>
      </c>
      <c r="W7">
        <f t="shared" si="5"/>
        <v>2649.4783154936013</v>
      </c>
      <c r="X7">
        <f t="shared" si="5"/>
        <v>2649.6287173053342</v>
      </c>
      <c r="Y7">
        <f t="shared" si="5"/>
        <v>2649.7791191170677</v>
      </c>
      <c r="Z7">
        <f t="shared" si="6"/>
        <v>2649.9295209288011</v>
      </c>
      <c r="AA7">
        <f t="shared" si="6"/>
        <v>2650.0799227405337</v>
      </c>
      <c r="AB7">
        <f t="shared" si="6"/>
        <v>2650.2303245522667</v>
      </c>
      <c r="AC7">
        <f t="shared" si="6"/>
        <v>2650.3807263640001</v>
      </c>
      <c r="AD7">
        <f t="shared" si="6"/>
        <v>2650.5311281757336</v>
      </c>
      <c r="AE7">
        <f t="shared" si="6"/>
        <v>2650.6815299874665</v>
      </c>
      <c r="AF7">
        <f t="shared" si="6"/>
        <v>2650.8319317991995</v>
      </c>
      <c r="AG7">
        <f t="shared" si="6"/>
        <v>2650.982333610933</v>
      </c>
      <c r="AH7">
        <f t="shared" si="6"/>
        <v>2651.132735422666</v>
      </c>
    </row>
    <row r="8" spans="1:34" x14ac:dyDescent="0.2">
      <c r="A8">
        <v>4</v>
      </c>
      <c r="B8">
        <f t="shared" si="2"/>
        <v>15</v>
      </c>
      <c r="C8">
        <f t="shared" si="3"/>
        <v>1761.7698008368418</v>
      </c>
      <c r="E8">
        <v>4</v>
      </c>
      <c r="F8">
        <f t="shared" si="4"/>
        <v>15</v>
      </c>
      <c r="G8">
        <f t="shared" si="7"/>
        <v>3529.4291820078279</v>
      </c>
      <c r="H8">
        <f t="shared" si="7"/>
        <v>3529.6297177568053</v>
      </c>
      <c r="I8">
        <f t="shared" si="5"/>
        <v>3529.8302535057828</v>
      </c>
      <c r="J8">
        <f t="shared" si="5"/>
        <v>3530.0307892547603</v>
      </c>
      <c r="K8">
        <f t="shared" si="5"/>
        <v>3530.2313250037378</v>
      </c>
      <c r="L8">
        <f t="shared" si="5"/>
        <v>3530.4318607527152</v>
      </c>
      <c r="M8">
        <f t="shared" si="5"/>
        <v>3530.6323965016932</v>
      </c>
      <c r="N8">
        <f t="shared" si="5"/>
        <v>3530.8329322506706</v>
      </c>
      <c r="O8">
        <f t="shared" si="5"/>
        <v>3531.0334679996481</v>
      </c>
      <c r="P8">
        <f t="shared" si="5"/>
        <v>3531.2340037486256</v>
      </c>
      <c r="Q8">
        <f t="shared" si="5"/>
        <v>3531.4345394976031</v>
      </c>
      <c r="R8">
        <f t="shared" si="5"/>
        <v>3531.6350752465805</v>
      </c>
      <c r="S8">
        <f t="shared" si="5"/>
        <v>3531.835610995558</v>
      </c>
      <c r="T8">
        <f t="shared" si="5"/>
        <v>3532.0361467445359</v>
      </c>
      <c r="U8">
        <f t="shared" si="5"/>
        <v>3532.2366824935134</v>
      </c>
      <c r="V8">
        <f t="shared" si="5"/>
        <v>3532.4372182424909</v>
      </c>
      <c r="W8">
        <f t="shared" si="5"/>
        <v>3532.6377539914683</v>
      </c>
      <c r="X8">
        <f t="shared" si="5"/>
        <v>3532.8382897404458</v>
      </c>
      <c r="Y8">
        <f t="shared" si="5"/>
        <v>3533.0388254894233</v>
      </c>
      <c r="Z8">
        <f t="shared" si="6"/>
        <v>3533.2393612384008</v>
      </c>
      <c r="AA8">
        <f t="shared" si="6"/>
        <v>3533.4398969873787</v>
      </c>
      <c r="AB8">
        <f t="shared" si="6"/>
        <v>3533.6404327363562</v>
      </c>
      <c r="AC8">
        <f t="shared" si="6"/>
        <v>3533.8409684853336</v>
      </c>
      <c r="AD8">
        <f t="shared" si="6"/>
        <v>3534.0415042343111</v>
      </c>
      <c r="AE8">
        <f t="shared" si="6"/>
        <v>3534.2420399832886</v>
      </c>
      <c r="AF8">
        <f t="shared" si="6"/>
        <v>3534.4425757322661</v>
      </c>
      <c r="AG8">
        <f t="shared" si="6"/>
        <v>3534.6431114812435</v>
      </c>
      <c r="AH8">
        <f t="shared" si="6"/>
        <v>3534.8436472302214</v>
      </c>
    </row>
    <row r="9" spans="1:34" x14ac:dyDescent="0.2">
      <c r="A9">
        <v>5</v>
      </c>
      <c r="B9">
        <f t="shared" si="2"/>
        <v>24</v>
      </c>
      <c r="C9">
        <f t="shared" si="3"/>
        <v>2202.2122510460522</v>
      </c>
      <c r="E9">
        <v>5</v>
      </c>
      <c r="F9">
        <f t="shared" si="4"/>
        <v>24</v>
      </c>
      <c r="G9">
        <f t="shared" si="7"/>
        <v>4411.7864775097851</v>
      </c>
      <c r="H9">
        <f t="shared" si="7"/>
        <v>4412.037147196007</v>
      </c>
      <c r="I9">
        <f t="shared" si="5"/>
        <v>4412.287816882229</v>
      </c>
      <c r="J9">
        <f t="shared" si="5"/>
        <v>4412.53848656845</v>
      </c>
      <c r="K9">
        <f t="shared" si="5"/>
        <v>4412.789156254672</v>
      </c>
      <c r="L9">
        <f t="shared" si="5"/>
        <v>4413.0398259408948</v>
      </c>
      <c r="M9">
        <f t="shared" si="5"/>
        <v>4413.2904956271159</v>
      </c>
      <c r="N9">
        <f t="shared" si="5"/>
        <v>4413.5411653133378</v>
      </c>
      <c r="O9">
        <f t="shared" si="5"/>
        <v>4413.7918349995598</v>
      </c>
      <c r="P9">
        <f t="shared" si="5"/>
        <v>4414.0425046857827</v>
      </c>
      <c r="Q9">
        <f t="shared" si="5"/>
        <v>4414.2931743720046</v>
      </c>
      <c r="R9">
        <f t="shared" si="5"/>
        <v>4414.5438440582257</v>
      </c>
      <c r="S9">
        <f t="shared" si="5"/>
        <v>4414.7945137444476</v>
      </c>
      <c r="T9">
        <f t="shared" si="5"/>
        <v>4415.0451834306696</v>
      </c>
      <c r="U9">
        <f t="shared" si="5"/>
        <v>4415.2958531168915</v>
      </c>
      <c r="V9">
        <f t="shared" si="5"/>
        <v>4415.5465228031135</v>
      </c>
      <c r="W9">
        <f t="shared" si="5"/>
        <v>4415.7971924893354</v>
      </c>
      <c r="X9">
        <f t="shared" si="5"/>
        <v>4416.0478621755574</v>
      </c>
      <c r="Y9">
        <f t="shared" si="5"/>
        <v>4416.2985318617793</v>
      </c>
      <c r="Z9">
        <f t="shared" si="6"/>
        <v>4416.5492015480013</v>
      </c>
      <c r="AA9">
        <f t="shared" si="6"/>
        <v>4416.7998712342232</v>
      </c>
      <c r="AB9">
        <f t="shared" si="6"/>
        <v>4417.0505409204452</v>
      </c>
      <c r="AC9">
        <f t="shared" si="6"/>
        <v>4417.3012106066662</v>
      </c>
      <c r="AD9">
        <f t="shared" si="6"/>
        <v>4417.5518802928882</v>
      </c>
      <c r="AE9">
        <f t="shared" si="6"/>
        <v>4417.8025499791111</v>
      </c>
      <c r="AF9">
        <f t="shared" si="6"/>
        <v>4418.053219665333</v>
      </c>
      <c r="AG9">
        <f t="shared" si="6"/>
        <v>4418.303889351555</v>
      </c>
      <c r="AH9">
        <f t="shared" si="6"/>
        <v>4418.554559037776</v>
      </c>
    </row>
    <row r="10" spans="1:34" x14ac:dyDescent="0.2">
      <c r="A10">
        <v>6</v>
      </c>
      <c r="B10">
        <f t="shared" si="2"/>
        <v>35</v>
      </c>
      <c r="C10">
        <f t="shared" si="3"/>
        <v>2642.6547012552628</v>
      </c>
      <c r="E10">
        <v>6</v>
      </c>
      <c r="F10">
        <f t="shared" si="4"/>
        <v>35</v>
      </c>
      <c r="G10">
        <f t="shared" si="7"/>
        <v>5294.1437730117414</v>
      </c>
      <c r="H10">
        <f t="shared" si="7"/>
        <v>5294.4445766352073</v>
      </c>
      <c r="I10">
        <f t="shared" si="5"/>
        <v>5294.7453802586742</v>
      </c>
      <c r="J10">
        <f t="shared" si="5"/>
        <v>5295.0461838821411</v>
      </c>
      <c r="K10">
        <f t="shared" si="5"/>
        <v>5295.3469875056071</v>
      </c>
      <c r="L10">
        <f t="shared" si="5"/>
        <v>5295.6477911290731</v>
      </c>
      <c r="M10">
        <f t="shared" si="5"/>
        <v>5295.9485947525391</v>
      </c>
      <c r="N10">
        <f t="shared" si="5"/>
        <v>5296.249398376006</v>
      </c>
      <c r="O10">
        <f t="shared" si="5"/>
        <v>5296.5502019994719</v>
      </c>
      <c r="P10">
        <f t="shared" si="5"/>
        <v>5296.8510056229379</v>
      </c>
      <c r="Q10">
        <f t="shared" si="5"/>
        <v>5297.1518092464048</v>
      </c>
      <c r="R10">
        <f t="shared" si="5"/>
        <v>5297.4526128698717</v>
      </c>
      <c r="S10">
        <f t="shared" si="5"/>
        <v>5297.7534164933377</v>
      </c>
      <c r="T10">
        <f t="shared" si="5"/>
        <v>5298.0542201168028</v>
      </c>
      <c r="U10">
        <f t="shared" si="5"/>
        <v>5298.3550237402696</v>
      </c>
      <c r="V10">
        <f t="shared" si="5"/>
        <v>5298.6558273637365</v>
      </c>
      <c r="W10">
        <f t="shared" si="5"/>
        <v>5298.9566309872025</v>
      </c>
      <c r="X10">
        <f t="shared" si="5"/>
        <v>5299.2574346106685</v>
      </c>
      <c r="Y10">
        <f t="shared" si="5"/>
        <v>5299.5582382341354</v>
      </c>
      <c r="Z10">
        <f t="shared" si="6"/>
        <v>5299.8590418576023</v>
      </c>
      <c r="AA10">
        <f t="shared" si="6"/>
        <v>5300.1598454810674</v>
      </c>
      <c r="AB10">
        <f t="shared" si="6"/>
        <v>5300.4606491045333</v>
      </c>
      <c r="AC10">
        <f t="shared" si="6"/>
        <v>5300.7614527280002</v>
      </c>
      <c r="AD10">
        <f t="shared" si="6"/>
        <v>5301.0622563514671</v>
      </c>
      <c r="AE10">
        <f t="shared" si="6"/>
        <v>5301.3630599749331</v>
      </c>
      <c r="AF10">
        <f t="shared" si="6"/>
        <v>5301.6638635983991</v>
      </c>
      <c r="AG10">
        <f t="shared" si="6"/>
        <v>5301.964667221866</v>
      </c>
      <c r="AH10">
        <f t="shared" si="6"/>
        <v>5302.2654708453319</v>
      </c>
    </row>
    <row r="11" spans="1:34" x14ac:dyDescent="0.2">
      <c r="A11">
        <v>7</v>
      </c>
      <c r="B11">
        <f t="shared" si="2"/>
        <v>48</v>
      </c>
      <c r="C11">
        <f t="shared" si="3"/>
        <v>3083.0971514644734</v>
      </c>
      <c r="E11">
        <v>7</v>
      </c>
      <c r="F11">
        <f t="shared" si="4"/>
        <v>48</v>
      </c>
      <c r="G11">
        <f t="shared" si="7"/>
        <v>6176.5010685136986</v>
      </c>
      <c r="H11">
        <f t="shared" si="7"/>
        <v>6176.8520060744095</v>
      </c>
      <c r="I11">
        <f t="shared" si="5"/>
        <v>6177.2029436351195</v>
      </c>
      <c r="J11">
        <f t="shared" si="5"/>
        <v>6177.5538811958313</v>
      </c>
      <c r="K11">
        <f t="shared" si="5"/>
        <v>6177.9048187565413</v>
      </c>
      <c r="L11">
        <f t="shared" si="5"/>
        <v>6178.2557563172522</v>
      </c>
      <c r="M11">
        <f t="shared" si="5"/>
        <v>6178.6066938779632</v>
      </c>
      <c r="N11">
        <f t="shared" si="5"/>
        <v>6178.9576314386741</v>
      </c>
      <c r="O11">
        <f t="shared" si="5"/>
        <v>6179.3085689993841</v>
      </c>
      <c r="P11">
        <f t="shared" si="5"/>
        <v>6179.659506560095</v>
      </c>
      <c r="Q11">
        <f t="shared" si="5"/>
        <v>6180.010444120805</v>
      </c>
      <c r="R11">
        <f t="shared" si="5"/>
        <v>6180.3613816815168</v>
      </c>
      <c r="S11">
        <f t="shared" si="5"/>
        <v>6180.7123192422268</v>
      </c>
      <c r="T11">
        <f t="shared" si="5"/>
        <v>6181.0632568029378</v>
      </c>
      <c r="U11">
        <f t="shared" si="5"/>
        <v>6181.4141943636487</v>
      </c>
      <c r="V11">
        <f t="shared" si="5"/>
        <v>6181.7651319243587</v>
      </c>
      <c r="W11">
        <f t="shared" si="5"/>
        <v>6182.1160694850696</v>
      </c>
      <c r="X11">
        <f t="shared" si="5"/>
        <v>6182.4670070457796</v>
      </c>
      <c r="Y11">
        <f t="shared" si="5"/>
        <v>6182.8179446064905</v>
      </c>
      <c r="Z11">
        <f t="shared" si="6"/>
        <v>6183.1688821672014</v>
      </c>
      <c r="AA11">
        <f t="shared" si="6"/>
        <v>6183.5198197279124</v>
      </c>
      <c r="AB11">
        <f t="shared" si="6"/>
        <v>6183.8707572886224</v>
      </c>
      <c r="AC11">
        <f t="shared" si="6"/>
        <v>6184.2216948493342</v>
      </c>
      <c r="AD11">
        <f t="shared" si="6"/>
        <v>6184.5726324100442</v>
      </c>
      <c r="AE11">
        <f t="shared" si="6"/>
        <v>6184.9235699707551</v>
      </c>
      <c r="AF11">
        <f t="shared" si="6"/>
        <v>6185.2745075314651</v>
      </c>
      <c r="AG11">
        <f t="shared" si="6"/>
        <v>6185.6254450921761</v>
      </c>
      <c r="AH11">
        <f t="shared" si="6"/>
        <v>6185.976382652887</v>
      </c>
    </row>
    <row r="12" spans="1:34" x14ac:dyDescent="0.2">
      <c r="A12">
        <v>8</v>
      </c>
      <c r="B12">
        <f t="shared" si="2"/>
        <v>63</v>
      </c>
      <c r="C12">
        <f t="shared" si="3"/>
        <v>3523.5396016736836</v>
      </c>
      <c r="E12">
        <v>8</v>
      </c>
      <c r="F12">
        <f t="shared" si="4"/>
        <v>63</v>
      </c>
      <c r="G12">
        <f t="shared" si="7"/>
        <v>7058.8583640156558</v>
      </c>
      <c r="H12">
        <f t="shared" si="7"/>
        <v>7059.2594355136107</v>
      </c>
      <c r="I12">
        <f t="shared" si="5"/>
        <v>7059.6605070115656</v>
      </c>
      <c r="J12">
        <f t="shared" si="5"/>
        <v>7060.0615785095206</v>
      </c>
      <c r="K12">
        <f t="shared" si="5"/>
        <v>7060.4626500074755</v>
      </c>
      <c r="L12">
        <f t="shared" si="5"/>
        <v>7060.8637215054305</v>
      </c>
      <c r="M12">
        <f t="shared" si="5"/>
        <v>7061.2647930033863</v>
      </c>
      <c r="N12">
        <f t="shared" si="5"/>
        <v>7061.6658645013413</v>
      </c>
      <c r="O12">
        <f t="shared" si="5"/>
        <v>7062.0669359992962</v>
      </c>
      <c r="P12">
        <f t="shared" si="5"/>
        <v>7062.4680074972512</v>
      </c>
      <c r="Q12">
        <f t="shared" si="5"/>
        <v>7062.8690789952061</v>
      </c>
      <c r="R12">
        <f t="shared" si="5"/>
        <v>7063.2701504931611</v>
      </c>
      <c r="S12">
        <f t="shared" si="5"/>
        <v>7063.671221991116</v>
      </c>
      <c r="T12">
        <f t="shared" si="5"/>
        <v>7064.0722934890719</v>
      </c>
      <c r="U12">
        <f t="shared" si="5"/>
        <v>7064.4733649870268</v>
      </c>
      <c r="V12">
        <f t="shared" si="5"/>
        <v>7064.8744364849817</v>
      </c>
      <c r="W12">
        <f t="shared" si="5"/>
        <v>7065.2755079829367</v>
      </c>
      <c r="X12">
        <f t="shared" si="5"/>
        <v>7065.6765794808916</v>
      </c>
      <c r="Y12">
        <f t="shared" si="5"/>
        <v>7066.0776509788466</v>
      </c>
      <c r="Z12">
        <f t="shared" si="6"/>
        <v>7066.4787224768015</v>
      </c>
      <c r="AA12">
        <f t="shared" si="6"/>
        <v>7066.8797939747574</v>
      </c>
      <c r="AB12">
        <f t="shared" si="6"/>
        <v>7067.2808654727123</v>
      </c>
      <c r="AC12">
        <f t="shared" si="6"/>
        <v>7067.6819369706673</v>
      </c>
      <c r="AD12">
        <f t="shared" si="6"/>
        <v>7068.0830084686222</v>
      </c>
      <c r="AE12">
        <f t="shared" si="6"/>
        <v>7068.4840799665772</v>
      </c>
      <c r="AF12">
        <f t="shared" si="6"/>
        <v>7068.8851514645321</v>
      </c>
      <c r="AG12">
        <f t="shared" si="6"/>
        <v>7069.286222962487</v>
      </c>
      <c r="AH12">
        <f t="shared" si="6"/>
        <v>7069.6872944604429</v>
      </c>
    </row>
    <row r="13" spans="1:34" x14ac:dyDescent="0.2">
      <c r="A13">
        <v>9</v>
      </c>
      <c r="B13">
        <f t="shared" si="2"/>
        <v>80</v>
      </c>
      <c r="C13">
        <f t="shared" si="3"/>
        <v>3963.9820518828942</v>
      </c>
      <c r="E13">
        <v>9</v>
      </c>
      <c r="F13">
        <f t="shared" si="4"/>
        <v>80</v>
      </c>
      <c r="G13">
        <f t="shared" si="7"/>
        <v>7941.2156595176129</v>
      </c>
      <c r="H13">
        <f t="shared" si="7"/>
        <v>7941.6668649528119</v>
      </c>
      <c r="I13">
        <f t="shared" si="5"/>
        <v>7942.1180703880118</v>
      </c>
      <c r="J13">
        <f t="shared" si="5"/>
        <v>7942.5692758232108</v>
      </c>
      <c r="K13">
        <f t="shared" si="5"/>
        <v>7943.0204812584107</v>
      </c>
      <c r="L13">
        <f t="shared" si="5"/>
        <v>7943.4716866936096</v>
      </c>
      <c r="M13">
        <f t="shared" si="5"/>
        <v>7943.9228921288086</v>
      </c>
      <c r="N13">
        <f t="shared" si="5"/>
        <v>7944.3740975640085</v>
      </c>
      <c r="O13">
        <f t="shared" si="5"/>
        <v>7944.8253029992084</v>
      </c>
      <c r="P13">
        <f t="shared" si="5"/>
        <v>7945.2765084344082</v>
      </c>
      <c r="Q13">
        <f t="shared" si="5"/>
        <v>7945.7277138696072</v>
      </c>
      <c r="R13">
        <f t="shared" si="5"/>
        <v>7946.1789193048062</v>
      </c>
      <c r="S13">
        <f t="shared" si="5"/>
        <v>7946.6301247400061</v>
      </c>
      <c r="T13">
        <f t="shared" si="5"/>
        <v>7947.0813301752059</v>
      </c>
      <c r="U13">
        <f t="shared" si="5"/>
        <v>7947.532535610404</v>
      </c>
      <c r="V13">
        <f t="shared" si="5"/>
        <v>7947.9837410456039</v>
      </c>
      <c r="W13">
        <f t="shared" si="5"/>
        <v>7948.4349464808038</v>
      </c>
      <c r="X13">
        <f t="shared" si="5"/>
        <v>7948.8861519160037</v>
      </c>
      <c r="Y13">
        <f t="shared" si="5"/>
        <v>7949.3373573512035</v>
      </c>
      <c r="Z13">
        <f t="shared" si="6"/>
        <v>7949.7885627864016</v>
      </c>
      <c r="AA13">
        <f t="shared" si="6"/>
        <v>7950.2397682216015</v>
      </c>
      <c r="AB13">
        <f t="shared" si="6"/>
        <v>7950.6909736568014</v>
      </c>
      <c r="AC13">
        <f t="shared" si="6"/>
        <v>7951.1421790920003</v>
      </c>
      <c r="AD13">
        <f t="shared" si="6"/>
        <v>7951.5933845271993</v>
      </c>
      <c r="AE13">
        <f t="shared" si="6"/>
        <v>7952.0445899623992</v>
      </c>
      <c r="AF13">
        <f t="shared" si="6"/>
        <v>7952.4957953975991</v>
      </c>
      <c r="AG13">
        <f t="shared" si="6"/>
        <v>7952.9470008327989</v>
      </c>
      <c r="AH13">
        <f t="shared" si="6"/>
        <v>7953.3982062679979</v>
      </c>
    </row>
    <row r="14" spans="1:34" x14ac:dyDescent="0.2">
      <c r="A14">
        <v>10</v>
      </c>
      <c r="B14">
        <f t="shared" si="2"/>
        <v>99</v>
      </c>
      <c r="C14">
        <f t="shared" si="3"/>
        <v>4404.4245020921044</v>
      </c>
      <c r="E14">
        <v>10</v>
      </c>
      <c r="F14">
        <f t="shared" si="4"/>
        <v>99</v>
      </c>
      <c r="G14">
        <f t="shared" si="7"/>
        <v>8823.5729550195701</v>
      </c>
      <c r="H14">
        <f t="shared" si="7"/>
        <v>8824.0742943920141</v>
      </c>
      <c r="I14">
        <f t="shared" si="5"/>
        <v>8824.575633764458</v>
      </c>
      <c r="J14">
        <f t="shared" si="5"/>
        <v>8825.0769731369001</v>
      </c>
      <c r="K14">
        <f t="shared" si="5"/>
        <v>8825.578312509344</v>
      </c>
      <c r="L14">
        <f t="shared" si="5"/>
        <v>8826.0796518817897</v>
      </c>
      <c r="M14">
        <f t="shared" si="5"/>
        <v>8826.5809912542318</v>
      </c>
      <c r="N14">
        <f t="shared" si="5"/>
        <v>8827.0823306266757</v>
      </c>
      <c r="O14">
        <f t="shared" si="5"/>
        <v>8827.5836699991196</v>
      </c>
      <c r="P14">
        <f t="shared" si="5"/>
        <v>8828.0850093715653</v>
      </c>
      <c r="Q14">
        <f t="shared" si="5"/>
        <v>8828.5863487440092</v>
      </c>
      <c r="R14">
        <f t="shared" si="5"/>
        <v>8829.0876881164513</v>
      </c>
      <c r="S14">
        <f t="shared" si="5"/>
        <v>8829.5890274888952</v>
      </c>
      <c r="T14">
        <f t="shared" si="5"/>
        <v>8830.0903668613391</v>
      </c>
      <c r="U14">
        <f t="shared" si="5"/>
        <v>8830.591706233783</v>
      </c>
      <c r="V14">
        <f t="shared" si="5"/>
        <v>8831.093045606227</v>
      </c>
      <c r="W14">
        <f t="shared" si="5"/>
        <v>8831.5943849786709</v>
      </c>
      <c r="X14">
        <f t="shared" si="5"/>
        <v>8832.0957243511148</v>
      </c>
      <c r="Y14">
        <f t="shared" si="5"/>
        <v>8832.5970637235587</v>
      </c>
      <c r="Z14">
        <f t="shared" si="6"/>
        <v>8833.0984030960026</v>
      </c>
      <c r="AA14">
        <f t="shared" si="6"/>
        <v>8833.5997424684465</v>
      </c>
      <c r="AB14">
        <f t="shared" si="6"/>
        <v>8834.1010818408904</v>
      </c>
      <c r="AC14">
        <f t="shared" si="6"/>
        <v>8834.6024212133325</v>
      </c>
      <c r="AD14">
        <f t="shared" si="6"/>
        <v>8835.1037605857764</v>
      </c>
      <c r="AE14">
        <f t="shared" si="6"/>
        <v>8835.6050999582221</v>
      </c>
      <c r="AF14">
        <f t="shared" si="6"/>
        <v>8836.106439330666</v>
      </c>
      <c r="AG14">
        <f t="shared" si="6"/>
        <v>8836.6077787031099</v>
      </c>
      <c r="AH14">
        <f t="shared" si="6"/>
        <v>8837.109118075552</v>
      </c>
    </row>
    <row r="15" spans="1:34" x14ac:dyDescent="0.2">
      <c r="A15">
        <v>11</v>
      </c>
      <c r="B15">
        <f t="shared" si="2"/>
        <v>120</v>
      </c>
      <c r="C15">
        <f t="shared" si="3"/>
        <v>4844.866952301315</v>
      </c>
    </row>
    <row r="16" spans="1:34" x14ac:dyDescent="0.2">
      <c r="A16">
        <v>12</v>
      </c>
      <c r="B16">
        <f t="shared" si="2"/>
        <v>143</v>
      </c>
      <c r="C16">
        <f t="shared" si="3"/>
        <v>5285.3094025105256</v>
      </c>
      <c r="G16">
        <f>1-G4/$C$6</f>
        <v>1.0045585047496752E-3</v>
      </c>
      <c r="H16">
        <f t="shared" ref="H16:AH16" si="8">1-H4/$C$6</f>
        <v>9.4779740011929903E-4</v>
      </c>
      <c r="I16">
        <f t="shared" si="8"/>
        <v>8.9103629548892282E-4</v>
      </c>
      <c r="J16">
        <f t="shared" si="8"/>
        <v>8.3427519085854662E-4</v>
      </c>
      <c r="K16">
        <f t="shared" si="8"/>
        <v>7.7751408622828144E-4</v>
      </c>
      <c r="L16">
        <f t="shared" si="8"/>
        <v>7.2075298159790524E-4</v>
      </c>
      <c r="M16">
        <f t="shared" si="8"/>
        <v>6.6399187696752904E-4</v>
      </c>
      <c r="N16">
        <f t="shared" si="8"/>
        <v>6.0723077233715284E-4</v>
      </c>
      <c r="O16">
        <f t="shared" si="8"/>
        <v>5.5046966770677663E-4</v>
      </c>
      <c r="P16">
        <f t="shared" si="8"/>
        <v>4.9370856307640043E-4</v>
      </c>
      <c r="Q16">
        <f t="shared" si="8"/>
        <v>4.3694745844602423E-4</v>
      </c>
      <c r="R16">
        <f t="shared" si="8"/>
        <v>3.8018635381575905E-4</v>
      </c>
      <c r="S16">
        <f t="shared" si="8"/>
        <v>3.2342524918538285E-4</v>
      </c>
      <c r="T16">
        <f t="shared" si="8"/>
        <v>2.6666414455500664E-4</v>
      </c>
      <c r="U16">
        <f t="shared" si="8"/>
        <v>2.0990303992463044E-4</v>
      </c>
      <c r="V16">
        <f t="shared" si="8"/>
        <v>1.5314193529425424E-4</v>
      </c>
      <c r="W16">
        <f t="shared" si="8"/>
        <v>9.6380830663878037E-5</v>
      </c>
      <c r="X16">
        <f t="shared" si="8"/>
        <v>3.9619726033501834E-5</v>
      </c>
      <c r="Y16">
        <f t="shared" si="8"/>
        <v>-1.7141378596763346E-5</v>
      </c>
      <c r="Z16">
        <f t="shared" si="8"/>
        <v>-7.3902483227250571E-5</v>
      </c>
      <c r="AA16">
        <f t="shared" si="8"/>
        <v>-1.3066358785751575E-4</v>
      </c>
      <c r="AB16">
        <f t="shared" si="8"/>
        <v>-1.8742469248778093E-4</v>
      </c>
      <c r="AC16">
        <f t="shared" si="8"/>
        <v>-2.4418579711826816E-4</v>
      </c>
      <c r="AD16">
        <f t="shared" si="8"/>
        <v>-3.0094690174853334E-4</v>
      </c>
      <c r="AE16">
        <f t="shared" si="8"/>
        <v>-3.5770800637902056E-4</v>
      </c>
      <c r="AF16">
        <f t="shared" si="8"/>
        <v>-4.1446911100928574E-4</v>
      </c>
      <c r="AG16">
        <f t="shared" si="8"/>
        <v>-4.7123021563977296E-4</v>
      </c>
      <c r="AH16">
        <f t="shared" si="8"/>
        <v>-5.2799132027003814E-4</v>
      </c>
    </row>
    <row r="17" spans="1:34" x14ac:dyDescent="0.2">
      <c r="A17">
        <v>13</v>
      </c>
      <c r="B17">
        <f t="shared" si="2"/>
        <v>168</v>
      </c>
      <c r="C17">
        <f t="shared" si="3"/>
        <v>5725.7518527197362</v>
      </c>
      <c r="G17">
        <f>(1-G6/$C$8)/(2*$G$2)</f>
        <v>-1.2857657137521628E-4</v>
      </c>
      <c r="H17">
        <f t="shared" ref="H17:AH17" si="9">(1-H6/$C$8)/(2*$G$2)</f>
        <v>-1.3295450623286041E-4</v>
      </c>
      <c r="I17">
        <f t="shared" si="9"/>
        <v>-1.3733244109048748E-4</v>
      </c>
      <c r="J17">
        <f t="shared" si="9"/>
        <v>-1.4171037594813162E-4</v>
      </c>
      <c r="K17">
        <f t="shared" si="9"/>
        <v>-1.4608831080575868E-4</v>
      </c>
      <c r="L17">
        <f t="shared" si="9"/>
        <v>-1.5046624566338574E-4</v>
      </c>
      <c r="M17">
        <f t="shared" si="9"/>
        <v>-1.5484418052102988E-4</v>
      </c>
      <c r="N17">
        <f t="shared" si="9"/>
        <v>-1.5922211537867402E-4</v>
      </c>
      <c r="O17">
        <f t="shared" si="9"/>
        <v>-1.6360005023630109E-4</v>
      </c>
      <c r="P17">
        <f t="shared" si="9"/>
        <v>-1.6797798509394523E-4</v>
      </c>
      <c r="Q17">
        <f t="shared" si="9"/>
        <v>-1.7235591995157229E-4</v>
      </c>
      <c r="R17">
        <f t="shared" si="9"/>
        <v>-1.7673385480919935E-4</v>
      </c>
      <c r="S17">
        <f t="shared" si="9"/>
        <v>-1.8111178966684349E-4</v>
      </c>
      <c r="T17">
        <f t="shared" si="9"/>
        <v>-1.8548972452448763E-4</v>
      </c>
      <c r="U17">
        <f t="shared" si="9"/>
        <v>-1.898676593821147E-4</v>
      </c>
      <c r="V17">
        <f t="shared" si="9"/>
        <v>-1.9424559423975883E-4</v>
      </c>
      <c r="W17">
        <f t="shared" si="9"/>
        <v>-1.986235290973859E-4</v>
      </c>
      <c r="X17">
        <f t="shared" si="9"/>
        <v>-2.0300146395501296E-4</v>
      </c>
      <c r="Y17">
        <f t="shared" si="9"/>
        <v>-2.073793988126571E-4</v>
      </c>
      <c r="Z17">
        <f t="shared" si="9"/>
        <v>-2.1175733367028416E-4</v>
      </c>
      <c r="AA17">
        <f t="shared" si="9"/>
        <v>-2.161352685279283E-4</v>
      </c>
      <c r="AB17">
        <f t="shared" si="9"/>
        <v>-2.2051320338557244E-4</v>
      </c>
      <c r="AC17">
        <f t="shared" si="9"/>
        <v>-2.2489113824319951E-4</v>
      </c>
      <c r="AD17">
        <f t="shared" si="9"/>
        <v>-2.2926907310082657E-4</v>
      </c>
      <c r="AE17">
        <f t="shared" si="9"/>
        <v>-2.3364700795847071E-4</v>
      </c>
      <c r="AF17">
        <f t="shared" si="9"/>
        <v>-2.3802494281609777E-4</v>
      </c>
      <c r="AG17">
        <f t="shared" si="9"/>
        <v>-2.4240287767374191E-4</v>
      </c>
      <c r="AH17">
        <f t="shared" si="9"/>
        <v>-2.4678081253138608E-4</v>
      </c>
    </row>
    <row r="18" spans="1:34" x14ac:dyDescent="0.2">
      <c r="A18">
        <v>14</v>
      </c>
      <c r="B18">
        <f t="shared" si="2"/>
        <v>195</v>
      </c>
      <c r="C18">
        <f t="shared" si="3"/>
        <v>6166.1943029289469</v>
      </c>
      <c r="G18">
        <f>(1-G7/$C$10)/(3*$G$2)</f>
        <v>-8.5717714250144184E-5</v>
      </c>
      <c r="H18">
        <f t="shared" ref="H18:AH18" si="10">(1-H7/$C$10)/(3*$G$2)</f>
        <v>-8.8636337488562226E-5</v>
      </c>
      <c r="I18">
        <f t="shared" si="10"/>
        <v>-9.1554960726991652E-5</v>
      </c>
      <c r="J18">
        <f t="shared" si="10"/>
        <v>-9.4473583965421078E-5</v>
      </c>
      <c r="K18">
        <f t="shared" si="10"/>
        <v>-9.7392207203839121E-5</v>
      </c>
      <c r="L18">
        <f t="shared" si="10"/>
        <v>-1.0031083044225716E-4</v>
      </c>
      <c r="M18">
        <f t="shared" si="10"/>
        <v>-1.0322945368068659E-4</v>
      </c>
      <c r="N18">
        <f t="shared" si="10"/>
        <v>-1.0614807691911602E-4</v>
      </c>
      <c r="O18">
        <f t="shared" si="10"/>
        <v>-1.0906670015753406E-4</v>
      </c>
      <c r="P18">
        <f t="shared" si="10"/>
        <v>-1.119853233959521E-4</v>
      </c>
      <c r="Q18">
        <f t="shared" si="10"/>
        <v>-1.1490394663438153E-4</v>
      </c>
      <c r="R18">
        <f t="shared" si="10"/>
        <v>-1.1782256987281095E-4</v>
      </c>
      <c r="S18">
        <f t="shared" si="10"/>
        <v>-1.2074119311122899E-4</v>
      </c>
      <c r="T18">
        <f t="shared" si="10"/>
        <v>-1.2365981634964704E-4</v>
      </c>
      <c r="U18">
        <f t="shared" si="10"/>
        <v>-1.2657843958807646E-4</v>
      </c>
      <c r="V18">
        <f t="shared" si="10"/>
        <v>-1.2949706282650589E-4</v>
      </c>
      <c r="W18">
        <f t="shared" si="10"/>
        <v>-1.3241568606492393E-4</v>
      </c>
      <c r="X18">
        <f t="shared" si="10"/>
        <v>-1.3533430930334197E-4</v>
      </c>
      <c r="Y18">
        <f t="shared" si="10"/>
        <v>-1.382529325417714E-4</v>
      </c>
      <c r="Z18">
        <f t="shared" si="10"/>
        <v>-1.4117155578020083E-4</v>
      </c>
      <c r="AA18">
        <f t="shared" si="10"/>
        <v>-1.4409017901860748E-4</v>
      </c>
      <c r="AB18">
        <f t="shared" si="10"/>
        <v>-1.4700880225703691E-4</v>
      </c>
      <c r="AC18">
        <f t="shared" si="10"/>
        <v>-1.4992742549546634E-4</v>
      </c>
      <c r="AD18">
        <f t="shared" si="10"/>
        <v>-1.5284604873389576E-4</v>
      </c>
      <c r="AE18">
        <f t="shared" si="10"/>
        <v>-1.5576467197231381E-4</v>
      </c>
      <c r="AF18">
        <f t="shared" si="10"/>
        <v>-1.5868329521073185E-4</v>
      </c>
      <c r="AG18">
        <f t="shared" si="10"/>
        <v>-1.6160191844916127E-4</v>
      </c>
      <c r="AH18">
        <f t="shared" si="10"/>
        <v>-1.6452054168757932E-4</v>
      </c>
    </row>
    <row r="19" spans="1:34" x14ac:dyDescent="0.2">
      <c r="A19">
        <v>15</v>
      </c>
      <c r="B19">
        <f t="shared" si="2"/>
        <v>224</v>
      </c>
      <c r="C19">
        <f t="shared" si="3"/>
        <v>6606.6367531381566</v>
      </c>
      <c r="G19">
        <f>(1-G8/$C$12)/(4*$G$2)</f>
        <v>-6.4288285687608138E-5</v>
      </c>
      <c r="H19">
        <f t="shared" ref="H19:AH19" si="11">(1-H8/$C$12)/(4*$G$2)</f>
        <v>-6.6477253116430207E-5</v>
      </c>
      <c r="I19">
        <f t="shared" si="11"/>
        <v>-6.8666220545243739E-5</v>
      </c>
      <c r="J19">
        <f t="shared" si="11"/>
        <v>-7.0855187974065809E-5</v>
      </c>
      <c r="K19">
        <f t="shared" si="11"/>
        <v>-7.304415540287934E-5</v>
      </c>
      <c r="L19">
        <f t="shared" si="11"/>
        <v>-7.5233122831692872E-5</v>
      </c>
      <c r="M19">
        <f t="shared" si="11"/>
        <v>-7.7422090260514942E-5</v>
      </c>
      <c r="N19">
        <f t="shared" si="11"/>
        <v>-7.9611057689337012E-5</v>
      </c>
      <c r="O19">
        <f t="shared" si="11"/>
        <v>-8.1800025118150543E-5</v>
      </c>
      <c r="P19">
        <f t="shared" si="11"/>
        <v>-8.3988992546972613E-5</v>
      </c>
      <c r="Q19">
        <f t="shared" si="11"/>
        <v>-8.6177959975786145E-5</v>
      </c>
      <c r="R19">
        <f t="shared" si="11"/>
        <v>-8.8366927404599676E-5</v>
      </c>
      <c r="S19">
        <f t="shared" si="11"/>
        <v>-9.0555894833421746E-5</v>
      </c>
      <c r="T19">
        <f t="shared" si="11"/>
        <v>-9.2744862262243816E-5</v>
      </c>
      <c r="U19">
        <f t="shared" si="11"/>
        <v>-9.4933829691057348E-5</v>
      </c>
      <c r="V19">
        <f t="shared" si="11"/>
        <v>-9.7122797119879417E-5</v>
      </c>
      <c r="W19">
        <f t="shared" si="11"/>
        <v>-9.9311764548692949E-5</v>
      </c>
      <c r="X19">
        <f t="shared" si="11"/>
        <v>-1.0150073197750648E-4</v>
      </c>
      <c r="Y19">
        <f t="shared" si="11"/>
        <v>-1.0368969940632855E-4</v>
      </c>
      <c r="Z19">
        <f t="shared" si="11"/>
        <v>-1.0587866683514208E-4</v>
      </c>
      <c r="AA19">
        <f t="shared" si="11"/>
        <v>-1.0806763426396415E-4</v>
      </c>
      <c r="AB19">
        <f t="shared" si="11"/>
        <v>-1.1025660169278622E-4</v>
      </c>
      <c r="AC19">
        <f t="shared" si="11"/>
        <v>-1.1244556912159975E-4</v>
      </c>
      <c r="AD19">
        <f t="shared" si="11"/>
        <v>-1.1463453655041328E-4</v>
      </c>
      <c r="AE19">
        <f t="shared" si="11"/>
        <v>-1.1682350397923535E-4</v>
      </c>
      <c r="AF19">
        <f t="shared" si="11"/>
        <v>-1.1901247140804889E-4</v>
      </c>
      <c r="AG19">
        <f t="shared" si="11"/>
        <v>-1.2120143883687096E-4</v>
      </c>
      <c r="AH19">
        <f t="shared" si="11"/>
        <v>-1.2339040626569304E-4</v>
      </c>
    </row>
    <row r="20" spans="1:34" x14ac:dyDescent="0.2">
      <c r="A20">
        <v>16</v>
      </c>
      <c r="B20">
        <f t="shared" si="2"/>
        <v>255</v>
      </c>
      <c r="C20">
        <f t="shared" si="3"/>
        <v>7047.0792033473672</v>
      </c>
      <c r="G20">
        <f>(1-G9/$C$14)/(5*$G$2)</f>
        <v>-5.1430628550093342E-5</v>
      </c>
      <c r="H20">
        <f t="shared" ref="H20:AH20" si="12">(1-H9/$C$14)/(5*$G$2)</f>
        <v>-5.3181802493144166E-5</v>
      </c>
      <c r="I20">
        <f t="shared" si="12"/>
        <v>-5.493297643620182E-5</v>
      </c>
      <c r="J20">
        <f t="shared" si="12"/>
        <v>-5.6684150379245814E-5</v>
      </c>
      <c r="K20">
        <f t="shared" si="12"/>
        <v>-5.8435324322303475E-5</v>
      </c>
      <c r="L20">
        <f t="shared" si="12"/>
        <v>-6.018649826536113E-5</v>
      </c>
      <c r="M20">
        <f t="shared" si="12"/>
        <v>-6.1937672208411954E-5</v>
      </c>
      <c r="N20">
        <f t="shared" si="12"/>
        <v>-6.3688846151462784E-5</v>
      </c>
      <c r="O20">
        <f t="shared" si="12"/>
        <v>-6.5440020094520432E-5</v>
      </c>
      <c r="P20">
        <f t="shared" si="12"/>
        <v>-6.7191194037578093E-5</v>
      </c>
      <c r="Q20">
        <f t="shared" si="12"/>
        <v>-6.8942367980635754E-5</v>
      </c>
      <c r="R20">
        <f t="shared" si="12"/>
        <v>-7.0693541923686572E-5</v>
      </c>
      <c r="S20">
        <f t="shared" si="12"/>
        <v>-7.2444715866737402E-5</v>
      </c>
      <c r="T20">
        <f t="shared" si="12"/>
        <v>-7.419588980979505E-5</v>
      </c>
      <c r="U20">
        <f t="shared" si="12"/>
        <v>-7.5947063752845881E-5</v>
      </c>
      <c r="V20">
        <f t="shared" si="12"/>
        <v>-7.7698237695903528E-5</v>
      </c>
      <c r="W20">
        <f t="shared" si="12"/>
        <v>-7.9449411638954359E-5</v>
      </c>
      <c r="X20">
        <f t="shared" si="12"/>
        <v>-8.120058558201202E-5</v>
      </c>
      <c r="Y20">
        <f t="shared" si="12"/>
        <v>-8.2951759525062838E-5</v>
      </c>
      <c r="Z20">
        <f t="shared" si="12"/>
        <v>-8.4702933468120499E-5</v>
      </c>
      <c r="AA20">
        <f t="shared" si="12"/>
        <v>-8.6454107411171316E-5</v>
      </c>
      <c r="AB20">
        <f t="shared" si="12"/>
        <v>-8.8205281354228977E-5</v>
      </c>
      <c r="AC20">
        <f t="shared" si="12"/>
        <v>-8.9956455297272964E-5</v>
      </c>
      <c r="AD20">
        <f t="shared" si="12"/>
        <v>-9.1707629240330625E-5</v>
      </c>
      <c r="AE20">
        <f t="shared" si="12"/>
        <v>-9.3458803183388286E-5</v>
      </c>
      <c r="AF20">
        <f t="shared" si="12"/>
        <v>-9.5209977126445934E-5</v>
      </c>
      <c r="AG20">
        <f t="shared" si="12"/>
        <v>-9.6961151069496765E-5</v>
      </c>
      <c r="AH20">
        <f t="shared" si="12"/>
        <v>-9.8712325012547596E-5</v>
      </c>
    </row>
    <row r="21" spans="1:34" x14ac:dyDescent="0.2">
      <c r="A21">
        <v>17</v>
      </c>
      <c r="B21">
        <f t="shared" si="2"/>
        <v>288</v>
      </c>
      <c r="C21">
        <f t="shared" si="3"/>
        <v>7487.5216535565778</v>
      </c>
    </row>
    <row r="22" spans="1:34" x14ac:dyDescent="0.2">
      <c r="A22">
        <v>18</v>
      </c>
      <c r="B22">
        <f t="shared" si="2"/>
        <v>323</v>
      </c>
      <c r="C22">
        <f t="shared" si="3"/>
        <v>7927.9641037657884</v>
      </c>
      <c r="G22">
        <f>SUM(G16:G20)</f>
        <v>6.7454530488661327E-4</v>
      </c>
      <c r="H22">
        <f t="shared" ref="H22:AH22" si="13">SUM(H16:H20)</f>
        <v>6.0654750078830214E-4</v>
      </c>
      <c r="I22">
        <f t="shared" si="13"/>
        <v>5.3854969668999816E-4</v>
      </c>
      <c r="J22">
        <f t="shared" si="13"/>
        <v>4.7055189259168225E-4</v>
      </c>
      <c r="K22">
        <f t="shared" si="13"/>
        <v>4.0255408849350084E-4</v>
      </c>
      <c r="L22">
        <f t="shared" si="13"/>
        <v>3.3455628439520835E-4</v>
      </c>
      <c r="M22">
        <f t="shared" si="13"/>
        <v>2.6655848029688567E-4</v>
      </c>
      <c r="N22">
        <f t="shared" si="13"/>
        <v>1.9856067619856296E-4</v>
      </c>
      <c r="O22">
        <f t="shared" si="13"/>
        <v>1.305628721002705E-4</v>
      </c>
      <c r="P22">
        <f t="shared" si="13"/>
        <v>6.2565068001952358E-5</v>
      </c>
      <c r="Q22">
        <f t="shared" si="13"/>
        <v>-5.4327360963514867E-6</v>
      </c>
      <c r="R22">
        <f t="shared" si="13"/>
        <v>-7.3430540194537505E-5</v>
      </c>
      <c r="S22">
        <f t="shared" si="13"/>
        <v>-1.4142834429284879E-4</v>
      </c>
      <c r="T22">
        <f t="shared" si="13"/>
        <v>-2.0942614839116689E-4</v>
      </c>
      <c r="U22">
        <f t="shared" si="13"/>
        <v>-2.7742395248946393E-4</v>
      </c>
      <c r="V22">
        <f t="shared" si="13"/>
        <v>-3.4542175658779344E-4</v>
      </c>
      <c r="W22">
        <f t="shared" si="13"/>
        <v>-4.134195606860791E-4</v>
      </c>
      <c r="X22">
        <f t="shared" si="13"/>
        <v>-4.8141736478437159E-4</v>
      </c>
      <c r="Y22">
        <f t="shared" si="13"/>
        <v>-5.4941516888258319E-4</v>
      </c>
      <c r="Z22">
        <f t="shared" si="13"/>
        <v>-6.1741297298099809E-4</v>
      </c>
      <c r="AA22">
        <f t="shared" si="13"/>
        <v>-6.8541077707918703E-4</v>
      </c>
      <c r="AB22">
        <f t="shared" si="13"/>
        <v>-7.5340858117740536E-4</v>
      </c>
      <c r="AC22">
        <f t="shared" si="13"/>
        <v>-8.214063852758067E-4</v>
      </c>
      <c r="AD22">
        <f t="shared" si="13"/>
        <v>-8.8940418937399966E-4</v>
      </c>
      <c r="AE22">
        <f t="shared" si="13"/>
        <v>-9.5740199347242876E-4</v>
      </c>
      <c r="AF22">
        <f t="shared" si="13"/>
        <v>-1.0253997975706102E-3</v>
      </c>
      <c r="AG22">
        <f t="shared" si="13"/>
        <v>-1.0933976016690439E-3</v>
      </c>
      <c r="AH22">
        <f t="shared" si="13"/>
        <v>-1.1613954057672442E-3</v>
      </c>
    </row>
    <row r="23" spans="1:34" x14ac:dyDescent="0.2">
      <c r="A23">
        <v>19</v>
      </c>
      <c r="B23">
        <f t="shared" si="2"/>
        <v>360</v>
      </c>
      <c r="C23">
        <f t="shared" si="3"/>
        <v>8368.406553974999</v>
      </c>
    </row>
    <row r="24" spans="1:34" x14ac:dyDescent="0.2">
      <c r="A24">
        <v>20</v>
      </c>
      <c r="B24">
        <f t="shared" si="2"/>
        <v>399</v>
      </c>
      <c r="C24">
        <f t="shared" si="3"/>
        <v>8808.8490041842088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1D06-11E5-7C4C-BCAA-BA8887B6627E}">
  <dimension ref="A1:E99"/>
  <sheetViews>
    <sheetView workbookViewId="0">
      <selection activeCell="B12" sqref="B12:B23"/>
    </sheetView>
  </sheetViews>
  <sheetFormatPr baseColWidth="10" defaultRowHeight="16" x14ac:dyDescent="0.2"/>
  <cols>
    <col min="2" max="2" width="12.1640625" bestFit="1" customWidth="1"/>
    <col min="3" max="3" width="12.1640625" customWidth="1"/>
    <col min="5" max="5" width="11.6640625" style="2" bestFit="1" customWidth="1"/>
  </cols>
  <sheetData>
    <row r="1" spans="1:4" x14ac:dyDescent="0.2">
      <c r="B1" t="s">
        <v>0</v>
      </c>
      <c r="C1">
        <v>440</v>
      </c>
    </row>
    <row r="2" spans="1:4" x14ac:dyDescent="0.2">
      <c r="B2" t="s">
        <v>6</v>
      </c>
      <c r="C2">
        <v>0.57999999999999996</v>
      </c>
    </row>
    <row r="3" spans="1:4" x14ac:dyDescent="0.2">
      <c r="B3" t="s">
        <v>2</v>
      </c>
      <c r="C3">
        <v>1.085</v>
      </c>
    </row>
    <row r="4" spans="1:4" x14ac:dyDescent="0.2">
      <c r="B4" t="s">
        <v>5</v>
      </c>
      <c r="C4">
        <v>0.6</v>
      </c>
    </row>
    <row r="6" spans="1:4" x14ac:dyDescent="0.2">
      <c r="A6">
        <v>37</v>
      </c>
      <c r="B6">
        <f>C1/2/2^($C$2*3*($C$3^(A6-49))/1200)</f>
        <v>219.91694279874059</v>
      </c>
      <c r="C6">
        <f>(1 - $C$4)*(C1/2-B6)</f>
        <v>3.3222880503763007E-2</v>
      </c>
      <c r="D6" s="2">
        <f>C1/2-C6</f>
        <v>219.96677711949624</v>
      </c>
    </row>
    <row r="7" spans="1:4" x14ac:dyDescent="0.2">
      <c r="A7">
        <v>25</v>
      </c>
      <c r="B7">
        <f>D6/2/2^($C$2*3*($C$3^(A7-12-49))/1200)</f>
        <v>109.97752665967379</v>
      </c>
      <c r="C7">
        <f>(1 - $C$4)*(D6/2-B7)</f>
        <v>2.3447600297345165E-3</v>
      </c>
      <c r="D7" s="2">
        <f>D6/2-C7</f>
        <v>109.98104379971839</v>
      </c>
    </row>
    <row r="8" spans="1:4" x14ac:dyDescent="0.2">
      <c r="A8">
        <v>13</v>
      </c>
      <c r="B8">
        <f>D7/2/2^($C$2*3*($C$3^(A8-12-49))/1200)</f>
        <v>54.989420742150095</v>
      </c>
      <c r="C8">
        <f t="shared" ref="C8" si="0">(1 - $C$4)*(D7/2-B8)</f>
        <v>4.4046308364045219E-4</v>
      </c>
      <c r="D8" s="2">
        <f t="shared" ref="D8" si="1">D7/2-C8</f>
        <v>54.990081436775554</v>
      </c>
    </row>
    <row r="9" spans="1:4" x14ac:dyDescent="0.2">
      <c r="A9">
        <v>1</v>
      </c>
      <c r="B9">
        <f>D8/2/2^($C$2*3*($C$3^(A9-12-49))/1200)</f>
        <v>27.494833865348795</v>
      </c>
      <c r="C9">
        <f>(1 - $C$4)*(D8/2-B9)</f>
        <v>8.2741215592818662E-5</v>
      </c>
      <c r="D9" s="2">
        <f>D8/2-C9</f>
        <v>27.494957977172184</v>
      </c>
    </row>
    <row r="10" spans="1:4" x14ac:dyDescent="0.2">
      <c r="D10" s="2"/>
    </row>
    <row r="12" spans="1:4" x14ac:dyDescent="0.2">
      <c r="A12">
        <v>1</v>
      </c>
      <c r="B12" s="2">
        <f>D9</f>
        <v>27.494957977172184</v>
      </c>
      <c r="C12">
        <v>0</v>
      </c>
      <c r="D12">
        <f>B12</f>
        <v>27.494957977172184</v>
      </c>
    </row>
    <row r="13" spans="1:4" x14ac:dyDescent="0.2">
      <c r="A13">
        <v>2</v>
      </c>
      <c r="B13">
        <f>B12*2^(1/12)</f>
        <v>29.129893257773634</v>
      </c>
      <c r="C13">
        <v>0</v>
      </c>
      <c r="D13">
        <f t="shared" ref="D13:D23" si="2">B13</f>
        <v>29.129893257773634</v>
      </c>
    </row>
    <row r="14" spans="1:4" x14ac:dyDescent="0.2">
      <c r="A14">
        <v>3</v>
      </c>
      <c r="B14">
        <f>B13*2^(1/12)</f>
        <v>30.86204684923683</v>
      </c>
      <c r="C14">
        <v>0</v>
      </c>
      <c r="D14">
        <f t="shared" si="2"/>
        <v>30.86204684923683</v>
      </c>
    </row>
    <row r="15" spans="1:4" x14ac:dyDescent="0.2">
      <c r="A15">
        <v>4</v>
      </c>
      <c r="B15">
        <f t="shared" ref="B15:B23" si="3">B14*2^(1/12)</f>
        <v>32.697199653153994</v>
      </c>
      <c r="C15">
        <v>0</v>
      </c>
      <c r="D15">
        <f t="shared" si="2"/>
        <v>32.697199653153994</v>
      </c>
    </row>
    <row r="16" spans="1:4" x14ac:dyDescent="0.2">
      <c r="A16">
        <v>5</v>
      </c>
      <c r="B16">
        <f t="shared" si="3"/>
        <v>34.64147632141421</v>
      </c>
      <c r="C16">
        <v>0</v>
      </c>
      <c r="D16">
        <f t="shared" si="2"/>
        <v>34.64147632141421</v>
      </c>
    </row>
    <row r="17" spans="1:4" x14ac:dyDescent="0.2">
      <c r="A17">
        <v>6</v>
      </c>
      <c r="B17">
        <f t="shared" si="3"/>
        <v>36.701365696659757</v>
      </c>
      <c r="C17">
        <v>0</v>
      </c>
      <c r="D17">
        <f t="shared" si="2"/>
        <v>36.701365696659757</v>
      </c>
    </row>
    <row r="18" spans="1:4" x14ac:dyDescent="0.2">
      <c r="A18">
        <v>7</v>
      </c>
      <c r="B18">
        <f t="shared" si="3"/>
        <v>38.883742468195237</v>
      </c>
      <c r="C18">
        <v>0</v>
      </c>
      <c r="D18">
        <f t="shared" si="2"/>
        <v>38.883742468195237</v>
      </c>
    </row>
    <row r="19" spans="1:4" x14ac:dyDescent="0.2">
      <c r="A19">
        <v>8</v>
      </c>
      <c r="B19">
        <f t="shared" si="3"/>
        <v>41.195890115624067</v>
      </c>
      <c r="C19">
        <v>0</v>
      </c>
      <c r="D19">
        <f t="shared" si="2"/>
        <v>41.195890115624067</v>
      </c>
    </row>
    <row r="20" spans="1:4" x14ac:dyDescent="0.2">
      <c r="A20">
        <v>9</v>
      </c>
      <c r="B20">
        <f t="shared" si="3"/>
        <v>43.645525216784584</v>
      </c>
      <c r="C20">
        <v>0</v>
      </c>
      <c r="D20">
        <f t="shared" si="2"/>
        <v>43.645525216784584</v>
      </c>
    </row>
    <row r="21" spans="1:4" x14ac:dyDescent="0.2">
      <c r="A21">
        <v>10</v>
      </c>
      <c r="B21">
        <f t="shared" si="3"/>
        <v>46.240823201111247</v>
      </c>
      <c r="C21">
        <v>0</v>
      </c>
      <c r="D21">
        <f t="shared" si="2"/>
        <v>46.240823201111247</v>
      </c>
    </row>
    <row r="22" spans="1:4" x14ac:dyDescent="0.2">
      <c r="A22">
        <v>11</v>
      </c>
      <c r="B22">
        <f t="shared" si="3"/>
        <v>48.990445634370417</v>
      </c>
      <c r="C22">
        <v>0</v>
      </c>
      <c r="D22">
        <f t="shared" si="2"/>
        <v>48.990445634370417</v>
      </c>
    </row>
    <row r="23" spans="1:4" x14ac:dyDescent="0.2">
      <c r="A23">
        <v>12</v>
      </c>
      <c r="B23">
        <f t="shared" si="3"/>
        <v>51.903569125830913</v>
      </c>
      <c r="C23">
        <v>0</v>
      </c>
      <c r="D23">
        <f t="shared" si="2"/>
        <v>51.903569125830913</v>
      </c>
    </row>
    <row r="24" spans="1:4" x14ac:dyDescent="0.2">
      <c r="A24">
        <v>13</v>
      </c>
      <c r="B24">
        <f>D12*2*2^($C$2*3*($C$3^(A24-49))/1200)</f>
        <v>54.992846965817449</v>
      </c>
      <c r="C24">
        <f>(B24-B12*2)*$C$4</f>
        <v>1.7586068838483014E-3</v>
      </c>
      <c r="D24">
        <f>2*B12+C24</f>
        <v>54.991674561228216</v>
      </c>
    </row>
    <row r="25" spans="1:4" x14ac:dyDescent="0.2">
      <c r="A25">
        <v>14</v>
      </c>
      <c r="B25">
        <f t="shared" ref="B25:B34" si="4">D13*2*2^($C$2*3*($C$3^(A25-49))/1200)</f>
        <v>58.26315577203556</v>
      </c>
      <c r="C25">
        <f t="shared" ref="C25:C34" si="5">(B25-B13*2)*$C$4</f>
        <v>2.0215538929747368E-3</v>
      </c>
      <c r="D25">
        <f t="shared" ref="D25:D34" si="6">2*B13+C25</f>
        <v>58.261808069440242</v>
      </c>
    </row>
    <row r="26" spans="1:4" x14ac:dyDescent="0.2">
      <c r="A26">
        <v>15</v>
      </c>
      <c r="B26">
        <f t="shared" si="4"/>
        <v>61.727966727144441</v>
      </c>
      <c r="C26">
        <f t="shared" si="5"/>
        <v>2.3238172024690582E-3</v>
      </c>
      <c r="D26">
        <f t="shared" si="6"/>
        <v>61.726417515676125</v>
      </c>
    </row>
    <row r="27" spans="1:4" x14ac:dyDescent="0.2">
      <c r="A27">
        <v>16</v>
      </c>
      <c r="B27">
        <f t="shared" si="4"/>
        <v>65.39885143225051</v>
      </c>
      <c r="C27">
        <f t="shared" si="5"/>
        <v>2.6712755655125876E-3</v>
      </c>
      <c r="D27">
        <f t="shared" si="6"/>
        <v>65.397070581873507</v>
      </c>
    </row>
    <row r="28" spans="1:4" x14ac:dyDescent="0.2">
      <c r="A28">
        <v>17</v>
      </c>
      <c r="B28">
        <f t="shared" si="4"/>
        <v>69.288070454129581</v>
      </c>
      <c r="C28">
        <f t="shared" si="5"/>
        <v>3.0706867806969741E-3</v>
      </c>
      <c r="D28">
        <f t="shared" si="6"/>
        <v>69.286023329609122</v>
      </c>
    </row>
    <row r="29" spans="1:4" x14ac:dyDescent="0.2">
      <c r="A29">
        <v>18</v>
      </c>
      <c r="B29">
        <f t="shared" si="4"/>
        <v>73.408614425222481</v>
      </c>
      <c r="C29">
        <f t="shared" si="5"/>
        <v>3.5298191417808765E-3</v>
      </c>
      <c r="D29">
        <f t="shared" si="6"/>
        <v>73.406261212461288</v>
      </c>
    </row>
    <row r="30" spans="1:4" x14ac:dyDescent="0.2">
      <c r="A30">
        <v>19</v>
      </c>
      <c r="B30">
        <f t="shared" si="4"/>
        <v>77.774247607300055</v>
      </c>
      <c r="C30">
        <f t="shared" si="5"/>
        <v>4.0576025457482951E-3</v>
      </c>
      <c r="D30">
        <f t="shared" si="6"/>
        <v>77.771542538936217</v>
      </c>
    </row>
    <row r="31" spans="1:4" x14ac:dyDescent="0.2">
      <c r="A31">
        <v>20</v>
      </c>
      <c r="B31">
        <f t="shared" si="4"/>
        <v>82.399554068246914</v>
      </c>
      <c r="C31">
        <f t="shared" si="5"/>
        <v>4.664302199267922E-3</v>
      </c>
      <c r="D31">
        <f t="shared" si="6"/>
        <v>82.396444533447408</v>
      </c>
    </row>
    <row r="32" spans="1:4" x14ac:dyDescent="0.2">
      <c r="A32">
        <v>21</v>
      </c>
      <c r="B32">
        <f t="shared" si="4"/>
        <v>87.299986630742751</v>
      </c>
      <c r="C32">
        <f t="shared" si="5"/>
        <v>5.3617183041495759E-3</v>
      </c>
      <c r="D32">
        <f t="shared" si="6"/>
        <v>87.296412151873312</v>
      </c>
    </row>
    <row r="33" spans="1:4" x14ac:dyDescent="0.2">
      <c r="A33">
        <v>22</v>
      </c>
      <c r="B33">
        <f t="shared" si="4"/>
        <v>92.491918761567803</v>
      </c>
      <c r="C33">
        <f t="shared" si="5"/>
        <v>6.1634156071846743E-3</v>
      </c>
      <c r="D33">
        <f t="shared" si="6"/>
        <v>92.487809817829685</v>
      </c>
    </row>
    <row r="34" spans="1:4" x14ac:dyDescent="0.2">
      <c r="A34">
        <v>23</v>
      </c>
      <c r="B34">
        <f t="shared" si="4"/>
        <v>97.992699580877726</v>
      </c>
      <c r="C34">
        <f t="shared" si="5"/>
        <v>7.0849872821355572E-3</v>
      </c>
      <c r="D34">
        <f t="shared" si="6"/>
        <v>97.987976256022975</v>
      </c>
    </row>
    <row r="35" spans="1:4" x14ac:dyDescent="0.2">
      <c r="A35">
        <v>24</v>
      </c>
      <c r="B35">
        <f>D23*2*2^($C$2*3*($C$3^(A35-49))/1200)</f>
        <v>103.82071218212747</v>
      </c>
      <c r="C35">
        <f>(B35-B23*2)*$C$4</f>
        <v>8.1443582793838225E-3</v>
      </c>
      <c r="D35">
        <f>2*B23+C35</f>
        <v>103.81528260994121</v>
      </c>
    </row>
    <row r="36" spans="1:4" x14ac:dyDescent="0.2">
      <c r="A36">
        <v>25</v>
      </c>
      <c r="B36">
        <f t="shared" ref="B36:B60" si="7">D24*2*2^($C$2*3*($C$3^(A36-49))/1200)</f>
        <v>109.99895317821242</v>
      </c>
      <c r="C36">
        <f t="shared" ref="C36:C60" si="8">(B36-B24*2)*$C$4</f>
        <v>7.9555479465113869E-3</v>
      </c>
      <c r="D36">
        <f t="shared" ref="D36:D60" si="9">2*B24+C36</f>
        <v>109.99364947958141</v>
      </c>
    </row>
    <row r="37" spans="1:4" x14ac:dyDescent="0.2">
      <c r="A37">
        <v>26</v>
      </c>
      <c r="B37">
        <f t="shared" si="7"/>
        <v>116.54155343028921</v>
      </c>
      <c r="C37">
        <f t="shared" si="8"/>
        <v>9.1451317308553822E-3</v>
      </c>
      <c r="D37">
        <f t="shared" si="9"/>
        <v>116.53545667580198</v>
      </c>
    </row>
    <row r="38" spans="1:4" x14ac:dyDescent="0.2">
      <c r="A38">
        <v>27</v>
      </c>
      <c r="B38">
        <f t="shared" si="7"/>
        <v>123.47345445667077</v>
      </c>
      <c r="C38">
        <f t="shared" si="8"/>
        <v>1.0512601429130086E-2</v>
      </c>
      <c r="D38">
        <f t="shared" si="9"/>
        <v>123.46644605571801</v>
      </c>
    </row>
    <row r="39" spans="1:4" x14ac:dyDescent="0.2">
      <c r="A39">
        <v>28</v>
      </c>
      <c r="B39">
        <f t="shared" si="7"/>
        <v>130.81784379720452</v>
      </c>
      <c r="C39">
        <f t="shared" si="8"/>
        <v>1.2084559622098822E-2</v>
      </c>
      <c r="D39">
        <f t="shared" si="9"/>
        <v>130.80978742412313</v>
      </c>
    </row>
    <row r="40" spans="1:4" x14ac:dyDescent="0.2">
      <c r="A40">
        <v>29</v>
      </c>
      <c r="B40">
        <f t="shared" si="7"/>
        <v>138.59929355460642</v>
      </c>
      <c r="C40">
        <f t="shared" si="8"/>
        <v>1.3891587808353733E-2</v>
      </c>
      <c r="D40">
        <f t="shared" si="9"/>
        <v>138.59003249606752</v>
      </c>
    </row>
    <row r="41" spans="1:4" x14ac:dyDescent="0.2">
      <c r="A41">
        <v>30</v>
      </c>
      <c r="B41">
        <f t="shared" si="7"/>
        <v>146.84384358654538</v>
      </c>
      <c r="C41">
        <f t="shared" si="8"/>
        <v>1.5968841660247788E-2</v>
      </c>
      <c r="D41">
        <f t="shared" si="9"/>
        <v>146.83319769210522</v>
      </c>
    </row>
    <row r="42" spans="1:4" x14ac:dyDescent="0.2">
      <c r="A42">
        <v>31</v>
      </c>
      <c r="B42">
        <f t="shared" si="7"/>
        <v>155.57908977354072</v>
      </c>
      <c r="C42">
        <f t="shared" si="8"/>
        <v>1.8356735364363885E-2</v>
      </c>
      <c r="D42">
        <f t="shared" si="9"/>
        <v>155.56685194996447</v>
      </c>
    </row>
    <row r="43" spans="1:4" x14ac:dyDescent="0.2">
      <c r="A43">
        <v>32</v>
      </c>
      <c r="B43">
        <f t="shared" si="7"/>
        <v>164.83427768380636</v>
      </c>
      <c r="C43">
        <f t="shared" si="8"/>
        <v>2.110172838752078E-2</v>
      </c>
      <c r="D43">
        <f t="shared" si="9"/>
        <v>164.82020986488135</v>
      </c>
    </row>
    <row r="44" spans="1:4" x14ac:dyDescent="0.2">
      <c r="A44">
        <v>33</v>
      </c>
      <c r="B44">
        <f t="shared" si="7"/>
        <v>174.64040197816485</v>
      </c>
      <c r="C44">
        <f t="shared" si="8"/>
        <v>2.4257230007606267E-2</v>
      </c>
      <c r="D44">
        <f t="shared" si="9"/>
        <v>174.62423049149311</v>
      </c>
    </row>
    <row r="45" spans="1:4" x14ac:dyDescent="0.2">
      <c r="A45">
        <v>34</v>
      </c>
      <c r="B45">
        <f t="shared" si="7"/>
        <v>185.03031192188635</v>
      </c>
      <c r="C45">
        <f t="shared" si="8"/>
        <v>2.7884639250447662E-2</v>
      </c>
      <c r="D45">
        <f t="shared" si="9"/>
        <v>185.01172216238606</v>
      </c>
    </row>
    <row r="46" spans="1:4" x14ac:dyDescent="0.2">
      <c r="A46">
        <v>35</v>
      </c>
      <c r="B46">
        <f t="shared" si="7"/>
        <v>196.038823395951</v>
      </c>
      <c r="C46">
        <f t="shared" si="8"/>
        <v>3.2054540517327722E-2</v>
      </c>
      <c r="D46">
        <f t="shared" si="9"/>
        <v>196.01745370227277</v>
      </c>
    </row>
    <row r="47" spans="1:4" x14ac:dyDescent="0.2">
      <c r="A47">
        <v>36</v>
      </c>
      <c r="B47">
        <f t="shared" si="7"/>
        <v>207.70283782797543</v>
      </c>
      <c r="C47">
        <f t="shared" si="8"/>
        <v>3.6848078232299027E-2</v>
      </c>
      <c r="D47">
        <f t="shared" si="9"/>
        <v>207.67827244248724</v>
      </c>
    </row>
    <row r="48" spans="1:4" x14ac:dyDescent="0.2">
      <c r="A48">
        <v>37</v>
      </c>
      <c r="B48">
        <f t="shared" si="7"/>
        <v>220.07038273220746</v>
      </c>
      <c r="C48">
        <f t="shared" si="8"/>
        <v>4.3485825469576862E-2</v>
      </c>
      <c r="D48">
        <f t="shared" si="9"/>
        <v>220.04139218189442</v>
      </c>
    </row>
    <row r="49" spans="1:4" x14ac:dyDescent="0.2">
      <c r="A49">
        <v>38</v>
      </c>
      <c r="B49">
        <f t="shared" si="7"/>
        <v>233.16642215185976</v>
      </c>
      <c r="C49">
        <f t="shared" si="8"/>
        <v>4.9989174768802512E-2</v>
      </c>
      <c r="D49">
        <f t="shared" si="9"/>
        <v>233.13309603534722</v>
      </c>
    </row>
    <row r="50" spans="1:4" x14ac:dyDescent="0.2">
      <c r="A50">
        <v>39</v>
      </c>
      <c r="B50">
        <f t="shared" si="7"/>
        <v>247.04268432858115</v>
      </c>
      <c r="C50">
        <f t="shared" si="8"/>
        <v>5.7465249143768909E-2</v>
      </c>
      <c r="D50">
        <f t="shared" si="9"/>
        <v>247.00437416248531</v>
      </c>
    </row>
    <row r="51" spans="1:4" x14ac:dyDescent="0.2">
      <c r="A51">
        <v>40</v>
      </c>
      <c r="B51">
        <f t="shared" si="7"/>
        <v>261.74578688974458</v>
      </c>
      <c r="C51">
        <f t="shared" si="8"/>
        <v>6.6059577201326644E-2</v>
      </c>
      <c r="D51">
        <f t="shared" si="9"/>
        <v>261.70174717161035</v>
      </c>
    </row>
    <row r="52" spans="1:4" x14ac:dyDescent="0.2">
      <c r="A52">
        <v>41</v>
      </c>
      <c r="B52">
        <f t="shared" si="7"/>
        <v>277.32515289034995</v>
      </c>
      <c r="C52">
        <f t="shared" si="8"/>
        <v>7.5939468682270209E-2</v>
      </c>
      <c r="D52">
        <f t="shared" si="9"/>
        <v>277.27452657789513</v>
      </c>
    </row>
    <row r="53" spans="1:4" x14ac:dyDescent="0.2">
      <c r="A53">
        <v>42</v>
      </c>
      <c r="B53">
        <f t="shared" si="7"/>
        <v>293.8331826340563</v>
      </c>
      <c r="C53">
        <f t="shared" si="8"/>
        <v>8.7297276579329258E-2</v>
      </c>
      <c r="D53">
        <f t="shared" si="9"/>
        <v>293.77498444967006</v>
      </c>
    </row>
    <row r="54" spans="1:4" x14ac:dyDescent="0.2">
      <c r="A54">
        <v>43</v>
      </c>
      <c r="B54">
        <f t="shared" si="7"/>
        <v>311.32543646099674</v>
      </c>
      <c r="C54">
        <f t="shared" si="8"/>
        <v>0.10035414834918584</v>
      </c>
      <c r="D54">
        <f t="shared" si="9"/>
        <v>311.25853369543063</v>
      </c>
    </row>
    <row r="55" spans="1:4" x14ac:dyDescent="0.2">
      <c r="A55">
        <v>44</v>
      </c>
      <c r="B55">
        <f t="shared" si="7"/>
        <v>329.86082926708008</v>
      </c>
      <c r="C55">
        <f t="shared" si="8"/>
        <v>0.11536433968041138</v>
      </c>
      <c r="D55">
        <f t="shared" si="9"/>
        <v>329.78391970729314</v>
      </c>
    </row>
    <row r="56" spans="1:4" x14ac:dyDescent="0.2">
      <c r="A56">
        <v>45</v>
      </c>
      <c r="B56">
        <f t="shared" si="7"/>
        <v>349.5018375819073</v>
      </c>
      <c r="C56">
        <f t="shared" si="8"/>
        <v>0.13262017534656251</v>
      </c>
      <c r="D56">
        <f t="shared" si="9"/>
        <v>349.41342413167627</v>
      </c>
    </row>
    <row r="57" spans="1:4" x14ac:dyDescent="0.2">
      <c r="A57">
        <v>46</v>
      </c>
      <c r="B57">
        <f t="shared" si="7"/>
        <v>370.31472010113157</v>
      </c>
      <c r="C57">
        <f t="shared" si="8"/>
        <v>0.15245775441532031</v>
      </c>
      <c r="D57">
        <f t="shared" si="9"/>
        <v>370.21308159818801</v>
      </c>
    </row>
    <row r="58" spans="1:4" x14ac:dyDescent="0.2">
      <c r="A58">
        <v>47</v>
      </c>
      <c r="B58">
        <f t="shared" si="7"/>
        <v>392.369752644828</v>
      </c>
      <c r="C58">
        <f t="shared" si="8"/>
        <v>0.17526351175559965</v>
      </c>
      <c r="D58">
        <f t="shared" si="9"/>
        <v>392.25291030365759</v>
      </c>
    </row>
    <row r="59" spans="1:4" x14ac:dyDescent="0.2">
      <c r="A59">
        <v>48</v>
      </c>
      <c r="B59">
        <f t="shared" si="7"/>
        <v>415.74147859709484</v>
      </c>
      <c r="C59">
        <f t="shared" si="8"/>
        <v>0.20148176468638893</v>
      </c>
      <c r="D59">
        <f t="shared" si="9"/>
        <v>415.60715742063724</v>
      </c>
    </row>
    <row r="60" spans="1:4" x14ac:dyDescent="0.2">
      <c r="A60">
        <v>49</v>
      </c>
      <c r="B60">
        <f t="shared" si="7"/>
        <v>440.52531781836086</v>
      </c>
      <c r="C60">
        <f t="shared" si="8"/>
        <v>0.23073141236756101</v>
      </c>
      <c r="D60">
        <f t="shared" si="9"/>
        <v>440.37149687678249</v>
      </c>
    </row>
    <row r="61" spans="1:4" x14ac:dyDescent="0.2">
      <c r="A61">
        <v>50</v>
      </c>
      <c r="B61" s="1"/>
      <c r="C61" s="1"/>
    </row>
    <row r="62" spans="1:4" x14ac:dyDescent="0.2">
      <c r="A62">
        <v>51</v>
      </c>
      <c r="B62" s="1"/>
      <c r="C62" s="1"/>
    </row>
    <row r="63" spans="1:4" x14ac:dyDescent="0.2">
      <c r="A63">
        <v>52</v>
      </c>
      <c r="B63" s="1"/>
      <c r="C63" s="1"/>
    </row>
    <row r="64" spans="1:4" x14ac:dyDescent="0.2">
      <c r="A64">
        <v>53</v>
      </c>
      <c r="B64" s="1"/>
      <c r="C64" s="1"/>
    </row>
    <row r="65" spans="1:3" x14ac:dyDescent="0.2">
      <c r="A65">
        <v>54</v>
      </c>
      <c r="B65" s="1"/>
      <c r="C65" s="1"/>
    </row>
    <row r="66" spans="1:3" x14ac:dyDescent="0.2">
      <c r="A66">
        <v>55</v>
      </c>
      <c r="B66" s="1"/>
      <c r="C66" s="1"/>
    </row>
    <row r="67" spans="1:3" x14ac:dyDescent="0.2">
      <c r="A67">
        <v>56</v>
      </c>
      <c r="B67" s="1"/>
      <c r="C67" s="1"/>
    </row>
    <row r="68" spans="1:3" x14ac:dyDescent="0.2">
      <c r="A68">
        <v>57</v>
      </c>
      <c r="B68" s="1"/>
      <c r="C68" s="1"/>
    </row>
    <row r="69" spans="1:3" x14ac:dyDescent="0.2">
      <c r="A69">
        <v>58</v>
      </c>
      <c r="B69" s="1"/>
      <c r="C69" s="1"/>
    </row>
    <row r="70" spans="1:3" x14ac:dyDescent="0.2">
      <c r="A70">
        <v>59</v>
      </c>
      <c r="B70" s="1"/>
      <c r="C70" s="1"/>
    </row>
    <row r="71" spans="1:3" x14ac:dyDescent="0.2">
      <c r="A71">
        <v>60</v>
      </c>
      <c r="B71" s="1"/>
      <c r="C71" s="1"/>
    </row>
    <row r="72" spans="1:3" x14ac:dyDescent="0.2">
      <c r="A72">
        <v>61</v>
      </c>
      <c r="B72" s="1"/>
      <c r="C72" s="1"/>
    </row>
    <row r="73" spans="1:3" x14ac:dyDescent="0.2">
      <c r="A73">
        <v>62</v>
      </c>
      <c r="B73" s="1"/>
      <c r="C73" s="1"/>
    </row>
    <row r="74" spans="1:3" x14ac:dyDescent="0.2">
      <c r="A74">
        <v>63</v>
      </c>
      <c r="B74" s="1"/>
      <c r="C74" s="1"/>
    </row>
    <row r="75" spans="1:3" x14ac:dyDescent="0.2">
      <c r="A75">
        <v>64</v>
      </c>
      <c r="B75" s="1"/>
      <c r="C75" s="1"/>
    </row>
    <row r="76" spans="1:3" x14ac:dyDescent="0.2">
      <c r="A76">
        <v>65</v>
      </c>
      <c r="B76" s="1"/>
      <c r="C76" s="1"/>
    </row>
    <row r="77" spans="1:3" x14ac:dyDescent="0.2">
      <c r="A77">
        <v>66</v>
      </c>
      <c r="B77" s="1"/>
      <c r="C77" s="1"/>
    </row>
    <row r="78" spans="1:3" x14ac:dyDescent="0.2">
      <c r="A78">
        <v>67</v>
      </c>
      <c r="B78" s="1"/>
      <c r="C78" s="1"/>
    </row>
    <row r="79" spans="1:3" x14ac:dyDescent="0.2">
      <c r="A79">
        <v>68</v>
      </c>
      <c r="B79" s="1"/>
      <c r="C79" s="1"/>
    </row>
    <row r="80" spans="1:3" x14ac:dyDescent="0.2">
      <c r="A80">
        <v>69</v>
      </c>
      <c r="B80" s="1"/>
      <c r="C80" s="1"/>
    </row>
    <row r="81" spans="1:3" x14ac:dyDescent="0.2">
      <c r="A81">
        <v>70</v>
      </c>
      <c r="B81" s="1"/>
      <c r="C81" s="1"/>
    </row>
    <row r="82" spans="1:3" x14ac:dyDescent="0.2">
      <c r="A82">
        <v>71</v>
      </c>
      <c r="B82" s="1"/>
      <c r="C82" s="1"/>
    </row>
    <row r="83" spans="1:3" x14ac:dyDescent="0.2">
      <c r="A83">
        <v>72</v>
      </c>
      <c r="B83" s="1"/>
      <c r="C83" s="1"/>
    </row>
    <row r="84" spans="1:3" x14ac:dyDescent="0.2">
      <c r="A84">
        <v>73</v>
      </c>
      <c r="B84" s="1"/>
      <c r="C84" s="1"/>
    </row>
    <row r="85" spans="1:3" x14ac:dyDescent="0.2">
      <c r="A85">
        <v>74</v>
      </c>
      <c r="B85" s="1"/>
      <c r="C85" s="1"/>
    </row>
    <row r="86" spans="1:3" x14ac:dyDescent="0.2">
      <c r="A86">
        <v>75</v>
      </c>
      <c r="B86" s="1"/>
      <c r="C86" s="1"/>
    </row>
    <row r="87" spans="1:3" x14ac:dyDescent="0.2">
      <c r="A87">
        <v>76</v>
      </c>
      <c r="B87" s="1"/>
      <c r="C87" s="1"/>
    </row>
    <row r="88" spans="1:3" x14ac:dyDescent="0.2">
      <c r="A88">
        <v>77</v>
      </c>
      <c r="B88" s="1"/>
      <c r="C88" s="1"/>
    </row>
    <row r="89" spans="1:3" x14ac:dyDescent="0.2">
      <c r="A89">
        <v>78</v>
      </c>
      <c r="B89" s="1"/>
      <c r="C89" s="1"/>
    </row>
    <row r="90" spans="1:3" x14ac:dyDescent="0.2">
      <c r="A90">
        <v>79</v>
      </c>
      <c r="B90" s="1"/>
      <c r="C90" s="1"/>
    </row>
    <row r="91" spans="1:3" x14ac:dyDescent="0.2">
      <c r="A91">
        <v>80</v>
      </c>
      <c r="B91" s="1"/>
      <c r="C91" s="1"/>
    </row>
    <row r="92" spans="1:3" x14ac:dyDescent="0.2">
      <c r="A92">
        <v>81</v>
      </c>
      <c r="B92" s="1"/>
      <c r="C92" s="1"/>
    </row>
    <row r="93" spans="1:3" x14ac:dyDescent="0.2">
      <c r="A93">
        <v>82</v>
      </c>
      <c r="B93" s="1"/>
      <c r="C93" s="1"/>
    </row>
    <row r="94" spans="1:3" x14ac:dyDescent="0.2">
      <c r="A94">
        <v>83</v>
      </c>
      <c r="B94" s="1"/>
      <c r="C94" s="1"/>
    </row>
    <row r="95" spans="1:3" x14ac:dyDescent="0.2">
      <c r="A95">
        <v>84</v>
      </c>
      <c r="B95" s="1"/>
      <c r="C95" s="1"/>
    </row>
    <row r="96" spans="1:3" x14ac:dyDescent="0.2">
      <c r="A96">
        <v>85</v>
      </c>
      <c r="B96" s="1"/>
      <c r="C96" s="1"/>
    </row>
    <row r="97" spans="1:3" x14ac:dyDescent="0.2">
      <c r="A97">
        <v>86</v>
      </c>
      <c r="B97" s="1"/>
      <c r="C97" s="1"/>
    </row>
    <row r="98" spans="1:3" x14ac:dyDescent="0.2">
      <c r="A98">
        <v>87</v>
      </c>
      <c r="B98" s="1"/>
      <c r="C98" s="1"/>
    </row>
    <row r="99" spans="1:3" x14ac:dyDescent="0.2">
      <c r="A99">
        <v>88</v>
      </c>
      <c r="B99" s="1"/>
      <c r="C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753A-9471-6A45-B613-99E6C5531E14}">
  <dimension ref="A1:F93"/>
  <sheetViews>
    <sheetView workbookViewId="0">
      <selection sqref="A1:C7"/>
    </sheetView>
  </sheetViews>
  <sheetFormatPr baseColWidth="10" defaultRowHeight="16" x14ac:dyDescent="0.2"/>
  <sheetData>
    <row r="1" spans="1:3" x14ac:dyDescent="0.2">
      <c r="B1" t="s">
        <v>1</v>
      </c>
      <c r="C1">
        <v>0.57999999999999996</v>
      </c>
    </row>
    <row r="2" spans="1:3" x14ac:dyDescent="0.2">
      <c r="B2" t="s">
        <v>2</v>
      </c>
      <c r="C2">
        <v>1.085</v>
      </c>
    </row>
    <row r="3" spans="1:3" x14ac:dyDescent="0.2">
      <c r="B3" t="s">
        <v>0</v>
      </c>
      <c r="C3">
        <v>1.0002</v>
      </c>
    </row>
    <row r="4" spans="1:3" x14ac:dyDescent="0.2">
      <c r="B4" t="s">
        <v>5</v>
      </c>
      <c r="C4">
        <v>1</v>
      </c>
    </row>
    <row r="6" spans="1:3" x14ac:dyDescent="0.2">
      <c r="A6">
        <v>1</v>
      </c>
      <c r="B6">
        <f>440*2^((A6-49)/12)</f>
        <v>27.5</v>
      </c>
      <c r="C6">
        <f>B6*2^($C$3^(A6-49) - 1)</f>
        <v>27.318504387624092</v>
      </c>
    </row>
    <row r="7" spans="1:3" x14ac:dyDescent="0.2">
      <c r="A7">
        <v>2</v>
      </c>
      <c r="B7">
        <f t="shared" ref="B7:B70" si="0">440*2^((A7-49)/12)</f>
        <v>29.135235094880628</v>
      </c>
      <c r="C7">
        <f t="shared" ref="C7:C69" si="1">B7*2^($C$3^(A7-49) - 1)</f>
        <v>28.946921478673936</v>
      </c>
    </row>
    <row r="8" spans="1:3" x14ac:dyDescent="0.2">
      <c r="A8">
        <v>3</v>
      </c>
      <c r="B8">
        <f t="shared" si="0"/>
        <v>30.867706328507751</v>
      </c>
      <c r="C8">
        <f t="shared" si="1"/>
        <v>30.672407032735194</v>
      </c>
    </row>
    <row r="9" spans="1:3" x14ac:dyDescent="0.2">
      <c r="A9">
        <v>4</v>
      </c>
      <c r="B9">
        <f t="shared" si="0"/>
        <v>32.703195662574828</v>
      </c>
      <c r="C9">
        <f t="shared" si="1"/>
        <v>32.500747263065442</v>
      </c>
    </row>
    <row r="10" spans="1:3" x14ac:dyDescent="0.2">
      <c r="A10">
        <v>5</v>
      </c>
      <c r="B10">
        <f t="shared" si="0"/>
        <v>34.647828872109017</v>
      </c>
      <c r="C10">
        <f t="shared" si="1"/>
        <v>34.438073299854125</v>
      </c>
    </row>
    <row r="11" spans="1:3" x14ac:dyDescent="0.2">
      <c r="A11">
        <v>6</v>
      </c>
      <c r="B11">
        <f t="shared" si="0"/>
        <v>36.708095989675947</v>
      </c>
      <c r="C11">
        <f t="shared" si="1"/>
        <v>36.490881750946329</v>
      </c>
    </row>
    <row r="12" spans="1:3" x14ac:dyDescent="0.2">
      <c r="A12">
        <v>7</v>
      </c>
      <c r="B12">
        <f t="shared" si="0"/>
        <v>38.890872965260115</v>
      </c>
      <c r="C12">
        <f>B12*2^($C$3^(A12-49) - 1)</f>
        <v>38.666056488215794</v>
      </c>
    </row>
    <row r="13" spans="1:3" x14ac:dyDescent="0.2">
      <c r="A13">
        <v>8</v>
      </c>
      <c r="B13">
        <f t="shared" si="0"/>
        <v>41.203444614108754</v>
      </c>
      <c r="C13">
        <f>B13*2^($C$3^(A13-49) - 1)</f>
        <v>40.97089173264974</v>
      </c>
    </row>
    <row r="14" spans="1:3" x14ac:dyDescent="0.2">
      <c r="A14">
        <v>9</v>
      </c>
      <c r="B14">
        <f t="shared" si="0"/>
        <v>43.653528929125486</v>
      </c>
      <c r="C14">
        <f t="shared" si="1"/>
        <v>43.413116515564212</v>
      </c>
    </row>
    <row r="15" spans="1:3" x14ac:dyDescent="0.2">
      <c r="A15">
        <v>10</v>
      </c>
      <c r="B15">
        <f t="shared" si="0"/>
        <v>46.249302838954307</v>
      </c>
      <c r="C15">
        <f t="shared" si="1"/>
        <v>46.00092059798358</v>
      </c>
    </row>
    <row r="16" spans="1:3" x14ac:dyDescent="0.2">
      <c r="A16">
        <v>11</v>
      </c>
      <c r="B16">
        <f t="shared" si="0"/>
        <v>48.99942949771868</v>
      </c>
      <c r="C16">
        <f t="shared" si="1"/>
        <v>48.742981935107728</v>
      </c>
    </row>
    <row r="17" spans="1:6" x14ac:dyDescent="0.2">
      <c r="A17">
        <v>12</v>
      </c>
      <c r="B17">
        <f t="shared" si="0"/>
        <v>51.913087197493141</v>
      </c>
      <c r="C17">
        <f t="shared" si="1"/>
        <v>51.648495777972613</v>
      </c>
    </row>
    <row r="18" spans="1:6" x14ac:dyDescent="0.2">
      <c r="A18">
        <v>13</v>
      </c>
      <c r="B18">
        <f t="shared" si="0"/>
        <v>55</v>
      </c>
      <c r="C18">
        <f t="shared" si="1"/>
        <v>54.727205509900479</v>
      </c>
      <c r="D18">
        <f>2*B6*(1+(2^($C$1*3*($C$2^(A6-49))/1200)-1)*$C$4)</f>
        <v>55.001101369557688</v>
      </c>
      <c r="F18">
        <f>1200*(LOG(D18,2)-LOG(B18,2))</f>
        <v>3.4667443419422739E-2</v>
      </c>
    </row>
    <row r="19" spans="1:6" x14ac:dyDescent="0.2">
      <c r="A19">
        <v>14</v>
      </c>
      <c r="B19">
        <f t="shared" si="0"/>
        <v>58.270470189761255</v>
      </c>
      <c r="C19">
        <f t="shared" si="1"/>
        <v>57.989435321153273</v>
      </c>
      <c r="D19">
        <f t="shared" ref="D19:D82" si="2">2*B7*(1+(2^($C$1*3*($C$2^(A7-49))/1200)-1)*$C$4)</f>
        <v>58.27173623437232</v>
      </c>
      <c r="F19">
        <f t="shared" ref="F19:F82" si="3">1200*(LOG(D19,2)-LOG(B19,2))</f>
        <v>3.7614176110878361E-2</v>
      </c>
    </row>
    <row r="20" spans="1:6" x14ac:dyDescent="0.2">
      <c r="A20">
        <v>15</v>
      </c>
      <c r="B20">
        <f t="shared" si="0"/>
        <v>61.735412657015516</v>
      </c>
      <c r="C20">
        <f t="shared" si="1"/>
        <v>61.446124831368579</v>
      </c>
      <c r="D20">
        <f t="shared" si="2"/>
        <v>61.736867998741587</v>
      </c>
      <c r="F20">
        <f t="shared" si="3"/>
        <v>4.0811381080985143E-2</v>
      </c>
    </row>
    <row r="21" spans="1:6" x14ac:dyDescent="0.2">
      <c r="A21">
        <v>16</v>
      </c>
      <c r="B21">
        <f t="shared" si="0"/>
        <v>65.406391325149656</v>
      </c>
      <c r="C21">
        <f t="shared" si="1"/>
        <v>65.108865775889115</v>
      </c>
      <c r="D21">
        <f t="shared" si="2"/>
        <v>65.408064267546337</v>
      </c>
      <c r="F21">
        <f t="shared" si="3"/>
        <v>4.4280348472724995E-2</v>
      </c>
    </row>
    <row r="22" spans="1:6" x14ac:dyDescent="0.2">
      <c r="A22">
        <v>17</v>
      </c>
      <c r="B22">
        <f t="shared" si="0"/>
        <v>69.295657744218019</v>
      </c>
      <c r="C22">
        <f t="shared" si="1"/>
        <v>68.989940879018334</v>
      </c>
      <c r="D22">
        <f t="shared" si="2"/>
        <v>69.297580822798665</v>
      </c>
      <c r="F22">
        <f t="shared" si="3"/>
        <v>4.804417809296524E-2</v>
      </c>
    </row>
    <row r="23" spans="1:6" x14ac:dyDescent="0.2">
      <c r="A23">
        <v>18</v>
      </c>
      <c r="B23">
        <f t="shared" si="0"/>
        <v>73.416191979351879</v>
      </c>
      <c r="C23">
        <f t="shared" si="1"/>
        <v>73.102365044569112</v>
      </c>
      <c r="D23">
        <f t="shared" si="2"/>
        <v>73.418402594359534</v>
      </c>
      <c r="F23">
        <f t="shared" si="3"/>
        <v>5.2127933228618417E-2</v>
      </c>
    </row>
    <row r="24" spans="1:6" x14ac:dyDescent="0.2">
      <c r="A24">
        <v>19</v>
      </c>
      <c r="B24">
        <f t="shared" si="0"/>
        <v>77.781745930520216</v>
      </c>
      <c r="C24">
        <f t="shared" si="1"/>
        <v>77.459929001844614</v>
      </c>
      <c r="D24">
        <f t="shared" si="2"/>
        <v>77.784287074314946</v>
      </c>
      <c r="F24">
        <f t="shared" si="3"/>
        <v>5.6558807555262547E-2</v>
      </c>
    </row>
    <row r="25" spans="1:6" x14ac:dyDescent="0.2">
      <c r="A25">
        <v>20</v>
      </c>
      <c r="B25">
        <f t="shared" si="0"/>
        <v>82.406889228217494</v>
      </c>
      <c r="C25">
        <f t="shared" si="1"/>
        <v>82.077245553424063</v>
      </c>
      <c r="D25">
        <f t="shared" si="2"/>
        <v>82.409810321427088</v>
      </c>
      <c r="F25">
        <f t="shared" si="3"/>
        <v>6.1366306195509424E-2</v>
      </c>
    </row>
    <row r="26" spans="1:6" x14ac:dyDescent="0.2">
      <c r="A26">
        <v>21</v>
      </c>
      <c r="B26">
        <f t="shared" si="0"/>
        <v>87.307057858250957</v>
      </c>
      <c r="C26">
        <f t="shared" si="1"/>
        <v>86.969798579852835</v>
      </c>
      <c r="D26">
        <f t="shared" si="2"/>
        <v>87.31041571094859</v>
      </c>
      <c r="F26">
        <f t="shared" si="3"/>
        <v>6.658244222421672E-2</v>
      </c>
    </row>
    <row r="27" spans="1:6" x14ac:dyDescent="0.2">
      <c r="A27">
        <v>22</v>
      </c>
      <c r="B27">
        <f t="shared" si="0"/>
        <v>92.498605677908614</v>
      </c>
      <c r="C27">
        <f t="shared" si="1"/>
        <v>92.153994965581759</v>
      </c>
      <c r="D27">
        <f t="shared" si="2"/>
        <v>92.502465594512998</v>
      </c>
      <c r="F27">
        <f t="shared" si="3"/>
        <v>7.2241949812124062E-2</v>
      </c>
    </row>
    <row r="28" spans="1:6" x14ac:dyDescent="0.2">
      <c r="A28">
        <v>23</v>
      </c>
      <c r="B28">
        <f t="shared" si="0"/>
        <v>97.998858995437345</v>
      </c>
      <c r="C28">
        <f t="shared" si="1"/>
        <v>97.647219620297179</v>
      </c>
      <c r="D28">
        <f t="shared" si="2"/>
        <v>98.003296044827152</v>
      </c>
      <c r="F28">
        <f t="shared" si="3"/>
        <v>7.8382515546948639E-2</v>
      </c>
    </row>
    <row r="29" spans="1:6" x14ac:dyDescent="0.2">
      <c r="A29">
        <v>24</v>
      </c>
      <c r="B29">
        <f t="shared" si="0"/>
        <v>103.82617439498628</v>
      </c>
      <c r="C29">
        <f t="shared" si="1"/>
        <v>103.46789378016562</v>
      </c>
      <c r="D29">
        <f t="shared" si="2"/>
        <v>103.83127487053355</v>
      </c>
      <c r="F29">
        <f t="shared" si="3"/>
        <v>8.5045029367591951E-2</v>
      </c>
    </row>
    <row r="30" spans="1:6" x14ac:dyDescent="0.2">
      <c r="A30">
        <v>25</v>
      </c>
      <c r="B30">
        <f t="shared" si="0"/>
        <v>110</v>
      </c>
      <c r="C30">
        <f t="shared" si="1"/>
        <v>109.63553678451521</v>
      </c>
      <c r="D30">
        <f t="shared" si="2"/>
        <v>110.00586309792338</v>
      </c>
      <c r="F30">
        <f t="shared" si="3"/>
        <v>9.2273856863656079E-2</v>
      </c>
    </row>
    <row r="31" spans="1:6" x14ac:dyDescent="0.2">
      <c r="A31">
        <v>26</v>
      </c>
      <c r="B31">
        <f t="shared" si="0"/>
        <v>116.54094037952248</v>
      </c>
      <c r="C31">
        <f t="shared" si="1"/>
        <v>116.17083153513246</v>
      </c>
      <c r="D31">
        <f t="shared" si="2"/>
        <v>116.54768012820696</v>
      </c>
      <c r="F31">
        <f t="shared" si="3"/>
        <v>0.10011713469886274</v>
      </c>
    </row>
    <row r="32" spans="1:6" x14ac:dyDescent="0.2">
      <c r="A32">
        <v>27</v>
      </c>
      <c r="B32">
        <f t="shared" si="0"/>
        <v>123.47082531403106</v>
      </c>
      <c r="C32">
        <f t="shared" si="1"/>
        <v>123.09569385770432</v>
      </c>
      <c r="D32">
        <f t="shared" si="2"/>
        <v>123.47857279184387</v>
      </c>
      <c r="F32">
        <f t="shared" si="3"/>
        <v>0.10862709114505265</v>
      </c>
    </row>
    <row r="33" spans="1:6" x14ac:dyDescent="0.2">
      <c r="A33">
        <v>28</v>
      </c>
      <c r="B33">
        <f t="shared" si="0"/>
        <v>130.81278265029931</v>
      </c>
      <c r="C33">
        <f t="shared" si="1"/>
        <v>130.43334599802009</v>
      </c>
      <c r="D33">
        <f t="shared" si="2"/>
        <v>130.82168853504521</v>
      </c>
      <c r="F33">
        <f t="shared" si="3"/>
        <v>0.11786039389356517</v>
      </c>
    </row>
    <row r="34" spans="1:6" x14ac:dyDescent="0.2">
      <c r="A34">
        <v>29</v>
      </c>
      <c r="B34">
        <f t="shared" si="0"/>
        <v>138.59131548843604</v>
      </c>
      <c r="C34">
        <f t="shared" si="1"/>
        <v>138.20839449941741</v>
      </c>
      <c r="D34">
        <f t="shared" si="2"/>
        <v>138.60155298804588</v>
      </c>
      <c r="F34">
        <f t="shared" si="3"/>
        <v>0.12787852737581318</v>
      </c>
    </row>
    <row r="35" spans="1:6" x14ac:dyDescent="0.2">
      <c r="A35">
        <v>30</v>
      </c>
      <c r="B35">
        <f t="shared" si="0"/>
        <v>146.83238395870382</v>
      </c>
      <c r="C35">
        <f t="shared" si="1"/>
        <v>146.44691272264683</v>
      </c>
      <c r="D35">
        <f t="shared" si="2"/>
        <v>146.84415218016937</v>
      </c>
      <c r="F35">
        <f t="shared" si="3"/>
        <v>0.13874820220216577</v>
      </c>
    </row>
    <row r="36" spans="1:6" x14ac:dyDescent="0.2">
      <c r="A36">
        <v>31</v>
      </c>
      <c r="B36">
        <f t="shared" si="0"/>
        <v>155.56349186104046</v>
      </c>
      <c r="C36">
        <f t="shared" si="1"/>
        <v>155.17652828490205</v>
      </c>
      <c r="D36">
        <f t="shared" si="2"/>
        <v>155.57701968313549</v>
      </c>
      <c r="F36">
        <f t="shared" si="3"/>
        <v>0.15054179938793766</v>
      </c>
    </row>
    <row r="37" spans="1:6" x14ac:dyDescent="0.2">
      <c r="A37">
        <v>32</v>
      </c>
      <c r="B37">
        <f t="shared" si="0"/>
        <v>164.81377845643496</v>
      </c>
      <c r="C37">
        <f t="shared" si="1"/>
        <v>164.42651571125896</v>
      </c>
      <c r="D37">
        <f t="shared" si="2"/>
        <v>164.82932898156358</v>
      </c>
      <c r="F37">
        <f t="shared" si="3"/>
        <v>0.16333785233904052</v>
      </c>
    </row>
    <row r="38" spans="1:6" x14ac:dyDescent="0.2">
      <c r="A38">
        <v>33</v>
      </c>
      <c r="B38">
        <f t="shared" si="0"/>
        <v>174.61411571650197</v>
      </c>
      <c r="C38">
        <f t="shared" si="1"/>
        <v>174.22789460924693</v>
      </c>
      <c r="D38">
        <f t="shared" si="2"/>
        <v>174.63199138828708</v>
      </c>
      <c r="F38">
        <f t="shared" si="3"/>
        <v>0.1772215697872781</v>
      </c>
    </row>
    <row r="39" spans="1:6" x14ac:dyDescent="0.2">
      <c r="A39">
        <v>34</v>
      </c>
      <c r="B39">
        <f t="shared" si="0"/>
        <v>184.99721135581723</v>
      </c>
      <c r="C39">
        <f t="shared" si="1"/>
        <v>184.61353369580149</v>
      </c>
      <c r="D39">
        <f t="shared" si="2"/>
        <v>185.01775984199642</v>
      </c>
      <c r="F39">
        <f t="shared" si="3"/>
        <v>0.1922854032191168</v>
      </c>
    </row>
    <row r="40" spans="1:6" x14ac:dyDescent="0.2">
      <c r="A40">
        <v>35</v>
      </c>
      <c r="B40">
        <f t="shared" si="0"/>
        <v>195.99771799087463</v>
      </c>
      <c r="C40">
        <f t="shared" si="1"/>
        <v>195.61826102547229</v>
      </c>
      <c r="D40">
        <f t="shared" si="2"/>
        <v>196.02133894596284</v>
      </c>
      <c r="F40">
        <f t="shared" si="3"/>
        <v>0.20862966249310944</v>
      </c>
    </row>
    <row r="41" spans="1:6" x14ac:dyDescent="0.2">
      <c r="A41">
        <v>36</v>
      </c>
      <c r="B41">
        <f t="shared" si="0"/>
        <v>207.65234878997259</v>
      </c>
      <c r="C41">
        <f t="shared" si="1"/>
        <v>207.27898078955977</v>
      </c>
      <c r="D41">
        <f t="shared" si="2"/>
        <v>207.67950162927605</v>
      </c>
      <c r="F41">
        <f t="shared" si="3"/>
        <v>0.22636318380264697</v>
      </c>
    </row>
    <row r="42" spans="1:6" x14ac:dyDescent="0.2">
      <c r="A42">
        <v>37</v>
      </c>
      <c r="B42">
        <f t="shared" si="0"/>
        <v>220</v>
      </c>
      <c r="C42">
        <f t="shared" si="1"/>
        <v>219.63479707788949</v>
      </c>
      <c r="D42">
        <f t="shared" si="2"/>
        <v>220.03121283624938</v>
      </c>
      <c r="F42">
        <f t="shared" si="3"/>
        <v>0.24560405442635158</v>
      </c>
    </row>
    <row r="43" spans="1:6" x14ac:dyDescent="0.2">
      <c r="A43">
        <v>38</v>
      </c>
      <c r="B43">
        <f t="shared" si="0"/>
        <v>233.08188075904496</v>
      </c>
      <c r="C43">
        <f t="shared" si="1"/>
        <v>232.72714501828662</v>
      </c>
      <c r="D43">
        <f t="shared" si="2"/>
        <v>233.11776067554433</v>
      </c>
      <c r="F43">
        <f t="shared" si="3"/>
        <v>0.26648039905481369</v>
      </c>
    </row>
    <row r="44" spans="1:6" x14ac:dyDescent="0.2">
      <c r="A44">
        <v>39</v>
      </c>
      <c r="B44">
        <f t="shared" si="0"/>
        <v>246.94165062806206</v>
      </c>
      <c r="C44">
        <f t="shared" si="1"/>
        <v>246.59992973355267</v>
      </c>
      <c r="D44">
        <f t="shared" si="2"/>
        <v>246.98289548827017</v>
      </c>
      <c r="F44">
        <f t="shared" si="3"/>
        <v>0.28913123297478194</v>
      </c>
    </row>
    <row r="45" spans="1:6" x14ac:dyDescent="0.2">
      <c r="A45">
        <v>40</v>
      </c>
      <c r="B45">
        <f t="shared" si="0"/>
        <v>261.62556530059862</v>
      </c>
      <c r="C45">
        <f t="shared" si="1"/>
        <v>261.29967358196865</v>
      </c>
      <c r="D45">
        <f t="shared" si="2"/>
        <v>261.67297732396798</v>
      </c>
      <c r="F45">
        <f t="shared" si="3"/>
        <v>0.31370738777667384</v>
      </c>
    </row>
    <row r="46" spans="1:6" x14ac:dyDescent="0.2">
      <c r="A46">
        <v>41</v>
      </c>
      <c r="B46">
        <f t="shared" si="0"/>
        <v>277.18263097687208</v>
      </c>
      <c r="C46">
        <f t="shared" si="1"/>
        <v>276.87567217512606</v>
      </c>
      <c r="D46">
        <f t="shared" si="2"/>
        <v>277.23713234516185</v>
      </c>
      <c r="F46">
        <f t="shared" si="3"/>
        <v>0.34037251573622029</v>
      </c>
    </row>
    <row r="47" spans="1:6" x14ac:dyDescent="0.2">
      <c r="A47">
        <v>42</v>
      </c>
      <c r="B47">
        <f t="shared" si="0"/>
        <v>293.66476791740757</v>
      </c>
      <c r="C47">
        <f t="shared" si="1"/>
        <v>293.3801596963275</v>
      </c>
      <c r="D47">
        <f t="shared" si="2"/>
        <v>293.72741871522061</v>
      </c>
      <c r="F47">
        <f t="shared" si="3"/>
        <v>0.36930417957208306</v>
      </c>
    </row>
    <row r="48" spans="1:6" x14ac:dyDescent="0.2">
      <c r="A48">
        <v>43</v>
      </c>
      <c r="B48">
        <f t="shared" si="0"/>
        <v>311.12698372208087</v>
      </c>
      <c r="C48">
        <f t="shared" si="1"/>
        <v>310.86848407398867</v>
      </c>
      <c r="D48">
        <f t="shared" si="2"/>
        <v>311.19900256083224</v>
      </c>
      <c r="F48">
        <f t="shared" si="3"/>
        <v>0.40069503483763924</v>
      </c>
    </row>
    <row r="49" spans="1:6" x14ac:dyDescent="0.2">
      <c r="A49">
        <v>44</v>
      </c>
      <c r="B49">
        <f t="shared" si="0"/>
        <v>329.62755691286992</v>
      </c>
      <c r="C49">
        <f t="shared" si="1"/>
        <v>329.39929259752643</v>
      </c>
      <c r="D49">
        <f t="shared" si="2"/>
        <v>329.71034463965719</v>
      </c>
      <c r="F49">
        <f t="shared" si="3"/>
        <v>0.4347541127998511</v>
      </c>
    </row>
    <row r="50" spans="1:6" x14ac:dyDescent="0.2">
      <c r="A50">
        <v>45</v>
      </c>
      <c r="B50">
        <f t="shared" si="0"/>
        <v>349.22823143300388</v>
      </c>
      <c r="C50">
        <f t="shared" si="1"/>
        <v>349.03472859823734</v>
      </c>
      <c r="D50">
        <f t="shared" si="2"/>
        <v>349.32339838593589</v>
      </c>
      <c r="F50">
        <f t="shared" si="3"/>
        <v>0.47170821238822214</v>
      </c>
    </row>
    <row r="51" spans="1:6" x14ac:dyDescent="0.2">
      <c r="A51">
        <v>46</v>
      </c>
      <c r="B51">
        <f t="shared" si="0"/>
        <v>369.99442271163446</v>
      </c>
      <c r="C51">
        <f t="shared" si="1"/>
        <v>369.84063985478417</v>
      </c>
      <c r="D51">
        <f t="shared" si="2"/>
        <v>370.10382005226342</v>
      </c>
      <c r="F51">
        <f t="shared" si="3"/>
        <v>0.51180341043846056</v>
      </c>
    </row>
    <row r="52" spans="1:6" x14ac:dyDescent="0.2">
      <c r="A52">
        <v>47</v>
      </c>
      <c r="B52">
        <f t="shared" si="0"/>
        <v>391.99543598174927</v>
      </c>
      <c r="C52">
        <f t="shared" si="1"/>
        <v>391.88679942222689</v>
      </c>
      <c r="D52">
        <f t="shared" si="2"/>
        <v>392.12119171469004</v>
      </c>
      <c r="F52">
        <f t="shared" si="3"/>
        <v>0.5553067003262413</v>
      </c>
    </row>
    <row r="53" spans="1:6" x14ac:dyDescent="0.2">
      <c r="A53">
        <v>48</v>
      </c>
      <c r="B53">
        <f t="shared" si="0"/>
        <v>415.30469757994513</v>
      </c>
      <c r="C53">
        <f t="shared" si="1"/>
        <v>415.24713962520156</v>
      </c>
      <c r="D53">
        <f t="shared" si="2"/>
        <v>415.44925796109908</v>
      </c>
      <c r="F53">
        <f t="shared" si="3"/>
        <v>0.60250776985384391</v>
      </c>
    </row>
    <row r="54" spans="1:6" x14ac:dyDescent="0.2">
      <c r="A54">
        <v>49</v>
      </c>
      <c r="B54">
        <f t="shared" si="0"/>
        <v>440</v>
      </c>
      <c r="C54">
        <f>B54*2^($C$3^(A54-49) - 1)</f>
        <v>440</v>
      </c>
      <c r="D54">
        <f t="shared" si="2"/>
        <v>440.16617713982856</v>
      </c>
      <c r="F54">
        <f t="shared" si="3"/>
        <v>0.6537209302926783</v>
      </c>
    </row>
    <row r="55" spans="1:6" x14ac:dyDescent="0.2">
      <c r="A55">
        <v>50</v>
      </c>
      <c r="B55">
        <f t="shared" si="0"/>
        <v>466.16376151808993</v>
      </c>
      <c r="C55">
        <f t="shared" si="1"/>
        <v>466.22839001708775</v>
      </c>
      <c r="D55">
        <f t="shared" si="2"/>
        <v>466.3547881071442</v>
      </c>
      <c r="F55">
        <f t="shared" si="3"/>
        <v>0.70928720936933587</v>
      </c>
    </row>
    <row r="56" spans="1:6" x14ac:dyDescent="0.2">
      <c r="A56">
        <v>51</v>
      </c>
      <c r="B56">
        <f t="shared" si="0"/>
        <v>493.88330125612413</v>
      </c>
      <c r="C56">
        <f t="shared" si="1"/>
        <v>494.02026746516282</v>
      </c>
      <c r="D56">
        <f t="shared" si="2"/>
        <v>494.10289347890262</v>
      </c>
      <c r="F56">
        <f t="shared" si="3"/>
        <v>0.76957662216372569</v>
      </c>
    </row>
    <row r="57" spans="1:6" x14ac:dyDescent="0.2">
      <c r="A57">
        <v>52</v>
      </c>
      <c r="B57">
        <f t="shared" si="0"/>
        <v>523.25113060119725</v>
      </c>
      <c r="C57">
        <f t="shared" si="1"/>
        <v>523.46883343039099</v>
      </c>
      <c r="D57">
        <f t="shared" si="2"/>
        <v>523.50356046409183</v>
      </c>
      <c r="F57">
        <f t="shared" si="3"/>
        <v>0.83499063504746118</v>
      </c>
    </row>
    <row r="58" spans="1:6" x14ac:dyDescent="0.2">
      <c r="A58">
        <v>53</v>
      </c>
      <c r="B58">
        <f t="shared" si="0"/>
        <v>554.36526195374415</v>
      </c>
      <c r="C58">
        <f t="shared" si="1"/>
        <v>554.67284486010317</v>
      </c>
      <c r="D58">
        <f t="shared" si="2"/>
        <v>554.65544043646628</v>
      </c>
      <c r="F58">
        <f t="shared" si="3"/>
        <v>0.90596483902700697</v>
      </c>
    </row>
    <row r="59" spans="1:6" x14ac:dyDescent="0.2">
      <c r="A59">
        <v>54</v>
      </c>
      <c r="B59">
        <f t="shared" si="0"/>
        <v>587.32953583481515</v>
      </c>
      <c r="C59">
        <f t="shared" si="1"/>
        <v>587.7369457592207</v>
      </c>
      <c r="D59">
        <f t="shared" si="2"/>
        <v>587.66310848587375</v>
      </c>
      <c r="F59">
        <f t="shared" si="3"/>
        <v>0.98297185034184054</v>
      </c>
    </row>
    <row r="60" spans="1:6" x14ac:dyDescent="0.2">
      <c r="A60">
        <v>55</v>
      </c>
      <c r="B60">
        <f t="shared" si="0"/>
        <v>622.25396744416184</v>
      </c>
      <c r="C60">
        <f t="shared" si="1"/>
        <v>622.77201813016347</v>
      </c>
      <c r="D60">
        <f t="shared" si="2"/>
        <v>622.63742428383296</v>
      </c>
      <c r="F60">
        <f t="shared" si="3"/>
        <v>1.0665244576237853</v>
      </c>
    </row>
    <row r="61" spans="1:6" x14ac:dyDescent="0.2">
      <c r="A61">
        <v>56</v>
      </c>
      <c r="B61">
        <f t="shared" si="0"/>
        <v>659.25511382573984</v>
      </c>
      <c r="C61">
        <f t="shared" si="1"/>
        <v>659.89555383321112</v>
      </c>
      <c r="D61">
        <f t="shared" si="2"/>
        <v>659.69591569928298</v>
      </c>
      <c r="F61">
        <f t="shared" si="3"/>
        <v>1.1571790365202617</v>
      </c>
    </row>
    <row r="62" spans="1:6" x14ac:dyDescent="0.2">
      <c r="A62">
        <v>57</v>
      </c>
      <c r="B62">
        <f t="shared" si="0"/>
        <v>698.45646286600777</v>
      </c>
      <c r="C62">
        <f t="shared" si="1"/>
        <v>699.23204861445129</v>
      </c>
      <c r="D62">
        <f t="shared" si="2"/>
        <v>698.96318671113897</v>
      </c>
      <c r="F62">
        <f t="shared" si="3"/>
        <v>1.2555392546261146</v>
      </c>
    </row>
    <row r="63" spans="1:6" x14ac:dyDescent="0.2">
      <c r="A63">
        <v>58</v>
      </c>
      <c r="B63">
        <f t="shared" si="0"/>
        <v>739.9888454232688</v>
      </c>
      <c r="C63">
        <f t="shared" si="1"/>
        <v>740.91341962279739</v>
      </c>
      <c r="D63">
        <f t="shared" si="2"/>
        <v>740.57135128540779</v>
      </c>
      <c r="F63">
        <f t="shared" si="3"/>
        <v>1.362260091269718</v>
      </c>
    </row>
    <row r="64" spans="1:6" x14ac:dyDescent="0.2">
      <c r="A64">
        <v>59</v>
      </c>
      <c r="B64">
        <f t="shared" si="0"/>
        <v>783.99087196349853</v>
      </c>
      <c r="C64">
        <f t="shared" si="1"/>
        <v>785.0794478163341</v>
      </c>
      <c r="D64">
        <f t="shared" si="2"/>
        <v>784.66049501732266</v>
      </c>
      <c r="F64">
        <f t="shared" si="3"/>
        <v>1.4780521990267914</v>
      </c>
    </row>
    <row r="65" spans="1:6" x14ac:dyDescent="0.2">
      <c r="A65">
        <v>60</v>
      </c>
      <c r="B65">
        <f t="shared" si="0"/>
        <v>830.60939515989025</v>
      </c>
      <c r="C65">
        <f t="shared" si="1"/>
        <v>831.8782467417243</v>
      </c>
      <c r="D65">
        <f t="shared" si="2"/>
        <v>831.37916648464329</v>
      </c>
      <c r="F65">
        <f t="shared" si="3"/>
        <v>1.6036866359456781</v>
      </c>
    </row>
    <row r="66" spans="1:6" x14ac:dyDescent="0.2">
      <c r="A66">
        <v>61</v>
      </c>
      <c r="B66">
        <f t="shared" si="0"/>
        <v>880</v>
      </c>
      <c r="C66">
        <f t="shared" si="1"/>
        <v>881.46675925886314</v>
      </c>
      <c r="D66">
        <f t="shared" si="2"/>
        <v>880.8849004184209</v>
      </c>
      <c r="F66">
        <f t="shared" si="3"/>
        <v>1.740000000000208</v>
      </c>
    </row>
    <row r="67" spans="1:6" x14ac:dyDescent="0.2">
      <c r="A67">
        <v>62</v>
      </c>
      <c r="B67">
        <f t="shared" si="0"/>
        <v>932.32752303617963</v>
      </c>
      <c r="C67">
        <f t="shared" si="1"/>
        <v>934.01128387668632</v>
      </c>
      <c r="D67">
        <f t="shared" si="2"/>
        <v>933.34477497397199</v>
      </c>
      <c r="F67">
        <f t="shared" si="3"/>
        <v>1.8878999999998314</v>
      </c>
    </row>
    <row r="68" spans="1:6" x14ac:dyDescent="0.2">
      <c r="A68">
        <v>63</v>
      </c>
      <c r="B68">
        <f t="shared" si="0"/>
        <v>987.76660251224826</v>
      </c>
      <c r="C68">
        <f t="shared" si="1"/>
        <v>989.68803246535674</v>
      </c>
      <c r="D68">
        <f t="shared" si="2"/>
        <v>988.93600557944524</v>
      </c>
      <c r="F68">
        <f t="shared" si="3"/>
        <v>2.0483715000004565</v>
      </c>
    </row>
    <row r="69" spans="1:6" x14ac:dyDescent="0.2">
      <c r="A69">
        <v>64</v>
      </c>
      <c r="B69">
        <f t="shared" si="0"/>
        <v>1046.5022612023945</v>
      </c>
      <c r="C69">
        <f t="shared" si="1"/>
        <v>1048.6837212152761</v>
      </c>
      <c r="D69">
        <f t="shared" si="2"/>
        <v>1047.8465780545521</v>
      </c>
      <c r="F69">
        <f t="shared" si="3"/>
        <v>2.2224830774995041</v>
      </c>
    </row>
    <row r="70" spans="1:6" x14ac:dyDescent="0.2">
      <c r="A70">
        <v>65</v>
      </c>
      <c r="B70">
        <f t="shared" si="0"/>
        <v>1108.7305239074883</v>
      </c>
      <c r="C70">
        <f t="shared" ref="C70:C93" si="4">B70*2^($C$3^(A70-49) - 1)</f>
        <v>1111.1961968248822</v>
      </c>
      <c r="D70">
        <f t="shared" si="2"/>
        <v>1110.27592393029</v>
      </c>
      <c r="F70">
        <f t="shared" si="3"/>
        <v>2.4113941390858429</v>
      </c>
    </row>
    <row r="71" spans="1:6" x14ac:dyDescent="0.2">
      <c r="A71">
        <v>66</v>
      </c>
      <c r="B71">
        <f t="shared" ref="B71:B93" si="5">440*2^((A71-49)/12)</f>
        <v>1174.6590716696303</v>
      </c>
      <c r="C71">
        <f t="shared" si="4"/>
        <v>1177.4351000173394</v>
      </c>
      <c r="D71">
        <f t="shared" si="2"/>
        <v>1176.4356411647973</v>
      </c>
      <c r="F71">
        <f t="shared" si="3"/>
        <v>2.6163626409115182</v>
      </c>
    </row>
    <row r="72" spans="1:6" x14ac:dyDescent="0.2">
      <c r="A72">
        <v>67</v>
      </c>
      <c r="B72">
        <f t="shared" si="5"/>
        <v>1244.5079348883235</v>
      </c>
      <c r="C72">
        <f t="shared" si="4"/>
        <v>1247.6225686114249</v>
      </c>
      <c r="D72">
        <f t="shared" si="2"/>
        <v>1246.5502637442135</v>
      </c>
      <c r="F72">
        <f t="shared" si="3"/>
        <v>2.8387534653873558</v>
      </c>
    </row>
    <row r="73" spans="1:6" x14ac:dyDescent="0.2">
      <c r="A73">
        <v>68</v>
      </c>
      <c r="B73">
        <f t="shared" si="5"/>
        <v>1318.5102276514795</v>
      </c>
      <c r="C73">
        <f t="shared" si="4"/>
        <v>1321.9939825045828</v>
      </c>
      <c r="D73">
        <f t="shared" si="2"/>
        <v>1320.8580839844219</v>
      </c>
      <c r="F73">
        <f t="shared" si="3"/>
        <v>3.0800475099447056</v>
      </c>
    </row>
    <row r="74" spans="1:6" x14ac:dyDescent="0.2">
      <c r="A74">
        <v>69</v>
      </c>
      <c r="B74">
        <f t="shared" si="5"/>
        <v>1396.9129257320155</v>
      </c>
      <c r="C74">
        <f t="shared" si="4"/>
        <v>1400.7987530666649</v>
      </c>
      <c r="D74">
        <f t="shared" si="2"/>
        <v>1399.6120317142427</v>
      </c>
      <c r="F74">
        <f t="shared" si="3"/>
        <v>3.3418515482907196</v>
      </c>
    </row>
    <row r="75" spans="1:6" x14ac:dyDescent="0.2">
      <c r="A75">
        <v>70</v>
      </c>
      <c r="B75">
        <f t="shared" si="5"/>
        <v>1479.9776908465376</v>
      </c>
      <c r="C75">
        <f t="shared" si="4"/>
        <v>1484.3011595918504</v>
      </c>
      <c r="D75">
        <f t="shared" si="2"/>
        <v>1483.08061492811</v>
      </c>
      <c r="F75">
        <f t="shared" si="3"/>
        <v>3.6259089298944502</v>
      </c>
    </row>
    <row r="76" spans="1:6" x14ac:dyDescent="0.2">
      <c r="A76">
        <v>71</v>
      </c>
      <c r="B76">
        <f t="shared" si="5"/>
        <v>1567.9817439269968</v>
      </c>
      <c r="C76">
        <f t="shared" si="4"/>
        <v>1572.7812356140432</v>
      </c>
      <c r="D76">
        <f t="shared" si="2"/>
        <v>1571.5489269522707</v>
      </c>
      <c r="F76">
        <f t="shared" si="3"/>
        <v>3.9341111889363845</v>
      </c>
    </row>
    <row r="77" spans="1:6" x14ac:dyDescent="0.2">
      <c r="A77">
        <v>72</v>
      </c>
      <c r="B77">
        <f t="shared" si="5"/>
        <v>1661.2187903197805</v>
      </c>
      <c r="C77">
        <f t="shared" si="4"/>
        <v>1666.5357080582955</v>
      </c>
      <c r="D77">
        <f t="shared" si="2"/>
        <v>1665.3197256798053</v>
      </c>
      <c r="F77">
        <f t="shared" si="3"/>
        <v>4.2685106399972028</v>
      </c>
    </row>
    <row r="78" spans="1:6" x14ac:dyDescent="0.2">
      <c r="A78">
        <v>73</v>
      </c>
      <c r="B78">
        <f t="shared" si="5"/>
        <v>1760</v>
      </c>
      <c r="C78">
        <f t="shared" si="4"/>
        <v>1765.8789923779975</v>
      </c>
      <c r="D78">
        <f t="shared" si="2"/>
        <v>1764.7145910039139</v>
      </c>
      <c r="F78">
        <f t="shared" si="3"/>
        <v>4.6313340443973061</v>
      </c>
    </row>
    <row r="79" spans="1:6" x14ac:dyDescent="0.2">
      <c r="A79">
        <v>74</v>
      </c>
      <c r="B79">
        <f t="shared" si="5"/>
        <v>1864.6550460723597</v>
      </c>
      <c r="C79">
        <f t="shared" si="4"/>
        <v>1871.144247015357</v>
      </c>
      <c r="D79">
        <f t="shared" si="2"/>
        <v>1870.0751672248086</v>
      </c>
      <c r="F79">
        <f t="shared" si="3"/>
        <v>5.0249974381692653</v>
      </c>
    </row>
    <row r="80" spans="1:6" x14ac:dyDescent="0.2">
      <c r="A80">
        <v>75</v>
      </c>
      <c r="B80">
        <f t="shared" si="5"/>
        <v>1975.5332050244961</v>
      </c>
      <c r="C80">
        <f t="shared" si="4"/>
        <v>1982.6844907216537</v>
      </c>
      <c r="D80">
        <f t="shared" si="2"/>
        <v>1981.7644979333406</v>
      </c>
      <c r="F80">
        <f t="shared" si="3"/>
        <v>5.4521222204130027</v>
      </c>
    </row>
    <row r="81" spans="1:6" x14ac:dyDescent="0.2">
      <c r="A81">
        <v>76</v>
      </c>
      <c r="B81">
        <f t="shared" si="5"/>
        <v>2093.004522404789</v>
      </c>
      <c r="C81">
        <f t="shared" si="4"/>
        <v>2100.8737864845652</v>
      </c>
      <c r="D81">
        <f t="shared" si="2"/>
        <v>2100.1684616958801</v>
      </c>
      <c r="F81">
        <f t="shared" si="3"/>
        <v>5.9155526091480226</v>
      </c>
    </row>
    <row r="82" spans="1:6" x14ac:dyDescent="0.2">
      <c r="A82">
        <v>77</v>
      </c>
      <c r="B82">
        <f t="shared" si="5"/>
        <v>2217.4610478149771</v>
      </c>
      <c r="C82">
        <f t="shared" si="4"/>
        <v>2226.1084960332673</v>
      </c>
      <c r="D82">
        <f t="shared" si="2"/>
        <v>2225.6973177935824</v>
      </c>
      <c r="F82">
        <f t="shared" si="3"/>
        <v>6.4183745809259563</v>
      </c>
    </row>
    <row r="83" spans="1:6" x14ac:dyDescent="0.2">
      <c r="A83">
        <v>78</v>
      </c>
      <c r="B83">
        <f t="shared" si="5"/>
        <v>2349.3181433392601</v>
      </c>
      <c r="C83">
        <f t="shared" si="4"/>
        <v>2358.8086091287191</v>
      </c>
      <c r="D83">
        <f t="shared" ref="D83:D93" si="6">2*B71*(1+(2^($C$1*3*($C$2^(A71-49))/1200)-1)*$C$4)</f>
        <v>2358.7873723205089</v>
      </c>
      <c r="F83">
        <f t="shared" ref="F83:F93" si="7">1200*(LOG(D83,2)-LOG(B83,2))</f>
        <v>6.9639364203062826</v>
      </c>
    </row>
    <row r="84" spans="1:6" x14ac:dyDescent="0.2">
      <c r="A84">
        <v>79</v>
      </c>
      <c r="B84">
        <f t="shared" si="5"/>
        <v>2489.0158697766474</v>
      </c>
      <c r="C84">
        <f t="shared" si="4"/>
        <v>2499.4191520973709</v>
      </c>
      <c r="D84">
        <f t="shared" si="6"/>
        <v>2499.9027761373991</v>
      </c>
      <c r="F84">
        <f t="shared" si="7"/>
        <v>7.5558710160308351</v>
      </c>
    </row>
    <row r="85" spans="1:6" x14ac:dyDescent="0.2">
      <c r="A85">
        <v>80</v>
      </c>
      <c r="B85">
        <f t="shared" si="5"/>
        <v>2637.0204553029598</v>
      </c>
      <c r="C85">
        <f t="shared" si="4"/>
        <v>2648.4116803322809</v>
      </c>
      <c r="D85">
        <f t="shared" si="6"/>
        <v>2649.5374675320231</v>
      </c>
      <c r="F85">
        <f t="shared" si="7"/>
        <v>8.19812005239271</v>
      </c>
    </row>
    <row r="86" spans="1:6" x14ac:dyDescent="0.2">
      <c r="A86">
        <v>81</v>
      </c>
      <c r="B86">
        <f t="shared" si="5"/>
        <v>2793.8258514640311</v>
      </c>
      <c r="C86">
        <f t="shared" si="4"/>
        <v>2806.2858597672848</v>
      </c>
      <c r="D86">
        <f t="shared" si="6"/>
        <v>2808.2172739773932</v>
      </c>
      <c r="F86">
        <f t="shared" si="7"/>
        <v>8.8949602568483499</v>
      </c>
    </row>
    <row r="87" spans="1:6" x14ac:dyDescent="0.2">
      <c r="A87">
        <v>82</v>
      </c>
      <c r="B87">
        <f t="shared" si="5"/>
        <v>2959.9553816930757</v>
      </c>
      <c r="C87">
        <f t="shared" si="4"/>
        <v>2973.5711426282505</v>
      </c>
      <c r="D87">
        <f t="shared" si="6"/>
        <v>2976.5021891338442</v>
      </c>
      <c r="F87">
        <f t="shared" si="7"/>
        <v>9.6510318786791061</v>
      </c>
    </row>
    <row r="88" spans="1:6" x14ac:dyDescent="0.2">
      <c r="A88">
        <v>83</v>
      </c>
      <c r="B88">
        <f t="shared" si="5"/>
        <v>3135.9634878539941</v>
      </c>
      <c r="C88">
        <f t="shared" si="4"/>
        <v>3150.828543081625</v>
      </c>
      <c r="D88">
        <f t="shared" si="6"/>
        <v>3154.9888432429534</v>
      </c>
      <c r="F88">
        <f t="shared" si="7"/>
        <v>10.471369588368162</v>
      </c>
    </row>
    <row r="89" spans="1:6" x14ac:dyDescent="0.2">
      <c r="A89">
        <v>84</v>
      </c>
      <c r="B89">
        <f t="shared" si="5"/>
        <v>3322.4375806395601</v>
      </c>
      <c r="C89">
        <f t="shared" si="4"/>
        <v>3338.6525187355819</v>
      </c>
      <c r="D89">
        <f t="shared" si="6"/>
        <v>3344.3131873485836</v>
      </c>
      <c r="F89">
        <f t="shared" si="7"/>
        <v>11.361436003380021</v>
      </c>
    </row>
    <row r="90" spans="1:6" x14ac:dyDescent="0.2">
      <c r="A90">
        <v>85</v>
      </c>
      <c r="B90">
        <f t="shared" si="5"/>
        <v>3520</v>
      </c>
      <c r="C90">
        <f t="shared" si="4"/>
        <v>3537.6729643040326</v>
      </c>
      <c r="D90">
        <f t="shared" si="6"/>
        <v>3545.1534143975732</v>
      </c>
      <c r="F90">
        <f t="shared" si="7"/>
        <v>12.327158063666843</v>
      </c>
    </row>
    <row r="91" spans="1:6" x14ac:dyDescent="0.2">
      <c r="A91">
        <v>86</v>
      </c>
      <c r="B91">
        <f t="shared" si="5"/>
        <v>3729.3100921447194</v>
      </c>
      <c r="C91">
        <f t="shared" si="4"/>
        <v>3748.5573241200132</v>
      </c>
      <c r="D91">
        <f t="shared" si="6"/>
        <v>3758.2331432716765</v>
      </c>
      <c r="F91">
        <f t="shared" si="7"/>
        <v>13.374966499078056</v>
      </c>
    </row>
    <row r="92" spans="1:6" x14ac:dyDescent="0.2">
      <c r="A92">
        <v>87</v>
      </c>
      <c r="B92">
        <f t="shared" si="5"/>
        <v>3951.0664100489917</v>
      </c>
      <c r="C92">
        <f t="shared" si="4"/>
        <v>3972.0128305835251</v>
      </c>
      <c r="D92">
        <f t="shared" si="6"/>
        <v>3984.3248952439108</v>
      </c>
      <c r="F92">
        <f t="shared" si="7"/>
        <v>14.511838651498721</v>
      </c>
    </row>
    <row r="93" spans="1:6" x14ac:dyDescent="0.2">
      <c r="A93">
        <v>88</v>
      </c>
      <c r="B93">
        <f t="shared" si="5"/>
        <v>4186.0090448095771</v>
      </c>
      <c r="C93">
        <f t="shared" si="4"/>
        <v>4208.7888760513079</v>
      </c>
      <c r="D93">
        <f t="shared" si="6"/>
        <v>4224.2538963077204</v>
      </c>
      <c r="F93">
        <f t="shared" si="7"/>
        <v>15.745344936875227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136A-5A65-6A44-86AC-46278EC4839F}">
  <dimension ref="A1:G93"/>
  <sheetViews>
    <sheetView topLeftCell="A35" workbookViewId="0">
      <selection activeCell="C66" sqref="C66"/>
    </sheetView>
  </sheetViews>
  <sheetFormatPr baseColWidth="10" defaultRowHeight="16" x14ac:dyDescent="0.2"/>
  <cols>
    <col min="7" max="7" width="12.1640625" bestFit="1" customWidth="1"/>
  </cols>
  <sheetData>
    <row r="1" spans="1:7" x14ac:dyDescent="0.2">
      <c r="C1" t="s">
        <v>1</v>
      </c>
      <c r="D1">
        <v>0.57999999999999996</v>
      </c>
    </row>
    <row r="2" spans="1:7" x14ac:dyDescent="0.2">
      <c r="C2" t="s">
        <v>2</v>
      </c>
      <c r="D2">
        <v>1.085</v>
      </c>
    </row>
    <row r="3" spans="1:7" x14ac:dyDescent="0.2">
      <c r="C3" t="s">
        <v>0</v>
      </c>
      <c r="D3">
        <v>1.0002</v>
      </c>
    </row>
    <row r="4" spans="1:7" x14ac:dyDescent="0.2">
      <c r="C4" t="s">
        <v>5</v>
      </c>
      <c r="D4">
        <v>1</v>
      </c>
    </row>
    <row r="6" spans="1:7" x14ac:dyDescent="0.2">
      <c r="A6">
        <v>1</v>
      </c>
      <c r="B6">
        <f>440*2^((A6-49)/12)</f>
        <v>27.5</v>
      </c>
      <c r="C6">
        <f t="shared" ref="C6:C17" si="0">440*2^((A6-49)/12)</f>
        <v>27.5</v>
      </c>
      <c r="F6">
        <f>C6/$E$54</f>
        <v>27.459726469856005</v>
      </c>
      <c r="G6">
        <f t="shared" ref="G6:G69" si="1">(LOG(F6,2)-LOG(B6,2))*1200</f>
        <v>-2.5372367593334388</v>
      </c>
    </row>
    <row r="7" spans="1:7" x14ac:dyDescent="0.2">
      <c r="A7">
        <v>2</v>
      </c>
      <c r="B7">
        <f t="shared" ref="B7:B70" si="2">440*2^((A7-49)/12)</f>
        <v>29.135235094880628</v>
      </c>
      <c r="C7">
        <f t="shared" si="0"/>
        <v>29.135235094880628</v>
      </c>
      <c r="F7">
        <f t="shared" ref="F7:F70" si="3">C7/$E$54</f>
        <v>29.092566776013498</v>
      </c>
      <c r="G7">
        <f t="shared" si="1"/>
        <v>-2.5372367593345047</v>
      </c>
    </row>
    <row r="8" spans="1:7" x14ac:dyDescent="0.2">
      <c r="A8">
        <v>3</v>
      </c>
      <c r="B8">
        <f t="shared" si="2"/>
        <v>30.867706328507751</v>
      </c>
      <c r="C8">
        <f t="shared" si="0"/>
        <v>30.867706328507751</v>
      </c>
      <c r="F8">
        <f t="shared" si="3"/>
        <v>30.822500819369672</v>
      </c>
      <c r="G8">
        <f t="shared" si="1"/>
        <v>-2.5372367593334388</v>
      </c>
    </row>
    <row r="9" spans="1:7" x14ac:dyDescent="0.2">
      <c r="A9">
        <v>4</v>
      </c>
      <c r="B9">
        <f t="shared" si="2"/>
        <v>32.703195662574828</v>
      </c>
      <c r="C9">
        <f t="shared" si="0"/>
        <v>32.703195662574828</v>
      </c>
      <c r="F9">
        <f t="shared" si="3"/>
        <v>32.655302093981312</v>
      </c>
      <c r="G9">
        <f t="shared" si="1"/>
        <v>-2.537236759332373</v>
      </c>
    </row>
    <row r="10" spans="1:7" x14ac:dyDescent="0.2">
      <c r="A10">
        <v>5</v>
      </c>
      <c r="B10">
        <f t="shared" si="2"/>
        <v>34.647828872109017</v>
      </c>
      <c r="C10">
        <f t="shared" si="0"/>
        <v>34.647828872109017</v>
      </c>
      <c r="F10">
        <f t="shared" si="3"/>
        <v>34.597087403727024</v>
      </c>
      <c r="G10">
        <f t="shared" si="1"/>
        <v>-2.5372367593345047</v>
      </c>
    </row>
    <row r="11" spans="1:7" x14ac:dyDescent="0.2">
      <c r="A11">
        <v>6</v>
      </c>
      <c r="B11">
        <f t="shared" si="2"/>
        <v>36.708095989675947</v>
      </c>
      <c r="C11">
        <f t="shared" si="0"/>
        <v>36.708095989675947</v>
      </c>
      <c r="F11">
        <f t="shared" si="3"/>
        <v>36.654337276571624</v>
      </c>
      <c r="G11">
        <f t="shared" si="1"/>
        <v>-2.5372367593345047</v>
      </c>
    </row>
    <row r="12" spans="1:7" x14ac:dyDescent="0.2">
      <c r="A12">
        <v>7</v>
      </c>
      <c r="B12">
        <f t="shared" si="2"/>
        <v>38.890872965260115</v>
      </c>
      <c r="C12">
        <f t="shared" si="0"/>
        <v>38.890872965260115</v>
      </c>
      <c r="F12">
        <f t="shared" si="3"/>
        <v>38.833917592725832</v>
      </c>
      <c r="G12">
        <f t="shared" si="1"/>
        <v>-2.5372367593334388</v>
      </c>
    </row>
    <row r="13" spans="1:7" x14ac:dyDescent="0.2">
      <c r="A13">
        <v>8</v>
      </c>
      <c r="B13">
        <f t="shared" si="2"/>
        <v>41.203444614108754</v>
      </c>
      <c r="C13">
        <f t="shared" si="0"/>
        <v>41.203444614108754</v>
      </c>
      <c r="F13">
        <f t="shared" si="3"/>
        <v>41.143102498883202</v>
      </c>
      <c r="G13">
        <f t="shared" si="1"/>
        <v>-2.5372367593334388</v>
      </c>
    </row>
    <row r="14" spans="1:7" x14ac:dyDescent="0.2">
      <c r="A14">
        <v>9</v>
      </c>
      <c r="B14">
        <f t="shared" si="2"/>
        <v>43.653528929125486</v>
      </c>
      <c r="C14">
        <f t="shared" si="0"/>
        <v>43.653528929125486</v>
      </c>
      <c r="F14">
        <f t="shared" si="3"/>
        <v>43.589598685008433</v>
      </c>
      <c r="G14">
        <f t="shared" si="1"/>
        <v>-2.5372367593345047</v>
      </c>
    </row>
    <row r="15" spans="1:7" x14ac:dyDescent="0.2">
      <c r="A15">
        <v>10</v>
      </c>
      <c r="B15">
        <f t="shared" si="2"/>
        <v>46.249302838954307</v>
      </c>
      <c r="C15">
        <f t="shared" si="0"/>
        <v>46.249302838954307</v>
      </c>
      <c r="F15">
        <f t="shared" si="3"/>
        <v>46.181571104698911</v>
      </c>
      <c r="G15">
        <f t="shared" si="1"/>
        <v>-2.5372367593334388</v>
      </c>
    </row>
    <row r="16" spans="1:7" x14ac:dyDescent="0.2">
      <c r="A16">
        <v>11</v>
      </c>
      <c r="B16">
        <f t="shared" si="2"/>
        <v>48.99942949771868</v>
      </c>
      <c r="C16">
        <f t="shared" si="0"/>
        <v>48.99942949771868</v>
      </c>
      <c r="F16">
        <f t="shared" si="3"/>
        <v>48.927670224958135</v>
      </c>
      <c r="G16">
        <f t="shared" si="1"/>
        <v>-2.5372367593334388</v>
      </c>
    </row>
    <row r="17" spans="1:7" x14ac:dyDescent="0.2">
      <c r="A17">
        <v>12</v>
      </c>
      <c r="B17">
        <f t="shared" si="2"/>
        <v>51.913087197493141</v>
      </c>
      <c r="C17">
        <f t="shared" si="0"/>
        <v>51.913087197493141</v>
      </c>
      <c r="F17">
        <f t="shared" si="3"/>
        <v>51.837060896325283</v>
      </c>
      <c r="G17">
        <f t="shared" si="1"/>
        <v>-2.5372367593345047</v>
      </c>
    </row>
    <row r="18" spans="1:7" x14ac:dyDescent="0.2">
      <c r="A18">
        <v>13</v>
      </c>
      <c r="B18">
        <f t="shared" si="2"/>
        <v>55</v>
      </c>
      <c r="C18">
        <f>3/4*C11*2^(($D$1*$D$2^(A18-49))/1200*(8*$D$2^-7-3))+2/3*C13*2^(($D$1*$D$2^(A18-49))/1200*(15*$D$2^-5-8))</f>
        <v>55.001742471421927</v>
      </c>
      <c r="F18">
        <f t="shared" si="3"/>
        <v>54.921192859298472</v>
      </c>
      <c r="G18">
        <f t="shared" si="1"/>
        <v>-2.4823898853181703</v>
      </c>
    </row>
    <row r="19" spans="1:7" x14ac:dyDescent="0.2">
      <c r="A19">
        <v>14</v>
      </c>
      <c r="B19">
        <f t="shared" si="2"/>
        <v>58.270470189761255</v>
      </c>
      <c r="C19">
        <f t="shared" ref="C19:C82" si="4">3/4*C12*2^(($D$1*$D$2^(A19-49))/1200*(8*$D$2^-7-3))+2/3*C14*2^(($D$1*$D$2^(A19-49))/1200*(15*$D$2^-5-8))</f>
        <v>58.27247003565725</v>
      </c>
      <c r="F19">
        <f t="shared" si="3"/>
        <v>58.187130469164664</v>
      </c>
      <c r="G19">
        <f t="shared" si="1"/>
        <v>-2.477821726528262</v>
      </c>
    </row>
    <row r="20" spans="1:7" x14ac:dyDescent="0.2">
      <c r="A20">
        <v>15</v>
      </c>
      <c r="B20">
        <f t="shared" si="2"/>
        <v>61.735412657015516</v>
      </c>
      <c r="C20">
        <f t="shared" si="4"/>
        <v>61.737708172225922</v>
      </c>
      <c r="F20">
        <f t="shared" si="3"/>
        <v>61.64729379218609</v>
      </c>
      <c r="G20">
        <f t="shared" si="1"/>
        <v>-2.4728652740062529</v>
      </c>
    </row>
    <row r="21" spans="1:7" x14ac:dyDescent="0.2">
      <c r="A21">
        <v>16</v>
      </c>
      <c r="B21">
        <f t="shared" si="2"/>
        <v>65.406391325149656</v>
      </c>
      <c r="C21">
        <f t="shared" si="4"/>
        <v>65.4090265192564</v>
      </c>
      <c r="F21">
        <f t="shared" si="3"/>
        <v>65.313235522848672</v>
      </c>
      <c r="G21">
        <f t="shared" si="1"/>
        <v>-2.4674875227486126</v>
      </c>
    </row>
    <row r="22" spans="1:7" x14ac:dyDescent="0.2">
      <c r="A22">
        <v>17</v>
      </c>
      <c r="B22">
        <f t="shared" si="2"/>
        <v>69.295657744218019</v>
      </c>
      <c r="C22">
        <f t="shared" si="4"/>
        <v>69.298683195374167</v>
      </c>
      <c r="F22">
        <f t="shared" si="3"/>
        <v>69.197195827861151</v>
      </c>
      <c r="G22">
        <f t="shared" si="1"/>
        <v>-2.4616526623116641</v>
      </c>
    </row>
    <row r="23" spans="1:7" x14ac:dyDescent="0.2">
      <c r="A23">
        <v>18</v>
      </c>
      <c r="B23">
        <f t="shared" si="2"/>
        <v>73.416191979351879</v>
      </c>
      <c r="C23">
        <f t="shared" si="4"/>
        <v>73.42082752467158</v>
      </c>
      <c r="F23">
        <f t="shared" si="3"/>
        <v>73.313303309743873</v>
      </c>
      <c r="G23">
        <f t="shared" si="1"/>
        <v>-2.4279289849975072</v>
      </c>
    </row>
    <row r="24" spans="1:7" x14ac:dyDescent="0.2">
      <c r="A24">
        <v>19</v>
      </c>
      <c r="B24">
        <f t="shared" si="2"/>
        <v>77.781745930520216</v>
      </c>
      <c r="C24">
        <f t="shared" si="4"/>
        <v>77.787068265494568</v>
      </c>
      <c r="F24">
        <f t="shared" si="3"/>
        <v>77.673149725908985</v>
      </c>
      <c r="G24">
        <f t="shared" si="1"/>
        <v>-2.4187784734714057</v>
      </c>
    </row>
    <row r="25" spans="1:7" x14ac:dyDescent="0.2">
      <c r="A25">
        <v>20</v>
      </c>
      <c r="B25">
        <f t="shared" si="2"/>
        <v>82.406889228217494</v>
      </c>
      <c r="C25">
        <f t="shared" si="4"/>
        <v>82.414307583896516</v>
      </c>
      <c r="F25">
        <f t="shared" si="3"/>
        <v>82.293612489322825</v>
      </c>
      <c r="G25">
        <f t="shared" si="1"/>
        <v>-2.3813962461385785</v>
      </c>
    </row>
    <row r="26" spans="1:7" x14ac:dyDescent="0.2">
      <c r="A26">
        <v>21</v>
      </c>
      <c r="B26">
        <f t="shared" si="2"/>
        <v>87.307057858250957</v>
      </c>
      <c r="C26">
        <f t="shared" si="4"/>
        <v>87.315575956312827</v>
      </c>
      <c r="F26">
        <f t="shared" si="3"/>
        <v>87.187702993392207</v>
      </c>
      <c r="G26">
        <f t="shared" si="1"/>
        <v>-2.3683374467111662</v>
      </c>
    </row>
    <row r="27" spans="1:7" x14ac:dyDescent="0.2">
      <c r="A27">
        <v>22</v>
      </c>
      <c r="B27">
        <f t="shared" si="2"/>
        <v>92.498605677908614</v>
      </c>
      <c r="C27">
        <f t="shared" si="4"/>
        <v>92.508387394266975</v>
      </c>
      <c r="F27">
        <f t="shared" si="3"/>
        <v>92.372909600510781</v>
      </c>
      <c r="G27">
        <f t="shared" si="1"/>
        <v>-2.3541686476640677</v>
      </c>
    </row>
    <row r="28" spans="1:7" x14ac:dyDescent="0.2">
      <c r="A28">
        <v>23</v>
      </c>
      <c r="B28">
        <f t="shared" si="2"/>
        <v>97.998858995437345</v>
      </c>
      <c r="C28">
        <f t="shared" si="4"/>
        <v>98.010867210906483</v>
      </c>
      <c r="F28">
        <f t="shared" si="3"/>
        <v>97.867331079449841</v>
      </c>
      <c r="G28">
        <f t="shared" si="1"/>
        <v>-2.3251143109515482</v>
      </c>
    </row>
    <row r="29" spans="1:7" x14ac:dyDescent="0.2">
      <c r="A29">
        <v>24</v>
      </c>
      <c r="B29">
        <f t="shared" si="2"/>
        <v>103.82617439498628</v>
      </c>
      <c r="C29">
        <f t="shared" si="4"/>
        <v>103.83996546409308</v>
      </c>
      <c r="F29">
        <f t="shared" si="3"/>
        <v>103.68789266484691</v>
      </c>
      <c r="G29">
        <f t="shared" si="1"/>
        <v>-2.3072949068776438</v>
      </c>
    </row>
    <row r="30" spans="1:7" x14ac:dyDescent="0.2">
      <c r="A30">
        <v>25</v>
      </c>
      <c r="B30">
        <f t="shared" si="2"/>
        <v>110</v>
      </c>
      <c r="C30">
        <f t="shared" si="4"/>
        <v>110.01758245902485</v>
      </c>
      <c r="F30">
        <f t="shared" si="3"/>
        <v>109.85646258907819</v>
      </c>
      <c r="G30">
        <f t="shared" si="1"/>
        <v>-2.2605374932588518</v>
      </c>
    </row>
    <row r="31" spans="1:7" x14ac:dyDescent="0.2">
      <c r="A31">
        <v>26</v>
      </c>
      <c r="B31">
        <f t="shared" si="2"/>
        <v>116.54094037952248</v>
      </c>
      <c r="C31">
        <f t="shared" si="4"/>
        <v>116.561134496373</v>
      </c>
      <c r="F31">
        <f t="shared" si="3"/>
        <v>116.39043164678181</v>
      </c>
      <c r="G31">
        <f t="shared" si="1"/>
        <v>-2.2372759564223799</v>
      </c>
    </row>
    <row r="32" spans="1:7" x14ac:dyDescent="0.2">
      <c r="A32">
        <v>27</v>
      </c>
      <c r="B32">
        <f t="shared" si="2"/>
        <v>123.47082531403106</v>
      </c>
      <c r="C32">
        <f t="shared" si="4"/>
        <v>123.49500084881569</v>
      </c>
      <c r="F32">
        <f t="shared" si="3"/>
        <v>123.31414340738597</v>
      </c>
      <c r="G32">
        <f t="shared" si="1"/>
        <v>-2.198295054261834</v>
      </c>
    </row>
    <row r="33" spans="1:7" x14ac:dyDescent="0.2">
      <c r="A33">
        <v>28</v>
      </c>
      <c r="B33">
        <f t="shared" si="2"/>
        <v>130.81278265029931</v>
      </c>
      <c r="C33">
        <f t="shared" si="4"/>
        <v>130.84106822859971</v>
      </c>
      <c r="F33">
        <f t="shared" si="3"/>
        <v>130.64945253022236</v>
      </c>
      <c r="G33">
        <f t="shared" si="1"/>
        <v>-2.162933409488943</v>
      </c>
    </row>
    <row r="34" spans="1:7" x14ac:dyDescent="0.2">
      <c r="A34">
        <v>29</v>
      </c>
      <c r="B34">
        <f t="shared" si="2"/>
        <v>138.59131548843604</v>
      </c>
      <c r="C34">
        <f t="shared" si="4"/>
        <v>138.62380708551621</v>
      </c>
      <c r="F34">
        <f t="shared" si="3"/>
        <v>138.42079362830407</v>
      </c>
      <c r="G34">
        <f t="shared" si="1"/>
        <v>-2.1314107069223098</v>
      </c>
    </row>
    <row r="35" spans="1:7" x14ac:dyDescent="0.2">
      <c r="A35">
        <v>30</v>
      </c>
      <c r="B35">
        <f t="shared" si="2"/>
        <v>146.83238395870382</v>
      </c>
      <c r="C35">
        <f t="shared" si="4"/>
        <v>146.87145205506732</v>
      </c>
      <c r="F35">
        <f t="shared" si="3"/>
        <v>146.65635998773524</v>
      </c>
      <c r="G35">
        <f t="shared" si="1"/>
        <v>-2.0766638231844325</v>
      </c>
    </row>
    <row r="36" spans="1:7" x14ac:dyDescent="0.2">
      <c r="A36">
        <v>31</v>
      </c>
      <c r="B36">
        <f t="shared" si="2"/>
        <v>155.56349186104046</v>
      </c>
      <c r="C36">
        <f t="shared" si="4"/>
        <v>155.60837233196438</v>
      </c>
      <c r="F36">
        <f t="shared" si="3"/>
        <v>155.38048511473639</v>
      </c>
      <c r="G36">
        <f t="shared" si="1"/>
        <v>-2.0378432801589241</v>
      </c>
    </row>
    <row r="37" spans="1:7" x14ac:dyDescent="0.2">
      <c r="A37">
        <v>32</v>
      </c>
      <c r="B37">
        <f t="shared" si="2"/>
        <v>164.81377845643496</v>
      </c>
      <c r="C37">
        <f t="shared" si="4"/>
        <v>164.86729954100787</v>
      </c>
      <c r="F37">
        <f t="shared" si="3"/>
        <v>164.62585269890519</v>
      </c>
      <c r="G37">
        <f t="shared" si="1"/>
        <v>-1.9751327688194209</v>
      </c>
    </row>
    <row r="38" spans="1:7" x14ac:dyDescent="0.2">
      <c r="A38">
        <v>33</v>
      </c>
      <c r="B38">
        <f t="shared" si="2"/>
        <v>174.61411571650197</v>
      </c>
      <c r="C38">
        <f t="shared" si="4"/>
        <v>174.67594766377476</v>
      </c>
      <c r="F38">
        <f t="shared" si="3"/>
        <v>174.42013613491412</v>
      </c>
      <c r="G38">
        <f t="shared" si="1"/>
        <v>-1.9243045017063309</v>
      </c>
    </row>
    <row r="39" spans="1:7" x14ac:dyDescent="0.2">
      <c r="A39">
        <v>34</v>
      </c>
      <c r="B39">
        <f t="shared" si="2"/>
        <v>184.99721135581723</v>
      </c>
      <c r="C39">
        <f t="shared" si="4"/>
        <v>185.06898517862516</v>
      </c>
      <c r="F39">
        <f t="shared" si="3"/>
        <v>184.79795312941388</v>
      </c>
      <c r="G39">
        <f t="shared" si="1"/>
        <v>-1.865695891247654</v>
      </c>
    </row>
    <row r="40" spans="1:7" x14ac:dyDescent="0.2">
      <c r="A40">
        <v>35</v>
      </c>
      <c r="B40">
        <f t="shared" si="2"/>
        <v>195.99771799087463</v>
      </c>
      <c r="C40">
        <f t="shared" si="4"/>
        <v>196.08173104296645</v>
      </c>
      <c r="F40">
        <f t="shared" si="3"/>
        <v>195.79457091548116</v>
      </c>
      <c r="G40">
        <f t="shared" si="1"/>
        <v>-1.7953143814498418</v>
      </c>
    </row>
    <row r="41" spans="1:7" x14ac:dyDescent="0.2">
      <c r="A41">
        <v>36</v>
      </c>
      <c r="B41">
        <f t="shared" si="2"/>
        <v>207.65234878997259</v>
      </c>
      <c r="C41">
        <f t="shared" si="4"/>
        <v>207.74887651092251</v>
      </c>
      <c r="F41">
        <f t="shared" si="3"/>
        <v>207.44462994217545</v>
      </c>
      <c r="G41">
        <f t="shared" si="1"/>
        <v>-1.7326552125457084</v>
      </c>
    </row>
    <row r="42" spans="1:7" x14ac:dyDescent="0.2">
      <c r="A42">
        <v>37</v>
      </c>
      <c r="B42">
        <f t="shared" si="2"/>
        <v>220</v>
      </c>
      <c r="C42">
        <f t="shared" si="4"/>
        <v>220.11352608617278</v>
      </c>
      <c r="F42">
        <f t="shared" si="3"/>
        <v>219.79117158697522</v>
      </c>
      <c r="G42">
        <f t="shared" si="1"/>
        <v>-1.6441025176014534</v>
      </c>
    </row>
    <row r="43" spans="1:7" x14ac:dyDescent="0.2">
      <c r="A43">
        <v>38</v>
      </c>
      <c r="B43">
        <f t="shared" si="2"/>
        <v>233.08188075904496</v>
      </c>
      <c r="C43">
        <f t="shared" si="4"/>
        <v>233.21255428261173</v>
      </c>
      <c r="F43">
        <f t="shared" si="3"/>
        <v>232.87101636134415</v>
      </c>
      <c r="G43">
        <f t="shared" si="1"/>
        <v>-1.5669208291743786</v>
      </c>
    </row>
    <row r="44" spans="1:7" x14ac:dyDescent="0.2">
      <c r="A44">
        <v>39</v>
      </c>
      <c r="B44">
        <f t="shared" si="2"/>
        <v>246.94165062806206</v>
      </c>
      <c r="C44">
        <f t="shared" si="4"/>
        <v>247.09376389555814</v>
      </c>
      <c r="F44">
        <f t="shared" si="3"/>
        <v>246.73189705378937</v>
      </c>
      <c r="G44">
        <f t="shared" si="1"/>
        <v>-1.4711444566998466</v>
      </c>
    </row>
    <row r="45" spans="1:7" x14ac:dyDescent="0.2">
      <c r="A45">
        <v>40</v>
      </c>
      <c r="B45">
        <f t="shared" si="2"/>
        <v>261.62556530059862</v>
      </c>
      <c r="C45">
        <f t="shared" si="4"/>
        <v>261.80164801655496</v>
      </c>
      <c r="F45">
        <f t="shared" si="3"/>
        <v>261.41824159607705</v>
      </c>
      <c r="G45">
        <f t="shared" si="1"/>
        <v>-1.3724505309554047</v>
      </c>
    </row>
    <row r="46" spans="1:7" x14ac:dyDescent="0.2">
      <c r="A46">
        <v>41</v>
      </c>
      <c r="B46">
        <f t="shared" si="2"/>
        <v>277.18263097687208</v>
      </c>
      <c r="C46">
        <f t="shared" si="4"/>
        <v>277.38552163419354</v>
      </c>
      <c r="F46">
        <f t="shared" si="3"/>
        <v>276.97929275539201</v>
      </c>
      <c r="G46">
        <f t="shared" si="1"/>
        <v>-1.2704808945770196</v>
      </c>
    </row>
    <row r="47" spans="1:7" x14ac:dyDescent="0.2">
      <c r="A47">
        <v>42</v>
      </c>
      <c r="B47">
        <f t="shared" si="2"/>
        <v>293.66476791740757</v>
      </c>
      <c r="C47">
        <f t="shared" si="4"/>
        <v>293.90082552733713</v>
      </c>
      <c r="F47">
        <f t="shared" si="3"/>
        <v>293.47041011802003</v>
      </c>
      <c r="G47">
        <f t="shared" si="1"/>
        <v>-1.1461716649918685</v>
      </c>
    </row>
    <row r="48" spans="1:7" x14ac:dyDescent="0.2">
      <c r="A48">
        <v>43</v>
      </c>
      <c r="B48">
        <f t="shared" si="2"/>
        <v>311.12698372208087</v>
      </c>
      <c r="C48">
        <f t="shared" si="4"/>
        <v>311.39840584817728</v>
      </c>
      <c r="F48">
        <f t="shared" si="3"/>
        <v>310.94236537236935</v>
      </c>
      <c r="G48">
        <f t="shared" si="1"/>
        <v>-1.0275946980904394</v>
      </c>
    </row>
    <row r="49" spans="1:7" x14ac:dyDescent="0.2">
      <c r="A49">
        <v>44</v>
      </c>
      <c r="B49">
        <f t="shared" si="2"/>
        <v>329.62755691286992</v>
      </c>
      <c r="C49">
        <f t="shared" si="4"/>
        <v>329.94274457024687</v>
      </c>
      <c r="F49">
        <f t="shared" si="3"/>
        <v>329.45954605863807</v>
      </c>
      <c r="G49">
        <f t="shared" si="1"/>
        <v>-0.88263331644000687</v>
      </c>
    </row>
    <row r="50" spans="1:7" x14ac:dyDescent="0.2">
      <c r="A50">
        <v>45</v>
      </c>
      <c r="B50">
        <f t="shared" si="2"/>
        <v>349.22823143300388</v>
      </c>
      <c r="C50">
        <f t="shared" si="4"/>
        <v>349.59148354156434</v>
      </c>
      <c r="F50">
        <f t="shared" si="3"/>
        <v>349.07950960881908</v>
      </c>
      <c r="G50">
        <f t="shared" si="1"/>
        <v>-0.73741783064491528</v>
      </c>
    </row>
    <row r="51" spans="1:7" x14ac:dyDescent="0.2">
      <c r="A51">
        <v>46</v>
      </c>
      <c r="B51">
        <f t="shared" si="2"/>
        <v>369.99442271163446</v>
      </c>
      <c r="C51">
        <f t="shared" si="4"/>
        <v>370.41372679286133</v>
      </c>
      <c r="F51">
        <f t="shared" si="3"/>
        <v>369.87125885134344</v>
      </c>
      <c r="G51">
        <f t="shared" si="1"/>
        <v>-0.57638967675757158</v>
      </c>
    </row>
    <row r="52" spans="1:7" x14ac:dyDescent="0.2">
      <c r="A52">
        <v>47</v>
      </c>
      <c r="B52">
        <f t="shared" si="2"/>
        <v>391.99543598174927</v>
      </c>
      <c r="C52">
        <f t="shared" si="4"/>
        <v>392.48023561623529</v>
      </c>
      <c r="F52">
        <f t="shared" si="3"/>
        <v>391.90545144896208</v>
      </c>
      <c r="G52">
        <f t="shared" si="1"/>
        <v>-0.39745914370712399</v>
      </c>
    </row>
    <row r="53" spans="1:7" x14ac:dyDescent="0.2">
      <c r="A53">
        <v>48</v>
      </c>
      <c r="B53">
        <f t="shared" si="2"/>
        <v>415.30469757994513</v>
      </c>
      <c r="C53">
        <f t="shared" si="4"/>
        <v>415.86238686061722</v>
      </c>
      <c r="F53">
        <f t="shared" si="3"/>
        <v>415.25335971978143</v>
      </c>
      <c r="G53">
        <f t="shared" si="1"/>
        <v>-0.21401960008589072</v>
      </c>
    </row>
    <row r="54" spans="1:7" x14ac:dyDescent="0.2">
      <c r="A54">
        <v>49</v>
      </c>
      <c r="B54">
        <f t="shared" si="2"/>
        <v>440</v>
      </c>
      <c r="C54">
        <f t="shared" si="4"/>
        <v>440.64532155055554</v>
      </c>
      <c r="E54">
        <f>C54/440</f>
        <v>1.0014666398876262</v>
      </c>
      <c r="F54">
        <f t="shared" si="3"/>
        <v>440</v>
      </c>
      <c r="G54">
        <f t="shared" si="1"/>
        <v>0</v>
      </c>
    </row>
    <row r="55" spans="1:7" x14ac:dyDescent="0.2">
      <c r="A55">
        <v>50</v>
      </c>
      <c r="B55">
        <f t="shared" si="2"/>
        <v>466.16376151808993</v>
      </c>
      <c r="C55">
        <f t="shared" si="4"/>
        <v>466.90625295676659</v>
      </c>
      <c r="F55">
        <f t="shared" si="3"/>
        <v>466.22247248211664</v>
      </c>
      <c r="G55">
        <f t="shared" si="1"/>
        <v>0.21802642811579176</v>
      </c>
    </row>
    <row r="56" spans="1:7" x14ac:dyDescent="0.2">
      <c r="A56">
        <v>51</v>
      </c>
      <c r="B56">
        <f t="shared" si="2"/>
        <v>493.88330125612413</v>
      </c>
      <c r="C56">
        <f t="shared" si="4"/>
        <v>494.7403680567117</v>
      </c>
      <c r="F56">
        <f t="shared" si="3"/>
        <v>494.01582474302501</v>
      </c>
      <c r="G56">
        <f t="shared" si="1"/>
        <v>0.46447894964671832</v>
      </c>
    </row>
    <row r="57" spans="1:7" x14ac:dyDescent="0.2">
      <c r="A57">
        <v>52</v>
      </c>
      <c r="B57">
        <f t="shared" si="2"/>
        <v>523.25113060119725</v>
      </c>
      <c r="C57">
        <f t="shared" si="4"/>
        <v>524.23893631665669</v>
      </c>
      <c r="F57">
        <f t="shared" si="3"/>
        <v>523.47119258558746</v>
      </c>
      <c r="G57">
        <f t="shared" si="1"/>
        <v>0.7279462708588369</v>
      </c>
    </row>
    <row r="58" spans="1:7" x14ac:dyDescent="0.2">
      <c r="A58">
        <v>53</v>
      </c>
      <c r="B58">
        <f t="shared" si="2"/>
        <v>554.36526195374415</v>
      </c>
      <c r="C58">
        <f t="shared" si="4"/>
        <v>555.50236524743059</v>
      </c>
      <c r="F58">
        <f t="shared" si="3"/>
        <v>554.68883647463588</v>
      </c>
      <c r="G58">
        <f t="shared" si="1"/>
        <v>1.0102000338235939</v>
      </c>
    </row>
    <row r="59" spans="1:7" x14ac:dyDescent="0.2">
      <c r="A59">
        <v>54</v>
      </c>
      <c r="B59">
        <f t="shared" si="2"/>
        <v>587.32953583481515</v>
      </c>
      <c r="C59">
        <f t="shared" si="4"/>
        <v>588.64163540187883</v>
      </c>
      <c r="F59">
        <f t="shared" si="3"/>
        <v>587.77957443288358</v>
      </c>
      <c r="G59">
        <f t="shared" si="1"/>
        <v>1.3260422809295846</v>
      </c>
    </row>
    <row r="60" spans="1:7" x14ac:dyDescent="0.2">
      <c r="A60">
        <v>55</v>
      </c>
      <c r="B60">
        <f t="shared" si="2"/>
        <v>622.25396744416184</v>
      </c>
      <c r="C60">
        <f t="shared" si="4"/>
        <v>623.76306563592902</v>
      </c>
      <c r="F60">
        <f t="shared" si="3"/>
        <v>622.84956961314356</v>
      </c>
      <c r="G60">
        <f t="shared" si="1"/>
        <v>1.6562909068987608</v>
      </c>
    </row>
    <row r="61" spans="1:7" x14ac:dyDescent="0.2">
      <c r="A61">
        <v>56</v>
      </c>
      <c r="B61">
        <f t="shared" si="2"/>
        <v>659.25511382573984</v>
      </c>
      <c r="C61">
        <f t="shared" si="4"/>
        <v>660.99549221893972</v>
      </c>
      <c r="F61">
        <f t="shared" si="3"/>
        <v>660.02746960508796</v>
      </c>
      <c r="G61">
        <f t="shared" si="1"/>
        <v>2.0270543896430127</v>
      </c>
    </row>
    <row r="62" spans="1:7" x14ac:dyDescent="0.2">
      <c r="A62">
        <v>57</v>
      </c>
      <c r="B62">
        <f t="shared" si="2"/>
        <v>698.45646286600777</v>
      </c>
      <c r="C62">
        <f t="shared" si="4"/>
        <v>700.45940699661651</v>
      </c>
      <c r="F62">
        <f t="shared" si="3"/>
        <v>699.43358979507752</v>
      </c>
      <c r="G62">
        <f t="shared" si="1"/>
        <v>2.4202700093006513</v>
      </c>
    </row>
    <row r="63" spans="1:7" x14ac:dyDescent="0.2">
      <c r="A63">
        <v>58</v>
      </c>
      <c r="B63">
        <f t="shared" si="2"/>
        <v>739.9888454232688</v>
      </c>
      <c r="C63">
        <f t="shared" si="4"/>
        <v>742.29514679657518</v>
      </c>
      <c r="F63">
        <f t="shared" si="3"/>
        <v>741.20806148856593</v>
      </c>
      <c r="G63">
        <f t="shared" si="1"/>
        <v>2.8500583984047978</v>
      </c>
    </row>
    <row r="64" spans="1:7" x14ac:dyDescent="0.2">
      <c r="A64">
        <v>59</v>
      </c>
      <c r="B64">
        <f t="shared" si="2"/>
        <v>783.99087196349853</v>
      </c>
      <c r="C64">
        <f t="shared" si="4"/>
        <v>786.64745814628441</v>
      </c>
      <c r="F64">
        <f t="shared" si="3"/>
        <v>785.49541923288984</v>
      </c>
      <c r="G64">
        <f t="shared" si="1"/>
        <v>3.3192061296624331</v>
      </c>
    </row>
    <row r="65" spans="1:7" x14ac:dyDescent="0.2">
      <c r="A65">
        <v>60</v>
      </c>
      <c r="B65">
        <f t="shared" si="2"/>
        <v>830.60939515989025</v>
      </c>
      <c r="C65">
        <f t="shared" si="4"/>
        <v>833.66517163863659</v>
      </c>
      <c r="F65">
        <f t="shared" si="3"/>
        <v>832.44427565972796</v>
      </c>
      <c r="G65">
        <f t="shared" si="1"/>
        <v>3.8202121098123598</v>
      </c>
    </row>
    <row r="66" spans="1:7" x14ac:dyDescent="0.2">
      <c r="A66">
        <v>61</v>
      </c>
      <c r="B66">
        <f t="shared" si="2"/>
        <v>880</v>
      </c>
      <c r="C66">
        <f t="shared" si="4"/>
        <v>883.52047874916298</v>
      </c>
      <c r="F66">
        <f t="shared" si="3"/>
        <v>882.22657007157238</v>
      </c>
      <c r="G66">
        <f>(LOG(F66,2)-LOG(B66,2))*1200</f>
        <v>4.3748244831448346</v>
      </c>
    </row>
    <row r="67" spans="1:7" x14ac:dyDescent="0.2">
      <c r="A67">
        <v>62</v>
      </c>
      <c r="B67">
        <f t="shared" si="2"/>
        <v>932.32752303617963</v>
      </c>
      <c r="C67">
        <f t="shared" si="4"/>
        <v>936.37694348815535</v>
      </c>
      <c r="F67">
        <f t="shared" si="3"/>
        <v>935.0056269405294</v>
      </c>
      <c r="G67">
        <f t="shared" si="1"/>
        <v>4.9658282402184284</v>
      </c>
    </row>
    <row r="68" spans="1:7" x14ac:dyDescent="0.2">
      <c r="A68">
        <v>63</v>
      </c>
      <c r="B68">
        <f t="shared" si="2"/>
        <v>987.76660251224826</v>
      </c>
      <c r="C68">
        <f t="shared" si="4"/>
        <v>992.42880672125762</v>
      </c>
      <c r="F68">
        <f t="shared" si="3"/>
        <v>990.97540266804822</v>
      </c>
      <c r="G68">
        <f t="shared" si="1"/>
        <v>5.614869388059418</v>
      </c>
    </row>
    <row r="69" spans="1:7" x14ac:dyDescent="0.2">
      <c r="A69">
        <v>64</v>
      </c>
      <c r="B69">
        <f t="shared" si="2"/>
        <v>1046.5022612023945</v>
      </c>
      <c r="C69">
        <f t="shared" si="4"/>
        <v>1051.8675787918628</v>
      </c>
      <c r="F69">
        <f t="shared" si="3"/>
        <v>1050.3271271321551</v>
      </c>
      <c r="G69">
        <f t="shared" si="1"/>
        <v>6.3159601939773324</v>
      </c>
    </row>
    <row r="70" spans="1:7" x14ac:dyDescent="0.2">
      <c r="A70">
        <v>65</v>
      </c>
      <c r="B70">
        <f t="shared" si="2"/>
        <v>1108.7305239074883</v>
      </c>
      <c r="C70">
        <f t="shared" si="4"/>
        <v>1114.9030842439574</v>
      </c>
      <c r="F70">
        <f t="shared" si="3"/>
        <v>1113.2703175904689</v>
      </c>
      <c r="G70">
        <f t="shared" ref="G70:G93" si="5">(LOG(F70,2)-LOG(B70,2))*1200</f>
        <v>7.0742154447977157</v>
      </c>
    </row>
    <row r="71" spans="1:7" x14ac:dyDescent="0.2">
      <c r="A71">
        <v>66</v>
      </c>
      <c r="B71">
        <f t="shared" ref="B71:B93" si="6">440*2^((A71-49)/12)</f>
        <v>1174.6590716696303</v>
      </c>
      <c r="C71">
        <f t="shared" si="4"/>
        <v>1181.7648547450544</v>
      </c>
      <c r="F71">
        <f t="shared" ref="F71:F93" si="7">C71/$E$54</f>
        <v>1180.0341695632112</v>
      </c>
      <c r="G71">
        <f t="shared" si="5"/>
        <v>7.9038479328417566</v>
      </c>
    </row>
    <row r="72" spans="1:7" x14ac:dyDescent="0.2">
      <c r="A72">
        <v>67</v>
      </c>
      <c r="B72">
        <f t="shared" si="6"/>
        <v>1244.5079348883235</v>
      </c>
      <c r="C72">
        <f t="shared" si="4"/>
        <v>1252.6806255522497</v>
      </c>
      <c r="F72">
        <f t="shared" si="7"/>
        <v>1250.8460847910142</v>
      </c>
      <c r="G72">
        <f t="shared" si="5"/>
        <v>8.794619465000153</v>
      </c>
    </row>
    <row r="73" spans="1:7" x14ac:dyDescent="0.2">
      <c r="A73">
        <v>68</v>
      </c>
      <c r="B73">
        <f t="shared" si="6"/>
        <v>1318.5102276514795</v>
      </c>
      <c r="C73">
        <f t="shared" si="4"/>
        <v>1327.917233862891</v>
      </c>
      <c r="F73">
        <f t="shared" si="7"/>
        <v>1325.9725096902835</v>
      </c>
      <c r="G73">
        <f t="shared" si="5"/>
        <v>9.7705240099301705</v>
      </c>
    </row>
    <row r="74" spans="1:7" x14ac:dyDescent="0.2">
      <c r="A74">
        <v>69</v>
      </c>
      <c r="B74">
        <f t="shared" si="6"/>
        <v>1396.9129257320155</v>
      </c>
      <c r="C74">
        <f t="shared" si="4"/>
        <v>1407.7344044776569</v>
      </c>
      <c r="F74">
        <f t="shared" si="7"/>
        <v>1405.6727886968033</v>
      </c>
      <c r="G74">
        <f t="shared" si="5"/>
        <v>10.822450381132143</v>
      </c>
    </row>
    <row r="75" spans="1:7" x14ac:dyDescent="0.2">
      <c r="A75">
        <v>70</v>
      </c>
      <c r="B75">
        <f t="shared" si="6"/>
        <v>1479.9776908465376</v>
      </c>
      <c r="C75">
        <f t="shared" si="4"/>
        <v>1492.4285507722307</v>
      </c>
      <c r="F75">
        <f t="shared" si="7"/>
        <v>1490.2429010912385</v>
      </c>
      <c r="G75">
        <f t="shared" si="5"/>
        <v>11.966486462840464</v>
      </c>
    </row>
    <row r="76" spans="1:7" x14ac:dyDescent="0.2">
      <c r="A76">
        <v>71</v>
      </c>
      <c r="B76">
        <f t="shared" si="6"/>
        <v>1567.9817439269968</v>
      </c>
      <c r="C76">
        <f t="shared" si="4"/>
        <v>1582.3088098923445</v>
      </c>
      <c r="F76">
        <f t="shared" si="7"/>
        <v>1579.9915312904423</v>
      </c>
      <c r="G76">
        <f t="shared" si="5"/>
        <v>13.209676107496193</v>
      </c>
    </row>
    <row r="77" spans="1:7" x14ac:dyDescent="0.2">
      <c r="A77">
        <v>72</v>
      </c>
      <c r="B77">
        <f t="shared" si="6"/>
        <v>1661.2187903197805</v>
      </c>
      <c r="C77">
        <f t="shared" si="4"/>
        <v>1677.6987221363238</v>
      </c>
      <c r="F77">
        <f t="shared" si="7"/>
        <v>1675.2417457705601</v>
      </c>
      <c r="G77">
        <f t="shared" si="5"/>
        <v>14.552643816927713</v>
      </c>
    </row>
    <row r="78" spans="1:7" x14ac:dyDescent="0.2">
      <c r="A78">
        <v>73</v>
      </c>
      <c r="B78">
        <f t="shared" si="6"/>
        <v>1760</v>
      </c>
      <c r="C78">
        <f t="shared" si="4"/>
        <v>1778.9649447026877</v>
      </c>
      <c r="F78">
        <f t="shared" si="7"/>
        <v>1776.3596647635752</v>
      </c>
      <c r="G78">
        <f t="shared" si="5"/>
        <v>16.017946929050453</v>
      </c>
    </row>
    <row r="79" spans="1:7" x14ac:dyDescent="0.2">
      <c r="A79">
        <v>74</v>
      </c>
      <c r="B79">
        <f t="shared" si="6"/>
        <v>1864.6550460723597</v>
      </c>
      <c r="C79">
        <f t="shared" si="4"/>
        <v>1886.4704602010465</v>
      </c>
      <c r="F79">
        <f t="shared" si="7"/>
        <v>1883.707739293968</v>
      </c>
      <c r="G79">
        <f t="shared" si="5"/>
        <v>17.599660007087436</v>
      </c>
    </row>
    <row r="80" spans="1:7" x14ac:dyDescent="0.2">
      <c r="A80">
        <v>75</v>
      </c>
      <c r="B80">
        <f t="shared" si="6"/>
        <v>1975.5332050244961</v>
      </c>
      <c r="C80">
        <f t="shared" si="4"/>
        <v>2000.6350734051459</v>
      </c>
      <c r="F80">
        <f t="shared" si="7"/>
        <v>1997.7051593347489</v>
      </c>
      <c r="G80">
        <f t="shared" si="5"/>
        <v>19.321891695593507</v>
      </c>
    </row>
    <row r="81" spans="1:7" x14ac:dyDescent="0.2">
      <c r="A81">
        <v>76</v>
      </c>
      <c r="B81">
        <f t="shared" si="6"/>
        <v>2093.004522404789</v>
      </c>
      <c r="C81">
        <f t="shared" si="4"/>
        <v>2121.8850154470447</v>
      </c>
      <c r="F81">
        <f t="shared" si="7"/>
        <v>2118.7775318058921</v>
      </c>
      <c r="G81">
        <f t="shared" si="5"/>
        <v>21.188023400618761</v>
      </c>
    </row>
    <row r="82" spans="1:7" x14ac:dyDescent="0.2">
      <c r="A82">
        <v>77</v>
      </c>
      <c r="B82">
        <f t="shared" si="6"/>
        <v>2217.4610478149771</v>
      </c>
      <c r="C82">
        <f t="shared" si="4"/>
        <v>2250.6875544726545</v>
      </c>
      <c r="F82">
        <f t="shared" si="7"/>
        <v>2247.3914405428445</v>
      </c>
      <c r="G82">
        <f t="shared" si="5"/>
        <v>23.211199617323786</v>
      </c>
    </row>
    <row r="83" spans="1:7" x14ac:dyDescent="0.2">
      <c r="A83">
        <v>78</v>
      </c>
      <c r="B83">
        <f t="shared" si="6"/>
        <v>2349.3181433392601</v>
      </c>
      <c r="C83">
        <f t="shared" ref="C83:C93" si="8">3/4*C76*2^(($D$1*$D$2^(A83-49))/1200*(8*$D$2^-7-3))+2/3*C78*2^(($D$1*$D$2^(A83-49))/1200*(15*$D$2^-5-8))</f>
        <v>2387.5528084511434</v>
      </c>
      <c r="F83">
        <f t="shared" si="7"/>
        <v>2384.0562564510874</v>
      </c>
      <c r="G83">
        <f t="shared" si="5"/>
        <v>25.411420646522487</v>
      </c>
    </row>
    <row r="84" spans="1:7" x14ac:dyDescent="0.2">
      <c r="A84">
        <v>79</v>
      </c>
      <c r="B84">
        <f t="shared" si="6"/>
        <v>2489.0158697766474</v>
      </c>
      <c r="C84">
        <f t="shared" si="8"/>
        <v>2533.0042925105658</v>
      </c>
      <c r="F84">
        <f t="shared" si="7"/>
        <v>2529.2947279749551</v>
      </c>
      <c r="G84">
        <f t="shared" si="5"/>
        <v>27.791674873478911</v>
      </c>
    </row>
    <row r="85" spans="1:7" x14ac:dyDescent="0.2">
      <c r="A85">
        <v>80</v>
      </c>
      <c r="B85">
        <f t="shared" si="6"/>
        <v>2637.0204553029598</v>
      </c>
      <c r="C85">
        <f t="shared" si="8"/>
        <v>2687.6419843617832</v>
      </c>
      <c r="F85">
        <f t="shared" si="7"/>
        <v>2683.7059541627482</v>
      </c>
      <c r="G85">
        <f t="shared" si="5"/>
        <v>30.381415334083783</v>
      </c>
    </row>
    <row r="86" spans="1:7" x14ac:dyDescent="0.2">
      <c r="A86">
        <v>81</v>
      </c>
      <c r="B86">
        <f t="shared" si="6"/>
        <v>2793.8258514640311</v>
      </c>
      <c r="C86">
        <f t="shared" si="8"/>
        <v>2852.0741134030186</v>
      </c>
      <c r="F86">
        <f t="shared" si="7"/>
        <v>2847.8972736655987</v>
      </c>
      <c r="G86">
        <f t="shared" si="5"/>
        <v>33.18601481516481</v>
      </c>
    </row>
    <row r="87" spans="1:7" x14ac:dyDescent="0.2">
      <c r="A87">
        <v>82</v>
      </c>
      <c r="B87">
        <f t="shared" si="6"/>
        <v>2959.9553816930757</v>
      </c>
      <c r="C87">
        <f t="shared" si="8"/>
        <v>3026.9871361069982</v>
      </c>
      <c r="F87">
        <f t="shared" si="7"/>
        <v>3022.5541376462165</v>
      </c>
      <c r="G87">
        <f t="shared" si="5"/>
        <v>36.231301533893401</v>
      </c>
    </row>
    <row r="88" spans="1:7" x14ac:dyDescent="0.2">
      <c r="A88">
        <v>83</v>
      </c>
      <c r="B88">
        <f t="shared" si="6"/>
        <v>3135.9634878539941</v>
      </c>
      <c r="C88">
        <f t="shared" si="8"/>
        <v>3213.1101863559402</v>
      </c>
      <c r="F88">
        <f t="shared" si="7"/>
        <v>3208.4046121760789</v>
      </c>
      <c r="G88">
        <f t="shared" si="5"/>
        <v>39.536795355884635</v>
      </c>
    </row>
    <row r="89" spans="1:7" x14ac:dyDescent="0.2">
      <c r="A89">
        <v>84</v>
      </c>
      <c r="B89">
        <f t="shared" si="6"/>
        <v>3322.4375806395601</v>
      </c>
      <c r="C89">
        <f t="shared" si="8"/>
        <v>3411.2228229216962</v>
      </c>
      <c r="F89">
        <f t="shared" si="7"/>
        <v>3406.2271143694479</v>
      </c>
      <c r="G89">
        <f t="shared" si="5"/>
        <v>43.119043386121803</v>
      </c>
    </row>
    <row r="90" spans="1:7" x14ac:dyDescent="0.2">
      <c r="A90">
        <v>85</v>
      </c>
      <c r="B90">
        <f t="shared" si="6"/>
        <v>3520</v>
      </c>
      <c r="C90">
        <f t="shared" si="8"/>
        <v>3622.2006091191529</v>
      </c>
      <c r="F90">
        <f t="shared" si="7"/>
        <v>3616.8959252857362</v>
      </c>
      <c r="G90">
        <f t="shared" si="5"/>
        <v>47.011988115969672</v>
      </c>
    </row>
    <row r="91" spans="1:7" x14ac:dyDescent="0.2">
      <c r="A91">
        <v>86</v>
      </c>
      <c r="B91">
        <f t="shared" si="6"/>
        <v>3729.3100921447194</v>
      </c>
      <c r="C91">
        <f t="shared" si="8"/>
        <v>3846.9488093346272</v>
      </c>
      <c r="F91">
        <f t="shared" si="7"/>
        <v>3841.3149835588038</v>
      </c>
      <c r="G91">
        <f t="shared" si="5"/>
        <v>51.229807095911184</v>
      </c>
    </row>
    <row r="92" spans="1:7" x14ac:dyDescent="0.2">
      <c r="A92">
        <v>87</v>
      </c>
      <c r="B92">
        <f t="shared" si="6"/>
        <v>3951.0664100489917</v>
      </c>
      <c r="C92">
        <f t="shared" si="8"/>
        <v>4086.4996535435102</v>
      </c>
      <c r="F92">
        <f t="shared" si="7"/>
        <v>4080.5150074714952</v>
      </c>
      <c r="G92">
        <f t="shared" si="5"/>
        <v>55.81098324683893</v>
      </c>
    </row>
    <row r="93" spans="1:7" x14ac:dyDescent="0.2">
      <c r="A93">
        <v>88</v>
      </c>
      <c r="B93">
        <f t="shared" si="6"/>
        <v>4186.0090448095771</v>
      </c>
      <c r="C93">
        <f t="shared" si="8"/>
        <v>4341.9393797543016</v>
      </c>
      <c r="F93">
        <f t="shared" si="7"/>
        <v>4335.5806442454314</v>
      </c>
      <c r="G93">
        <f t="shared" si="5"/>
        <v>60.779749190511723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B5F1-69E0-374B-826A-55B9D918A22E}">
  <dimension ref="B2:V206"/>
  <sheetViews>
    <sheetView topLeftCell="A10" workbookViewId="0">
      <selection activeCell="B12" sqref="B12"/>
    </sheetView>
  </sheetViews>
  <sheetFormatPr baseColWidth="10" defaultRowHeight="16" x14ac:dyDescent="0.2"/>
  <sheetData>
    <row r="2" spans="2:22" x14ac:dyDescent="0.2">
      <c r="B2" t="s">
        <v>6</v>
      </c>
      <c r="C2">
        <v>0.57999999999999996</v>
      </c>
    </row>
    <row r="3" spans="2:22" x14ac:dyDescent="0.2">
      <c r="B3" t="s">
        <v>2</v>
      </c>
      <c r="C3">
        <v>1.085</v>
      </c>
    </row>
    <row r="4" spans="2:22" x14ac:dyDescent="0.2">
      <c r="B4" t="s">
        <v>5</v>
      </c>
      <c r="C4">
        <v>0.8</v>
      </c>
    </row>
    <row r="6" spans="2:22" x14ac:dyDescent="0.2">
      <c r="B6" t="s">
        <v>3</v>
      </c>
      <c r="C6">
        <v>49</v>
      </c>
    </row>
    <row r="8" spans="2:22" x14ac:dyDescent="0.2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M8">
        <f>B8</f>
        <v>1</v>
      </c>
      <c r="N8">
        <f t="shared" ref="N8:V8" si="0">C8</f>
        <v>2</v>
      </c>
      <c r="O8">
        <f t="shared" si="0"/>
        <v>3</v>
      </c>
      <c r="P8">
        <f t="shared" si="0"/>
        <v>4</v>
      </c>
      <c r="Q8">
        <f t="shared" si="0"/>
        <v>5</v>
      </c>
      <c r="R8">
        <f t="shared" si="0"/>
        <v>6</v>
      </c>
      <c r="S8">
        <f t="shared" si="0"/>
        <v>7</v>
      </c>
      <c r="T8">
        <f t="shared" si="0"/>
        <v>8</v>
      </c>
      <c r="U8">
        <f t="shared" si="0"/>
        <v>9</v>
      </c>
      <c r="V8">
        <f t="shared" si="0"/>
        <v>10</v>
      </c>
    </row>
    <row r="9" spans="2:22" x14ac:dyDescent="0.2">
      <c r="B9">
        <v>440.64</v>
      </c>
      <c r="C9">
        <f t="shared" ref="C9:K12" si="1">C$8*$B9*2^((C$8^2 - 1)*$C$2*$C$3^($C$6-49)/1200)</f>
        <v>882.16618754630224</v>
      </c>
      <c r="D9">
        <f t="shared" si="1"/>
        <v>1325.4677212569904</v>
      </c>
      <c r="E9">
        <f t="shared" si="1"/>
        <v>1771.4397158421521</v>
      </c>
      <c r="F9">
        <f t="shared" si="1"/>
        <v>2220.9862551052029</v>
      </c>
      <c r="G9">
        <f t="shared" si="1"/>
        <v>2675.0234471270105</v>
      </c>
      <c r="H9">
        <f t="shared" si="1"/>
        <v>3134.4825360896543</v>
      </c>
      <c r="I9">
        <f t="shared" si="1"/>
        <v>3600.313085539764</v>
      </c>
      <c r="J9">
        <f t="shared" si="1"/>
        <v>4073.4862483249672</v>
      </c>
      <c r="K9">
        <f t="shared" si="1"/>
        <v>4554.9981389643508</v>
      </c>
      <c r="M9">
        <f>B9/B8</f>
        <v>440.64</v>
      </c>
      <c r="N9">
        <f t="shared" ref="N9:V9" si="2">C9/C8</f>
        <v>441.08309377315112</v>
      </c>
      <c r="O9">
        <f t="shared" si="2"/>
        <v>441.82257375233013</v>
      </c>
      <c r="P9">
        <f t="shared" si="2"/>
        <v>442.85992896053801</v>
      </c>
      <c r="Q9">
        <f t="shared" si="2"/>
        <v>444.19725102104059</v>
      </c>
      <c r="R9">
        <f t="shared" si="2"/>
        <v>445.8372411878351</v>
      </c>
      <c r="S9">
        <f t="shared" si="2"/>
        <v>447.78321944137917</v>
      </c>
      <c r="T9">
        <f t="shared" si="2"/>
        <v>450.0391356924705</v>
      </c>
      <c r="U9">
        <f t="shared" si="2"/>
        <v>452.60958314721859</v>
      </c>
      <c r="V9">
        <f t="shared" si="2"/>
        <v>455.49981389643506</v>
      </c>
    </row>
    <row r="10" spans="2:22" x14ac:dyDescent="0.2">
      <c r="B10">
        <v>588.64</v>
      </c>
      <c r="C10">
        <f t="shared" si="1"/>
        <v>1178.4638358688619</v>
      </c>
      <c r="D10">
        <f t="shared" si="1"/>
        <v>1770.6593124562337</v>
      </c>
      <c r="E10">
        <f t="shared" si="1"/>
        <v>2366.4221912067092</v>
      </c>
      <c r="F10">
        <f t="shared" si="1"/>
        <v>2966.9602151532467</v>
      </c>
      <c r="G10">
        <f t="shared" si="1"/>
        <v>3573.4971902615366</v>
      </c>
      <c r="H10">
        <f t="shared" si="1"/>
        <v>4187.2771424378498</v>
      </c>
      <c r="I10">
        <f t="shared" si="1"/>
        <v>4809.5685699712385</v>
      </c>
      <c r="J10">
        <f t="shared" si="1"/>
        <v>5441.6688117601871</v>
      </c>
      <c r="K10">
        <f t="shared" si="1"/>
        <v>6084.9085523783033</v>
      </c>
    </row>
    <row r="11" spans="2:22" x14ac:dyDescent="0.2">
      <c r="B11">
        <v>660.99</v>
      </c>
      <c r="C11">
        <f t="shared" si="1"/>
        <v>1323.3093416535728</v>
      </c>
      <c r="D11">
        <f t="shared" si="1"/>
        <v>1988.291823424242</v>
      </c>
      <c r="E11">
        <f t="shared" si="1"/>
        <v>2657.2801783190453</v>
      </c>
      <c r="F11">
        <f t="shared" si="1"/>
        <v>3331.630593595652</v>
      </c>
      <c r="G11">
        <f t="shared" si="1"/>
        <v>4012.7172937465562</v>
      </c>
      <c r="H11">
        <f t="shared" si="1"/>
        <v>4701.9372084465795</v>
      </c>
      <c r="I11">
        <f t="shared" si="1"/>
        <v>5400.7147476645987</v>
      </c>
      <c r="J11">
        <f t="shared" si="1"/>
        <v>6110.5067067908503</v>
      </c>
      <c r="K11">
        <f t="shared" si="1"/>
        <v>6832.8073254222181</v>
      </c>
    </row>
    <row r="12" spans="2:22" x14ac:dyDescent="0.2">
      <c r="B12">
        <v>884.85</v>
      </c>
      <c r="C12">
        <f t="shared" si="1"/>
        <v>1771.4795548528177</v>
      </c>
      <c r="D12">
        <f t="shared" si="1"/>
        <v>2661.6741856260164</v>
      </c>
      <c r="E12">
        <f t="shared" si="1"/>
        <v>3557.2313738265439</v>
      </c>
      <c r="F12">
        <f t="shared" si="1"/>
        <v>4459.9666118142677</v>
      </c>
      <c r="G12">
        <f t="shared" si="1"/>
        <v>5371.7195379228742</v>
      </c>
      <c r="H12">
        <f t="shared" si="1"/>
        <v>6294.3601853189239</v>
      </c>
      <c r="I12">
        <f t="shared" si="1"/>
        <v>7229.7953743188546</v>
      </c>
      <c r="J12">
        <f t="shared" si="1"/>
        <v>8179.9752787544203</v>
      </c>
      <c r="K12">
        <f t="shared" si="1"/>
        <v>9146.9001980360517</v>
      </c>
    </row>
    <row r="14" spans="2:22" x14ac:dyDescent="0.2">
      <c r="B14">
        <v>1</v>
      </c>
      <c r="C14">
        <v>2</v>
      </c>
      <c r="D14">
        <v>3</v>
      </c>
      <c r="E14">
        <v>4</v>
      </c>
      <c r="F14">
        <v>5</v>
      </c>
      <c r="M14">
        <f>B14</f>
        <v>1</v>
      </c>
      <c r="N14">
        <f t="shared" ref="N14:Q14" si="3">C14</f>
        <v>2</v>
      </c>
      <c r="O14">
        <f t="shared" si="3"/>
        <v>3</v>
      </c>
      <c r="P14">
        <f t="shared" si="3"/>
        <v>4</v>
      </c>
      <c r="Q14">
        <f t="shared" si="3"/>
        <v>5</v>
      </c>
    </row>
    <row r="15" spans="2:22" x14ac:dyDescent="0.2">
      <c r="B15">
        <f>C9</f>
        <v>882.16618754630224</v>
      </c>
      <c r="C15">
        <f>E9</f>
        <v>1771.4397158421521</v>
      </c>
      <c r="D15">
        <f>G9</f>
        <v>2675.0234471270105</v>
      </c>
      <c r="E15">
        <f>I9</f>
        <v>3600.313085539764</v>
      </c>
      <c r="F15">
        <f>K9</f>
        <v>4554.9981389643508</v>
      </c>
      <c r="M15">
        <f>B15/B14</f>
        <v>882.16618754630224</v>
      </c>
      <c r="N15">
        <f t="shared" ref="N15:Q15" si="4">C15/C14</f>
        <v>885.71985792107603</v>
      </c>
      <c r="O15">
        <f t="shared" si="4"/>
        <v>891.67448237567021</v>
      </c>
      <c r="P15">
        <f t="shared" si="4"/>
        <v>900.07827138494099</v>
      </c>
      <c r="Q15">
        <f t="shared" si="4"/>
        <v>910.99962779287011</v>
      </c>
    </row>
    <row r="17" spans="2:17" x14ac:dyDescent="0.2">
      <c r="B17" t="s">
        <v>3</v>
      </c>
      <c r="C17">
        <v>61</v>
      </c>
    </row>
    <row r="19" spans="2:17" x14ac:dyDescent="0.2">
      <c r="B19">
        <v>1</v>
      </c>
      <c r="C19">
        <v>2</v>
      </c>
      <c r="D19">
        <v>3</v>
      </c>
      <c r="E19">
        <v>4</v>
      </c>
      <c r="F19">
        <v>5</v>
      </c>
      <c r="M19">
        <f>B19</f>
        <v>1</v>
      </c>
      <c r="N19">
        <f t="shared" ref="N19:Q19" si="5">C19</f>
        <v>2</v>
      </c>
      <c r="O19">
        <f t="shared" si="5"/>
        <v>3</v>
      </c>
      <c r="P19">
        <f t="shared" si="5"/>
        <v>4</v>
      </c>
      <c r="Q19">
        <f t="shared" si="5"/>
        <v>5</v>
      </c>
    </row>
    <row r="20" spans="2:17" x14ac:dyDescent="0.2">
      <c r="B20">
        <v>880</v>
      </c>
      <c r="C20">
        <f t="shared" ref="C20:F39" si="6">C$19*$B20*2^((C$8^2 - 1)*$C$2*$C$3^($C$17-49)/1200)</f>
        <v>1764.7145910039139</v>
      </c>
      <c r="D20">
        <f t="shared" si="6"/>
        <v>2658.900486358109</v>
      </c>
      <c r="E20">
        <f t="shared" si="6"/>
        <v>3567.3991712843008</v>
      </c>
      <c r="F20">
        <f t="shared" si="6"/>
        <v>4495.1806152817135</v>
      </c>
      <c r="M20">
        <f>B20/B$19</f>
        <v>880</v>
      </c>
      <c r="N20">
        <f t="shared" ref="N20:Q20" si="7">C20/C$19</f>
        <v>882.35729550195697</v>
      </c>
      <c r="O20">
        <f t="shared" si="7"/>
        <v>886.3001621193697</v>
      </c>
      <c r="P20">
        <f t="shared" si="7"/>
        <v>891.8497928210752</v>
      </c>
      <c r="Q20">
        <f t="shared" si="7"/>
        <v>899.03612305634272</v>
      </c>
    </row>
    <row r="21" spans="2:17" x14ac:dyDescent="0.2">
      <c r="B21">
        <f>B20+0.1</f>
        <v>880.1</v>
      </c>
      <c r="C21">
        <f t="shared" si="6"/>
        <v>1764.9151267528916</v>
      </c>
      <c r="D21">
        <f t="shared" si="6"/>
        <v>2659.2026341406499</v>
      </c>
      <c r="E21">
        <f t="shared" si="6"/>
        <v>3567.8045575537649</v>
      </c>
      <c r="F21">
        <f t="shared" si="6"/>
        <v>4495.6914312607232</v>
      </c>
      <c r="M21">
        <f t="shared" ref="M21:M84" si="8">B21/B$19</f>
        <v>880.1</v>
      </c>
      <c r="N21">
        <f t="shared" ref="N21:N84" si="9">C21/C$19</f>
        <v>882.45756337644582</v>
      </c>
      <c r="O21">
        <f t="shared" ref="O21:O84" si="10">D21/D$19</f>
        <v>886.40087804688335</v>
      </c>
      <c r="P21">
        <f t="shared" ref="P21:P84" si="11">E21/E$19</f>
        <v>891.95113938844122</v>
      </c>
      <c r="Q21">
        <f t="shared" ref="Q21:Q84" si="12">F21/F$19</f>
        <v>899.13828625214467</v>
      </c>
    </row>
    <row r="22" spans="2:17" x14ac:dyDescent="0.2">
      <c r="B22">
        <f t="shared" ref="B22:B85" si="13">B21+0.1</f>
        <v>880.2</v>
      </c>
      <c r="C22">
        <f t="shared" si="6"/>
        <v>1765.1156625018693</v>
      </c>
      <c r="D22">
        <f t="shared" si="6"/>
        <v>2659.5047819231904</v>
      </c>
      <c r="E22">
        <f t="shared" si="6"/>
        <v>3568.209943823229</v>
      </c>
      <c r="F22">
        <f t="shared" si="6"/>
        <v>4496.2022472397321</v>
      </c>
      <c r="M22">
        <f t="shared" si="8"/>
        <v>880.2</v>
      </c>
      <c r="N22">
        <f t="shared" si="9"/>
        <v>882.55783125093467</v>
      </c>
      <c r="O22">
        <f t="shared" si="10"/>
        <v>886.50159397439677</v>
      </c>
      <c r="P22">
        <f t="shared" si="11"/>
        <v>892.05248595580724</v>
      </c>
      <c r="Q22">
        <f t="shared" si="12"/>
        <v>899.24044944794639</v>
      </c>
    </row>
    <row r="23" spans="2:17" x14ac:dyDescent="0.2">
      <c r="B23">
        <f t="shared" si="13"/>
        <v>880.30000000000007</v>
      </c>
      <c r="C23">
        <f t="shared" si="6"/>
        <v>1765.3161982508473</v>
      </c>
      <c r="D23">
        <f t="shared" si="6"/>
        <v>2659.8069297057309</v>
      </c>
      <c r="E23">
        <f t="shared" si="6"/>
        <v>3568.6153300926935</v>
      </c>
      <c r="F23">
        <f t="shared" si="6"/>
        <v>4496.7130632187418</v>
      </c>
      <c r="M23">
        <f t="shared" si="8"/>
        <v>880.30000000000007</v>
      </c>
      <c r="N23">
        <f t="shared" si="9"/>
        <v>882.65809912542363</v>
      </c>
      <c r="O23">
        <f t="shared" si="10"/>
        <v>886.6023099019103</v>
      </c>
      <c r="P23">
        <f t="shared" si="11"/>
        <v>892.15383252317338</v>
      </c>
      <c r="Q23">
        <f t="shared" si="12"/>
        <v>899.34261264374834</v>
      </c>
    </row>
    <row r="24" spans="2:17" x14ac:dyDescent="0.2">
      <c r="B24">
        <f t="shared" si="13"/>
        <v>880.40000000000009</v>
      </c>
      <c r="C24">
        <f t="shared" si="6"/>
        <v>1765.516733999825</v>
      </c>
      <c r="D24">
        <f t="shared" si="6"/>
        <v>2660.1090774882719</v>
      </c>
      <c r="E24">
        <f t="shared" si="6"/>
        <v>3569.0207163621576</v>
      </c>
      <c r="F24">
        <f t="shared" si="6"/>
        <v>4497.2238791977506</v>
      </c>
      <c r="M24">
        <f t="shared" si="8"/>
        <v>880.40000000000009</v>
      </c>
      <c r="N24">
        <f t="shared" si="9"/>
        <v>882.75836699991248</v>
      </c>
      <c r="O24">
        <f t="shared" si="10"/>
        <v>886.70302582942395</v>
      </c>
      <c r="P24">
        <f t="shared" si="11"/>
        <v>892.2551790905394</v>
      </c>
      <c r="Q24">
        <f t="shared" si="12"/>
        <v>899.44477583955018</v>
      </c>
    </row>
    <row r="25" spans="2:17" x14ac:dyDescent="0.2">
      <c r="B25">
        <f t="shared" si="13"/>
        <v>880.50000000000011</v>
      </c>
      <c r="C25">
        <f t="shared" si="6"/>
        <v>1765.7172697488027</v>
      </c>
      <c r="D25">
        <f t="shared" si="6"/>
        <v>2660.4112252708128</v>
      </c>
      <c r="E25">
        <f t="shared" si="6"/>
        <v>3569.4261026316217</v>
      </c>
      <c r="F25">
        <f t="shared" si="6"/>
        <v>4497.7346951767613</v>
      </c>
      <c r="M25">
        <f t="shared" si="8"/>
        <v>880.50000000000011</v>
      </c>
      <c r="N25">
        <f t="shared" si="9"/>
        <v>882.85863487440133</v>
      </c>
      <c r="O25">
        <f t="shared" si="10"/>
        <v>886.8037417569376</v>
      </c>
      <c r="P25">
        <f t="shared" si="11"/>
        <v>892.35652565790542</v>
      </c>
      <c r="Q25">
        <f t="shared" si="12"/>
        <v>899.54693903535224</v>
      </c>
    </row>
    <row r="26" spans="2:17" x14ac:dyDescent="0.2">
      <c r="B26">
        <f t="shared" si="13"/>
        <v>880.60000000000014</v>
      </c>
      <c r="C26">
        <f t="shared" si="6"/>
        <v>1765.9178054977804</v>
      </c>
      <c r="D26">
        <f t="shared" si="6"/>
        <v>2660.7133730533533</v>
      </c>
      <c r="E26">
        <f t="shared" si="6"/>
        <v>3569.8314889010862</v>
      </c>
      <c r="F26">
        <f t="shared" si="6"/>
        <v>4498.2455111557701</v>
      </c>
      <c r="M26">
        <f t="shared" si="8"/>
        <v>880.60000000000014</v>
      </c>
      <c r="N26">
        <f t="shared" si="9"/>
        <v>882.95890274889018</v>
      </c>
      <c r="O26">
        <f t="shared" si="10"/>
        <v>886.90445768445113</v>
      </c>
      <c r="P26">
        <f t="shared" si="11"/>
        <v>892.45787222527156</v>
      </c>
      <c r="Q26">
        <f t="shared" si="12"/>
        <v>899.64910223115407</v>
      </c>
    </row>
    <row r="27" spans="2:17" x14ac:dyDescent="0.2">
      <c r="B27">
        <f t="shared" si="13"/>
        <v>880.70000000000016</v>
      </c>
      <c r="C27">
        <f t="shared" si="6"/>
        <v>1766.1183412467583</v>
      </c>
      <c r="D27">
        <f t="shared" si="6"/>
        <v>2661.0155208358942</v>
      </c>
      <c r="E27">
        <f t="shared" si="6"/>
        <v>3570.2368751705503</v>
      </c>
      <c r="F27">
        <f t="shared" si="6"/>
        <v>4498.7563271347799</v>
      </c>
      <c r="M27">
        <f t="shared" si="8"/>
        <v>880.70000000000016</v>
      </c>
      <c r="N27">
        <f t="shared" si="9"/>
        <v>883.05917062337915</v>
      </c>
      <c r="O27">
        <f t="shared" si="10"/>
        <v>887.00517361196478</v>
      </c>
      <c r="P27">
        <f t="shared" si="11"/>
        <v>892.55921879263758</v>
      </c>
      <c r="Q27">
        <f t="shared" si="12"/>
        <v>899.75126542695602</v>
      </c>
    </row>
    <row r="28" spans="2:17" x14ac:dyDescent="0.2">
      <c r="B28">
        <f t="shared" si="13"/>
        <v>880.80000000000018</v>
      </c>
      <c r="C28">
        <f t="shared" si="6"/>
        <v>1766.318876995736</v>
      </c>
      <c r="D28">
        <f t="shared" si="6"/>
        <v>2661.3176686184352</v>
      </c>
      <c r="E28">
        <f t="shared" si="6"/>
        <v>3570.6422614400144</v>
      </c>
      <c r="F28">
        <f t="shared" si="6"/>
        <v>4499.2671431137887</v>
      </c>
      <c r="M28">
        <f t="shared" si="8"/>
        <v>880.80000000000018</v>
      </c>
      <c r="N28">
        <f t="shared" si="9"/>
        <v>883.159438497868</v>
      </c>
      <c r="O28">
        <f t="shared" si="10"/>
        <v>887.10588953947843</v>
      </c>
      <c r="P28">
        <f t="shared" si="11"/>
        <v>892.6605653600036</v>
      </c>
      <c r="Q28">
        <f t="shared" si="12"/>
        <v>899.85342862275775</v>
      </c>
    </row>
    <row r="29" spans="2:17" x14ac:dyDescent="0.2">
      <c r="B29" s="3">
        <f t="shared" si="13"/>
        <v>880.9000000000002</v>
      </c>
      <c r="C29">
        <f t="shared" si="6"/>
        <v>1766.5194127447137</v>
      </c>
      <c r="D29">
        <f t="shared" si="6"/>
        <v>2661.6198164009757</v>
      </c>
      <c r="E29">
        <f t="shared" si="6"/>
        <v>3571.0476477094785</v>
      </c>
      <c r="F29">
        <f t="shared" si="6"/>
        <v>4499.7779590927985</v>
      </c>
      <c r="M29">
        <f t="shared" si="8"/>
        <v>880.9000000000002</v>
      </c>
      <c r="N29">
        <f t="shared" si="9"/>
        <v>883.25970637235685</v>
      </c>
      <c r="O29">
        <f t="shared" si="10"/>
        <v>887.20660546699185</v>
      </c>
      <c r="P29">
        <f t="shared" si="11"/>
        <v>892.76191192736962</v>
      </c>
      <c r="Q29">
        <f t="shared" si="12"/>
        <v>899.9555918185597</v>
      </c>
    </row>
    <row r="30" spans="2:17" x14ac:dyDescent="0.2">
      <c r="B30">
        <f t="shared" si="13"/>
        <v>881.00000000000023</v>
      </c>
      <c r="C30">
        <f t="shared" si="6"/>
        <v>1766.7199484936916</v>
      </c>
      <c r="D30">
        <f t="shared" si="6"/>
        <v>2661.9219641835166</v>
      </c>
      <c r="E30">
        <f t="shared" si="6"/>
        <v>3571.453033978943</v>
      </c>
      <c r="F30">
        <f t="shared" si="6"/>
        <v>4500.2887750718073</v>
      </c>
      <c r="M30">
        <f t="shared" si="8"/>
        <v>881.00000000000023</v>
      </c>
      <c r="N30">
        <f t="shared" si="9"/>
        <v>883.35997424684581</v>
      </c>
      <c r="O30">
        <f t="shared" si="10"/>
        <v>887.30732139450549</v>
      </c>
      <c r="P30">
        <f t="shared" si="11"/>
        <v>892.86325849473576</v>
      </c>
      <c r="Q30">
        <f t="shared" si="12"/>
        <v>900.05775501436142</v>
      </c>
    </row>
    <row r="31" spans="2:17" x14ac:dyDescent="0.2">
      <c r="B31">
        <f t="shared" si="13"/>
        <v>881.10000000000025</v>
      </c>
      <c r="C31">
        <f t="shared" si="6"/>
        <v>1766.9204842426693</v>
      </c>
      <c r="D31">
        <f t="shared" si="6"/>
        <v>2662.2241119660571</v>
      </c>
      <c r="E31">
        <f t="shared" si="6"/>
        <v>3571.8584202484071</v>
      </c>
      <c r="F31">
        <f t="shared" si="6"/>
        <v>4500.7995910508171</v>
      </c>
      <c r="M31">
        <f t="shared" si="8"/>
        <v>881.10000000000025</v>
      </c>
      <c r="N31">
        <f t="shared" si="9"/>
        <v>883.46024212133466</v>
      </c>
      <c r="O31">
        <f t="shared" si="10"/>
        <v>887.40803732201903</v>
      </c>
      <c r="P31">
        <f t="shared" si="11"/>
        <v>892.96460506210178</v>
      </c>
      <c r="Q31">
        <f t="shared" si="12"/>
        <v>900.15991821016337</v>
      </c>
    </row>
    <row r="32" spans="2:17" x14ac:dyDescent="0.2">
      <c r="B32">
        <f t="shared" si="13"/>
        <v>881.20000000000027</v>
      </c>
      <c r="C32">
        <f t="shared" si="6"/>
        <v>1767.121019991647</v>
      </c>
      <c r="D32">
        <f t="shared" si="6"/>
        <v>2662.526259748598</v>
      </c>
      <c r="E32">
        <f t="shared" si="6"/>
        <v>3572.2638065178712</v>
      </c>
      <c r="F32">
        <f t="shared" si="6"/>
        <v>4501.3104070298268</v>
      </c>
      <c r="M32">
        <f t="shared" si="8"/>
        <v>881.20000000000027</v>
      </c>
      <c r="N32">
        <f t="shared" si="9"/>
        <v>883.56050999582351</v>
      </c>
      <c r="O32">
        <f t="shared" si="10"/>
        <v>887.50875324953267</v>
      </c>
      <c r="P32">
        <f t="shared" si="11"/>
        <v>893.0659516294678</v>
      </c>
      <c r="Q32">
        <f t="shared" si="12"/>
        <v>900.26208140596532</v>
      </c>
    </row>
    <row r="33" spans="2:17" x14ac:dyDescent="0.2">
      <c r="B33">
        <f t="shared" si="13"/>
        <v>881.3000000000003</v>
      </c>
      <c r="C33">
        <f t="shared" si="6"/>
        <v>1767.3215557406247</v>
      </c>
      <c r="D33">
        <f t="shared" si="6"/>
        <v>2662.828407531139</v>
      </c>
      <c r="E33">
        <f t="shared" si="6"/>
        <v>3572.6691927873358</v>
      </c>
      <c r="F33">
        <f t="shared" si="6"/>
        <v>4501.8212230088366</v>
      </c>
      <c r="M33">
        <f t="shared" si="8"/>
        <v>881.3000000000003</v>
      </c>
      <c r="N33">
        <f t="shared" si="9"/>
        <v>883.66077787031236</v>
      </c>
      <c r="O33">
        <f t="shared" si="10"/>
        <v>887.60946917704632</v>
      </c>
      <c r="P33">
        <f t="shared" si="11"/>
        <v>893.16729819683394</v>
      </c>
      <c r="Q33">
        <f t="shared" si="12"/>
        <v>900.36424460176727</v>
      </c>
    </row>
    <row r="34" spans="2:17" x14ac:dyDescent="0.2">
      <c r="B34">
        <f t="shared" si="13"/>
        <v>881.40000000000032</v>
      </c>
      <c r="C34">
        <f t="shared" si="6"/>
        <v>1767.5220914896026</v>
      </c>
      <c r="D34">
        <f t="shared" si="6"/>
        <v>2663.1305553136795</v>
      </c>
      <c r="E34">
        <f t="shared" si="6"/>
        <v>3573.0745790567998</v>
      </c>
      <c r="F34">
        <f t="shared" si="6"/>
        <v>4502.3320389878454</v>
      </c>
      <c r="M34">
        <f t="shared" si="8"/>
        <v>881.40000000000032</v>
      </c>
      <c r="N34">
        <f t="shared" si="9"/>
        <v>883.76104574480132</v>
      </c>
      <c r="O34">
        <f t="shared" si="10"/>
        <v>887.71018510455986</v>
      </c>
      <c r="P34">
        <f t="shared" si="11"/>
        <v>893.26864476419996</v>
      </c>
      <c r="Q34">
        <f t="shared" si="12"/>
        <v>900.4664077975691</v>
      </c>
    </row>
    <row r="35" spans="2:17" x14ac:dyDescent="0.2">
      <c r="B35">
        <f t="shared" si="13"/>
        <v>881.50000000000034</v>
      </c>
      <c r="C35">
        <f t="shared" si="6"/>
        <v>1767.7226272385803</v>
      </c>
      <c r="D35">
        <f t="shared" si="6"/>
        <v>2663.4327030962204</v>
      </c>
      <c r="E35">
        <f t="shared" si="6"/>
        <v>3573.4799653262639</v>
      </c>
      <c r="F35">
        <f t="shared" si="6"/>
        <v>4502.8428549668552</v>
      </c>
      <c r="M35">
        <f t="shared" si="8"/>
        <v>881.50000000000034</v>
      </c>
      <c r="N35">
        <f t="shared" si="9"/>
        <v>883.86131361929017</v>
      </c>
      <c r="O35">
        <f t="shared" si="10"/>
        <v>887.8109010320735</v>
      </c>
      <c r="P35">
        <f t="shared" si="11"/>
        <v>893.36999133156598</v>
      </c>
      <c r="Q35">
        <f t="shared" si="12"/>
        <v>900.56857099337105</v>
      </c>
    </row>
    <row r="36" spans="2:17" x14ac:dyDescent="0.2">
      <c r="B36">
        <f t="shared" si="13"/>
        <v>881.60000000000036</v>
      </c>
      <c r="C36">
        <f t="shared" si="6"/>
        <v>1767.923162987558</v>
      </c>
      <c r="D36">
        <f t="shared" si="6"/>
        <v>2663.7348508787609</v>
      </c>
      <c r="E36">
        <f t="shared" si="6"/>
        <v>3573.885351595728</v>
      </c>
      <c r="F36">
        <f t="shared" si="6"/>
        <v>4503.353670945864</v>
      </c>
      <c r="M36">
        <f t="shared" si="8"/>
        <v>881.60000000000036</v>
      </c>
      <c r="N36">
        <f t="shared" si="9"/>
        <v>883.96158149377902</v>
      </c>
      <c r="O36">
        <f t="shared" si="10"/>
        <v>887.91161695958692</v>
      </c>
      <c r="P36">
        <f t="shared" si="11"/>
        <v>893.47133789893201</v>
      </c>
      <c r="Q36">
        <f t="shared" si="12"/>
        <v>900.67073418917278</v>
      </c>
    </row>
    <row r="37" spans="2:17" x14ac:dyDescent="0.2">
      <c r="B37">
        <f t="shared" si="13"/>
        <v>881.70000000000039</v>
      </c>
      <c r="C37">
        <f t="shared" si="6"/>
        <v>1768.123698736536</v>
      </c>
      <c r="D37">
        <f t="shared" si="6"/>
        <v>2664.0369986613018</v>
      </c>
      <c r="E37">
        <f t="shared" si="6"/>
        <v>3574.2907378651926</v>
      </c>
      <c r="F37">
        <f t="shared" si="6"/>
        <v>4503.8644869248737</v>
      </c>
      <c r="M37">
        <f t="shared" si="8"/>
        <v>881.70000000000039</v>
      </c>
      <c r="N37">
        <f t="shared" si="9"/>
        <v>884.06184936826799</v>
      </c>
      <c r="O37">
        <f t="shared" si="10"/>
        <v>888.01233288710057</v>
      </c>
      <c r="P37">
        <f t="shared" si="11"/>
        <v>893.57268446629814</v>
      </c>
      <c r="Q37">
        <f t="shared" si="12"/>
        <v>900.77289738497473</v>
      </c>
    </row>
    <row r="38" spans="2:17" x14ac:dyDescent="0.2">
      <c r="B38">
        <f t="shared" si="13"/>
        <v>881.80000000000041</v>
      </c>
      <c r="C38">
        <f t="shared" si="6"/>
        <v>1768.3242344855137</v>
      </c>
      <c r="D38">
        <f t="shared" si="6"/>
        <v>2664.3391464438428</v>
      </c>
      <c r="E38">
        <f t="shared" si="6"/>
        <v>3574.6961241346567</v>
      </c>
      <c r="F38">
        <f t="shared" si="6"/>
        <v>4504.3753029038826</v>
      </c>
      <c r="M38">
        <f t="shared" si="8"/>
        <v>881.80000000000041</v>
      </c>
      <c r="N38">
        <f t="shared" si="9"/>
        <v>884.16211724275684</v>
      </c>
      <c r="O38">
        <f t="shared" si="10"/>
        <v>888.11304881461422</v>
      </c>
      <c r="P38">
        <f t="shared" si="11"/>
        <v>893.67403103366416</v>
      </c>
      <c r="Q38">
        <f t="shared" si="12"/>
        <v>900.87506058077656</v>
      </c>
    </row>
    <row r="39" spans="2:17" x14ac:dyDescent="0.2">
      <c r="B39">
        <f t="shared" si="13"/>
        <v>881.90000000000043</v>
      </c>
      <c r="C39">
        <f t="shared" si="6"/>
        <v>1768.5247702344914</v>
      </c>
      <c r="D39">
        <f t="shared" si="6"/>
        <v>2664.6412942263833</v>
      </c>
      <c r="E39">
        <f t="shared" si="6"/>
        <v>3575.1015104041207</v>
      </c>
      <c r="F39">
        <f t="shared" si="6"/>
        <v>4504.8861188828923</v>
      </c>
      <c r="M39">
        <f t="shared" si="8"/>
        <v>881.90000000000043</v>
      </c>
      <c r="N39">
        <f t="shared" si="9"/>
        <v>884.26238511724569</v>
      </c>
      <c r="O39">
        <f t="shared" si="10"/>
        <v>888.21376474212775</v>
      </c>
      <c r="P39">
        <f t="shared" si="11"/>
        <v>893.77537760103019</v>
      </c>
      <c r="Q39">
        <f t="shared" si="12"/>
        <v>900.97722377657851</v>
      </c>
    </row>
    <row r="40" spans="2:17" x14ac:dyDescent="0.2">
      <c r="B40">
        <f t="shared" si="13"/>
        <v>882.00000000000045</v>
      </c>
      <c r="C40">
        <f t="shared" ref="C40:F59" si="14">C$19*$B40*2^((C$8^2 - 1)*$C$2*$C$3^($C$17-49)/1200)</f>
        <v>1768.7253059834691</v>
      </c>
      <c r="D40">
        <f t="shared" si="14"/>
        <v>2664.9434420089242</v>
      </c>
      <c r="E40">
        <f t="shared" si="14"/>
        <v>3575.5068966735853</v>
      </c>
      <c r="F40">
        <f t="shared" si="14"/>
        <v>4505.3969348619012</v>
      </c>
      <c r="M40">
        <f t="shared" si="8"/>
        <v>882.00000000000045</v>
      </c>
      <c r="N40">
        <f t="shared" si="9"/>
        <v>884.36265299173454</v>
      </c>
      <c r="O40">
        <f t="shared" si="10"/>
        <v>888.3144806696414</v>
      </c>
      <c r="P40">
        <f t="shared" si="11"/>
        <v>893.87672416839632</v>
      </c>
      <c r="Q40">
        <f t="shared" si="12"/>
        <v>901.07938697238023</v>
      </c>
    </row>
    <row r="41" spans="2:17" x14ac:dyDescent="0.2">
      <c r="B41">
        <f t="shared" si="13"/>
        <v>882.10000000000048</v>
      </c>
      <c r="C41" s="3">
        <f t="shared" si="14"/>
        <v>1768.925841732447</v>
      </c>
      <c r="D41">
        <f t="shared" si="14"/>
        <v>2665.2455897914651</v>
      </c>
      <c r="E41">
        <f t="shared" si="14"/>
        <v>3575.9122829430494</v>
      </c>
      <c r="F41">
        <f t="shared" si="14"/>
        <v>4505.9077508409118</v>
      </c>
      <c r="M41">
        <f t="shared" si="8"/>
        <v>882.10000000000048</v>
      </c>
      <c r="N41">
        <f t="shared" si="9"/>
        <v>884.4629208662235</v>
      </c>
      <c r="O41">
        <f t="shared" si="10"/>
        <v>888.41519659715505</v>
      </c>
      <c r="P41">
        <f t="shared" si="11"/>
        <v>893.97807073576234</v>
      </c>
      <c r="Q41">
        <f t="shared" si="12"/>
        <v>901.18155016818241</v>
      </c>
    </row>
    <row r="42" spans="2:17" x14ac:dyDescent="0.2">
      <c r="B42">
        <f t="shared" si="13"/>
        <v>882.2000000000005</v>
      </c>
      <c r="C42">
        <f t="shared" si="14"/>
        <v>1769.1263774814247</v>
      </c>
      <c r="D42">
        <f t="shared" si="14"/>
        <v>2665.5477375740056</v>
      </c>
      <c r="E42">
        <f t="shared" si="14"/>
        <v>3576.3176692125135</v>
      </c>
      <c r="F42">
        <f t="shared" si="14"/>
        <v>4506.4185668199207</v>
      </c>
      <c r="M42">
        <f t="shared" si="8"/>
        <v>882.2000000000005</v>
      </c>
      <c r="N42">
        <f t="shared" si="9"/>
        <v>884.56318874071235</v>
      </c>
      <c r="O42">
        <f t="shared" si="10"/>
        <v>888.51591252466858</v>
      </c>
      <c r="P42">
        <f t="shared" si="11"/>
        <v>894.07941730312837</v>
      </c>
      <c r="Q42">
        <f t="shared" si="12"/>
        <v>901.28371336398413</v>
      </c>
    </row>
    <row r="43" spans="2:17" x14ac:dyDescent="0.2">
      <c r="B43">
        <f t="shared" si="13"/>
        <v>882.30000000000052</v>
      </c>
      <c r="C43">
        <f t="shared" si="14"/>
        <v>1769.3269132304024</v>
      </c>
      <c r="D43">
        <f t="shared" si="14"/>
        <v>2665.8498853565461</v>
      </c>
      <c r="E43">
        <f t="shared" si="14"/>
        <v>3576.7230554819776</v>
      </c>
      <c r="F43">
        <f t="shared" si="14"/>
        <v>4506.9293827989304</v>
      </c>
      <c r="M43">
        <f t="shared" si="8"/>
        <v>882.30000000000052</v>
      </c>
      <c r="N43">
        <f t="shared" si="9"/>
        <v>884.6634566152012</v>
      </c>
      <c r="O43">
        <f t="shared" si="10"/>
        <v>888.616628452182</v>
      </c>
      <c r="P43">
        <f t="shared" si="11"/>
        <v>894.18076387049439</v>
      </c>
      <c r="Q43">
        <f t="shared" si="12"/>
        <v>901.38587655978608</v>
      </c>
    </row>
    <row r="44" spans="2:17" x14ac:dyDescent="0.2">
      <c r="B44">
        <f t="shared" si="13"/>
        <v>882.40000000000055</v>
      </c>
      <c r="C44">
        <f t="shared" si="14"/>
        <v>1769.5274489793801</v>
      </c>
      <c r="D44">
        <f t="shared" si="14"/>
        <v>2666.1520331390871</v>
      </c>
      <c r="E44">
        <f t="shared" si="14"/>
        <v>3577.1284417514421</v>
      </c>
      <c r="F44">
        <f t="shared" si="14"/>
        <v>4507.4401987779393</v>
      </c>
      <c r="M44">
        <f t="shared" si="8"/>
        <v>882.40000000000055</v>
      </c>
      <c r="N44">
        <f t="shared" si="9"/>
        <v>884.76372448969005</v>
      </c>
      <c r="O44">
        <f t="shared" si="10"/>
        <v>888.71734437969565</v>
      </c>
      <c r="P44">
        <f t="shared" si="11"/>
        <v>894.28211043786052</v>
      </c>
      <c r="Q44">
        <f t="shared" si="12"/>
        <v>901.48803975558781</v>
      </c>
    </row>
    <row r="45" spans="2:17" x14ac:dyDescent="0.2">
      <c r="B45">
        <f t="shared" si="13"/>
        <v>882.50000000000057</v>
      </c>
      <c r="C45">
        <f t="shared" si="14"/>
        <v>1769.727984728358</v>
      </c>
      <c r="D45">
        <f t="shared" si="14"/>
        <v>2666.454180921628</v>
      </c>
      <c r="E45">
        <f t="shared" si="14"/>
        <v>3577.5338280209062</v>
      </c>
      <c r="F45">
        <f t="shared" si="14"/>
        <v>4507.951014756949</v>
      </c>
      <c r="M45">
        <f t="shared" si="8"/>
        <v>882.50000000000057</v>
      </c>
      <c r="N45">
        <f t="shared" si="9"/>
        <v>884.86399236417901</v>
      </c>
      <c r="O45">
        <f t="shared" si="10"/>
        <v>888.81806030720929</v>
      </c>
      <c r="P45">
        <f t="shared" si="11"/>
        <v>894.38345700522655</v>
      </c>
      <c r="Q45">
        <f t="shared" si="12"/>
        <v>901.59020295138976</v>
      </c>
    </row>
    <row r="46" spans="2:17" x14ac:dyDescent="0.2">
      <c r="B46">
        <f t="shared" si="13"/>
        <v>882.60000000000059</v>
      </c>
      <c r="C46">
        <f t="shared" si="14"/>
        <v>1769.9285204773357</v>
      </c>
      <c r="D46">
        <f t="shared" si="14"/>
        <v>2666.7563287041689</v>
      </c>
      <c r="E46">
        <f t="shared" si="14"/>
        <v>3577.9392142903703</v>
      </c>
      <c r="F46">
        <f t="shared" si="14"/>
        <v>4508.4618307359578</v>
      </c>
      <c r="M46">
        <f t="shared" si="8"/>
        <v>882.60000000000059</v>
      </c>
      <c r="N46">
        <f t="shared" si="9"/>
        <v>884.96426023866786</v>
      </c>
      <c r="O46">
        <f t="shared" si="10"/>
        <v>888.91877623472294</v>
      </c>
      <c r="P46">
        <f t="shared" si="11"/>
        <v>894.48480357259257</v>
      </c>
      <c r="Q46">
        <f t="shared" si="12"/>
        <v>901.69236614719159</v>
      </c>
    </row>
    <row r="47" spans="2:17" x14ac:dyDescent="0.2">
      <c r="B47">
        <f t="shared" si="13"/>
        <v>882.70000000000061</v>
      </c>
      <c r="C47">
        <f t="shared" si="14"/>
        <v>1770.1290562263134</v>
      </c>
      <c r="D47">
        <f t="shared" si="14"/>
        <v>2667.0584764867094</v>
      </c>
      <c r="E47">
        <f t="shared" si="14"/>
        <v>3578.3446005598344</v>
      </c>
      <c r="F47">
        <f t="shared" si="14"/>
        <v>4508.9726467149676</v>
      </c>
      <c r="M47">
        <f t="shared" si="8"/>
        <v>882.70000000000061</v>
      </c>
      <c r="N47">
        <f t="shared" si="9"/>
        <v>885.06452811315671</v>
      </c>
      <c r="O47">
        <f t="shared" si="10"/>
        <v>889.01949216223647</v>
      </c>
      <c r="P47">
        <f t="shared" si="11"/>
        <v>894.58615013995859</v>
      </c>
      <c r="Q47">
        <f t="shared" si="12"/>
        <v>901.79452934299354</v>
      </c>
    </row>
    <row r="48" spans="2:17" x14ac:dyDescent="0.2">
      <c r="B48">
        <f t="shared" si="13"/>
        <v>882.80000000000064</v>
      </c>
      <c r="C48">
        <f t="shared" si="14"/>
        <v>1770.3295919752914</v>
      </c>
      <c r="D48">
        <f t="shared" si="14"/>
        <v>2667.3606242692504</v>
      </c>
      <c r="E48">
        <f t="shared" si="14"/>
        <v>3578.7499868292989</v>
      </c>
      <c r="F48">
        <f t="shared" si="14"/>
        <v>4509.4834626939773</v>
      </c>
      <c r="M48">
        <f t="shared" si="8"/>
        <v>882.80000000000064</v>
      </c>
      <c r="N48">
        <f t="shared" si="9"/>
        <v>885.16479598764568</v>
      </c>
      <c r="O48">
        <f t="shared" si="10"/>
        <v>889.12020808975012</v>
      </c>
      <c r="P48">
        <f t="shared" si="11"/>
        <v>894.68749670732473</v>
      </c>
      <c r="Q48">
        <f t="shared" si="12"/>
        <v>901.89669253879549</v>
      </c>
    </row>
    <row r="49" spans="2:17" x14ac:dyDescent="0.2">
      <c r="B49">
        <f t="shared" si="13"/>
        <v>882.90000000000066</v>
      </c>
      <c r="C49">
        <f t="shared" si="14"/>
        <v>1770.5301277242691</v>
      </c>
      <c r="D49">
        <f t="shared" si="14"/>
        <v>2667.6627720517913</v>
      </c>
      <c r="E49">
        <f t="shared" si="14"/>
        <v>3579.155373098763</v>
      </c>
      <c r="F49">
        <f t="shared" si="14"/>
        <v>4509.9942786729871</v>
      </c>
      <c r="M49">
        <f t="shared" si="8"/>
        <v>882.90000000000066</v>
      </c>
      <c r="N49">
        <f t="shared" si="9"/>
        <v>885.26506386213453</v>
      </c>
      <c r="O49">
        <f t="shared" si="10"/>
        <v>889.22092401726377</v>
      </c>
      <c r="P49">
        <f t="shared" si="11"/>
        <v>894.78884327469075</v>
      </c>
      <c r="Q49">
        <f t="shared" si="12"/>
        <v>901.99885573459744</v>
      </c>
    </row>
    <row r="50" spans="2:17" x14ac:dyDescent="0.2">
      <c r="B50">
        <f t="shared" si="13"/>
        <v>883.00000000000068</v>
      </c>
      <c r="C50">
        <f t="shared" si="14"/>
        <v>1770.7306634732468</v>
      </c>
      <c r="D50">
        <f t="shared" si="14"/>
        <v>2667.9649198343313</v>
      </c>
      <c r="E50">
        <f t="shared" si="14"/>
        <v>3579.5607593682271</v>
      </c>
      <c r="F50">
        <f t="shared" si="14"/>
        <v>4510.5050946519959</v>
      </c>
      <c r="M50">
        <f t="shared" si="8"/>
        <v>883.00000000000068</v>
      </c>
      <c r="N50">
        <f t="shared" si="9"/>
        <v>885.36533173662338</v>
      </c>
      <c r="O50">
        <f t="shared" si="10"/>
        <v>889.32163994477708</v>
      </c>
      <c r="P50">
        <f t="shared" si="11"/>
        <v>894.89018984205677</v>
      </c>
      <c r="Q50">
        <f t="shared" si="12"/>
        <v>902.10101893039916</v>
      </c>
    </row>
    <row r="51" spans="2:17" x14ac:dyDescent="0.2">
      <c r="B51">
        <f t="shared" si="13"/>
        <v>883.1000000000007</v>
      </c>
      <c r="C51">
        <f t="shared" si="14"/>
        <v>1770.9311992222244</v>
      </c>
      <c r="D51">
        <f t="shared" si="14"/>
        <v>2668.2670676168723</v>
      </c>
      <c r="E51">
        <f t="shared" si="14"/>
        <v>3579.9661456376916</v>
      </c>
      <c r="F51">
        <f t="shared" si="14"/>
        <v>4511.0159106310057</v>
      </c>
      <c r="M51">
        <f t="shared" si="8"/>
        <v>883.1000000000007</v>
      </c>
      <c r="N51">
        <f t="shared" si="9"/>
        <v>885.46559961111222</v>
      </c>
      <c r="O51">
        <f t="shared" si="10"/>
        <v>889.42235587229072</v>
      </c>
      <c r="P51">
        <f t="shared" si="11"/>
        <v>894.99153640942291</v>
      </c>
      <c r="Q51">
        <f t="shared" si="12"/>
        <v>902.20318212620111</v>
      </c>
    </row>
    <row r="52" spans="2:17" x14ac:dyDescent="0.2">
      <c r="B52">
        <f t="shared" si="13"/>
        <v>883.20000000000073</v>
      </c>
      <c r="C52">
        <f t="shared" si="14"/>
        <v>1771.1317349712024</v>
      </c>
      <c r="D52">
        <f t="shared" si="14"/>
        <v>2668.5692153994132</v>
      </c>
      <c r="E52">
        <f t="shared" si="14"/>
        <v>3580.3715319071557</v>
      </c>
      <c r="F52">
        <f t="shared" si="14"/>
        <v>4511.5267266100145</v>
      </c>
      <c r="M52">
        <f t="shared" si="8"/>
        <v>883.20000000000073</v>
      </c>
      <c r="N52">
        <f t="shared" si="9"/>
        <v>885.56586748560119</v>
      </c>
      <c r="O52">
        <f t="shared" si="10"/>
        <v>889.52307179980437</v>
      </c>
      <c r="P52">
        <f t="shared" si="11"/>
        <v>895.09288297678893</v>
      </c>
      <c r="Q52">
        <f t="shared" si="12"/>
        <v>902.30534532200295</v>
      </c>
    </row>
    <row r="53" spans="2:17" x14ac:dyDescent="0.2">
      <c r="B53">
        <f t="shared" si="13"/>
        <v>883.30000000000075</v>
      </c>
      <c r="C53">
        <f t="shared" si="14"/>
        <v>1771.3322707201801</v>
      </c>
      <c r="D53">
        <f t="shared" si="14"/>
        <v>2668.8713631819542</v>
      </c>
      <c r="E53">
        <f t="shared" si="14"/>
        <v>3580.7769181766198</v>
      </c>
      <c r="F53">
        <f t="shared" si="14"/>
        <v>4512.0375425890243</v>
      </c>
      <c r="M53">
        <f t="shared" si="8"/>
        <v>883.30000000000075</v>
      </c>
      <c r="N53">
        <f t="shared" si="9"/>
        <v>885.66613536009004</v>
      </c>
      <c r="O53">
        <f t="shared" si="10"/>
        <v>889.62378772731802</v>
      </c>
      <c r="P53">
        <f t="shared" si="11"/>
        <v>895.19422954415495</v>
      </c>
      <c r="Q53">
        <f t="shared" si="12"/>
        <v>902.4075085178049</v>
      </c>
    </row>
    <row r="54" spans="2:17" x14ac:dyDescent="0.2">
      <c r="B54">
        <f t="shared" si="13"/>
        <v>883.40000000000077</v>
      </c>
      <c r="C54">
        <f t="shared" si="14"/>
        <v>1771.5328064691578</v>
      </c>
      <c r="D54">
        <f t="shared" si="14"/>
        <v>2669.1735109644951</v>
      </c>
      <c r="E54">
        <f t="shared" si="14"/>
        <v>3581.1823044460839</v>
      </c>
      <c r="F54">
        <f t="shared" si="14"/>
        <v>4512.5483585680331</v>
      </c>
      <c r="M54">
        <f t="shared" si="8"/>
        <v>883.40000000000077</v>
      </c>
      <c r="N54">
        <f t="shared" si="9"/>
        <v>885.76640323457889</v>
      </c>
      <c r="O54">
        <f t="shared" si="10"/>
        <v>889.72450365483166</v>
      </c>
      <c r="P54">
        <f t="shared" si="11"/>
        <v>895.29557611152097</v>
      </c>
      <c r="Q54">
        <f t="shared" si="12"/>
        <v>902.50967171360662</v>
      </c>
    </row>
    <row r="55" spans="2:17" x14ac:dyDescent="0.2">
      <c r="B55">
        <f t="shared" si="13"/>
        <v>883.5000000000008</v>
      </c>
      <c r="C55">
        <f t="shared" si="14"/>
        <v>1771.7333422181357</v>
      </c>
      <c r="D55">
        <f t="shared" si="14"/>
        <v>2669.4756587470356</v>
      </c>
      <c r="E55">
        <f t="shared" si="14"/>
        <v>3581.5876907155484</v>
      </c>
      <c r="F55">
        <f t="shared" si="14"/>
        <v>4513.0591745470429</v>
      </c>
      <c r="M55">
        <f t="shared" si="8"/>
        <v>883.5000000000008</v>
      </c>
      <c r="N55">
        <f t="shared" si="9"/>
        <v>885.86667110906785</v>
      </c>
      <c r="O55">
        <f t="shared" si="10"/>
        <v>889.8252195823452</v>
      </c>
      <c r="P55">
        <f t="shared" si="11"/>
        <v>895.39692267888711</v>
      </c>
      <c r="Q55">
        <f t="shared" si="12"/>
        <v>902.61183490940857</v>
      </c>
    </row>
    <row r="56" spans="2:17" x14ac:dyDescent="0.2">
      <c r="B56">
        <f t="shared" si="13"/>
        <v>883.60000000000082</v>
      </c>
      <c r="C56">
        <f t="shared" si="14"/>
        <v>1771.9338779671134</v>
      </c>
      <c r="D56">
        <f t="shared" si="14"/>
        <v>2669.7778065295765</v>
      </c>
      <c r="E56">
        <f t="shared" si="14"/>
        <v>3581.9930769850125</v>
      </c>
      <c r="F56">
        <f t="shared" si="14"/>
        <v>4513.5699905260517</v>
      </c>
      <c r="M56">
        <f t="shared" si="8"/>
        <v>883.60000000000082</v>
      </c>
      <c r="N56">
        <f t="shared" si="9"/>
        <v>885.9669389835567</v>
      </c>
      <c r="O56">
        <f t="shared" si="10"/>
        <v>889.92593550985885</v>
      </c>
      <c r="P56">
        <f t="shared" si="11"/>
        <v>895.49826924625313</v>
      </c>
      <c r="Q56">
        <f t="shared" si="12"/>
        <v>902.71399810521029</v>
      </c>
    </row>
    <row r="57" spans="2:17" x14ac:dyDescent="0.2">
      <c r="B57">
        <f t="shared" si="13"/>
        <v>883.70000000000084</v>
      </c>
      <c r="C57">
        <f t="shared" si="14"/>
        <v>1772.1344137160911</v>
      </c>
      <c r="D57">
        <f t="shared" si="14"/>
        <v>2670.079954312117</v>
      </c>
      <c r="E57">
        <f t="shared" si="14"/>
        <v>3582.3984632544766</v>
      </c>
      <c r="F57">
        <f t="shared" si="14"/>
        <v>4514.0808065050624</v>
      </c>
      <c r="M57">
        <f t="shared" si="8"/>
        <v>883.70000000000084</v>
      </c>
      <c r="N57">
        <f t="shared" si="9"/>
        <v>886.06720685804555</v>
      </c>
      <c r="O57">
        <f t="shared" si="10"/>
        <v>890.02665143737238</v>
      </c>
      <c r="P57">
        <f t="shared" si="11"/>
        <v>895.59961581361915</v>
      </c>
      <c r="Q57">
        <f t="shared" si="12"/>
        <v>902.81616130101247</v>
      </c>
    </row>
    <row r="58" spans="2:17" x14ac:dyDescent="0.2">
      <c r="B58">
        <f t="shared" si="13"/>
        <v>883.80000000000086</v>
      </c>
      <c r="C58">
        <f t="shared" si="14"/>
        <v>1772.3349494650688</v>
      </c>
      <c r="D58">
        <f t="shared" si="14"/>
        <v>2670.3821020946575</v>
      </c>
      <c r="E58">
        <f t="shared" si="14"/>
        <v>3582.8038495239412</v>
      </c>
      <c r="F58">
        <f t="shared" si="14"/>
        <v>4514.5916224840712</v>
      </c>
      <c r="M58">
        <f t="shared" si="8"/>
        <v>883.80000000000086</v>
      </c>
      <c r="N58">
        <f t="shared" si="9"/>
        <v>886.1674747325344</v>
      </c>
      <c r="O58">
        <f t="shared" si="10"/>
        <v>890.1273673648858</v>
      </c>
      <c r="P58">
        <f t="shared" si="11"/>
        <v>895.70096238098529</v>
      </c>
      <c r="Q58">
        <f t="shared" si="12"/>
        <v>902.91832449681419</v>
      </c>
    </row>
    <row r="59" spans="2:17" x14ac:dyDescent="0.2">
      <c r="B59">
        <f t="shared" si="13"/>
        <v>883.90000000000089</v>
      </c>
      <c r="C59">
        <f t="shared" si="14"/>
        <v>1772.5354852140467</v>
      </c>
      <c r="D59">
        <f t="shared" si="14"/>
        <v>2670.6842498771985</v>
      </c>
      <c r="E59">
        <f t="shared" si="14"/>
        <v>3583.2092357934052</v>
      </c>
      <c r="F59">
        <f t="shared" si="14"/>
        <v>4515.1024384630809</v>
      </c>
      <c r="M59">
        <f t="shared" si="8"/>
        <v>883.90000000000089</v>
      </c>
      <c r="N59">
        <f t="shared" si="9"/>
        <v>886.26774260702337</v>
      </c>
      <c r="O59">
        <f t="shared" si="10"/>
        <v>890.22808329239945</v>
      </c>
      <c r="P59">
        <f t="shared" si="11"/>
        <v>895.80230894835131</v>
      </c>
      <c r="Q59">
        <f t="shared" si="12"/>
        <v>903.02048769261614</v>
      </c>
    </row>
    <row r="60" spans="2:17" x14ac:dyDescent="0.2">
      <c r="B60">
        <f t="shared" si="13"/>
        <v>884.00000000000091</v>
      </c>
      <c r="C60">
        <f t="shared" ref="C60:F79" si="15">C$19*$B60*2^((C$8^2 - 1)*$C$2*$C$3^($C$17-49)/1200)</f>
        <v>1772.7360209630244</v>
      </c>
      <c r="D60">
        <f t="shared" si="15"/>
        <v>2670.9863976597394</v>
      </c>
      <c r="E60">
        <f t="shared" si="15"/>
        <v>3583.6146220628693</v>
      </c>
      <c r="F60">
        <f t="shared" si="15"/>
        <v>4515.6132544420898</v>
      </c>
      <c r="M60">
        <f t="shared" si="8"/>
        <v>884.00000000000091</v>
      </c>
      <c r="N60">
        <f t="shared" si="9"/>
        <v>886.36801048151221</v>
      </c>
      <c r="O60">
        <f t="shared" si="10"/>
        <v>890.32879921991309</v>
      </c>
      <c r="P60">
        <f t="shared" si="11"/>
        <v>895.90365551571733</v>
      </c>
      <c r="Q60">
        <f t="shared" si="12"/>
        <v>903.12265088841798</v>
      </c>
    </row>
    <row r="61" spans="2:17" x14ac:dyDescent="0.2">
      <c r="B61">
        <f t="shared" si="13"/>
        <v>884.10000000000093</v>
      </c>
      <c r="C61">
        <f t="shared" si="15"/>
        <v>1772.9365567120021</v>
      </c>
      <c r="D61" s="3">
        <f t="shared" si="15"/>
        <v>2671.2885454422803</v>
      </c>
      <c r="E61">
        <f t="shared" si="15"/>
        <v>3584.0200083323334</v>
      </c>
      <c r="F61">
        <f t="shared" si="15"/>
        <v>4516.1240704210995</v>
      </c>
      <c r="M61">
        <f t="shared" si="8"/>
        <v>884.10000000000093</v>
      </c>
      <c r="N61">
        <f t="shared" si="9"/>
        <v>886.46827835600106</v>
      </c>
      <c r="O61">
        <f t="shared" si="10"/>
        <v>890.42951514742674</v>
      </c>
      <c r="P61">
        <f t="shared" si="11"/>
        <v>896.00500208308335</v>
      </c>
      <c r="Q61">
        <f t="shared" si="12"/>
        <v>903.22481408421993</v>
      </c>
    </row>
    <row r="62" spans="2:17" x14ac:dyDescent="0.2">
      <c r="B62">
        <f t="shared" si="13"/>
        <v>884.20000000000095</v>
      </c>
      <c r="C62">
        <f t="shared" si="15"/>
        <v>1773.1370924609798</v>
      </c>
      <c r="D62">
        <f t="shared" si="15"/>
        <v>2671.5906932248213</v>
      </c>
      <c r="E62">
        <f t="shared" si="15"/>
        <v>3584.425394601798</v>
      </c>
      <c r="F62">
        <f t="shared" si="15"/>
        <v>4516.6348864001084</v>
      </c>
      <c r="M62">
        <f t="shared" si="8"/>
        <v>884.20000000000095</v>
      </c>
      <c r="N62">
        <f t="shared" si="9"/>
        <v>886.56854623048991</v>
      </c>
      <c r="O62">
        <f t="shared" si="10"/>
        <v>890.53023107494039</v>
      </c>
      <c r="P62">
        <f t="shared" si="11"/>
        <v>896.10634865044949</v>
      </c>
      <c r="Q62">
        <f t="shared" si="12"/>
        <v>903.32697728002165</v>
      </c>
    </row>
    <row r="63" spans="2:17" x14ac:dyDescent="0.2">
      <c r="B63">
        <f t="shared" si="13"/>
        <v>884.30000000000098</v>
      </c>
      <c r="C63">
        <f t="shared" si="15"/>
        <v>1773.3376282099578</v>
      </c>
      <c r="D63">
        <f t="shared" si="15"/>
        <v>2671.8928410073618</v>
      </c>
      <c r="E63">
        <f t="shared" si="15"/>
        <v>3584.830780871262</v>
      </c>
      <c r="F63">
        <f t="shared" si="15"/>
        <v>4517.1457023791181</v>
      </c>
      <c r="M63">
        <f t="shared" si="8"/>
        <v>884.30000000000098</v>
      </c>
      <c r="N63">
        <f t="shared" si="9"/>
        <v>886.66881410497888</v>
      </c>
      <c r="O63">
        <f t="shared" si="10"/>
        <v>890.63094700245392</v>
      </c>
      <c r="P63">
        <f t="shared" si="11"/>
        <v>896.20769521781551</v>
      </c>
      <c r="Q63">
        <f t="shared" si="12"/>
        <v>903.4291404758236</v>
      </c>
    </row>
    <row r="64" spans="2:17" x14ac:dyDescent="0.2">
      <c r="B64">
        <f t="shared" si="13"/>
        <v>884.400000000001</v>
      </c>
      <c r="C64">
        <f t="shared" si="15"/>
        <v>1773.5381639589355</v>
      </c>
      <c r="D64">
        <f t="shared" si="15"/>
        <v>2672.1949887899023</v>
      </c>
      <c r="E64">
        <f t="shared" si="15"/>
        <v>3585.2361671407261</v>
      </c>
      <c r="F64">
        <f t="shared" si="15"/>
        <v>4517.6565183581279</v>
      </c>
      <c r="M64">
        <f t="shared" si="8"/>
        <v>884.400000000001</v>
      </c>
      <c r="N64">
        <f t="shared" si="9"/>
        <v>886.76908197946773</v>
      </c>
      <c r="O64">
        <f t="shared" si="10"/>
        <v>890.73166292996746</v>
      </c>
      <c r="P64">
        <f t="shared" si="11"/>
        <v>896.30904178518153</v>
      </c>
      <c r="Q64">
        <f t="shared" si="12"/>
        <v>903.53130367162555</v>
      </c>
    </row>
    <row r="65" spans="2:17" x14ac:dyDescent="0.2">
      <c r="B65">
        <f t="shared" si="13"/>
        <v>884.50000000000102</v>
      </c>
      <c r="C65">
        <f t="shared" si="15"/>
        <v>1773.7386997079132</v>
      </c>
      <c r="D65">
        <f t="shared" si="15"/>
        <v>2672.4971365724432</v>
      </c>
      <c r="E65">
        <f t="shared" si="15"/>
        <v>3585.6415534101907</v>
      </c>
      <c r="F65">
        <f t="shared" si="15"/>
        <v>4518.1673343371376</v>
      </c>
      <c r="M65">
        <f t="shared" si="8"/>
        <v>884.50000000000102</v>
      </c>
      <c r="N65">
        <f t="shared" si="9"/>
        <v>886.86934985395658</v>
      </c>
      <c r="O65">
        <f t="shared" si="10"/>
        <v>890.8323788574811</v>
      </c>
      <c r="P65">
        <f t="shared" si="11"/>
        <v>896.41038835254767</v>
      </c>
      <c r="Q65">
        <f t="shared" si="12"/>
        <v>903.6334668674275</v>
      </c>
    </row>
    <row r="66" spans="2:17" x14ac:dyDescent="0.2">
      <c r="B66">
        <f t="shared" si="13"/>
        <v>884.60000000000105</v>
      </c>
      <c r="C66">
        <f t="shared" si="15"/>
        <v>1773.9392354568911</v>
      </c>
      <c r="D66">
        <f t="shared" si="15"/>
        <v>2672.7992843549837</v>
      </c>
      <c r="E66">
        <f t="shared" si="15"/>
        <v>3586.0469396796548</v>
      </c>
      <c r="F66">
        <f t="shared" si="15"/>
        <v>4518.6781503161465</v>
      </c>
      <c r="M66">
        <f t="shared" si="8"/>
        <v>884.60000000000105</v>
      </c>
      <c r="N66">
        <f t="shared" si="9"/>
        <v>886.96961772844554</v>
      </c>
      <c r="O66">
        <f t="shared" si="10"/>
        <v>890.93309478499452</v>
      </c>
      <c r="P66">
        <f t="shared" si="11"/>
        <v>896.51173491991369</v>
      </c>
      <c r="Q66">
        <f t="shared" si="12"/>
        <v>903.73563006322934</v>
      </c>
    </row>
    <row r="67" spans="2:17" x14ac:dyDescent="0.2">
      <c r="B67">
        <f t="shared" si="13"/>
        <v>884.70000000000107</v>
      </c>
      <c r="C67">
        <f t="shared" si="15"/>
        <v>1774.1397712058688</v>
      </c>
      <c r="D67">
        <f t="shared" si="15"/>
        <v>2673.1014321375246</v>
      </c>
      <c r="E67">
        <f t="shared" si="15"/>
        <v>3586.4523259491189</v>
      </c>
      <c r="F67">
        <f t="shared" si="15"/>
        <v>4519.1889662951562</v>
      </c>
      <c r="M67">
        <f t="shared" si="8"/>
        <v>884.70000000000107</v>
      </c>
      <c r="N67">
        <f t="shared" si="9"/>
        <v>887.06988560293439</v>
      </c>
      <c r="O67">
        <f t="shared" si="10"/>
        <v>891.03381071250817</v>
      </c>
      <c r="P67">
        <f t="shared" si="11"/>
        <v>896.61308148727971</v>
      </c>
      <c r="Q67">
        <f t="shared" si="12"/>
        <v>903.83779325903129</v>
      </c>
    </row>
    <row r="68" spans="2:17" x14ac:dyDescent="0.2">
      <c r="B68">
        <f t="shared" si="13"/>
        <v>884.80000000000109</v>
      </c>
      <c r="C68">
        <f t="shared" si="15"/>
        <v>1774.3403069548465</v>
      </c>
      <c r="D68">
        <f t="shared" si="15"/>
        <v>2673.4035799200656</v>
      </c>
      <c r="E68">
        <f t="shared" si="15"/>
        <v>3586.8577122185829</v>
      </c>
      <c r="F68">
        <f t="shared" si="15"/>
        <v>4519.699782274165</v>
      </c>
      <c r="M68">
        <f t="shared" si="8"/>
        <v>884.80000000000109</v>
      </c>
      <c r="N68">
        <f t="shared" si="9"/>
        <v>887.17015347742324</v>
      </c>
      <c r="O68">
        <f t="shared" si="10"/>
        <v>891.13452664002182</v>
      </c>
      <c r="P68">
        <f t="shared" si="11"/>
        <v>896.71442805464574</v>
      </c>
      <c r="Q68">
        <f t="shared" si="12"/>
        <v>903.93995645483301</v>
      </c>
    </row>
    <row r="69" spans="2:17" x14ac:dyDescent="0.2">
      <c r="B69">
        <f t="shared" si="13"/>
        <v>884.90000000000111</v>
      </c>
      <c r="C69">
        <f t="shared" si="15"/>
        <v>1774.5408427038242</v>
      </c>
      <c r="D69">
        <f t="shared" si="15"/>
        <v>2673.7057277026065</v>
      </c>
      <c r="E69">
        <f t="shared" si="15"/>
        <v>3587.2630984880475</v>
      </c>
      <c r="F69">
        <f t="shared" si="15"/>
        <v>4520.2105982531748</v>
      </c>
      <c r="M69">
        <f t="shared" si="8"/>
        <v>884.90000000000111</v>
      </c>
      <c r="N69">
        <f t="shared" si="9"/>
        <v>887.27042135191209</v>
      </c>
      <c r="O69">
        <f t="shared" si="10"/>
        <v>891.23524256753547</v>
      </c>
      <c r="P69">
        <f t="shared" si="11"/>
        <v>896.81577462201187</v>
      </c>
      <c r="Q69">
        <f t="shared" si="12"/>
        <v>904.04211965063496</v>
      </c>
    </row>
    <row r="70" spans="2:17" x14ac:dyDescent="0.2">
      <c r="B70">
        <f t="shared" si="13"/>
        <v>885.00000000000114</v>
      </c>
      <c r="C70">
        <f t="shared" si="15"/>
        <v>1774.7413784528021</v>
      </c>
      <c r="D70">
        <f t="shared" si="15"/>
        <v>2674.007875485147</v>
      </c>
      <c r="E70">
        <f t="shared" si="15"/>
        <v>3587.6684847575116</v>
      </c>
      <c r="F70">
        <f t="shared" si="15"/>
        <v>4520.7214142321836</v>
      </c>
      <c r="M70">
        <f t="shared" si="8"/>
        <v>885.00000000000114</v>
      </c>
      <c r="N70">
        <f t="shared" si="9"/>
        <v>887.37068922640105</v>
      </c>
      <c r="O70">
        <f t="shared" si="10"/>
        <v>891.335958495049</v>
      </c>
      <c r="P70">
        <f t="shared" si="11"/>
        <v>896.91712118937789</v>
      </c>
      <c r="Q70">
        <f t="shared" si="12"/>
        <v>904.14428284643668</v>
      </c>
    </row>
    <row r="71" spans="2:17" x14ac:dyDescent="0.2">
      <c r="B71">
        <f t="shared" si="13"/>
        <v>885.10000000000116</v>
      </c>
      <c r="C71">
        <f t="shared" si="15"/>
        <v>1774.9419142017798</v>
      </c>
      <c r="D71">
        <f t="shared" si="15"/>
        <v>2674.3100232676875</v>
      </c>
      <c r="E71">
        <f t="shared" si="15"/>
        <v>3588.0738710269757</v>
      </c>
      <c r="F71">
        <f t="shared" si="15"/>
        <v>4521.2322302111934</v>
      </c>
      <c r="M71">
        <f t="shared" si="8"/>
        <v>885.10000000000116</v>
      </c>
      <c r="N71">
        <f t="shared" si="9"/>
        <v>887.4709571008899</v>
      </c>
      <c r="O71">
        <f t="shared" si="10"/>
        <v>891.43667442256253</v>
      </c>
      <c r="P71">
        <f t="shared" si="11"/>
        <v>897.01846775674392</v>
      </c>
      <c r="Q71">
        <f t="shared" si="12"/>
        <v>904.24644604223863</v>
      </c>
    </row>
    <row r="72" spans="2:17" x14ac:dyDescent="0.2">
      <c r="B72">
        <f t="shared" si="13"/>
        <v>885.20000000000118</v>
      </c>
      <c r="C72">
        <f t="shared" si="15"/>
        <v>1775.1424499507575</v>
      </c>
      <c r="D72">
        <f t="shared" si="15"/>
        <v>2674.6121710502284</v>
      </c>
      <c r="E72">
        <f t="shared" si="15"/>
        <v>3588.4792572964402</v>
      </c>
      <c r="F72">
        <f t="shared" si="15"/>
        <v>4521.7430461902022</v>
      </c>
      <c r="M72">
        <f t="shared" si="8"/>
        <v>885.20000000000118</v>
      </c>
      <c r="N72">
        <f t="shared" si="9"/>
        <v>887.57122497537875</v>
      </c>
      <c r="O72">
        <f t="shared" si="10"/>
        <v>891.53739035007618</v>
      </c>
      <c r="P72">
        <f t="shared" si="11"/>
        <v>897.11981432411005</v>
      </c>
      <c r="Q72">
        <f t="shared" si="12"/>
        <v>904.34860923804047</v>
      </c>
    </row>
    <row r="73" spans="2:17" x14ac:dyDescent="0.2">
      <c r="B73">
        <f t="shared" si="13"/>
        <v>885.30000000000121</v>
      </c>
      <c r="C73">
        <f t="shared" si="15"/>
        <v>1775.3429856997354</v>
      </c>
      <c r="D73">
        <f t="shared" si="15"/>
        <v>2674.9143188327694</v>
      </c>
      <c r="E73">
        <f t="shared" si="15"/>
        <v>3588.8846435659043</v>
      </c>
      <c r="F73">
        <f t="shared" si="15"/>
        <v>4522.2538621692129</v>
      </c>
      <c r="M73">
        <f t="shared" si="8"/>
        <v>885.30000000000121</v>
      </c>
      <c r="N73">
        <f t="shared" si="9"/>
        <v>887.67149284986772</v>
      </c>
      <c r="O73">
        <f t="shared" si="10"/>
        <v>891.63810627758983</v>
      </c>
      <c r="P73">
        <f t="shared" si="11"/>
        <v>897.22116089147607</v>
      </c>
      <c r="Q73">
        <f t="shared" si="12"/>
        <v>904.45077243384253</v>
      </c>
    </row>
    <row r="74" spans="2:17" x14ac:dyDescent="0.2">
      <c r="B74">
        <f t="shared" si="13"/>
        <v>885.40000000000123</v>
      </c>
      <c r="C74">
        <f t="shared" si="15"/>
        <v>1775.5435214487131</v>
      </c>
      <c r="D74">
        <f t="shared" si="15"/>
        <v>2675.2164666153099</v>
      </c>
      <c r="E74">
        <f t="shared" si="15"/>
        <v>3589.2900298353684</v>
      </c>
      <c r="F74">
        <f t="shared" si="15"/>
        <v>4522.7646781482217</v>
      </c>
      <c r="M74">
        <f t="shared" si="8"/>
        <v>885.40000000000123</v>
      </c>
      <c r="N74">
        <f t="shared" si="9"/>
        <v>887.77176072435657</v>
      </c>
      <c r="O74">
        <f t="shared" si="10"/>
        <v>891.73882220510325</v>
      </c>
      <c r="P74">
        <f t="shared" si="11"/>
        <v>897.3225074588421</v>
      </c>
      <c r="Q74">
        <f t="shared" si="12"/>
        <v>904.55293562964437</v>
      </c>
    </row>
    <row r="75" spans="2:17" x14ac:dyDescent="0.2">
      <c r="B75">
        <f t="shared" si="13"/>
        <v>885.50000000000125</v>
      </c>
      <c r="C75">
        <f t="shared" si="15"/>
        <v>1775.7440571976908</v>
      </c>
      <c r="D75">
        <f t="shared" si="15"/>
        <v>2675.5186143978508</v>
      </c>
      <c r="E75">
        <f t="shared" si="15"/>
        <v>3589.6954161048325</v>
      </c>
      <c r="F75">
        <f t="shared" si="15"/>
        <v>4523.2754941272315</v>
      </c>
      <c r="M75">
        <f t="shared" si="8"/>
        <v>885.50000000000125</v>
      </c>
      <c r="N75">
        <f t="shared" si="9"/>
        <v>887.87202859884542</v>
      </c>
      <c r="O75">
        <f t="shared" si="10"/>
        <v>891.83953813261689</v>
      </c>
      <c r="P75">
        <f t="shared" si="11"/>
        <v>897.42385402620812</v>
      </c>
      <c r="Q75">
        <f t="shared" si="12"/>
        <v>904.65509882544632</v>
      </c>
    </row>
    <row r="76" spans="2:17" x14ac:dyDescent="0.2">
      <c r="B76">
        <f t="shared" si="13"/>
        <v>885.60000000000127</v>
      </c>
      <c r="C76">
        <f t="shared" si="15"/>
        <v>1775.9445929466685</v>
      </c>
      <c r="D76">
        <f t="shared" si="15"/>
        <v>2675.8207621803917</v>
      </c>
      <c r="E76">
        <f t="shared" si="15"/>
        <v>3590.100802374297</v>
      </c>
      <c r="F76">
        <f t="shared" si="15"/>
        <v>4523.7863101062403</v>
      </c>
      <c r="M76">
        <f t="shared" si="8"/>
        <v>885.60000000000127</v>
      </c>
      <c r="N76">
        <f t="shared" si="9"/>
        <v>887.97229647333427</v>
      </c>
      <c r="O76">
        <f t="shared" si="10"/>
        <v>891.94025406013054</v>
      </c>
      <c r="P76">
        <f t="shared" si="11"/>
        <v>897.52520059357425</v>
      </c>
      <c r="Q76">
        <f t="shared" si="12"/>
        <v>904.75726202124804</v>
      </c>
    </row>
    <row r="77" spans="2:17" x14ac:dyDescent="0.2">
      <c r="B77">
        <f t="shared" si="13"/>
        <v>885.7000000000013</v>
      </c>
      <c r="C77">
        <f t="shared" si="15"/>
        <v>1776.1451286956465</v>
      </c>
      <c r="D77">
        <f t="shared" si="15"/>
        <v>2676.1229099629322</v>
      </c>
      <c r="E77">
        <f t="shared" si="15"/>
        <v>3590.5061886437611</v>
      </c>
      <c r="F77">
        <f t="shared" si="15"/>
        <v>4524.2971260852491</v>
      </c>
      <c r="M77">
        <f t="shared" si="8"/>
        <v>885.7000000000013</v>
      </c>
      <c r="N77">
        <f t="shared" si="9"/>
        <v>888.07256434782323</v>
      </c>
      <c r="O77">
        <f t="shared" si="10"/>
        <v>892.04096998764408</v>
      </c>
      <c r="P77">
        <f t="shared" si="11"/>
        <v>897.62654716094028</v>
      </c>
      <c r="Q77">
        <f t="shared" si="12"/>
        <v>904.85942521704987</v>
      </c>
    </row>
    <row r="78" spans="2:17" x14ac:dyDescent="0.2">
      <c r="B78">
        <f t="shared" si="13"/>
        <v>885.80000000000132</v>
      </c>
      <c r="C78">
        <f t="shared" si="15"/>
        <v>1776.3456644446242</v>
      </c>
      <c r="D78">
        <f t="shared" si="15"/>
        <v>2676.4250577454732</v>
      </c>
      <c r="E78">
        <f t="shared" si="15"/>
        <v>3590.9115749132252</v>
      </c>
      <c r="F78">
        <f t="shared" si="15"/>
        <v>4524.8079420642589</v>
      </c>
      <c r="M78">
        <f t="shared" si="8"/>
        <v>885.80000000000132</v>
      </c>
      <c r="N78">
        <f t="shared" si="9"/>
        <v>888.17283222231208</v>
      </c>
      <c r="O78">
        <f t="shared" si="10"/>
        <v>892.14168591515772</v>
      </c>
      <c r="P78">
        <f t="shared" si="11"/>
        <v>897.7278937283063</v>
      </c>
      <c r="Q78">
        <f t="shared" si="12"/>
        <v>904.96158841285182</v>
      </c>
    </row>
    <row r="79" spans="2:17" x14ac:dyDescent="0.2">
      <c r="B79">
        <f t="shared" si="13"/>
        <v>885.90000000000134</v>
      </c>
      <c r="C79">
        <f t="shared" si="15"/>
        <v>1776.5462001936019</v>
      </c>
      <c r="D79">
        <f t="shared" si="15"/>
        <v>2676.7272055280137</v>
      </c>
      <c r="E79">
        <f t="shared" si="15"/>
        <v>3591.3169611826897</v>
      </c>
      <c r="F79">
        <f t="shared" si="15"/>
        <v>4525.3187580432677</v>
      </c>
      <c r="M79">
        <f t="shared" si="8"/>
        <v>885.90000000000134</v>
      </c>
      <c r="N79">
        <f t="shared" si="9"/>
        <v>888.27310009680093</v>
      </c>
      <c r="O79">
        <f t="shared" si="10"/>
        <v>892.24240184267126</v>
      </c>
      <c r="P79">
        <f t="shared" si="11"/>
        <v>897.82924029567243</v>
      </c>
      <c r="Q79">
        <f t="shared" si="12"/>
        <v>905.06375160865355</v>
      </c>
    </row>
    <row r="80" spans="2:17" x14ac:dyDescent="0.2">
      <c r="B80">
        <f t="shared" si="13"/>
        <v>886.00000000000136</v>
      </c>
      <c r="C80">
        <f t="shared" ref="C80:F99" si="16">C$19*$B80*2^((C$8^2 - 1)*$C$2*$C$3^($C$17-49)/1200)</f>
        <v>1776.7467359425796</v>
      </c>
      <c r="D80">
        <f t="shared" si="16"/>
        <v>2677.0293533105546</v>
      </c>
      <c r="E80">
        <f t="shared" si="16"/>
        <v>3591.7223474521538</v>
      </c>
      <c r="F80">
        <f t="shared" si="16"/>
        <v>4525.8295740222784</v>
      </c>
      <c r="M80">
        <f t="shared" si="8"/>
        <v>886.00000000000136</v>
      </c>
      <c r="N80">
        <f t="shared" si="9"/>
        <v>888.37336797128978</v>
      </c>
      <c r="O80">
        <f t="shared" si="10"/>
        <v>892.3431177701849</v>
      </c>
      <c r="P80">
        <f t="shared" si="11"/>
        <v>897.93058686303846</v>
      </c>
      <c r="Q80">
        <f t="shared" si="12"/>
        <v>905.16591480445572</v>
      </c>
    </row>
    <row r="81" spans="2:17" x14ac:dyDescent="0.2">
      <c r="B81">
        <f t="shared" si="13"/>
        <v>886.10000000000139</v>
      </c>
      <c r="C81">
        <f t="shared" si="16"/>
        <v>1776.9472716915575</v>
      </c>
      <c r="D81">
        <f t="shared" si="16"/>
        <v>2677.3315010930955</v>
      </c>
      <c r="E81">
        <f t="shared" si="16"/>
        <v>3592.1277337216179</v>
      </c>
      <c r="F81">
        <f t="shared" si="16"/>
        <v>4526.3403900012872</v>
      </c>
      <c r="M81">
        <f t="shared" si="8"/>
        <v>886.10000000000139</v>
      </c>
      <c r="N81">
        <f t="shared" si="9"/>
        <v>888.47363584577874</v>
      </c>
      <c r="O81">
        <f t="shared" si="10"/>
        <v>892.44383369769855</v>
      </c>
      <c r="P81">
        <f t="shared" si="11"/>
        <v>898.03193343040448</v>
      </c>
      <c r="Q81">
        <f t="shared" si="12"/>
        <v>905.26807800025745</v>
      </c>
    </row>
    <row r="82" spans="2:17" x14ac:dyDescent="0.2">
      <c r="B82">
        <f t="shared" si="13"/>
        <v>886.20000000000141</v>
      </c>
      <c r="C82">
        <f t="shared" si="16"/>
        <v>1777.1478074405352</v>
      </c>
      <c r="D82">
        <f t="shared" si="16"/>
        <v>2677.633648875636</v>
      </c>
      <c r="E82">
        <f t="shared" si="16"/>
        <v>3592.533119991082</v>
      </c>
      <c r="F82">
        <f t="shared" si="16"/>
        <v>4526.851205980297</v>
      </c>
      <c r="M82">
        <f t="shared" si="8"/>
        <v>886.20000000000141</v>
      </c>
      <c r="N82">
        <f t="shared" si="9"/>
        <v>888.57390372026759</v>
      </c>
      <c r="O82">
        <f t="shared" si="10"/>
        <v>892.54454962521197</v>
      </c>
      <c r="P82">
        <f t="shared" si="11"/>
        <v>898.1332799977705</v>
      </c>
      <c r="Q82">
        <f t="shared" si="12"/>
        <v>905.3702411960594</v>
      </c>
    </row>
    <row r="83" spans="2:17" x14ac:dyDescent="0.2">
      <c r="B83">
        <f t="shared" si="13"/>
        <v>886.30000000000143</v>
      </c>
      <c r="C83">
        <f t="shared" si="16"/>
        <v>1777.3483431895129</v>
      </c>
      <c r="D83">
        <f t="shared" si="16"/>
        <v>2677.935796658177</v>
      </c>
      <c r="E83">
        <f t="shared" si="16"/>
        <v>3592.9385062605465</v>
      </c>
      <c r="F83">
        <f t="shared" si="16"/>
        <v>4527.3620219593058</v>
      </c>
      <c r="M83">
        <f t="shared" si="8"/>
        <v>886.30000000000143</v>
      </c>
      <c r="N83">
        <f t="shared" si="9"/>
        <v>888.67417159475644</v>
      </c>
      <c r="O83">
        <f t="shared" si="10"/>
        <v>892.64526555272562</v>
      </c>
      <c r="P83">
        <f t="shared" si="11"/>
        <v>898.23462656513664</v>
      </c>
      <c r="Q83">
        <f t="shared" si="12"/>
        <v>905.47240439186112</v>
      </c>
    </row>
    <row r="84" spans="2:17" x14ac:dyDescent="0.2">
      <c r="B84">
        <f t="shared" si="13"/>
        <v>886.40000000000146</v>
      </c>
      <c r="C84">
        <f t="shared" si="16"/>
        <v>1777.5488789384908</v>
      </c>
      <c r="D84">
        <f t="shared" si="16"/>
        <v>2678.2379444407175</v>
      </c>
      <c r="E84">
        <f t="shared" si="16"/>
        <v>3593.3438925300106</v>
      </c>
      <c r="F84">
        <f t="shared" si="16"/>
        <v>4527.8728379383156</v>
      </c>
      <c r="M84">
        <f t="shared" si="8"/>
        <v>886.40000000000146</v>
      </c>
      <c r="N84">
        <f t="shared" si="9"/>
        <v>888.77443946924541</v>
      </c>
      <c r="O84">
        <f t="shared" si="10"/>
        <v>892.74598148023915</v>
      </c>
      <c r="P84">
        <f t="shared" si="11"/>
        <v>898.33597313250266</v>
      </c>
      <c r="Q84">
        <f t="shared" si="12"/>
        <v>905.57456758766307</v>
      </c>
    </row>
    <row r="85" spans="2:17" x14ac:dyDescent="0.2">
      <c r="B85">
        <f t="shared" si="13"/>
        <v>886.50000000000148</v>
      </c>
      <c r="C85">
        <f t="shared" si="16"/>
        <v>1777.7494146874685</v>
      </c>
      <c r="D85">
        <f t="shared" si="16"/>
        <v>2678.5400922232584</v>
      </c>
      <c r="E85">
        <f t="shared" si="16"/>
        <v>3593.7492787994747</v>
      </c>
      <c r="F85">
        <f t="shared" si="16"/>
        <v>4528.3836539173244</v>
      </c>
      <c r="M85">
        <f t="shared" ref="M85:M148" si="17">B85/B$19</f>
        <v>886.50000000000148</v>
      </c>
      <c r="N85">
        <f t="shared" ref="N85:N148" si="18">C85/C$19</f>
        <v>888.87470734373426</v>
      </c>
      <c r="O85">
        <f t="shared" ref="O85:O148" si="19">D85/D$19</f>
        <v>892.8466974077528</v>
      </c>
      <c r="P85">
        <f t="shared" ref="P85:P148" si="20">E85/E$19</f>
        <v>898.43731969986868</v>
      </c>
      <c r="Q85">
        <f t="shared" ref="Q85:Q148" si="21">F85/F$19</f>
        <v>905.6767307834649</v>
      </c>
    </row>
    <row r="86" spans="2:17" x14ac:dyDescent="0.2">
      <c r="B86">
        <f t="shared" ref="B86:B120" si="22">B85+0.1</f>
        <v>886.6000000000015</v>
      </c>
      <c r="C86">
        <f t="shared" si="16"/>
        <v>1777.9499504364462</v>
      </c>
      <c r="D86">
        <f t="shared" si="16"/>
        <v>2678.8422400057993</v>
      </c>
      <c r="E86">
        <f t="shared" si="16"/>
        <v>3594.1546650689393</v>
      </c>
      <c r="F86">
        <f t="shared" si="16"/>
        <v>4528.8944698963342</v>
      </c>
      <c r="M86">
        <f t="shared" si="17"/>
        <v>886.6000000000015</v>
      </c>
      <c r="N86">
        <f t="shared" si="18"/>
        <v>888.97497521822311</v>
      </c>
      <c r="O86">
        <f t="shared" si="19"/>
        <v>892.94741333526645</v>
      </c>
      <c r="P86">
        <f t="shared" si="20"/>
        <v>898.53866626723482</v>
      </c>
      <c r="Q86">
        <f t="shared" si="21"/>
        <v>905.77889397926685</v>
      </c>
    </row>
    <row r="87" spans="2:17" x14ac:dyDescent="0.2">
      <c r="B87">
        <f t="shared" si="22"/>
        <v>886.70000000000152</v>
      </c>
      <c r="C87">
        <f t="shared" si="16"/>
        <v>1778.1504861854239</v>
      </c>
      <c r="D87">
        <f t="shared" si="16"/>
        <v>2679.1443877883398</v>
      </c>
      <c r="E87">
        <f t="shared" si="16"/>
        <v>3594.5600513384034</v>
      </c>
      <c r="F87">
        <f t="shared" si="16"/>
        <v>4529.405285875343</v>
      </c>
      <c r="M87">
        <f t="shared" si="17"/>
        <v>886.70000000000152</v>
      </c>
      <c r="N87">
        <f t="shared" si="18"/>
        <v>889.07524309271196</v>
      </c>
      <c r="O87">
        <f t="shared" si="19"/>
        <v>893.04812926277998</v>
      </c>
      <c r="P87">
        <f t="shared" si="20"/>
        <v>898.64001283460084</v>
      </c>
      <c r="Q87">
        <f t="shared" si="21"/>
        <v>905.88105717506858</v>
      </c>
    </row>
    <row r="88" spans="2:17" x14ac:dyDescent="0.2">
      <c r="B88">
        <f t="shared" si="22"/>
        <v>886.80000000000155</v>
      </c>
      <c r="C88">
        <f t="shared" si="16"/>
        <v>1778.3510219344018</v>
      </c>
      <c r="D88">
        <f t="shared" si="16"/>
        <v>2679.4465355708808</v>
      </c>
      <c r="E88">
        <f t="shared" si="16"/>
        <v>3594.9654376078674</v>
      </c>
      <c r="F88">
        <f t="shared" si="16"/>
        <v>4529.9161018543527</v>
      </c>
      <c r="M88">
        <f t="shared" si="17"/>
        <v>886.80000000000155</v>
      </c>
      <c r="N88">
        <f t="shared" si="18"/>
        <v>889.17551096720092</v>
      </c>
      <c r="O88">
        <f t="shared" si="19"/>
        <v>893.14884519029363</v>
      </c>
      <c r="P88">
        <f t="shared" si="20"/>
        <v>898.74135940196686</v>
      </c>
      <c r="Q88">
        <f t="shared" si="21"/>
        <v>905.98322037087053</v>
      </c>
    </row>
    <row r="89" spans="2:17" x14ac:dyDescent="0.2">
      <c r="B89">
        <f t="shared" si="22"/>
        <v>886.90000000000157</v>
      </c>
      <c r="C89">
        <f t="shared" si="16"/>
        <v>1778.5515576833795</v>
      </c>
      <c r="D89">
        <f t="shared" si="16"/>
        <v>2679.7486833534217</v>
      </c>
      <c r="E89" s="3">
        <f t="shared" si="16"/>
        <v>3595.3708238773315</v>
      </c>
      <c r="F89">
        <f t="shared" si="16"/>
        <v>4530.4269178333625</v>
      </c>
      <c r="M89">
        <f t="shared" si="17"/>
        <v>886.90000000000157</v>
      </c>
      <c r="N89">
        <f t="shared" si="18"/>
        <v>889.27577884168977</v>
      </c>
      <c r="O89">
        <f t="shared" si="19"/>
        <v>893.24956111780727</v>
      </c>
      <c r="P89">
        <f t="shared" si="20"/>
        <v>898.84270596933288</v>
      </c>
      <c r="Q89">
        <f t="shared" si="21"/>
        <v>906.08538356667248</v>
      </c>
    </row>
    <row r="90" spans="2:17" x14ac:dyDescent="0.2">
      <c r="B90">
        <f t="shared" si="22"/>
        <v>887.00000000000159</v>
      </c>
      <c r="C90">
        <f t="shared" si="16"/>
        <v>1778.7520934323572</v>
      </c>
      <c r="D90">
        <f t="shared" si="16"/>
        <v>2680.0508311359622</v>
      </c>
      <c r="E90">
        <f t="shared" si="16"/>
        <v>3595.7762101467961</v>
      </c>
      <c r="F90">
        <f t="shared" si="16"/>
        <v>4530.9377338123722</v>
      </c>
      <c r="M90">
        <f t="shared" si="17"/>
        <v>887.00000000000159</v>
      </c>
      <c r="N90">
        <f t="shared" si="18"/>
        <v>889.37604671617862</v>
      </c>
      <c r="O90">
        <f t="shared" si="19"/>
        <v>893.35027704532069</v>
      </c>
      <c r="P90">
        <f t="shared" si="20"/>
        <v>898.94405253669902</v>
      </c>
      <c r="Q90">
        <f t="shared" si="21"/>
        <v>906.18754676247443</v>
      </c>
    </row>
    <row r="91" spans="2:17" x14ac:dyDescent="0.2">
      <c r="B91">
        <f t="shared" si="22"/>
        <v>887.10000000000161</v>
      </c>
      <c r="C91">
        <f t="shared" si="16"/>
        <v>1778.9526291813352</v>
      </c>
      <c r="D91">
        <f t="shared" si="16"/>
        <v>2680.3529789185027</v>
      </c>
      <c r="E91">
        <f t="shared" si="16"/>
        <v>3596.1815964162602</v>
      </c>
      <c r="F91">
        <f t="shared" si="16"/>
        <v>4531.4485497913811</v>
      </c>
      <c r="M91">
        <f t="shared" si="17"/>
        <v>887.10000000000161</v>
      </c>
      <c r="N91">
        <f t="shared" si="18"/>
        <v>889.47631459066758</v>
      </c>
      <c r="O91">
        <f t="shared" si="19"/>
        <v>893.45099297283423</v>
      </c>
      <c r="P91">
        <f t="shared" si="20"/>
        <v>899.04539910406504</v>
      </c>
      <c r="Q91">
        <f t="shared" si="21"/>
        <v>906.28970995827626</v>
      </c>
    </row>
    <row r="92" spans="2:17" x14ac:dyDescent="0.2">
      <c r="B92">
        <f t="shared" si="22"/>
        <v>887.20000000000164</v>
      </c>
      <c r="C92">
        <f t="shared" si="16"/>
        <v>1779.1531649303129</v>
      </c>
      <c r="D92">
        <f t="shared" si="16"/>
        <v>2680.6551267010436</v>
      </c>
      <c r="E92">
        <f t="shared" si="16"/>
        <v>3596.5869826857243</v>
      </c>
      <c r="F92">
        <f t="shared" si="16"/>
        <v>4531.9593657703908</v>
      </c>
      <c r="M92">
        <f t="shared" si="17"/>
        <v>887.20000000000164</v>
      </c>
      <c r="N92">
        <f t="shared" si="18"/>
        <v>889.57658246515643</v>
      </c>
      <c r="O92">
        <f t="shared" si="19"/>
        <v>893.55170890034788</v>
      </c>
      <c r="P92">
        <f t="shared" si="20"/>
        <v>899.14674567143106</v>
      </c>
      <c r="Q92">
        <f t="shared" si="21"/>
        <v>906.39187315407821</v>
      </c>
    </row>
    <row r="93" spans="2:17" x14ac:dyDescent="0.2">
      <c r="B93">
        <f t="shared" si="22"/>
        <v>887.30000000000166</v>
      </c>
      <c r="C93">
        <f t="shared" si="16"/>
        <v>1779.3537006792906</v>
      </c>
      <c r="D93">
        <f t="shared" si="16"/>
        <v>2680.9572744835846</v>
      </c>
      <c r="E93">
        <f t="shared" si="16"/>
        <v>3596.9923689551888</v>
      </c>
      <c r="F93">
        <f t="shared" si="16"/>
        <v>4532.4701817493997</v>
      </c>
      <c r="M93">
        <f t="shared" si="17"/>
        <v>887.30000000000166</v>
      </c>
      <c r="N93">
        <f t="shared" si="18"/>
        <v>889.67685033964528</v>
      </c>
      <c r="O93">
        <f t="shared" si="19"/>
        <v>893.65242482786152</v>
      </c>
      <c r="P93">
        <f t="shared" si="20"/>
        <v>899.2480922387972</v>
      </c>
      <c r="Q93">
        <f t="shared" si="21"/>
        <v>906.49403634987993</v>
      </c>
    </row>
    <row r="94" spans="2:17" x14ac:dyDescent="0.2">
      <c r="B94">
        <f t="shared" si="22"/>
        <v>887.40000000000168</v>
      </c>
      <c r="C94">
        <f t="shared" si="16"/>
        <v>1779.5542364282683</v>
      </c>
      <c r="D94">
        <f t="shared" si="16"/>
        <v>2681.2594222661255</v>
      </c>
      <c r="E94">
        <f t="shared" si="16"/>
        <v>3597.3977552246529</v>
      </c>
      <c r="F94">
        <f t="shared" si="16"/>
        <v>4532.9809977284094</v>
      </c>
      <c r="M94">
        <f t="shared" si="17"/>
        <v>887.40000000000168</v>
      </c>
      <c r="N94">
        <f t="shared" si="18"/>
        <v>889.77711821413413</v>
      </c>
      <c r="O94">
        <f t="shared" si="19"/>
        <v>893.75314075537517</v>
      </c>
      <c r="P94">
        <f t="shared" si="20"/>
        <v>899.34943880616322</v>
      </c>
      <c r="Q94">
        <f t="shared" si="21"/>
        <v>906.59619954568188</v>
      </c>
    </row>
    <row r="95" spans="2:17" x14ac:dyDescent="0.2">
      <c r="B95">
        <f t="shared" si="22"/>
        <v>887.50000000000171</v>
      </c>
      <c r="C95">
        <f t="shared" si="16"/>
        <v>1779.7547721772462</v>
      </c>
      <c r="D95">
        <f t="shared" si="16"/>
        <v>2681.561570048666</v>
      </c>
      <c r="E95">
        <f t="shared" si="16"/>
        <v>3597.803141494117</v>
      </c>
      <c r="F95">
        <f t="shared" si="16"/>
        <v>4533.4918137074183</v>
      </c>
      <c r="M95">
        <f t="shared" si="17"/>
        <v>887.50000000000171</v>
      </c>
      <c r="N95">
        <f t="shared" si="18"/>
        <v>889.8773860886231</v>
      </c>
      <c r="O95">
        <f t="shared" si="19"/>
        <v>893.8538566828887</v>
      </c>
      <c r="P95">
        <f t="shared" si="20"/>
        <v>899.45078537352924</v>
      </c>
      <c r="Q95">
        <f t="shared" si="21"/>
        <v>906.69836274148361</v>
      </c>
    </row>
    <row r="96" spans="2:17" x14ac:dyDescent="0.2">
      <c r="B96">
        <f t="shared" si="22"/>
        <v>887.60000000000173</v>
      </c>
      <c r="C96">
        <f t="shared" si="16"/>
        <v>1779.9553079262239</v>
      </c>
      <c r="D96">
        <f t="shared" si="16"/>
        <v>2681.8637178312069</v>
      </c>
      <c r="E96">
        <f t="shared" si="16"/>
        <v>3598.2085277635811</v>
      </c>
      <c r="F96">
        <f t="shared" si="16"/>
        <v>4534.0026296864289</v>
      </c>
      <c r="M96">
        <f t="shared" si="17"/>
        <v>887.60000000000173</v>
      </c>
      <c r="N96">
        <f t="shared" si="18"/>
        <v>889.97765396311195</v>
      </c>
      <c r="O96">
        <f t="shared" si="19"/>
        <v>893.95457261040235</v>
      </c>
      <c r="P96">
        <f t="shared" si="20"/>
        <v>899.55213194089526</v>
      </c>
      <c r="Q96">
        <f t="shared" si="21"/>
        <v>906.80052593728578</v>
      </c>
    </row>
    <row r="97" spans="2:17" x14ac:dyDescent="0.2">
      <c r="B97">
        <f t="shared" si="22"/>
        <v>887.70000000000175</v>
      </c>
      <c r="C97">
        <f t="shared" si="16"/>
        <v>1780.1558436752016</v>
      </c>
      <c r="D97">
        <f t="shared" si="16"/>
        <v>2682.1658656137479</v>
      </c>
      <c r="E97">
        <f t="shared" si="16"/>
        <v>3598.6139140330456</v>
      </c>
      <c r="F97">
        <f t="shared" si="16"/>
        <v>4534.5134456654378</v>
      </c>
      <c r="M97">
        <f t="shared" si="17"/>
        <v>887.70000000000175</v>
      </c>
      <c r="N97">
        <f t="shared" si="18"/>
        <v>890.0779218376008</v>
      </c>
      <c r="O97">
        <f t="shared" si="19"/>
        <v>894.055288537916</v>
      </c>
      <c r="P97">
        <f t="shared" si="20"/>
        <v>899.6534785082614</v>
      </c>
      <c r="Q97">
        <f t="shared" si="21"/>
        <v>906.90268913308751</v>
      </c>
    </row>
    <row r="98" spans="2:17" x14ac:dyDescent="0.2">
      <c r="B98">
        <f t="shared" si="22"/>
        <v>887.80000000000177</v>
      </c>
      <c r="C98">
        <f t="shared" si="16"/>
        <v>1780.3563794241795</v>
      </c>
      <c r="D98">
        <f t="shared" si="16"/>
        <v>2682.4680133962879</v>
      </c>
      <c r="E98">
        <f t="shared" si="16"/>
        <v>3599.0193003025097</v>
      </c>
      <c r="F98">
        <f t="shared" si="16"/>
        <v>4535.0242616444475</v>
      </c>
      <c r="M98">
        <f t="shared" si="17"/>
        <v>887.80000000000177</v>
      </c>
      <c r="N98">
        <f t="shared" si="18"/>
        <v>890.17818971208976</v>
      </c>
      <c r="O98">
        <f t="shared" si="19"/>
        <v>894.15600446542931</v>
      </c>
      <c r="P98">
        <f t="shared" si="20"/>
        <v>899.75482507562742</v>
      </c>
      <c r="Q98">
        <f t="shared" si="21"/>
        <v>907.00485232888946</v>
      </c>
    </row>
    <row r="99" spans="2:17" x14ac:dyDescent="0.2">
      <c r="B99">
        <f t="shared" si="22"/>
        <v>887.9000000000018</v>
      </c>
      <c r="C99">
        <f t="shared" si="16"/>
        <v>1780.5569151731572</v>
      </c>
      <c r="D99">
        <f t="shared" si="16"/>
        <v>2682.7701611788289</v>
      </c>
      <c r="E99">
        <f t="shared" si="16"/>
        <v>3599.4246865719738</v>
      </c>
      <c r="F99">
        <f t="shared" si="16"/>
        <v>4535.5350776234563</v>
      </c>
      <c r="M99">
        <f t="shared" si="17"/>
        <v>887.9000000000018</v>
      </c>
      <c r="N99">
        <f t="shared" si="18"/>
        <v>890.27845758657861</v>
      </c>
      <c r="O99">
        <f t="shared" si="19"/>
        <v>894.25672039294295</v>
      </c>
      <c r="P99">
        <f t="shared" si="20"/>
        <v>899.85617164299344</v>
      </c>
      <c r="Q99">
        <f t="shared" si="21"/>
        <v>907.10701552469129</v>
      </c>
    </row>
    <row r="100" spans="2:17" x14ac:dyDescent="0.2">
      <c r="B100">
        <f t="shared" si="22"/>
        <v>888.00000000000182</v>
      </c>
      <c r="C100">
        <f t="shared" ref="C100:F119" si="23">C$19*$B100*2^((C$8^2 - 1)*$C$2*$C$3^($C$17-49)/1200)</f>
        <v>1780.7574509221349</v>
      </c>
      <c r="D100">
        <f t="shared" si="23"/>
        <v>2683.0723089613698</v>
      </c>
      <c r="E100">
        <f t="shared" si="23"/>
        <v>3599.8300728414383</v>
      </c>
      <c r="F100">
        <f t="shared" si="23"/>
        <v>4536.0458936024661</v>
      </c>
      <c r="M100">
        <f t="shared" si="17"/>
        <v>888.00000000000182</v>
      </c>
      <c r="N100">
        <f t="shared" si="18"/>
        <v>890.37872546106746</v>
      </c>
      <c r="O100">
        <f t="shared" si="19"/>
        <v>894.3574363204566</v>
      </c>
      <c r="P100">
        <f t="shared" si="20"/>
        <v>899.95751821035958</v>
      </c>
      <c r="Q100">
        <f t="shared" si="21"/>
        <v>907.20917872049324</v>
      </c>
    </row>
    <row r="101" spans="2:17" x14ac:dyDescent="0.2">
      <c r="B101">
        <f t="shared" si="22"/>
        <v>888.10000000000184</v>
      </c>
      <c r="C101">
        <f t="shared" si="23"/>
        <v>1780.9579866711126</v>
      </c>
      <c r="D101">
        <f t="shared" si="23"/>
        <v>2683.3744567439107</v>
      </c>
      <c r="E101">
        <f t="shared" si="23"/>
        <v>3600.2354591109024</v>
      </c>
      <c r="F101">
        <f t="shared" si="23"/>
        <v>4536.5567095814749</v>
      </c>
      <c r="M101">
        <f t="shared" si="17"/>
        <v>888.10000000000184</v>
      </c>
      <c r="N101">
        <f t="shared" si="18"/>
        <v>890.47899333555631</v>
      </c>
      <c r="O101">
        <f t="shared" si="19"/>
        <v>894.45815224797025</v>
      </c>
      <c r="P101">
        <f t="shared" si="20"/>
        <v>900.0588647777256</v>
      </c>
      <c r="Q101">
        <f t="shared" si="21"/>
        <v>907.31134191629496</v>
      </c>
    </row>
    <row r="102" spans="2:17" x14ac:dyDescent="0.2">
      <c r="B102">
        <f t="shared" si="22"/>
        <v>888.20000000000186</v>
      </c>
      <c r="C102">
        <f t="shared" si="23"/>
        <v>1781.1585224200905</v>
      </c>
      <c r="D102">
        <f t="shared" si="23"/>
        <v>2683.6766045264517</v>
      </c>
      <c r="E102">
        <f t="shared" si="23"/>
        <v>3600.6408453803665</v>
      </c>
      <c r="F102">
        <f t="shared" si="23"/>
        <v>4537.0675255604847</v>
      </c>
      <c r="M102">
        <f t="shared" si="17"/>
        <v>888.20000000000186</v>
      </c>
      <c r="N102">
        <f t="shared" si="18"/>
        <v>890.57926121004527</v>
      </c>
      <c r="O102">
        <f t="shared" si="19"/>
        <v>894.55886817548389</v>
      </c>
      <c r="P102">
        <f t="shared" si="20"/>
        <v>900.16021134509162</v>
      </c>
      <c r="Q102">
        <f t="shared" si="21"/>
        <v>907.41350511209691</v>
      </c>
    </row>
    <row r="103" spans="2:17" x14ac:dyDescent="0.2">
      <c r="B103">
        <f t="shared" si="22"/>
        <v>888.30000000000189</v>
      </c>
      <c r="C103">
        <f t="shared" si="23"/>
        <v>1781.3590581690682</v>
      </c>
      <c r="D103">
        <f t="shared" si="23"/>
        <v>2683.9787523089922</v>
      </c>
      <c r="E103">
        <f t="shared" si="23"/>
        <v>3601.0462316498306</v>
      </c>
      <c r="F103">
        <f t="shared" si="23"/>
        <v>4537.5783415394935</v>
      </c>
      <c r="M103">
        <f t="shared" si="17"/>
        <v>888.30000000000189</v>
      </c>
      <c r="N103">
        <f t="shared" si="18"/>
        <v>890.67952908453412</v>
      </c>
      <c r="O103">
        <f t="shared" si="19"/>
        <v>894.65958410299743</v>
      </c>
      <c r="P103">
        <f t="shared" si="20"/>
        <v>900.26155791245765</v>
      </c>
      <c r="Q103">
        <f t="shared" si="21"/>
        <v>907.51566830789875</v>
      </c>
    </row>
    <row r="104" spans="2:17" x14ac:dyDescent="0.2">
      <c r="B104">
        <f t="shared" si="22"/>
        <v>888.40000000000191</v>
      </c>
      <c r="C104">
        <f t="shared" si="23"/>
        <v>1781.5595939180459</v>
      </c>
      <c r="D104">
        <f t="shared" si="23"/>
        <v>2684.2809000915331</v>
      </c>
      <c r="E104">
        <f t="shared" si="23"/>
        <v>3601.4516179192951</v>
      </c>
      <c r="F104">
        <f t="shared" si="23"/>
        <v>4538.0891575185033</v>
      </c>
      <c r="M104">
        <f t="shared" si="17"/>
        <v>888.40000000000191</v>
      </c>
      <c r="N104">
        <f t="shared" si="18"/>
        <v>890.77979695902297</v>
      </c>
      <c r="O104">
        <f t="shared" si="19"/>
        <v>894.76030003051108</v>
      </c>
      <c r="P104">
        <f t="shared" si="20"/>
        <v>900.36290447982378</v>
      </c>
      <c r="Q104">
        <f t="shared" si="21"/>
        <v>907.6178315037007</v>
      </c>
    </row>
    <row r="105" spans="2:17" x14ac:dyDescent="0.2">
      <c r="B105">
        <f t="shared" si="22"/>
        <v>888.50000000000193</v>
      </c>
      <c r="C105">
        <f t="shared" si="23"/>
        <v>1781.7601296670236</v>
      </c>
      <c r="D105">
        <f t="shared" si="23"/>
        <v>2684.5830478740736</v>
      </c>
      <c r="E105">
        <f t="shared" si="23"/>
        <v>3601.8570041887592</v>
      </c>
      <c r="F105">
        <f t="shared" si="23"/>
        <v>4538.599973497513</v>
      </c>
      <c r="M105">
        <f t="shared" si="17"/>
        <v>888.50000000000193</v>
      </c>
      <c r="N105">
        <f t="shared" si="18"/>
        <v>890.88006483351182</v>
      </c>
      <c r="O105">
        <f t="shared" si="19"/>
        <v>894.8610159580245</v>
      </c>
      <c r="P105">
        <f t="shared" si="20"/>
        <v>900.4642510471898</v>
      </c>
      <c r="Q105">
        <f t="shared" si="21"/>
        <v>907.71999469950265</v>
      </c>
    </row>
    <row r="106" spans="2:17" x14ac:dyDescent="0.2">
      <c r="B106">
        <f t="shared" si="22"/>
        <v>888.60000000000196</v>
      </c>
      <c r="C106">
        <f t="shared" si="23"/>
        <v>1781.9606654160016</v>
      </c>
      <c r="D106">
        <f t="shared" si="23"/>
        <v>2684.8851956566141</v>
      </c>
      <c r="E106">
        <f t="shared" si="23"/>
        <v>3602.2623904582233</v>
      </c>
      <c r="F106">
        <f t="shared" si="23"/>
        <v>4539.1107894765228</v>
      </c>
      <c r="M106">
        <f t="shared" si="17"/>
        <v>888.60000000000196</v>
      </c>
      <c r="N106">
        <f t="shared" si="18"/>
        <v>890.98033270800079</v>
      </c>
      <c r="O106">
        <f t="shared" si="19"/>
        <v>894.96173188553803</v>
      </c>
      <c r="P106">
        <f t="shared" si="20"/>
        <v>900.56559761455583</v>
      </c>
      <c r="Q106">
        <f t="shared" si="21"/>
        <v>907.8221578953046</v>
      </c>
    </row>
    <row r="107" spans="2:17" x14ac:dyDescent="0.2">
      <c r="B107">
        <f t="shared" si="22"/>
        <v>888.70000000000198</v>
      </c>
      <c r="C107">
        <f t="shared" si="23"/>
        <v>1782.1612011649793</v>
      </c>
      <c r="D107">
        <f t="shared" si="23"/>
        <v>2685.187343439155</v>
      </c>
      <c r="E107">
        <f t="shared" si="23"/>
        <v>3602.6677767276874</v>
      </c>
      <c r="F107">
        <f t="shared" si="23"/>
        <v>4539.6216054555316</v>
      </c>
      <c r="M107">
        <f t="shared" si="17"/>
        <v>888.70000000000198</v>
      </c>
      <c r="N107">
        <f t="shared" si="18"/>
        <v>891.08060058248964</v>
      </c>
      <c r="O107">
        <f t="shared" si="19"/>
        <v>895.06244781305168</v>
      </c>
      <c r="P107">
        <f t="shared" si="20"/>
        <v>900.66694418192185</v>
      </c>
      <c r="Q107">
        <f t="shared" si="21"/>
        <v>907.92432109110632</v>
      </c>
    </row>
    <row r="108" spans="2:17" x14ac:dyDescent="0.2">
      <c r="B108">
        <f t="shared" si="22"/>
        <v>888.800000000002</v>
      </c>
      <c r="C108">
        <f t="shared" si="23"/>
        <v>1782.361736913957</v>
      </c>
      <c r="D108">
        <f t="shared" si="23"/>
        <v>2685.489491221696</v>
      </c>
      <c r="E108">
        <f t="shared" si="23"/>
        <v>3603.0731629971519</v>
      </c>
      <c r="F108">
        <f t="shared" si="23"/>
        <v>4540.1324214345414</v>
      </c>
      <c r="M108">
        <f t="shared" si="17"/>
        <v>888.800000000002</v>
      </c>
      <c r="N108">
        <f t="shared" si="18"/>
        <v>891.18086845697849</v>
      </c>
      <c r="O108">
        <f t="shared" si="19"/>
        <v>895.16316374056532</v>
      </c>
      <c r="P108">
        <f t="shared" si="20"/>
        <v>900.76829074928798</v>
      </c>
      <c r="Q108">
        <f t="shared" si="21"/>
        <v>908.02648428690827</v>
      </c>
    </row>
    <row r="109" spans="2:17" x14ac:dyDescent="0.2">
      <c r="B109">
        <f t="shared" si="22"/>
        <v>888.90000000000202</v>
      </c>
      <c r="C109">
        <f t="shared" si="23"/>
        <v>1782.5622726629349</v>
      </c>
      <c r="D109">
        <f t="shared" si="23"/>
        <v>2685.7916390042369</v>
      </c>
      <c r="E109">
        <f t="shared" si="23"/>
        <v>3603.478549266616</v>
      </c>
      <c r="F109">
        <f t="shared" si="23"/>
        <v>4540.6432374135502</v>
      </c>
      <c r="M109">
        <f t="shared" si="17"/>
        <v>888.90000000000202</v>
      </c>
      <c r="N109">
        <f t="shared" si="18"/>
        <v>891.28113633146745</v>
      </c>
      <c r="O109">
        <f t="shared" si="19"/>
        <v>895.26387966807897</v>
      </c>
      <c r="P109">
        <f t="shared" si="20"/>
        <v>900.86963731665401</v>
      </c>
      <c r="Q109">
        <f t="shared" si="21"/>
        <v>908.12864748270999</v>
      </c>
    </row>
    <row r="110" spans="2:17" x14ac:dyDescent="0.2">
      <c r="B110">
        <f t="shared" si="22"/>
        <v>889.00000000000205</v>
      </c>
      <c r="C110">
        <f t="shared" si="23"/>
        <v>1782.7628084119126</v>
      </c>
      <c r="D110">
        <f t="shared" si="23"/>
        <v>2686.0937867867779</v>
      </c>
      <c r="E110">
        <f t="shared" si="23"/>
        <v>3603.8839355360801</v>
      </c>
      <c r="F110">
        <f t="shared" si="23"/>
        <v>4541.1540533925599</v>
      </c>
      <c r="M110">
        <f t="shared" si="17"/>
        <v>889.00000000000205</v>
      </c>
      <c r="N110">
        <f t="shared" si="18"/>
        <v>891.3814042059563</v>
      </c>
      <c r="O110">
        <f t="shared" si="19"/>
        <v>895.36459559559262</v>
      </c>
      <c r="P110">
        <f t="shared" si="20"/>
        <v>900.97098388402003</v>
      </c>
      <c r="Q110">
        <f t="shared" si="21"/>
        <v>908.23081067851194</v>
      </c>
    </row>
    <row r="111" spans="2:17" x14ac:dyDescent="0.2">
      <c r="B111">
        <f t="shared" si="22"/>
        <v>889.10000000000207</v>
      </c>
      <c r="C111">
        <f t="shared" si="23"/>
        <v>1782.9633441608903</v>
      </c>
      <c r="D111">
        <f t="shared" si="23"/>
        <v>2686.3959345693183</v>
      </c>
      <c r="E111">
        <f t="shared" si="23"/>
        <v>3604.2893218055447</v>
      </c>
      <c r="F111">
        <f t="shared" si="23"/>
        <v>4541.6648693715688</v>
      </c>
      <c r="M111">
        <f t="shared" si="17"/>
        <v>889.10000000000207</v>
      </c>
      <c r="N111">
        <f t="shared" si="18"/>
        <v>891.48167208044515</v>
      </c>
      <c r="O111">
        <f t="shared" si="19"/>
        <v>895.46531152310615</v>
      </c>
      <c r="P111">
        <f t="shared" si="20"/>
        <v>901.07233045138616</v>
      </c>
      <c r="Q111">
        <f t="shared" si="21"/>
        <v>908.33297387431378</v>
      </c>
    </row>
    <row r="112" spans="2:17" x14ac:dyDescent="0.2">
      <c r="B112">
        <f t="shared" si="22"/>
        <v>889.20000000000209</v>
      </c>
      <c r="C112">
        <f t="shared" si="23"/>
        <v>1783.163879909868</v>
      </c>
      <c r="D112">
        <f t="shared" si="23"/>
        <v>2686.6980823518588</v>
      </c>
      <c r="E112">
        <f t="shared" si="23"/>
        <v>3604.6947080750087</v>
      </c>
      <c r="F112">
        <f t="shared" si="23"/>
        <v>4542.1756853505794</v>
      </c>
      <c r="M112">
        <f t="shared" si="17"/>
        <v>889.20000000000209</v>
      </c>
      <c r="N112">
        <f t="shared" si="18"/>
        <v>891.581939954934</v>
      </c>
      <c r="O112">
        <f t="shared" si="19"/>
        <v>895.56602745061957</v>
      </c>
      <c r="P112">
        <f t="shared" si="20"/>
        <v>901.17367701875219</v>
      </c>
      <c r="Q112">
        <f t="shared" si="21"/>
        <v>908.43513707011584</v>
      </c>
    </row>
    <row r="113" spans="2:17" x14ac:dyDescent="0.2">
      <c r="B113">
        <f t="shared" si="22"/>
        <v>889.30000000000211</v>
      </c>
      <c r="C113">
        <f t="shared" si="23"/>
        <v>1783.3644156588459</v>
      </c>
      <c r="D113">
        <f t="shared" si="23"/>
        <v>2687.0002301343998</v>
      </c>
      <c r="E113">
        <f t="shared" si="23"/>
        <v>3605.1000943444728</v>
      </c>
      <c r="F113">
        <f t="shared" si="23"/>
        <v>4542.6865013295883</v>
      </c>
      <c r="M113">
        <f t="shared" si="17"/>
        <v>889.30000000000211</v>
      </c>
      <c r="N113">
        <f t="shared" si="18"/>
        <v>891.68220782942296</v>
      </c>
      <c r="O113">
        <f t="shared" si="19"/>
        <v>895.66674337813322</v>
      </c>
      <c r="P113">
        <f t="shared" si="20"/>
        <v>901.27502358611821</v>
      </c>
      <c r="Q113">
        <f t="shared" si="21"/>
        <v>908.53730026591768</v>
      </c>
    </row>
    <row r="114" spans="2:17" x14ac:dyDescent="0.2">
      <c r="B114">
        <f t="shared" si="22"/>
        <v>889.40000000000214</v>
      </c>
      <c r="C114">
        <f t="shared" si="23"/>
        <v>1783.5649514078236</v>
      </c>
      <c r="D114">
        <f t="shared" si="23"/>
        <v>2687.3023779169403</v>
      </c>
      <c r="E114">
        <f t="shared" si="23"/>
        <v>3605.5054806139369</v>
      </c>
      <c r="F114">
        <f t="shared" si="23"/>
        <v>4543.197317308598</v>
      </c>
      <c r="M114">
        <f t="shared" si="17"/>
        <v>889.40000000000214</v>
      </c>
      <c r="N114">
        <f t="shared" si="18"/>
        <v>891.78247570391181</v>
      </c>
      <c r="O114">
        <f t="shared" si="19"/>
        <v>895.76745930564675</v>
      </c>
      <c r="P114">
        <f t="shared" si="20"/>
        <v>901.37637015348423</v>
      </c>
      <c r="Q114">
        <f t="shared" si="21"/>
        <v>908.63946346171963</v>
      </c>
    </row>
    <row r="115" spans="2:17" x14ac:dyDescent="0.2">
      <c r="B115">
        <f t="shared" si="22"/>
        <v>889.50000000000216</v>
      </c>
      <c r="C115">
        <f t="shared" si="23"/>
        <v>1783.7654871568013</v>
      </c>
      <c r="D115">
        <f t="shared" si="23"/>
        <v>2687.6045256994812</v>
      </c>
      <c r="E115">
        <f t="shared" si="23"/>
        <v>3605.9108668834015</v>
      </c>
      <c r="F115">
        <f t="shared" si="23"/>
        <v>4543.7081332876069</v>
      </c>
      <c r="M115">
        <f t="shared" si="17"/>
        <v>889.50000000000216</v>
      </c>
      <c r="N115">
        <f t="shared" si="18"/>
        <v>891.88274357840066</v>
      </c>
      <c r="O115">
        <f t="shared" si="19"/>
        <v>895.8681752331604</v>
      </c>
      <c r="P115">
        <f t="shared" si="20"/>
        <v>901.47771672085037</v>
      </c>
      <c r="Q115">
        <f t="shared" si="21"/>
        <v>908.74162665752135</v>
      </c>
    </row>
    <row r="116" spans="2:17" x14ac:dyDescent="0.2">
      <c r="B116">
        <f t="shared" si="22"/>
        <v>889.60000000000218</v>
      </c>
      <c r="C116">
        <f t="shared" si="23"/>
        <v>1783.9660229057793</v>
      </c>
      <c r="D116">
        <f t="shared" si="23"/>
        <v>2687.9066734820221</v>
      </c>
      <c r="E116">
        <f t="shared" si="23"/>
        <v>3606.3162531528656</v>
      </c>
      <c r="F116">
        <f t="shared" si="23"/>
        <v>4544.2189492666166</v>
      </c>
      <c r="M116">
        <f t="shared" si="17"/>
        <v>889.60000000000218</v>
      </c>
      <c r="N116">
        <f t="shared" si="18"/>
        <v>891.98301145288963</v>
      </c>
      <c r="O116">
        <f t="shared" si="19"/>
        <v>895.96889116067405</v>
      </c>
      <c r="P116">
        <f t="shared" si="20"/>
        <v>901.57906328821639</v>
      </c>
      <c r="Q116">
        <f t="shared" si="21"/>
        <v>908.8437898533233</v>
      </c>
    </row>
    <row r="117" spans="2:17" x14ac:dyDescent="0.2">
      <c r="B117">
        <f t="shared" si="22"/>
        <v>889.70000000000221</v>
      </c>
      <c r="C117">
        <f t="shared" si="23"/>
        <v>1784.166558654757</v>
      </c>
      <c r="D117">
        <f t="shared" si="23"/>
        <v>2688.2088212645631</v>
      </c>
      <c r="E117">
        <f t="shared" si="23"/>
        <v>3606.7216394223296</v>
      </c>
      <c r="F117">
        <f t="shared" si="23"/>
        <v>4544.7297652456255</v>
      </c>
      <c r="M117">
        <f t="shared" si="17"/>
        <v>889.70000000000221</v>
      </c>
      <c r="N117">
        <f t="shared" si="18"/>
        <v>892.08327932737848</v>
      </c>
      <c r="O117">
        <f t="shared" si="19"/>
        <v>896.06960708818769</v>
      </c>
      <c r="P117">
        <f t="shared" si="20"/>
        <v>901.68040985558241</v>
      </c>
      <c r="Q117">
        <f t="shared" si="21"/>
        <v>908.94595304912514</v>
      </c>
    </row>
    <row r="118" spans="2:17" x14ac:dyDescent="0.2">
      <c r="B118">
        <f t="shared" si="22"/>
        <v>889.80000000000223</v>
      </c>
      <c r="C118">
        <f t="shared" si="23"/>
        <v>1784.3670944037347</v>
      </c>
      <c r="D118">
        <f t="shared" si="23"/>
        <v>2688.510969047104</v>
      </c>
      <c r="E118">
        <f t="shared" si="23"/>
        <v>3607.1270256917942</v>
      </c>
      <c r="F118">
        <f t="shared" si="23"/>
        <v>4545.2405812246352</v>
      </c>
      <c r="M118">
        <f t="shared" si="17"/>
        <v>889.80000000000223</v>
      </c>
      <c r="N118">
        <f t="shared" si="18"/>
        <v>892.18354720186733</v>
      </c>
      <c r="O118">
        <f t="shared" si="19"/>
        <v>896.17032301570134</v>
      </c>
      <c r="P118">
        <f t="shared" si="20"/>
        <v>901.78175642294855</v>
      </c>
      <c r="Q118">
        <f t="shared" si="21"/>
        <v>909.04811624492709</v>
      </c>
    </row>
    <row r="119" spans="2:17" x14ac:dyDescent="0.2">
      <c r="B119">
        <f t="shared" si="22"/>
        <v>889.90000000000225</v>
      </c>
      <c r="C119">
        <f t="shared" si="23"/>
        <v>1784.5676301527124</v>
      </c>
      <c r="D119">
        <f t="shared" si="23"/>
        <v>2688.8131168296441</v>
      </c>
      <c r="E119">
        <f t="shared" si="23"/>
        <v>3607.5324119612583</v>
      </c>
      <c r="F119">
        <f t="shared" si="23"/>
        <v>4545.751397203644</v>
      </c>
      <c r="M119">
        <f t="shared" si="17"/>
        <v>889.90000000000225</v>
      </c>
      <c r="N119">
        <f t="shared" si="18"/>
        <v>892.28381507635618</v>
      </c>
      <c r="O119">
        <f t="shared" si="19"/>
        <v>896.27103894321465</v>
      </c>
      <c r="P119">
        <f t="shared" si="20"/>
        <v>901.88310299031457</v>
      </c>
      <c r="Q119">
        <f t="shared" si="21"/>
        <v>909.15027944072881</v>
      </c>
    </row>
    <row r="120" spans="2:17" x14ac:dyDescent="0.2">
      <c r="B120">
        <f t="shared" si="22"/>
        <v>890.00000000000227</v>
      </c>
      <c r="C120">
        <f t="shared" ref="C120:F139" si="24">C$19*$B120*2^((C$8^2 - 1)*$C$2*$C$3^($C$17-49)/1200)</f>
        <v>1784.7681659016903</v>
      </c>
      <c r="D120">
        <f t="shared" si="24"/>
        <v>2689.115264612185</v>
      </c>
      <c r="E120">
        <f t="shared" si="24"/>
        <v>3607.9377982307224</v>
      </c>
      <c r="F120">
        <f t="shared" si="24"/>
        <v>4546.2622131826538</v>
      </c>
      <c r="M120">
        <f t="shared" si="17"/>
        <v>890.00000000000227</v>
      </c>
      <c r="N120">
        <f t="shared" si="18"/>
        <v>892.38408295084514</v>
      </c>
      <c r="O120">
        <f t="shared" si="19"/>
        <v>896.3717548707283</v>
      </c>
      <c r="P120">
        <f t="shared" si="20"/>
        <v>901.98444955768059</v>
      </c>
      <c r="Q120">
        <f t="shared" si="21"/>
        <v>909.25244263653076</v>
      </c>
    </row>
    <row r="121" spans="2:17" x14ac:dyDescent="0.2">
      <c r="B121">
        <f t="shared" ref="B121:B184" si="25">B120+0.1</f>
        <v>890.1000000000023</v>
      </c>
      <c r="C121">
        <f t="shared" si="24"/>
        <v>1784.968701650668</v>
      </c>
      <c r="D121">
        <f t="shared" si="24"/>
        <v>2689.4174123947259</v>
      </c>
      <c r="E121">
        <f t="shared" si="24"/>
        <v>3608.3431845001865</v>
      </c>
      <c r="F121">
        <f t="shared" si="24"/>
        <v>4546.7730291616635</v>
      </c>
      <c r="M121">
        <f t="shared" si="17"/>
        <v>890.1000000000023</v>
      </c>
      <c r="N121">
        <f t="shared" si="18"/>
        <v>892.48435082533399</v>
      </c>
      <c r="O121">
        <f t="shared" si="19"/>
        <v>896.47247079824194</v>
      </c>
      <c r="P121">
        <f t="shared" si="20"/>
        <v>902.08579612504661</v>
      </c>
      <c r="Q121">
        <f t="shared" si="21"/>
        <v>909.35460583233271</v>
      </c>
    </row>
    <row r="122" spans="2:17" x14ac:dyDescent="0.2">
      <c r="B122">
        <f t="shared" si="25"/>
        <v>890.20000000000232</v>
      </c>
      <c r="C122">
        <f t="shared" si="24"/>
        <v>1785.1692373996457</v>
      </c>
      <c r="D122">
        <f t="shared" si="24"/>
        <v>2689.7195601772664</v>
      </c>
      <c r="E122">
        <f t="shared" si="24"/>
        <v>3608.748570769651</v>
      </c>
      <c r="F122">
        <f t="shared" si="24"/>
        <v>4547.2838451406733</v>
      </c>
      <c r="M122">
        <f t="shared" si="17"/>
        <v>890.20000000000232</v>
      </c>
      <c r="N122">
        <f t="shared" si="18"/>
        <v>892.58461869982284</v>
      </c>
      <c r="O122">
        <f t="shared" si="19"/>
        <v>896.57318672575548</v>
      </c>
      <c r="P122">
        <f t="shared" si="20"/>
        <v>902.18714269241275</v>
      </c>
      <c r="Q122">
        <f t="shared" si="21"/>
        <v>909.45676902813466</v>
      </c>
    </row>
    <row r="123" spans="2:17" x14ac:dyDescent="0.2">
      <c r="B123">
        <f t="shared" si="25"/>
        <v>890.30000000000234</v>
      </c>
      <c r="C123">
        <f t="shared" si="24"/>
        <v>1785.3697731486234</v>
      </c>
      <c r="D123">
        <f t="shared" si="24"/>
        <v>2690.0217079598074</v>
      </c>
      <c r="E123">
        <f t="shared" si="24"/>
        <v>3609.1539570391151</v>
      </c>
      <c r="F123">
        <f t="shared" si="24"/>
        <v>4547.7946611196821</v>
      </c>
      <c r="M123">
        <f t="shared" si="17"/>
        <v>890.30000000000234</v>
      </c>
      <c r="N123">
        <f t="shared" si="18"/>
        <v>892.68488657431169</v>
      </c>
      <c r="O123">
        <f t="shared" si="19"/>
        <v>896.67390265326912</v>
      </c>
      <c r="P123">
        <f t="shared" si="20"/>
        <v>902.28848925977877</v>
      </c>
      <c r="Q123">
        <f t="shared" si="21"/>
        <v>909.55893222393638</v>
      </c>
    </row>
    <row r="124" spans="2:17" x14ac:dyDescent="0.2">
      <c r="B124">
        <f t="shared" si="25"/>
        <v>890.40000000000236</v>
      </c>
      <c r="C124">
        <f t="shared" si="24"/>
        <v>1785.5703088976013</v>
      </c>
      <c r="D124">
        <f t="shared" si="24"/>
        <v>2690.3238557423483</v>
      </c>
      <c r="E124">
        <f t="shared" si="24"/>
        <v>3609.5593433085792</v>
      </c>
      <c r="F124">
        <f t="shared" si="24"/>
        <v>4548.3054770986919</v>
      </c>
      <c r="M124">
        <f t="shared" si="17"/>
        <v>890.40000000000236</v>
      </c>
      <c r="N124">
        <f t="shared" si="18"/>
        <v>892.78515444880065</v>
      </c>
      <c r="O124">
        <f t="shared" si="19"/>
        <v>896.77461858078277</v>
      </c>
      <c r="P124">
        <f t="shared" si="20"/>
        <v>902.38983582714479</v>
      </c>
      <c r="Q124">
        <f t="shared" si="21"/>
        <v>909.66109541973833</v>
      </c>
    </row>
    <row r="125" spans="2:17" x14ac:dyDescent="0.2">
      <c r="B125">
        <f t="shared" si="25"/>
        <v>890.50000000000239</v>
      </c>
      <c r="C125">
        <f t="shared" si="24"/>
        <v>1785.770844646579</v>
      </c>
      <c r="D125">
        <f t="shared" si="24"/>
        <v>2690.6260035248893</v>
      </c>
      <c r="E125">
        <f t="shared" si="24"/>
        <v>3609.9647295780437</v>
      </c>
      <c r="F125" s="3">
        <f t="shared" si="24"/>
        <v>4548.8162930777007</v>
      </c>
      <c r="M125">
        <f t="shared" si="17"/>
        <v>890.50000000000239</v>
      </c>
      <c r="N125">
        <f t="shared" si="18"/>
        <v>892.8854223232895</v>
      </c>
      <c r="O125">
        <f t="shared" si="19"/>
        <v>896.87533450829642</v>
      </c>
      <c r="P125">
        <f t="shared" si="20"/>
        <v>902.49118239451093</v>
      </c>
      <c r="Q125">
        <f t="shared" si="21"/>
        <v>909.76325861554017</v>
      </c>
    </row>
    <row r="126" spans="2:17" x14ac:dyDescent="0.2">
      <c r="B126">
        <f t="shared" si="25"/>
        <v>890.60000000000241</v>
      </c>
      <c r="C126">
        <f t="shared" si="24"/>
        <v>1785.9713803955567</v>
      </c>
      <c r="D126">
        <f t="shared" si="24"/>
        <v>2690.9281513074297</v>
      </c>
      <c r="E126">
        <f t="shared" si="24"/>
        <v>3610.3701158475078</v>
      </c>
      <c r="F126">
        <f t="shared" si="24"/>
        <v>4549.3271090567105</v>
      </c>
      <c r="M126">
        <f t="shared" si="17"/>
        <v>890.60000000000241</v>
      </c>
      <c r="N126">
        <f t="shared" si="18"/>
        <v>892.98569019777835</v>
      </c>
      <c r="O126">
        <f t="shared" si="19"/>
        <v>896.97605043580995</v>
      </c>
      <c r="P126">
        <f t="shared" si="20"/>
        <v>902.59252896187695</v>
      </c>
      <c r="Q126">
        <f t="shared" si="21"/>
        <v>909.86542181134212</v>
      </c>
    </row>
    <row r="127" spans="2:17" x14ac:dyDescent="0.2">
      <c r="B127">
        <f t="shared" si="25"/>
        <v>890.70000000000243</v>
      </c>
      <c r="C127">
        <f t="shared" si="24"/>
        <v>1786.1719161445346</v>
      </c>
      <c r="D127">
        <f t="shared" si="24"/>
        <v>2691.2302990899702</v>
      </c>
      <c r="E127">
        <f t="shared" si="24"/>
        <v>3610.7755021169719</v>
      </c>
      <c r="F127">
        <f t="shared" si="24"/>
        <v>4549.8379250357193</v>
      </c>
      <c r="M127">
        <f t="shared" si="17"/>
        <v>890.70000000000243</v>
      </c>
      <c r="N127">
        <f t="shared" si="18"/>
        <v>893.08595807226732</v>
      </c>
      <c r="O127">
        <f t="shared" si="19"/>
        <v>897.07676636332337</v>
      </c>
      <c r="P127">
        <f t="shared" si="20"/>
        <v>902.69387552924297</v>
      </c>
      <c r="Q127">
        <f t="shared" si="21"/>
        <v>909.96758500714384</v>
      </c>
    </row>
    <row r="128" spans="2:17" x14ac:dyDescent="0.2">
      <c r="B128">
        <f t="shared" si="25"/>
        <v>890.80000000000246</v>
      </c>
      <c r="C128">
        <f t="shared" si="24"/>
        <v>1786.3724518935123</v>
      </c>
      <c r="D128">
        <f t="shared" si="24"/>
        <v>2691.5324468725112</v>
      </c>
      <c r="E128">
        <f t="shared" si="24"/>
        <v>3611.180888386436</v>
      </c>
      <c r="F128">
        <f t="shared" si="24"/>
        <v>4550.34874101473</v>
      </c>
      <c r="M128">
        <f t="shared" si="17"/>
        <v>890.80000000000246</v>
      </c>
      <c r="N128">
        <f t="shared" si="18"/>
        <v>893.18622594675617</v>
      </c>
      <c r="O128">
        <f t="shared" si="19"/>
        <v>897.17748229083702</v>
      </c>
      <c r="P128">
        <f t="shared" si="20"/>
        <v>902.795222096609</v>
      </c>
      <c r="Q128">
        <f t="shared" si="21"/>
        <v>910.06974820294602</v>
      </c>
    </row>
    <row r="129" spans="2:17" x14ac:dyDescent="0.2">
      <c r="B129">
        <f t="shared" si="25"/>
        <v>890.90000000000248</v>
      </c>
      <c r="C129">
        <f t="shared" si="24"/>
        <v>1786.57298764249</v>
      </c>
      <c r="D129">
        <f t="shared" si="24"/>
        <v>2691.8345946550521</v>
      </c>
      <c r="E129">
        <f t="shared" si="24"/>
        <v>3611.5862746559005</v>
      </c>
      <c r="F129">
        <f t="shared" si="24"/>
        <v>4550.8595569937388</v>
      </c>
      <c r="M129">
        <f t="shared" si="17"/>
        <v>890.90000000000248</v>
      </c>
      <c r="N129">
        <f t="shared" si="18"/>
        <v>893.28649382124502</v>
      </c>
      <c r="O129">
        <f t="shared" si="19"/>
        <v>897.27819821835067</v>
      </c>
      <c r="P129">
        <f t="shared" si="20"/>
        <v>902.89656866397513</v>
      </c>
      <c r="Q129">
        <f t="shared" si="21"/>
        <v>910.17191139874774</v>
      </c>
    </row>
    <row r="130" spans="2:17" x14ac:dyDescent="0.2">
      <c r="B130">
        <f t="shared" si="25"/>
        <v>891.0000000000025</v>
      </c>
      <c r="C130">
        <f t="shared" si="24"/>
        <v>1786.7735233914677</v>
      </c>
      <c r="D130">
        <f t="shared" si="24"/>
        <v>2692.1367424375926</v>
      </c>
      <c r="E130">
        <f t="shared" si="24"/>
        <v>3611.9916609253646</v>
      </c>
      <c r="F130">
        <f t="shared" si="24"/>
        <v>4551.3703729727486</v>
      </c>
      <c r="M130">
        <f t="shared" si="17"/>
        <v>891.0000000000025</v>
      </c>
      <c r="N130">
        <f t="shared" si="18"/>
        <v>893.38676169573387</v>
      </c>
      <c r="O130">
        <f t="shared" si="19"/>
        <v>897.3789141458642</v>
      </c>
      <c r="P130">
        <f t="shared" si="20"/>
        <v>902.99791523134115</v>
      </c>
      <c r="Q130">
        <f t="shared" si="21"/>
        <v>910.27407459454969</v>
      </c>
    </row>
    <row r="131" spans="2:17" x14ac:dyDescent="0.2">
      <c r="B131">
        <f t="shared" si="25"/>
        <v>891.10000000000252</v>
      </c>
      <c r="C131">
        <f t="shared" si="24"/>
        <v>1786.9740591404457</v>
      </c>
      <c r="D131">
        <f t="shared" si="24"/>
        <v>2692.4388902201335</v>
      </c>
      <c r="E131">
        <f t="shared" si="24"/>
        <v>3612.3970471948287</v>
      </c>
      <c r="F131">
        <f t="shared" si="24"/>
        <v>4551.8811889517574</v>
      </c>
      <c r="M131">
        <f t="shared" si="17"/>
        <v>891.10000000000252</v>
      </c>
      <c r="N131">
        <f t="shared" si="18"/>
        <v>893.48702957022283</v>
      </c>
      <c r="O131">
        <f t="shared" si="19"/>
        <v>897.47963007337785</v>
      </c>
      <c r="P131">
        <f t="shared" si="20"/>
        <v>903.09926179870718</v>
      </c>
      <c r="Q131">
        <f t="shared" si="21"/>
        <v>910.37623779035152</v>
      </c>
    </row>
    <row r="132" spans="2:17" x14ac:dyDescent="0.2">
      <c r="B132">
        <f t="shared" si="25"/>
        <v>891.20000000000255</v>
      </c>
      <c r="C132">
        <f t="shared" si="24"/>
        <v>1787.1745948894234</v>
      </c>
      <c r="D132">
        <f t="shared" si="24"/>
        <v>2692.7410380026745</v>
      </c>
      <c r="E132">
        <f t="shared" si="24"/>
        <v>3612.8024334642932</v>
      </c>
      <c r="F132">
        <f t="shared" si="24"/>
        <v>4552.3920049307671</v>
      </c>
      <c r="M132">
        <f t="shared" si="17"/>
        <v>891.20000000000255</v>
      </c>
      <c r="N132">
        <f t="shared" si="18"/>
        <v>893.58729744471168</v>
      </c>
      <c r="O132">
        <f t="shared" si="19"/>
        <v>897.5803460008915</v>
      </c>
      <c r="P132">
        <f t="shared" si="20"/>
        <v>903.20060836607331</v>
      </c>
      <c r="Q132">
        <f t="shared" si="21"/>
        <v>910.47840098615347</v>
      </c>
    </row>
    <row r="133" spans="2:17" x14ac:dyDescent="0.2">
      <c r="B133">
        <f t="shared" si="25"/>
        <v>891.30000000000257</v>
      </c>
      <c r="C133">
        <f t="shared" si="24"/>
        <v>1787.3751306384011</v>
      </c>
      <c r="D133">
        <f t="shared" si="24"/>
        <v>2693.043185785215</v>
      </c>
      <c r="E133">
        <f t="shared" si="24"/>
        <v>3613.2078197337573</v>
      </c>
      <c r="F133">
        <f t="shared" si="24"/>
        <v>4552.902820909776</v>
      </c>
      <c r="M133">
        <f t="shared" si="17"/>
        <v>891.30000000000257</v>
      </c>
      <c r="N133">
        <f t="shared" si="18"/>
        <v>893.68756531920053</v>
      </c>
      <c r="O133">
        <f t="shared" si="19"/>
        <v>897.68106192840503</v>
      </c>
      <c r="P133">
        <f t="shared" si="20"/>
        <v>903.30195493343933</v>
      </c>
      <c r="Q133">
        <f t="shared" si="21"/>
        <v>910.5805641819552</v>
      </c>
    </row>
    <row r="134" spans="2:17" x14ac:dyDescent="0.2">
      <c r="B134">
        <f t="shared" si="25"/>
        <v>891.40000000000259</v>
      </c>
      <c r="C134">
        <f t="shared" si="24"/>
        <v>1787.575666387379</v>
      </c>
      <c r="D134">
        <f t="shared" si="24"/>
        <v>2693.3453335677559</v>
      </c>
      <c r="E134">
        <f t="shared" si="24"/>
        <v>3613.6132060032214</v>
      </c>
      <c r="F134">
        <f t="shared" si="24"/>
        <v>4553.4136368887857</v>
      </c>
      <c r="M134">
        <f t="shared" si="17"/>
        <v>891.40000000000259</v>
      </c>
      <c r="N134">
        <f t="shared" si="18"/>
        <v>893.78783319368949</v>
      </c>
      <c r="O134">
        <f t="shared" si="19"/>
        <v>897.78177785591868</v>
      </c>
      <c r="P134">
        <f t="shared" si="20"/>
        <v>903.40330150080536</v>
      </c>
      <c r="Q134">
        <f t="shared" si="21"/>
        <v>910.68272737775715</v>
      </c>
    </row>
    <row r="135" spans="2:17" x14ac:dyDescent="0.2">
      <c r="B135">
        <f t="shared" si="25"/>
        <v>891.50000000000261</v>
      </c>
      <c r="C135">
        <f t="shared" si="24"/>
        <v>1787.7762021363567</v>
      </c>
      <c r="D135">
        <f t="shared" si="24"/>
        <v>2693.6474813502964</v>
      </c>
      <c r="E135">
        <f t="shared" si="24"/>
        <v>3614.0185922726855</v>
      </c>
      <c r="F135">
        <f t="shared" si="24"/>
        <v>4553.9244528677946</v>
      </c>
      <c r="M135">
        <f t="shared" si="17"/>
        <v>891.50000000000261</v>
      </c>
      <c r="N135">
        <f t="shared" si="18"/>
        <v>893.88810106817834</v>
      </c>
      <c r="O135">
        <f t="shared" si="19"/>
        <v>897.8824937834321</v>
      </c>
      <c r="P135">
        <f t="shared" si="20"/>
        <v>903.50464806817138</v>
      </c>
      <c r="Q135">
        <f t="shared" si="21"/>
        <v>910.78489057355887</v>
      </c>
    </row>
    <row r="136" spans="2:17" x14ac:dyDescent="0.2">
      <c r="B136">
        <f t="shared" si="25"/>
        <v>891.60000000000264</v>
      </c>
      <c r="C136">
        <f t="shared" si="24"/>
        <v>1787.9767378853344</v>
      </c>
      <c r="D136">
        <f t="shared" si="24"/>
        <v>2693.9496291328373</v>
      </c>
      <c r="E136">
        <f t="shared" si="24"/>
        <v>3614.4239785421501</v>
      </c>
      <c r="F136">
        <f t="shared" si="24"/>
        <v>4554.4352688468043</v>
      </c>
      <c r="M136">
        <f t="shared" si="17"/>
        <v>891.60000000000264</v>
      </c>
      <c r="N136">
        <f t="shared" si="18"/>
        <v>893.98836894266719</v>
      </c>
      <c r="O136">
        <f t="shared" si="19"/>
        <v>897.98320971094574</v>
      </c>
      <c r="P136">
        <f t="shared" si="20"/>
        <v>903.60599463553751</v>
      </c>
      <c r="Q136">
        <f t="shared" si="21"/>
        <v>910.88705376936082</v>
      </c>
    </row>
    <row r="137" spans="2:17" x14ac:dyDescent="0.2">
      <c r="B137">
        <f t="shared" si="25"/>
        <v>891.70000000000266</v>
      </c>
      <c r="C137">
        <f t="shared" si="24"/>
        <v>1788.1772736343121</v>
      </c>
      <c r="D137">
        <f t="shared" si="24"/>
        <v>2694.2517769153783</v>
      </c>
      <c r="E137">
        <f t="shared" si="24"/>
        <v>3614.8293648116141</v>
      </c>
      <c r="F137">
        <f t="shared" si="24"/>
        <v>4554.9460848258141</v>
      </c>
      <c r="M137">
        <f t="shared" si="17"/>
        <v>891.70000000000266</v>
      </c>
      <c r="N137">
        <f t="shared" si="18"/>
        <v>894.08863681715604</v>
      </c>
      <c r="O137">
        <f t="shared" si="19"/>
        <v>898.08392563845939</v>
      </c>
      <c r="P137">
        <f t="shared" si="20"/>
        <v>903.70734120290354</v>
      </c>
      <c r="Q137">
        <f t="shared" si="21"/>
        <v>910.98921696516277</v>
      </c>
    </row>
    <row r="138" spans="2:17" x14ac:dyDescent="0.2">
      <c r="B138">
        <f t="shared" si="25"/>
        <v>891.80000000000268</v>
      </c>
      <c r="C138">
        <f t="shared" si="24"/>
        <v>1788.37780938329</v>
      </c>
      <c r="D138">
        <f t="shared" si="24"/>
        <v>2694.5539246979188</v>
      </c>
      <c r="E138">
        <f t="shared" si="24"/>
        <v>3615.2347510810782</v>
      </c>
      <c r="F138">
        <f t="shared" si="24"/>
        <v>4555.4569008048238</v>
      </c>
      <c r="M138">
        <f t="shared" si="17"/>
        <v>891.80000000000268</v>
      </c>
      <c r="N138">
        <f t="shared" si="18"/>
        <v>894.18890469164501</v>
      </c>
      <c r="O138">
        <f t="shared" si="19"/>
        <v>898.18464156597292</v>
      </c>
      <c r="P138">
        <f t="shared" si="20"/>
        <v>903.80868777026956</v>
      </c>
      <c r="Q138">
        <f t="shared" si="21"/>
        <v>911.09138016096472</v>
      </c>
    </row>
    <row r="139" spans="2:17" x14ac:dyDescent="0.2">
      <c r="B139">
        <f t="shared" si="25"/>
        <v>891.90000000000271</v>
      </c>
      <c r="C139">
        <f t="shared" si="24"/>
        <v>1788.5783451322677</v>
      </c>
      <c r="D139">
        <f t="shared" si="24"/>
        <v>2694.8560724804597</v>
      </c>
      <c r="E139">
        <f t="shared" si="24"/>
        <v>3615.6401373505428</v>
      </c>
      <c r="F139">
        <f t="shared" si="24"/>
        <v>4555.9677167838327</v>
      </c>
      <c r="M139">
        <f t="shared" si="17"/>
        <v>891.90000000000271</v>
      </c>
      <c r="N139">
        <f t="shared" si="18"/>
        <v>894.28917256613386</v>
      </c>
      <c r="O139">
        <f t="shared" si="19"/>
        <v>898.28535749348657</v>
      </c>
      <c r="P139">
        <f t="shared" si="20"/>
        <v>903.91003433763569</v>
      </c>
      <c r="Q139">
        <f t="shared" si="21"/>
        <v>911.19354335676655</v>
      </c>
    </row>
    <row r="140" spans="2:17" x14ac:dyDescent="0.2">
      <c r="B140">
        <f t="shared" si="25"/>
        <v>892.00000000000273</v>
      </c>
      <c r="C140">
        <f t="shared" ref="C140:F159" si="26">C$19*$B140*2^((C$8^2 - 1)*$C$2*$C$3^($C$17-49)/1200)</f>
        <v>1788.7788808812454</v>
      </c>
      <c r="D140">
        <f t="shared" si="26"/>
        <v>2695.1582202630002</v>
      </c>
      <c r="E140">
        <f t="shared" si="26"/>
        <v>3616.0455236200069</v>
      </c>
      <c r="F140">
        <f t="shared" si="26"/>
        <v>4556.4785327628424</v>
      </c>
      <c r="M140">
        <f t="shared" si="17"/>
        <v>892.00000000000273</v>
      </c>
      <c r="N140">
        <f t="shared" si="18"/>
        <v>894.38944044062271</v>
      </c>
      <c r="O140">
        <f t="shared" si="19"/>
        <v>898.38607342100011</v>
      </c>
      <c r="P140">
        <f t="shared" si="20"/>
        <v>904.01138090500172</v>
      </c>
      <c r="Q140">
        <f t="shared" si="21"/>
        <v>911.2957065525685</v>
      </c>
    </row>
    <row r="141" spans="2:17" x14ac:dyDescent="0.2">
      <c r="B141">
        <f t="shared" si="25"/>
        <v>892.10000000000275</v>
      </c>
      <c r="C141">
        <f t="shared" si="26"/>
        <v>1788.9794166302231</v>
      </c>
      <c r="D141">
        <f t="shared" si="26"/>
        <v>2695.4603680455411</v>
      </c>
      <c r="E141">
        <f t="shared" si="26"/>
        <v>3616.4509098894709</v>
      </c>
      <c r="F141">
        <f t="shared" si="26"/>
        <v>4556.9893487418512</v>
      </c>
      <c r="M141">
        <f t="shared" si="17"/>
        <v>892.10000000000275</v>
      </c>
      <c r="N141">
        <f t="shared" si="18"/>
        <v>894.48970831511156</v>
      </c>
      <c r="O141">
        <f t="shared" si="19"/>
        <v>898.48678934851375</v>
      </c>
      <c r="P141">
        <f t="shared" si="20"/>
        <v>904.11272747236774</v>
      </c>
      <c r="Q141">
        <f t="shared" si="21"/>
        <v>911.39786974837023</v>
      </c>
    </row>
    <row r="142" spans="2:17" x14ac:dyDescent="0.2">
      <c r="B142">
        <f t="shared" si="25"/>
        <v>892.20000000000277</v>
      </c>
      <c r="C142">
        <f t="shared" si="26"/>
        <v>1789.179952379201</v>
      </c>
      <c r="D142">
        <f t="shared" si="26"/>
        <v>2695.7625158280821</v>
      </c>
      <c r="E142">
        <f t="shared" si="26"/>
        <v>3616.856296158935</v>
      </c>
      <c r="F142">
        <f t="shared" si="26"/>
        <v>4557.500164720861</v>
      </c>
      <c r="M142">
        <f t="shared" si="17"/>
        <v>892.20000000000277</v>
      </c>
      <c r="N142">
        <f t="shared" si="18"/>
        <v>894.58997618960052</v>
      </c>
      <c r="O142">
        <f t="shared" si="19"/>
        <v>898.5875052760274</v>
      </c>
      <c r="P142">
        <f t="shared" si="20"/>
        <v>904.21407403973376</v>
      </c>
      <c r="Q142">
        <f t="shared" si="21"/>
        <v>911.50003294417218</v>
      </c>
    </row>
    <row r="143" spans="2:17" x14ac:dyDescent="0.2">
      <c r="B143">
        <f t="shared" si="25"/>
        <v>892.3000000000028</v>
      </c>
      <c r="C143">
        <f t="shared" si="26"/>
        <v>1789.3804881281787</v>
      </c>
      <c r="D143">
        <f t="shared" si="26"/>
        <v>2696.0646636106226</v>
      </c>
      <c r="E143">
        <f t="shared" si="26"/>
        <v>3617.2616824283996</v>
      </c>
      <c r="F143">
        <f t="shared" si="26"/>
        <v>4558.0109806998698</v>
      </c>
      <c r="M143">
        <f t="shared" si="17"/>
        <v>892.3000000000028</v>
      </c>
      <c r="N143">
        <f t="shared" si="18"/>
        <v>894.69024406408937</v>
      </c>
      <c r="O143">
        <f t="shared" si="19"/>
        <v>898.68822120354082</v>
      </c>
      <c r="P143">
        <f t="shared" si="20"/>
        <v>904.3154206070999</v>
      </c>
      <c r="Q143">
        <f t="shared" si="21"/>
        <v>911.60219613997401</v>
      </c>
    </row>
    <row r="144" spans="2:17" x14ac:dyDescent="0.2">
      <c r="B144">
        <f t="shared" si="25"/>
        <v>892.40000000000282</v>
      </c>
      <c r="C144">
        <f t="shared" si="26"/>
        <v>1789.5810238771564</v>
      </c>
      <c r="D144">
        <f t="shared" si="26"/>
        <v>2696.3668113931635</v>
      </c>
      <c r="E144">
        <f t="shared" si="26"/>
        <v>3617.6670686978637</v>
      </c>
      <c r="F144">
        <f t="shared" si="26"/>
        <v>4558.5217966788805</v>
      </c>
      <c r="M144">
        <f t="shared" si="17"/>
        <v>892.40000000000282</v>
      </c>
      <c r="N144">
        <f t="shared" si="18"/>
        <v>894.79051193857822</v>
      </c>
      <c r="O144">
        <f t="shared" si="19"/>
        <v>898.78893713105447</v>
      </c>
      <c r="P144">
        <f t="shared" si="20"/>
        <v>904.41676717446592</v>
      </c>
      <c r="Q144">
        <f t="shared" si="21"/>
        <v>911.70435933577608</v>
      </c>
    </row>
    <row r="145" spans="2:17" x14ac:dyDescent="0.2">
      <c r="B145">
        <f t="shared" si="25"/>
        <v>892.50000000000284</v>
      </c>
      <c r="C145">
        <f t="shared" si="26"/>
        <v>1789.7815596261344</v>
      </c>
      <c r="D145">
        <f t="shared" si="26"/>
        <v>2696.6689591757045</v>
      </c>
      <c r="E145">
        <f t="shared" si="26"/>
        <v>3618.0724549673278</v>
      </c>
      <c r="F145">
        <f t="shared" si="26"/>
        <v>4559.0326126578893</v>
      </c>
      <c r="M145">
        <f t="shared" si="17"/>
        <v>892.50000000000284</v>
      </c>
      <c r="N145">
        <f t="shared" si="18"/>
        <v>894.89077981306718</v>
      </c>
      <c r="O145">
        <f t="shared" si="19"/>
        <v>898.88965305856811</v>
      </c>
      <c r="P145">
        <f t="shared" si="20"/>
        <v>904.51811374183194</v>
      </c>
      <c r="Q145">
        <f t="shared" si="21"/>
        <v>911.80652253157791</v>
      </c>
    </row>
    <row r="146" spans="2:17" x14ac:dyDescent="0.2">
      <c r="B146">
        <f t="shared" si="25"/>
        <v>892.60000000000286</v>
      </c>
      <c r="C146">
        <f t="shared" si="26"/>
        <v>1789.9820953751121</v>
      </c>
      <c r="D146">
        <f t="shared" si="26"/>
        <v>2696.9711069582449</v>
      </c>
      <c r="E146">
        <f t="shared" si="26"/>
        <v>3618.4778412367923</v>
      </c>
      <c r="F146">
        <f t="shared" si="26"/>
        <v>4559.5434286368991</v>
      </c>
      <c r="M146">
        <f t="shared" si="17"/>
        <v>892.60000000000286</v>
      </c>
      <c r="N146">
        <f t="shared" si="18"/>
        <v>894.99104768755603</v>
      </c>
      <c r="O146">
        <f t="shared" si="19"/>
        <v>898.99036898608165</v>
      </c>
      <c r="P146">
        <f t="shared" si="20"/>
        <v>904.61946030919808</v>
      </c>
      <c r="Q146">
        <f t="shared" si="21"/>
        <v>911.90868572737986</v>
      </c>
    </row>
    <row r="147" spans="2:17" x14ac:dyDescent="0.2">
      <c r="B147">
        <f t="shared" si="25"/>
        <v>892.70000000000289</v>
      </c>
      <c r="C147">
        <f t="shared" si="26"/>
        <v>1790.1826311240898</v>
      </c>
      <c r="D147">
        <f t="shared" si="26"/>
        <v>2697.2732547407854</v>
      </c>
      <c r="E147">
        <f t="shared" si="26"/>
        <v>3618.8832275062564</v>
      </c>
      <c r="F147">
        <f t="shared" si="26"/>
        <v>4560.0542446159079</v>
      </c>
      <c r="M147">
        <f t="shared" si="17"/>
        <v>892.70000000000289</v>
      </c>
      <c r="N147">
        <f t="shared" si="18"/>
        <v>895.09131556204488</v>
      </c>
      <c r="O147">
        <f t="shared" si="19"/>
        <v>899.09108491359518</v>
      </c>
      <c r="P147">
        <f t="shared" si="20"/>
        <v>904.7208068765641</v>
      </c>
      <c r="Q147">
        <f t="shared" si="21"/>
        <v>912.01084892318158</v>
      </c>
    </row>
    <row r="148" spans="2:17" x14ac:dyDescent="0.2">
      <c r="B148">
        <f t="shared" si="25"/>
        <v>892.80000000000291</v>
      </c>
      <c r="C148">
        <f t="shared" si="26"/>
        <v>1790.3831668730675</v>
      </c>
      <c r="D148">
        <f t="shared" si="26"/>
        <v>2697.5754025233264</v>
      </c>
      <c r="E148">
        <f t="shared" si="26"/>
        <v>3619.2886137757205</v>
      </c>
      <c r="F148">
        <f t="shared" si="26"/>
        <v>4560.5650605949177</v>
      </c>
      <c r="M148">
        <f t="shared" si="17"/>
        <v>892.80000000000291</v>
      </c>
      <c r="N148">
        <f t="shared" si="18"/>
        <v>895.19158343653373</v>
      </c>
      <c r="O148">
        <f t="shared" si="19"/>
        <v>899.19180084110883</v>
      </c>
      <c r="P148">
        <f t="shared" si="20"/>
        <v>904.82215344393012</v>
      </c>
      <c r="Q148">
        <f t="shared" si="21"/>
        <v>912.11301211898353</v>
      </c>
    </row>
    <row r="149" spans="2:17" x14ac:dyDescent="0.2">
      <c r="B149">
        <f t="shared" si="25"/>
        <v>892.90000000000293</v>
      </c>
      <c r="C149">
        <f t="shared" si="26"/>
        <v>1790.5837026220454</v>
      </c>
      <c r="D149">
        <f t="shared" si="26"/>
        <v>2697.8775503058673</v>
      </c>
      <c r="E149">
        <f t="shared" si="26"/>
        <v>3619.6940000451846</v>
      </c>
      <c r="F149">
        <f t="shared" si="26"/>
        <v>4561.0758765739265</v>
      </c>
      <c r="M149">
        <f t="shared" ref="M149:M206" si="27">B149/B$19</f>
        <v>892.90000000000293</v>
      </c>
      <c r="N149">
        <f t="shared" ref="N149:N206" si="28">C149/C$19</f>
        <v>895.2918513110227</v>
      </c>
      <c r="O149">
        <f t="shared" ref="O149:O206" si="29">D149/D$19</f>
        <v>899.29251676862248</v>
      </c>
      <c r="P149">
        <f t="shared" ref="P149:P206" si="30">E149/E$19</f>
        <v>904.92350001129614</v>
      </c>
      <c r="Q149">
        <f t="shared" ref="Q149:Q206" si="31">F149/F$19</f>
        <v>912.21517531478526</v>
      </c>
    </row>
    <row r="150" spans="2:17" x14ac:dyDescent="0.2">
      <c r="B150">
        <f t="shared" si="25"/>
        <v>893.00000000000296</v>
      </c>
      <c r="C150">
        <f t="shared" si="26"/>
        <v>1790.7842383710231</v>
      </c>
      <c r="D150">
        <f t="shared" si="26"/>
        <v>2698.1796980884083</v>
      </c>
      <c r="E150">
        <f t="shared" si="26"/>
        <v>3620.0993863146491</v>
      </c>
      <c r="F150">
        <f t="shared" si="26"/>
        <v>4561.5866925529353</v>
      </c>
      <c r="M150">
        <f t="shared" si="27"/>
        <v>893.00000000000296</v>
      </c>
      <c r="N150">
        <f t="shared" si="28"/>
        <v>895.39211918551155</v>
      </c>
      <c r="O150">
        <f t="shared" si="29"/>
        <v>899.39323269613612</v>
      </c>
      <c r="P150">
        <f t="shared" si="30"/>
        <v>905.02484657866228</v>
      </c>
      <c r="Q150">
        <f t="shared" si="31"/>
        <v>912.31733851058709</v>
      </c>
    </row>
    <row r="151" spans="2:17" x14ac:dyDescent="0.2">
      <c r="B151">
        <f t="shared" si="25"/>
        <v>893.10000000000298</v>
      </c>
      <c r="C151">
        <f t="shared" si="26"/>
        <v>1790.9847741200008</v>
      </c>
      <c r="D151">
        <f t="shared" si="26"/>
        <v>2698.4818458709487</v>
      </c>
      <c r="E151">
        <f t="shared" si="26"/>
        <v>3620.5047725841132</v>
      </c>
      <c r="F151">
        <f t="shared" si="26"/>
        <v>4562.0975085319451</v>
      </c>
      <c r="M151">
        <f t="shared" si="27"/>
        <v>893.10000000000298</v>
      </c>
      <c r="N151">
        <f t="shared" si="28"/>
        <v>895.4923870600004</v>
      </c>
      <c r="O151">
        <f t="shared" si="29"/>
        <v>899.49394862364954</v>
      </c>
      <c r="P151">
        <f t="shared" si="30"/>
        <v>905.1261931460283</v>
      </c>
      <c r="Q151">
        <f t="shared" si="31"/>
        <v>912.41950170638904</v>
      </c>
    </row>
    <row r="152" spans="2:17" x14ac:dyDescent="0.2">
      <c r="B152">
        <f t="shared" si="25"/>
        <v>893.200000000003</v>
      </c>
      <c r="C152">
        <f t="shared" si="26"/>
        <v>1791.1853098689787</v>
      </c>
      <c r="D152">
        <f t="shared" si="26"/>
        <v>2698.7839936534897</v>
      </c>
      <c r="E152">
        <f t="shared" si="26"/>
        <v>3620.9101588535773</v>
      </c>
      <c r="F152">
        <f t="shared" si="26"/>
        <v>4562.6083245109539</v>
      </c>
      <c r="M152">
        <f t="shared" si="27"/>
        <v>893.200000000003</v>
      </c>
      <c r="N152">
        <f t="shared" si="28"/>
        <v>895.59265493448936</v>
      </c>
      <c r="O152">
        <f t="shared" si="29"/>
        <v>899.59466455116319</v>
      </c>
      <c r="P152">
        <f t="shared" si="30"/>
        <v>905.22753971339432</v>
      </c>
      <c r="Q152">
        <f t="shared" si="31"/>
        <v>912.52166490219076</v>
      </c>
    </row>
    <row r="153" spans="2:17" x14ac:dyDescent="0.2">
      <c r="B153">
        <f t="shared" si="25"/>
        <v>893.30000000000302</v>
      </c>
      <c r="C153">
        <f t="shared" si="26"/>
        <v>1791.3858456179564</v>
      </c>
      <c r="D153">
        <f t="shared" si="26"/>
        <v>2699.0861414360306</v>
      </c>
      <c r="E153">
        <f t="shared" si="26"/>
        <v>3621.3155451230418</v>
      </c>
      <c r="F153">
        <f t="shared" si="26"/>
        <v>4563.1191404899646</v>
      </c>
      <c r="M153">
        <f t="shared" si="27"/>
        <v>893.30000000000302</v>
      </c>
      <c r="N153">
        <f t="shared" si="28"/>
        <v>895.69292280897821</v>
      </c>
      <c r="O153">
        <f t="shared" si="29"/>
        <v>899.69538047867684</v>
      </c>
      <c r="P153">
        <f t="shared" si="30"/>
        <v>905.32888628076046</v>
      </c>
      <c r="Q153">
        <f t="shared" si="31"/>
        <v>912.62382809799294</v>
      </c>
    </row>
    <row r="154" spans="2:17" x14ac:dyDescent="0.2">
      <c r="B154">
        <f t="shared" si="25"/>
        <v>893.40000000000305</v>
      </c>
      <c r="C154">
        <f t="shared" si="26"/>
        <v>1791.5863813669341</v>
      </c>
      <c r="D154">
        <f t="shared" si="26"/>
        <v>2699.3882892185707</v>
      </c>
      <c r="E154">
        <f t="shared" si="26"/>
        <v>3621.7209313925059</v>
      </c>
      <c r="F154">
        <f t="shared" si="26"/>
        <v>4563.6299564689734</v>
      </c>
      <c r="M154">
        <f t="shared" si="27"/>
        <v>893.40000000000305</v>
      </c>
      <c r="N154">
        <f t="shared" si="28"/>
        <v>895.79319068346706</v>
      </c>
      <c r="O154">
        <f t="shared" si="29"/>
        <v>899.79609640619026</v>
      </c>
      <c r="P154">
        <f t="shared" si="30"/>
        <v>905.43023284812648</v>
      </c>
      <c r="Q154">
        <f t="shared" si="31"/>
        <v>912.72599129379466</v>
      </c>
    </row>
    <row r="155" spans="2:17" x14ac:dyDescent="0.2">
      <c r="B155">
        <f t="shared" si="25"/>
        <v>893.50000000000307</v>
      </c>
      <c r="C155">
        <f t="shared" si="26"/>
        <v>1791.7869171159118</v>
      </c>
      <c r="D155">
        <f t="shared" si="26"/>
        <v>2699.6904370011116</v>
      </c>
      <c r="E155">
        <f t="shared" si="26"/>
        <v>3622.12631766197</v>
      </c>
      <c r="F155">
        <f t="shared" si="26"/>
        <v>4564.1407724479832</v>
      </c>
      <c r="M155">
        <f t="shared" si="27"/>
        <v>893.50000000000307</v>
      </c>
      <c r="N155">
        <f t="shared" si="28"/>
        <v>895.89345855795591</v>
      </c>
      <c r="O155">
        <f t="shared" si="29"/>
        <v>899.89681233370391</v>
      </c>
      <c r="P155">
        <f t="shared" si="30"/>
        <v>905.5315794154925</v>
      </c>
      <c r="Q155">
        <f t="shared" si="31"/>
        <v>912.82815448959661</v>
      </c>
    </row>
    <row r="156" spans="2:17" x14ac:dyDescent="0.2">
      <c r="B156">
        <f t="shared" si="25"/>
        <v>893.60000000000309</v>
      </c>
      <c r="C156">
        <f t="shared" si="26"/>
        <v>1791.9874528648897</v>
      </c>
      <c r="D156">
        <f t="shared" si="26"/>
        <v>2699.9925847836525</v>
      </c>
      <c r="E156">
        <f t="shared" si="26"/>
        <v>3622.5317039314341</v>
      </c>
      <c r="F156">
        <f t="shared" si="26"/>
        <v>4564.651588426992</v>
      </c>
      <c r="M156">
        <f t="shared" si="27"/>
        <v>893.60000000000309</v>
      </c>
      <c r="N156">
        <f t="shared" si="28"/>
        <v>895.99372643244487</v>
      </c>
      <c r="O156">
        <f t="shared" si="29"/>
        <v>899.99752826121755</v>
      </c>
      <c r="P156">
        <f t="shared" si="30"/>
        <v>905.63292598285852</v>
      </c>
      <c r="Q156">
        <f t="shared" si="31"/>
        <v>912.93031768539845</v>
      </c>
    </row>
    <row r="157" spans="2:17" x14ac:dyDescent="0.2">
      <c r="B157">
        <f t="shared" si="25"/>
        <v>893.70000000000312</v>
      </c>
      <c r="C157">
        <f t="shared" si="26"/>
        <v>1792.1879886138674</v>
      </c>
      <c r="D157">
        <f t="shared" si="26"/>
        <v>2700.2947325661935</v>
      </c>
      <c r="E157">
        <f t="shared" si="26"/>
        <v>3622.9370902008986</v>
      </c>
      <c r="F157">
        <f t="shared" si="26"/>
        <v>4565.1624044060018</v>
      </c>
      <c r="M157">
        <f t="shared" si="27"/>
        <v>893.70000000000312</v>
      </c>
      <c r="N157">
        <f t="shared" si="28"/>
        <v>896.09399430693372</v>
      </c>
      <c r="O157">
        <f t="shared" si="29"/>
        <v>900.0982441887312</v>
      </c>
      <c r="P157">
        <f t="shared" si="30"/>
        <v>905.73427255022466</v>
      </c>
      <c r="Q157">
        <f t="shared" si="31"/>
        <v>913.0324808812004</v>
      </c>
    </row>
    <row r="158" spans="2:17" x14ac:dyDescent="0.2">
      <c r="B158">
        <f t="shared" si="25"/>
        <v>893.80000000000314</v>
      </c>
      <c r="C158">
        <f t="shared" si="26"/>
        <v>1792.3885243628451</v>
      </c>
      <c r="D158">
        <f t="shared" si="26"/>
        <v>2700.5968803487344</v>
      </c>
      <c r="E158">
        <f t="shared" si="26"/>
        <v>3623.3424764703627</v>
      </c>
      <c r="F158">
        <f t="shared" si="26"/>
        <v>4565.6732203850106</v>
      </c>
      <c r="M158">
        <f t="shared" si="27"/>
        <v>893.80000000000314</v>
      </c>
      <c r="N158">
        <f t="shared" si="28"/>
        <v>896.19426218142257</v>
      </c>
      <c r="O158">
        <f t="shared" si="29"/>
        <v>900.19896011624485</v>
      </c>
      <c r="P158">
        <f t="shared" si="30"/>
        <v>905.83561911759068</v>
      </c>
      <c r="Q158">
        <f t="shared" si="31"/>
        <v>913.13464407700212</v>
      </c>
    </row>
    <row r="159" spans="2:17" x14ac:dyDescent="0.2">
      <c r="B159">
        <f t="shared" si="25"/>
        <v>893.90000000000316</v>
      </c>
      <c r="C159">
        <f t="shared" si="26"/>
        <v>1792.5890601118228</v>
      </c>
      <c r="D159">
        <f t="shared" si="26"/>
        <v>2700.8990281312749</v>
      </c>
      <c r="E159">
        <f t="shared" si="26"/>
        <v>3623.7478627398268</v>
      </c>
      <c r="F159">
        <f t="shared" si="26"/>
        <v>4566.1840363640204</v>
      </c>
      <c r="M159">
        <f t="shared" si="27"/>
        <v>893.90000000000316</v>
      </c>
      <c r="N159">
        <f t="shared" si="28"/>
        <v>896.29453005591142</v>
      </c>
      <c r="O159">
        <f t="shared" si="29"/>
        <v>900.29967604375827</v>
      </c>
      <c r="P159">
        <f t="shared" si="30"/>
        <v>905.9369656849567</v>
      </c>
      <c r="Q159">
        <f t="shared" si="31"/>
        <v>913.23680727280407</v>
      </c>
    </row>
    <row r="160" spans="2:17" x14ac:dyDescent="0.2">
      <c r="B160">
        <f t="shared" si="25"/>
        <v>894.00000000000318</v>
      </c>
      <c r="C160">
        <f t="shared" ref="C160:F179" si="32">C$19*$B160*2^((C$8^2 - 1)*$C$2*$C$3^($C$17-49)/1200)</f>
        <v>1792.7895958608008</v>
      </c>
      <c r="D160">
        <f t="shared" si="32"/>
        <v>2701.2011759138159</v>
      </c>
      <c r="E160">
        <f t="shared" si="32"/>
        <v>3624.1532490092914</v>
      </c>
      <c r="F160">
        <f t="shared" si="32"/>
        <v>4566.6948523430301</v>
      </c>
      <c r="M160">
        <f t="shared" si="27"/>
        <v>894.00000000000318</v>
      </c>
      <c r="N160">
        <f t="shared" si="28"/>
        <v>896.39479793040039</v>
      </c>
      <c r="O160">
        <f t="shared" si="29"/>
        <v>900.40039197127192</v>
      </c>
      <c r="P160">
        <f t="shared" si="30"/>
        <v>906.03831225232284</v>
      </c>
      <c r="Q160">
        <f t="shared" si="31"/>
        <v>913.33897046860602</v>
      </c>
    </row>
    <row r="161" spans="2:17" x14ac:dyDescent="0.2">
      <c r="B161">
        <f t="shared" si="25"/>
        <v>894.10000000000321</v>
      </c>
      <c r="C161">
        <f t="shared" si="32"/>
        <v>1792.9901316097785</v>
      </c>
      <c r="D161">
        <f t="shared" si="32"/>
        <v>2701.5033236963563</v>
      </c>
      <c r="E161">
        <f t="shared" si="32"/>
        <v>3624.5586352787554</v>
      </c>
      <c r="F161">
        <f t="shared" si="32"/>
        <v>4567.2056683220399</v>
      </c>
      <c r="M161">
        <f t="shared" si="27"/>
        <v>894.10000000000321</v>
      </c>
      <c r="N161">
        <f t="shared" si="28"/>
        <v>896.49506580488924</v>
      </c>
      <c r="O161">
        <f t="shared" si="29"/>
        <v>900.50110789878545</v>
      </c>
      <c r="P161">
        <f t="shared" si="30"/>
        <v>906.13965881968886</v>
      </c>
      <c r="Q161">
        <f t="shared" si="31"/>
        <v>913.44113366440797</v>
      </c>
    </row>
    <row r="162" spans="2:17" x14ac:dyDescent="0.2">
      <c r="B162">
        <f t="shared" si="25"/>
        <v>894.20000000000323</v>
      </c>
      <c r="C162">
        <f t="shared" si="32"/>
        <v>1793.1906673587562</v>
      </c>
      <c r="D162">
        <f t="shared" si="32"/>
        <v>2701.8054714788968</v>
      </c>
      <c r="E162">
        <f t="shared" si="32"/>
        <v>3624.9640215482195</v>
      </c>
      <c r="F162">
        <f t="shared" si="32"/>
        <v>4567.7164843010487</v>
      </c>
      <c r="M162">
        <f t="shared" si="27"/>
        <v>894.20000000000323</v>
      </c>
      <c r="N162">
        <f t="shared" si="28"/>
        <v>896.59533367937809</v>
      </c>
      <c r="O162">
        <f t="shared" si="29"/>
        <v>900.60182382629898</v>
      </c>
      <c r="P162">
        <f t="shared" si="30"/>
        <v>906.24100538705488</v>
      </c>
      <c r="Q162">
        <f t="shared" si="31"/>
        <v>913.54329686020969</v>
      </c>
    </row>
    <row r="163" spans="2:17" x14ac:dyDescent="0.2">
      <c r="B163">
        <f t="shared" si="25"/>
        <v>894.30000000000325</v>
      </c>
      <c r="C163">
        <f t="shared" si="32"/>
        <v>1793.3912031077341</v>
      </c>
      <c r="D163">
        <f t="shared" si="32"/>
        <v>2702.1076192614378</v>
      </c>
      <c r="E163">
        <f t="shared" si="32"/>
        <v>3625.3694078176836</v>
      </c>
      <c r="F163">
        <f t="shared" si="32"/>
        <v>4568.2273002800584</v>
      </c>
      <c r="M163">
        <f t="shared" si="27"/>
        <v>894.30000000000325</v>
      </c>
      <c r="N163">
        <f t="shared" si="28"/>
        <v>896.69560155386705</v>
      </c>
      <c r="O163">
        <f t="shared" si="29"/>
        <v>900.70253975381263</v>
      </c>
      <c r="P163">
        <f t="shared" si="30"/>
        <v>906.34235195442091</v>
      </c>
      <c r="Q163">
        <f t="shared" si="31"/>
        <v>913.64546005601164</v>
      </c>
    </row>
    <row r="164" spans="2:17" x14ac:dyDescent="0.2">
      <c r="B164">
        <f t="shared" si="25"/>
        <v>894.40000000000327</v>
      </c>
      <c r="C164">
        <f t="shared" si="32"/>
        <v>1793.5917388567118</v>
      </c>
      <c r="D164">
        <f t="shared" si="32"/>
        <v>2702.4097670439787</v>
      </c>
      <c r="E164">
        <f t="shared" si="32"/>
        <v>3625.7747940871482</v>
      </c>
      <c r="F164">
        <f t="shared" si="32"/>
        <v>4568.7381162590673</v>
      </c>
      <c r="M164">
        <f t="shared" si="27"/>
        <v>894.40000000000327</v>
      </c>
      <c r="N164">
        <f t="shared" si="28"/>
        <v>896.7958694283559</v>
      </c>
      <c r="O164">
        <f t="shared" si="29"/>
        <v>900.80325568132628</v>
      </c>
      <c r="P164">
        <f t="shared" si="30"/>
        <v>906.44369852178704</v>
      </c>
      <c r="Q164">
        <f t="shared" si="31"/>
        <v>913.74762325181348</v>
      </c>
    </row>
    <row r="165" spans="2:17" x14ac:dyDescent="0.2">
      <c r="B165">
        <f t="shared" si="25"/>
        <v>894.5000000000033</v>
      </c>
      <c r="C165">
        <f t="shared" si="32"/>
        <v>1793.7922746056895</v>
      </c>
      <c r="D165">
        <f t="shared" si="32"/>
        <v>2702.7119148265197</v>
      </c>
      <c r="E165">
        <f t="shared" si="32"/>
        <v>3626.1801803566123</v>
      </c>
      <c r="F165">
        <f t="shared" si="32"/>
        <v>4569.248932238077</v>
      </c>
      <c r="M165">
        <f t="shared" si="27"/>
        <v>894.5000000000033</v>
      </c>
      <c r="N165">
        <f t="shared" si="28"/>
        <v>896.89613730284475</v>
      </c>
      <c r="O165">
        <f t="shared" si="29"/>
        <v>900.90397160883992</v>
      </c>
      <c r="P165">
        <f t="shared" si="30"/>
        <v>906.54504508915306</v>
      </c>
      <c r="Q165">
        <f t="shared" si="31"/>
        <v>913.84978644761543</v>
      </c>
    </row>
    <row r="166" spans="2:17" x14ac:dyDescent="0.2">
      <c r="B166">
        <f t="shared" si="25"/>
        <v>894.60000000000332</v>
      </c>
      <c r="C166">
        <f t="shared" si="32"/>
        <v>1793.9928103546672</v>
      </c>
      <c r="D166">
        <f t="shared" si="32"/>
        <v>2703.0140626090606</v>
      </c>
      <c r="E166">
        <f t="shared" si="32"/>
        <v>3626.5855666260763</v>
      </c>
      <c r="F166">
        <f t="shared" si="32"/>
        <v>4569.7597482170859</v>
      </c>
      <c r="M166">
        <f t="shared" si="27"/>
        <v>894.60000000000332</v>
      </c>
      <c r="N166">
        <f t="shared" si="28"/>
        <v>896.9964051773336</v>
      </c>
      <c r="O166">
        <f t="shared" si="29"/>
        <v>901.00468753635357</v>
      </c>
      <c r="P166">
        <f t="shared" si="30"/>
        <v>906.64639165651909</v>
      </c>
      <c r="Q166">
        <f t="shared" si="31"/>
        <v>913.95194964341715</v>
      </c>
    </row>
    <row r="167" spans="2:17" x14ac:dyDescent="0.2">
      <c r="B167">
        <f t="shared" si="25"/>
        <v>894.70000000000334</v>
      </c>
      <c r="C167">
        <f t="shared" si="32"/>
        <v>1794.1933461036451</v>
      </c>
      <c r="D167">
        <f t="shared" si="32"/>
        <v>2703.3162103916011</v>
      </c>
      <c r="E167">
        <f t="shared" si="32"/>
        <v>3626.9909528955404</v>
      </c>
      <c r="F167">
        <f t="shared" si="32"/>
        <v>4570.2705641960956</v>
      </c>
      <c r="M167">
        <f t="shared" si="27"/>
        <v>894.70000000000334</v>
      </c>
      <c r="N167">
        <f t="shared" si="28"/>
        <v>897.09667305182256</v>
      </c>
      <c r="O167">
        <f t="shared" si="29"/>
        <v>901.10540346386699</v>
      </c>
      <c r="P167">
        <f t="shared" si="30"/>
        <v>906.74773822388511</v>
      </c>
      <c r="Q167">
        <f t="shared" si="31"/>
        <v>914.0541128392191</v>
      </c>
    </row>
    <row r="168" spans="2:17" x14ac:dyDescent="0.2">
      <c r="B168">
        <f t="shared" si="25"/>
        <v>894.80000000000337</v>
      </c>
      <c r="C168">
        <f t="shared" si="32"/>
        <v>1794.3938818526228</v>
      </c>
      <c r="D168">
        <f t="shared" si="32"/>
        <v>2703.6183581741416</v>
      </c>
      <c r="E168">
        <f t="shared" si="32"/>
        <v>3627.396339165005</v>
      </c>
      <c r="F168">
        <f t="shared" si="32"/>
        <v>4570.7813801751045</v>
      </c>
      <c r="M168">
        <f t="shared" si="27"/>
        <v>894.80000000000337</v>
      </c>
      <c r="N168">
        <f t="shared" si="28"/>
        <v>897.19694092631141</v>
      </c>
      <c r="O168">
        <f t="shared" si="29"/>
        <v>901.20611939138053</v>
      </c>
      <c r="P168">
        <f t="shared" si="30"/>
        <v>906.84908479125124</v>
      </c>
      <c r="Q168">
        <f t="shared" si="31"/>
        <v>914.15627603502094</v>
      </c>
    </row>
    <row r="169" spans="2:17" x14ac:dyDescent="0.2">
      <c r="B169">
        <f t="shared" si="25"/>
        <v>894.90000000000339</v>
      </c>
      <c r="C169">
        <f t="shared" si="32"/>
        <v>1794.5944176016005</v>
      </c>
      <c r="D169">
        <f t="shared" si="32"/>
        <v>2703.9205059566825</v>
      </c>
      <c r="E169">
        <f t="shared" si="32"/>
        <v>3627.8017254344691</v>
      </c>
      <c r="F169">
        <f t="shared" si="32"/>
        <v>4571.2921961541151</v>
      </c>
      <c r="M169">
        <f t="shared" si="27"/>
        <v>894.90000000000339</v>
      </c>
      <c r="N169">
        <f t="shared" si="28"/>
        <v>897.29720880080026</v>
      </c>
      <c r="O169">
        <f t="shared" si="29"/>
        <v>901.30683531889417</v>
      </c>
      <c r="P169">
        <f t="shared" si="30"/>
        <v>906.95043135861727</v>
      </c>
      <c r="Q169">
        <f t="shared" si="31"/>
        <v>914.258439230823</v>
      </c>
    </row>
    <row r="170" spans="2:17" x14ac:dyDescent="0.2">
      <c r="B170">
        <f t="shared" si="25"/>
        <v>895.00000000000341</v>
      </c>
      <c r="C170">
        <f t="shared" si="32"/>
        <v>1794.7949533505785</v>
      </c>
      <c r="D170">
        <f t="shared" si="32"/>
        <v>2704.222653739223</v>
      </c>
      <c r="E170">
        <f t="shared" si="32"/>
        <v>3628.2071117039332</v>
      </c>
      <c r="F170">
        <f t="shared" si="32"/>
        <v>4571.803012133124</v>
      </c>
      <c r="M170">
        <f t="shared" si="27"/>
        <v>895.00000000000341</v>
      </c>
      <c r="N170">
        <f t="shared" si="28"/>
        <v>897.39747667528923</v>
      </c>
      <c r="O170">
        <f t="shared" si="29"/>
        <v>901.40755124640771</v>
      </c>
      <c r="P170">
        <f t="shared" si="30"/>
        <v>907.05177792598329</v>
      </c>
      <c r="Q170">
        <f t="shared" si="31"/>
        <v>914.36060242662484</v>
      </c>
    </row>
    <row r="171" spans="2:17" x14ac:dyDescent="0.2">
      <c r="B171">
        <f t="shared" si="25"/>
        <v>895.10000000000343</v>
      </c>
      <c r="C171">
        <f t="shared" si="32"/>
        <v>1794.9954890995562</v>
      </c>
      <c r="D171">
        <f t="shared" si="32"/>
        <v>2704.5248015217639</v>
      </c>
      <c r="E171">
        <f t="shared" si="32"/>
        <v>3628.6124979733977</v>
      </c>
      <c r="F171">
        <f t="shared" si="32"/>
        <v>4572.3138281121337</v>
      </c>
      <c r="M171">
        <f t="shared" si="27"/>
        <v>895.10000000000343</v>
      </c>
      <c r="N171">
        <f t="shared" si="28"/>
        <v>897.49774454977808</v>
      </c>
      <c r="O171">
        <f t="shared" si="29"/>
        <v>901.50826717392135</v>
      </c>
      <c r="P171">
        <f t="shared" si="30"/>
        <v>907.15312449334942</v>
      </c>
      <c r="Q171">
        <f t="shared" si="31"/>
        <v>914.46276562242679</v>
      </c>
    </row>
    <row r="172" spans="2:17" x14ac:dyDescent="0.2">
      <c r="B172">
        <f t="shared" si="25"/>
        <v>895.20000000000346</v>
      </c>
      <c r="C172">
        <f t="shared" si="32"/>
        <v>1795.1960248485339</v>
      </c>
      <c r="D172">
        <f t="shared" si="32"/>
        <v>2704.8269493043049</v>
      </c>
      <c r="E172">
        <f t="shared" si="32"/>
        <v>3629.0178842428618</v>
      </c>
      <c r="F172">
        <f t="shared" si="32"/>
        <v>4572.8246440911425</v>
      </c>
      <c r="M172">
        <f t="shared" si="27"/>
        <v>895.20000000000346</v>
      </c>
      <c r="N172">
        <f t="shared" si="28"/>
        <v>897.59801242426693</v>
      </c>
      <c r="O172">
        <f t="shared" si="29"/>
        <v>901.608983101435</v>
      </c>
      <c r="P172">
        <f t="shared" si="30"/>
        <v>907.25447106071545</v>
      </c>
      <c r="Q172">
        <f t="shared" si="31"/>
        <v>914.56492881822851</v>
      </c>
    </row>
    <row r="173" spans="2:17" x14ac:dyDescent="0.2">
      <c r="B173">
        <f t="shared" si="25"/>
        <v>895.30000000000348</v>
      </c>
      <c r="C173">
        <f t="shared" si="32"/>
        <v>1795.3965605975116</v>
      </c>
      <c r="D173">
        <f t="shared" si="32"/>
        <v>2705.1290970868458</v>
      </c>
      <c r="E173">
        <f t="shared" si="32"/>
        <v>3629.4232705123259</v>
      </c>
      <c r="F173">
        <f t="shared" si="32"/>
        <v>4573.3354600701523</v>
      </c>
      <c r="M173">
        <f t="shared" si="27"/>
        <v>895.30000000000348</v>
      </c>
      <c r="N173">
        <f t="shared" si="28"/>
        <v>897.69828029875578</v>
      </c>
      <c r="O173">
        <f t="shared" si="29"/>
        <v>901.70969902894865</v>
      </c>
      <c r="P173">
        <f t="shared" si="30"/>
        <v>907.35581762808147</v>
      </c>
      <c r="Q173">
        <f t="shared" si="31"/>
        <v>914.66709201403046</v>
      </c>
    </row>
    <row r="174" spans="2:17" x14ac:dyDescent="0.2">
      <c r="B174">
        <f t="shared" si="25"/>
        <v>895.4000000000035</v>
      </c>
      <c r="C174">
        <f t="shared" si="32"/>
        <v>1795.5970963464895</v>
      </c>
      <c r="D174">
        <f t="shared" si="32"/>
        <v>2705.4312448693868</v>
      </c>
      <c r="E174">
        <f t="shared" si="32"/>
        <v>3629.82865678179</v>
      </c>
      <c r="F174">
        <f t="shared" si="32"/>
        <v>4573.8462760491611</v>
      </c>
      <c r="M174">
        <f t="shared" si="27"/>
        <v>895.4000000000035</v>
      </c>
      <c r="N174">
        <f t="shared" si="28"/>
        <v>897.79854817324474</v>
      </c>
      <c r="O174">
        <f t="shared" si="29"/>
        <v>901.8104149564623</v>
      </c>
      <c r="P174">
        <f t="shared" si="30"/>
        <v>907.45716419544749</v>
      </c>
      <c r="Q174">
        <f t="shared" si="31"/>
        <v>914.76925520983218</v>
      </c>
    </row>
    <row r="175" spans="2:17" x14ac:dyDescent="0.2">
      <c r="B175">
        <f t="shared" si="25"/>
        <v>895.50000000000352</v>
      </c>
      <c r="C175">
        <f t="shared" si="32"/>
        <v>1795.7976320954672</v>
      </c>
      <c r="D175">
        <f t="shared" si="32"/>
        <v>2705.7333926519268</v>
      </c>
      <c r="E175">
        <f t="shared" si="32"/>
        <v>3630.2340430512545</v>
      </c>
      <c r="F175">
        <f t="shared" si="32"/>
        <v>4574.3570920281709</v>
      </c>
      <c r="M175">
        <f t="shared" si="27"/>
        <v>895.50000000000352</v>
      </c>
      <c r="N175">
        <f t="shared" si="28"/>
        <v>897.89881604773359</v>
      </c>
      <c r="O175">
        <f t="shared" si="29"/>
        <v>901.9111308839756</v>
      </c>
      <c r="P175">
        <f t="shared" si="30"/>
        <v>907.55851076281363</v>
      </c>
      <c r="Q175">
        <f t="shared" si="31"/>
        <v>914.87141840563413</v>
      </c>
    </row>
    <row r="176" spans="2:17" x14ac:dyDescent="0.2">
      <c r="B176">
        <f t="shared" si="25"/>
        <v>895.60000000000355</v>
      </c>
      <c r="C176">
        <f t="shared" si="32"/>
        <v>1795.9981678444449</v>
      </c>
      <c r="D176">
        <f t="shared" si="32"/>
        <v>2706.0355404344677</v>
      </c>
      <c r="E176">
        <f t="shared" si="32"/>
        <v>3630.6394293207186</v>
      </c>
      <c r="F176">
        <f t="shared" si="32"/>
        <v>4574.8679080071806</v>
      </c>
      <c r="M176">
        <f t="shared" si="27"/>
        <v>895.60000000000355</v>
      </c>
      <c r="N176">
        <f t="shared" si="28"/>
        <v>897.99908392222244</v>
      </c>
      <c r="O176">
        <f t="shared" si="29"/>
        <v>902.01184681148925</v>
      </c>
      <c r="P176">
        <f t="shared" si="30"/>
        <v>907.65985733017965</v>
      </c>
      <c r="Q176">
        <f t="shared" si="31"/>
        <v>914.97358160143608</v>
      </c>
    </row>
    <row r="177" spans="2:17" x14ac:dyDescent="0.2">
      <c r="B177">
        <f t="shared" si="25"/>
        <v>895.70000000000357</v>
      </c>
      <c r="C177">
        <f t="shared" si="32"/>
        <v>1796.1987035934228</v>
      </c>
      <c r="D177">
        <f t="shared" si="32"/>
        <v>2706.3376882170087</v>
      </c>
      <c r="E177">
        <f t="shared" si="32"/>
        <v>3631.0448155901827</v>
      </c>
      <c r="F177">
        <f t="shared" si="32"/>
        <v>4575.3787239861904</v>
      </c>
      <c r="M177">
        <f t="shared" si="27"/>
        <v>895.70000000000357</v>
      </c>
      <c r="N177">
        <f t="shared" si="28"/>
        <v>898.0993517967114</v>
      </c>
      <c r="O177">
        <f t="shared" si="29"/>
        <v>902.1125627390029</v>
      </c>
      <c r="P177">
        <f t="shared" si="30"/>
        <v>907.76120389754567</v>
      </c>
      <c r="Q177">
        <f t="shared" si="31"/>
        <v>915.07574479723803</v>
      </c>
    </row>
    <row r="178" spans="2:17" x14ac:dyDescent="0.2">
      <c r="B178">
        <f t="shared" si="25"/>
        <v>895.80000000000359</v>
      </c>
      <c r="C178">
        <f t="shared" si="32"/>
        <v>1796.3992393424005</v>
      </c>
      <c r="D178">
        <f t="shared" si="32"/>
        <v>2706.6398359995492</v>
      </c>
      <c r="E178">
        <f t="shared" si="32"/>
        <v>3631.4502018596472</v>
      </c>
      <c r="F178">
        <f t="shared" si="32"/>
        <v>4575.8895399651992</v>
      </c>
      <c r="M178">
        <f t="shared" si="27"/>
        <v>895.80000000000359</v>
      </c>
      <c r="N178">
        <f t="shared" si="28"/>
        <v>898.19961967120025</v>
      </c>
      <c r="O178">
        <f t="shared" si="29"/>
        <v>902.21327866651643</v>
      </c>
      <c r="P178">
        <f t="shared" si="30"/>
        <v>907.86255046491181</v>
      </c>
      <c r="Q178">
        <f t="shared" si="31"/>
        <v>915.17790799303987</v>
      </c>
    </row>
    <row r="179" spans="2:17" x14ac:dyDescent="0.2">
      <c r="B179">
        <f t="shared" si="25"/>
        <v>895.90000000000362</v>
      </c>
      <c r="C179">
        <f t="shared" si="32"/>
        <v>1796.5997750913782</v>
      </c>
      <c r="D179">
        <f t="shared" si="32"/>
        <v>2706.9419837820901</v>
      </c>
      <c r="E179">
        <f t="shared" si="32"/>
        <v>3631.8555881291113</v>
      </c>
      <c r="F179">
        <f t="shared" si="32"/>
        <v>4576.400355944209</v>
      </c>
      <c r="M179">
        <f t="shared" si="27"/>
        <v>895.90000000000362</v>
      </c>
      <c r="N179">
        <f t="shared" si="28"/>
        <v>898.2998875456891</v>
      </c>
      <c r="O179">
        <f t="shared" si="29"/>
        <v>902.31399459403008</v>
      </c>
      <c r="P179">
        <f t="shared" si="30"/>
        <v>907.96389703227783</v>
      </c>
      <c r="Q179">
        <f t="shared" si="31"/>
        <v>915.28007118884182</v>
      </c>
    </row>
    <row r="180" spans="2:17" x14ac:dyDescent="0.2">
      <c r="B180">
        <f t="shared" si="25"/>
        <v>896.00000000000364</v>
      </c>
      <c r="C180">
        <f t="shared" ref="C180:F199" si="33">C$19*$B180*2^((C$8^2 - 1)*$C$2*$C$3^($C$17-49)/1200)</f>
        <v>1796.8003108403559</v>
      </c>
      <c r="D180">
        <f t="shared" si="33"/>
        <v>2707.2441315646311</v>
      </c>
      <c r="E180">
        <f t="shared" si="33"/>
        <v>3632.2609743985754</v>
      </c>
      <c r="F180">
        <f t="shared" si="33"/>
        <v>4576.9111719232178</v>
      </c>
      <c r="M180">
        <f t="shared" si="27"/>
        <v>896.00000000000364</v>
      </c>
      <c r="N180">
        <f t="shared" si="28"/>
        <v>898.40015542017795</v>
      </c>
      <c r="O180">
        <f t="shared" si="29"/>
        <v>902.41471052154373</v>
      </c>
      <c r="P180">
        <f t="shared" si="30"/>
        <v>908.06524359964385</v>
      </c>
      <c r="Q180">
        <f t="shared" si="31"/>
        <v>915.38223438464354</v>
      </c>
    </row>
    <row r="181" spans="2:17" x14ac:dyDescent="0.2">
      <c r="B181">
        <f t="shared" si="25"/>
        <v>896.10000000000366</v>
      </c>
      <c r="C181">
        <f t="shared" si="33"/>
        <v>1797.0008465893338</v>
      </c>
      <c r="D181">
        <f t="shared" si="33"/>
        <v>2707.546279347172</v>
      </c>
      <c r="E181">
        <f t="shared" si="33"/>
        <v>3632.6663606680395</v>
      </c>
      <c r="F181">
        <f t="shared" si="33"/>
        <v>4577.4219879022276</v>
      </c>
      <c r="M181">
        <f t="shared" si="27"/>
        <v>896.10000000000366</v>
      </c>
      <c r="N181">
        <f t="shared" si="28"/>
        <v>898.50042329466692</v>
      </c>
      <c r="O181">
        <f t="shared" si="29"/>
        <v>902.51542644905737</v>
      </c>
      <c r="P181">
        <f t="shared" si="30"/>
        <v>908.16659016700987</v>
      </c>
      <c r="Q181">
        <f t="shared" si="31"/>
        <v>915.48439758044549</v>
      </c>
    </row>
    <row r="182" spans="2:17" x14ac:dyDescent="0.2">
      <c r="B182">
        <f t="shared" si="25"/>
        <v>896.20000000000368</v>
      </c>
      <c r="C182">
        <f t="shared" si="33"/>
        <v>1797.2013823383115</v>
      </c>
      <c r="D182">
        <f t="shared" si="33"/>
        <v>2707.8484271297125</v>
      </c>
      <c r="E182">
        <f t="shared" si="33"/>
        <v>3633.071746937504</v>
      </c>
      <c r="F182">
        <f t="shared" si="33"/>
        <v>4577.9328038812364</v>
      </c>
      <c r="M182">
        <f t="shared" si="27"/>
        <v>896.20000000000368</v>
      </c>
      <c r="N182">
        <f t="shared" si="28"/>
        <v>898.60069116915577</v>
      </c>
      <c r="O182">
        <f t="shared" si="29"/>
        <v>902.61614237657079</v>
      </c>
      <c r="P182">
        <f t="shared" si="30"/>
        <v>908.26793673437601</v>
      </c>
      <c r="Q182">
        <f t="shared" si="31"/>
        <v>915.58656077624732</v>
      </c>
    </row>
    <row r="183" spans="2:17" x14ac:dyDescent="0.2">
      <c r="B183">
        <f t="shared" si="25"/>
        <v>896.30000000000371</v>
      </c>
      <c r="C183">
        <f t="shared" si="33"/>
        <v>1797.4019180872892</v>
      </c>
      <c r="D183">
        <f t="shared" si="33"/>
        <v>2708.150574912253</v>
      </c>
      <c r="E183">
        <f t="shared" si="33"/>
        <v>3633.4771332069681</v>
      </c>
      <c r="F183">
        <f t="shared" si="33"/>
        <v>4578.4436198602461</v>
      </c>
      <c r="M183">
        <f t="shared" si="27"/>
        <v>896.30000000000371</v>
      </c>
      <c r="N183">
        <f t="shared" si="28"/>
        <v>898.70095904364462</v>
      </c>
      <c r="O183">
        <f t="shared" si="29"/>
        <v>902.71685830408433</v>
      </c>
      <c r="P183">
        <f t="shared" si="30"/>
        <v>908.36928330174203</v>
      </c>
      <c r="Q183">
        <f t="shared" si="31"/>
        <v>915.68872397204927</v>
      </c>
    </row>
    <row r="184" spans="2:17" x14ac:dyDescent="0.2">
      <c r="B184">
        <f t="shared" si="25"/>
        <v>896.40000000000373</v>
      </c>
      <c r="C184">
        <f t="shared" si="33"/>
        <v>1797.6024538362669</v>
      </c>
      <c r="D184">
        <f t="shared" si="33"/>
        <v>2708.4527226947939</v>
      </c>
      <c r="E184">
        <f t="shared" si="33"/>
        <v>3633.8825194764322</v>
      </c>
      <c r="F184">
        <f t="shared" si="33"/>
        <v>4578.954435839255</v>
      </c>
      <c r="M184">
        <f t="shared" si="27"/>
        <v>896.40000000000373</v>
      </c>
      <c r="N184">
        <f t="shared" si="28"/>
        <v>898.80122691813347</v>
      </c>
      <c r="O184">
        <f t="shared" si="29"/>
        <v>902.81757423159797</v>
      </c>
      <c r="P184">
        <f t="shared" si="30"/>
        <v>908.47062986910805</v>
      </c>
      <c r="Q184">
        <f t="shared" si="31"/>
        <v>915.790887167851</v>
      </c>
    </row>
    <row r="185" spans="2:17" x14ac:dyDescent="0.2">
      <c r="B185">
        <f t="shared" ref="B185:B206" si="34">B184+0.1</f>
        <v>896.50000000000375</v>
      </c>
      <c r="C185">
        <f t="shared" si="33"/>
        <v>1797.8029895852449</v>
      </c>
      <c r="D185">
        <f t="shared" si="33"/>
        <v>2708.7548704773349</v>
      </c>
      <c r="E185">
        <f t="shared" si="33"/>
        <v>3634.2879057458968</v>
      </c>
      <c r="F185">
        <f t="shared" si="33"/>
        <v>4579.4652518182656</v>
      </c>
      <c r="M185">
        <f t="shared" si="27"/>
        <v>896.50000000000375</v>
      </c>
      <c r="N185">
        <f t="shared" si="28"/>
        <v>898.90149479262243</v>
      </c>
      <c r="O185">
        <f t="shared" si="29"/>
        <v>902.91829015911162</v>
      </c>
      <c r="P185">
        <f t="shared" si="30"/>
        <v>908.57197643647419</v>
      </c>
      <c r="Q185">
        <f t="shared" si="31"/>
        <v>915.89305036365317</v>
      </c>
    </row>
    <row r="186" spans="2:17" x14ac:dyDescent="0.2">
      <c r="B186">
        <f t="shared" si="34"/>
        <v>896.60000000000377</v>
      </c>
      <c r="C186">
        <f t="shared" si="33"/>
        <v>1798.0035253342226</v>
      </c>
      <c r="D186">
        <f t="shared" si="33"/>
        <v>2709.0570182598753</v>
      </c>
      <c r="E186">
        <f t="shared" si="33"/>
        <v>3634.6932920153608</v>
      </c>
      <c r="F186">
        <f t="shared" si="33"/>
        <v>4579.9760677972745</v>
      </c>
      <c r="M186">
        <f t="shared" si="27"/>
        <v>896.60000000000377</v>
      </c>
      <c r="N186">
        <f t="shared" si="28"/>
        <v>899.00176266711128</v>
      </c>
      <c r="O186">
        <f t="shared" si="29"/>
        <v>903.01900608662515</v>
      </c>
      <c r="P186">
        <f t="shared" si="30"/>
        <v>908.67332300384021</v>
      </c>
      <c r="Q186">
        <f t="shared" si="31"/>
        <v>915.9952135594549</v>
      </c>
    </row>
    <row r="187" spans="2:17" x14ac:dyDescent="0.2">
      <c r="B187">
        <f t="shared" si="34"/>
        <v>896.7000000000038</v>
      </c>
      <c r="C187">
        <f t="shared" si="33"/>
        <v>1798.2040610832003</v>
      </c>
      <c r="D187">
        <f t="shared" si="33"/>
        <v>2709.3591660424163</v>
      </c>
      <c r="E187">
        <f t="shared" si="33"/>
        <v>3635.0986782848249</v>
      </c>
      <c r="F187">
        <f t="shared" si="33"/>
        <v>4580.4868837762842</v>
      </c>
      <c r="M187">
        <f t="shared" si="27"/>
        <v>896.7000000000038</v>
      </c>
      <c r="N187">
        <f t="shared" si="28"/>
        <v>899.10203054160013</v>
      </c>
      <c r="O187">
        <f t="shared" si="29"/>
        <v>903.1197220141388</v>
      </c>
      <c r="P187">
        <f t="shared" si="30"/>
        <v>908.77466957120623</v>
      </c>
      <c r="Q187">
        <f t="shared" si="31"/>
        <v>916.09737675525685</v>
      </c>
    </row>
    <row r="188" spans="2:17" x14ac:dyDescent="0.2">
      <c r="B188">
        <f t="shared" si="34"/>
        <v>896.80000000000382</v>
      </c>
      <c r="C188">
        <f t="shared" si="33"/>
        <v>1798.4045968321782</v>
      </c>
      <c r="D188">
        <f t="shared" si="33"/>
        <v>2709.6613138249572</v>
      </c>
      <c r="E188">
        <f t="shared" si="33"/>
        <v>3635.504064554289</v>
      </c>
      <c r="F188">
        <f t="shared" si="33"/>
        <v>4580.9976997552931</v>
      </c>
      <c r="M188">
        <f t="shared" si="27"/>
        <v>896.80000000000382</v>
      </c>
      <c r="N188">
        <f t="shared" si="28"/>
        <v>899.20229841608909</v>
      </c>
      <c r="O188">
        <f t="shared" si="29"/>
        <v>903.22043794165245</v>
      </c>
      <c r="P188">
        <f t="shared" si="30"/>
        <v>908.87601613857225</v>
      </c>
      <c r="Q188">
        <f t="shared" si="31"/>
        <v>916.19953995105857</v>
      </c>
    </row>
    <row r="189" spans="2:17" x14ac:dyDescent="0.2">
      <c r="B189">
        <f t="shared" si="34"/>
        <v>896.90000000000384</v>
      </c>
      <c r="C189">
        <f t="shared" si="33"/>
        <v>1798.6051325811559</v>
      </c>
      <c r="D189">
        <f t="shared" si="33"/>
        <v>2709.9634616074977</v>
      </c>
      <c r="E189">
        <f t="shared" si="33"/>
        <v>3635.9094508237536</v>
      </c>
      <c r="F189">
        <f t="shared" si="33"/>
        <v>4581.5085157343028</v>
      </c>
      <c r="M189">
        <f t="shared" si="27"/>
        <v>896.90000000000384</v>
      </c>
      <c r="N189">
        <f t="shared" si="28"/>
        <v>899.30256629057794</v>
      </c>
      <c r="O189">
        <f t="shared" si="29"/>
        <v>903.32115386916587</v>
      </c>
      <c r="P189">
        <f t="shared" si="30"/>
        <v>908.97736270593839</v>
      </c>
      <c r="Q189">
        <f t="shared" si="31"/>
        <v>916.30170314686052</v>
      </c>
    </row>
    <row r="190" spans="2:17" x14ac:dyDescent="0.2">
      <c r="B190">
        <f t="shared" si="34"/>
        <v>897.00000000000387</v>
      </c>
      <c r="C190">
        <f t="shared" si="33"/>
        <v>1798.8056683301336</v>
      </c>
      <c r="D190">
        <f t="shared" si="33"/>
        <v>2710.2656093900387</v>
      </c>
      <c r="E190">
        <f t="shared" si="33"/>
        <v>3636.3148370932176</v>
      </c>
      <c r="F190">
        <f t="shared" si="33"/>
        <v>4582.0193317133117</v>
      </c>
      <c r="M190">
        <f t="shared" si="27"/>
        <v>897.00000000000387</v>
      </c>
      <c r="N190">
        <f t="shared" si="28"/>
        <v>899.40283416506679</v>
      </c>
      <c r="O190">
        <f t="shared" si="29"/>
        <v>903.42186979667952</v>
      </c>
      <c r="P190">
        <f t="shared" si="30"/>
        <v>909.07870927330441</v>
      </c>
      <c r="Q190">
        <f t="shared" si="31"/>
        <v>916.40386634266235</v>
      </c>
    </row>
    <row r="191" spans="2:17" x14ac:dyDescent="0.2">
      <c r="B191">
        <f t="shared" si="34"/>
        <v>897.10000000000389</v>
      </c>
      <c r="C191">
        <f t="shared" si="33"/>
        <v>1799.0062040791113</v>
      </c>
      <c r="D191">
        <f t="shared" si="33"/>
        <v>2710.5677571725791</v>
      </c>
      <c r="E191">
        <f t="shared" si="33"/>
        <v>3636.7202233626817</v>
      </c>
      <c r="F191">
        <f t="shared" si="33"/>
        <v>4582.5301476923214</v>
      </c>
      <c r="M191">
        <f t="shared" si="27"/>
        <v>897.10000000000389</v>
      </c>
      <c r="N191">
        <f t="shared" si="28"/>
        <v>899.50310203955564</v>
      </c>
      <c r="O191">
        <f t="shared" si="29"/>
        <v>903.52258572419305</v>
      </c>
      <c r="P191">
        <f t="shared" si="30"/>
        <v>909.18005584067043</v>
      </c>
      <c r="Q191">
        <f t="shared" si="31"/>
        <v>916.5060295384643</v>
      </c>
    </row>
    <row r="192" spans="2:17" x14ac:dyDescent="0.2">
      <c r="B192">
        <f t="shared" si="34"/>
        <v>897.20000000000391</v>
      </c>
      <c r="C192">
        <f t="shared" si="33"/>
        <v>1799.2067398280892</v>
      </c>
      <c r="D192">
        <f t="shared" si="33"/>
        <v>2710.8699049551201</v>
      </c>
      <c r="E192">
        <f t="shared" si="33"/>
        <v>3637.1256096321463</v>
      </c>
      <c r="F192">
        <f t="shared" si="33"/>
        <v>4583.0409636713312</v>
      </c>
      <c r="M192">
        <f t="shared" si="27"/>
        <v>897.20000000000391</v>
      </c>
      <c r="N192">
        <f t="shared" si="28"/>
        <v>899.60336991404461</v>
      </c>
      <c r="O192">
        <f t="shared" si="29"/>
        <v>903.6233016517067</v>
      </c>
      <c r="P192">
        <f t="shared" si="30"/>
        <v>909.28140240803657</v>
      </c>
      <c r="Q192">
        <f t="shared" si="31"/>
        <v>916.60819273426625</v>
      </c>
    </row>
    <row r="193" spans="2:17" x14ac:dyDescent="0.2">
      <c r="B193">
        <f t="shared" si="34"/>
        <v>897.30000000000393</v>
      </c>
      <c r="C193">
        <f t="shared" si="33"/>
        <v>1799.4072755770669</v>
      </c>
      <c r="D193">
        <f t="shared" si="33"/>
        <v>2711.172052737661</v>
      </c>
      <c r="E193">
        <f t="shared" si="33"/>
        <v>3637.5309959016104</v>
      </c>
      <c r="F193">
        <f t="shared" si="33"/>
        <v>4583.5517796503409</v>
      </c>
      <c r="M193">
        <f t="shared" si="27"/>
        <v>897.30000000000393</v>
      </c>
      <c r="N193">
        <f t="shared" si="28"/>
        <v>899.70363778853346</v>
      </c>
      <c r="O193">
        <f t="shared" si="29"/>
        <v>903.72401757922034</v>
      </c>
      <c r="P193">
        <f t="shared" si="30"/>
        <v>909.38274897540259</v>
      </c>
      <c r="Q193">
        <f t="shared" si="31"/>
        <v>916.7103559300682</v>
      </c>
    </row>
    <row r="194" spans="2:17" x14ac:dyDescent="0.2">
      <c r="B194">
        <f t="shared" si="34"/>
        <v>897.40000000000396</v>
      </c>
      <c r="C194">
        <f t="shared" si="33"/>
        <v>1799.6078113260446</v>
      </c>
      <c r="D194">
        <f t="shared" si="33"/>
        <v>2711.4742005202015</v>
      </c>
      <c r="E194">
        <f t="shared" si="33"/>
        <v>3637.9363821710745</v>
      </c>
      <c r="F194">
        <f t="shared" si="33"/>
        <v>4584.0625956293497</v>
      </c>
      <c r="M194">
        <f t="shared" si="27"/>
        <v>897.40000000000396</v>
      </c>
      <c r="N194">
        <f t="shared" si="28"/>
        <v>899.80390566302231</v>
      </c>
      <c r="O194">
        <f t="shared" si="29"/>
        <v>903.82473350673388</v>
      </c>
      <c r="P194">
        <f t="shared" si="30"/>
        <v>909.48409554276861</v>
      </c>
      <c r="Q194">
        <f t="shared" si="31"/>
        <v>916.81251912586993</v>
      </c>
    </row>
    <row r="195" spans="2:17" x14ac:dyDescent="0.2">
      <c r="B195">
        <f t="shared" si="34"/>
        <v>897.50000000000398</v>
      </c>
      <c r="C195">
        <f t="shared" si="33"/>
        <v>1799.8083470750225</v>
      </c>
      <c r="D195">
        <f t="shared" si="33"/>
        <v>2711.7763483027425</v>
      </c>
      <c r="E195">
        <f t="shared" si="33"/>
        <v>3638.3417684405385</v>
      </c>
      <c r="F195">
        <f t="shared" si="33"/>
        <v>4584.5734116083595</v>
      </c>
      <c r="M195">
        <f t="shared" si="27"/>
        <v>897.50000000000398</v>
      </c>
      <c r="N195">
        <f t="shared" si="28"/>
        <v>899.90417353751127</v>
      </c>
      <c r="O195">
        <f t="shared" si="29"/>
        <v>903.92544943424753</v>
      </c>
      <c r="P195">
        <f t="shared" si="30"/>
        <v>909.58544211013464</v>
      </c>
      <c r="Q195">
        <f t="shared" si="31"/>
        <v>916.91468232167188</v>
      </c>
    </row>
    <row r="196" spans="2:17" x14ac:dyDescent="0.2">
      <c r="B196">
        <f t="shared" si="34"/>
        <v>897.600000000004</v>
      </c>
      <c r="C196">
        <f t="shared" si="33"/>
        <v>1800.0088828240002</v>
      </c>
      <c r="D196">
        <f t="shared" si="33"/>
        <v>2712.0784960852829</v>
      </c>
      <c r="E196">
        <f t="shared" si="33"/>
        <v>3638.7471547100031</v>
      </c>
      <c r="F196">
        <f t="shared" si="33"/>
        <v>4585.0842275873683</v>
      </c>
      <c r="M196">
        <f t="shared" si="27"/>
        <v>897.600000000004</v>
      </c>
      <c r="N196">
        <f t="shared" si="28"/>
        <v>900.00444141200012</v>
      </c>
      <c r="O196">
        <f t="shared" si="29"/>
        <v>904.02616536176095</v>
      </c>
      <c r="P196">
        <f t="shared" si="30"/>
        <v>909.68678867750077</v>
      </c>
      <c r="Q196">
        <f t="shared" si="31"/>
        <v>917.01684551747371</v>
      </c>
    </row>
    <row r="197" spans="2:17" x14ac:dyDescent="0.2">
      <c r="B197">
        <f t="shared" si="34"/>
        <v>897.70000000000402</v>
      </c>
      <c r="C197">
        <f t="shared" si="33"/>
        <v>1800.2094185729779</v>
      </c>
      <c r="D197">
        <f t="shared" si="33"/>
        <v>2712.3806438678239</v>
      </c>
      <c r="E197">
        <f t="shared" si="33"/>
        <v>3639.1525409794672</v>
      </c>
      <c r="F197">
        <f t="shared" si="33"/>
        <v>4585.5950435663781</v>
      </c>
      <c r="M197">
        <f t="shared" si="27"/>
        <v>897.70000000000402</v>
      </c>
      <c r="N197">
        <f t="shared" si="28"/>
        <v>900.10470928648897</v>
      </c>
      <c r="O197">
        <f t="shared" si="29"/>
        <v>904.12688128927459</v>
      </c>
      <c r="P197">
        <f t="shared" si="30"/>
        <v>909.78813524486679</v>
      </c>
      <c r="Q197">
        <f t="shared" si="31"/>
        <v>917.11900871327566</v>
      </c>
    </row>
    <row r="198" spans="2:17" x14ac:dyDescent="0.2">
      <c r="B198">
        <f t="shared" si="34"/>
        <v>897.80000000000405</v>
      </c>
      <c r="C198">
        <f t="shared" si="33"/>
        <v>1800.4099543219556</v>
      </c>
      <c r="D198">
        <f t="shared" si="33"/>
        <v>2712.6827916503648</v>
      </c>
      <c r="E198">
        <f t="shared" si="33"/>
        <v>3639.5579272489313</v>
      </c>
      <c r="F198">
        <f t="shared" si="33"/>
        <v>4586.1058595453869</v>
      </c>
      <c r="M198">
        <f t="shared" si="27"/>
        <v>897.80000000000405</v>
      </c>
      <c r="N198">
        <f t="shared" si="28"/>
        <v>900.20497716097782</v>
      </c>
      <c r="O198">
        <f t="shared" si="29"/>
        <v>904.22759721678824</v>
      </c>
      <c r="P198">
        <f t="shared" si="30"/>
        <v>909.88948181223282</v>
      </c>
      <c r="Q198">
        <f t="shared" si="31"/>
        <v>917.22117190907738</v>
      </c>
    </row>
    <row r="199" spans="2:17" x14ac:dyDescent="0.2">
      <c r="B199">
        <f t="shared" si="34"/>
        <v>897.90000000000407</v>
      </c>
      <c r="C199">
        <f t="shared" si="33"/>
        <v>1800.6104900709336</v>
      </c>
      <c r="D199">
        <f t="shared" si="33"/>
        <v>2712.9849394329053</v>
      </c>
      <c r="E199">
        <f t="shared" si="33"/>
        <v>3639.9633135183958</v>
      </c>
      <c r="F199">
        <f t="shared" si="33"/>
        <v>4586.6166755243967</v>
      </c>
      <c r="M199">
        <f t="shared" si="27"/>
        <v>897.90000000000407</v>
      </c>
      <c r="N199">
        <f t="shared" si="28"/>
        <v>900.30524503546678</v>
      </c>
      <c r="O199">
        <f t="shared" si="29"/>
        <v>904.32831314430177</v>
      </c>
      <c r="P199">
        <f t="shared" si="30"/>
        <v>909.99082837959895</v>
      </c>
      <c r="Q199">
        <f t="shared" si="31"/>
        <v>917.32333510487933</v>
      </c>
    </row>
    <row r="200" spans="2:17" x14ac:dyDescent="0.2">
      <c r="B200">
        <f t="shared" si="34"/>
        <v>898.00000000000409</v>
      </c>
      <c r="C200">
        <f t="shared" ref="C200:F206" si="35">C$19*$B200*2^((C$8^2 - 1)*$C$2*$C$3^($C$17-49)/1200)</f>
        <v>1800.8110258199113</v>
      </c>
      <c r="D200">
        <f t="shared" si="35"/>
        <v>2713.2870872154463</v>
      </c>
      <c r="E200">
        <f t="shared" si="35"/>
        <v>3640.3686997878599</v>
      </c>
      <c r="F200">
        <f t="shared" si="35"/>
        <v>4587.1274915034055</v>
      </c>
      <c r="M200">
        <f t="shared" si="27"/>
        <v>898.00000000000409</v>
      </c>
      <c r="N200">
        <f t="shared" si="28"/>
        <v>900.40551290995563</v>
      </c>
      <c r="O200">
        <f t="shared" si="29"/>
        <v>904.42902907181542</v>
      </c>
      <c r="P200">
        <f t="shared" si="30"/>
        <v>910.09217494696497</v>
      </c>
      <c r="Q200">
        <f t="shared" si="31"/>
        <v>917.42549830068106</v>
      </c>
    </row>
    <row r="201" spans="2:17" x14ac:dyDescent="0.2">
      <c r="B201">
        <f t="shared" si="34"/>
        <v>898.10000000000412</v>
      </c>
      <c r="C201">
        <f t="shared" si="35"/>
        <v>1801.011561568889</v>
      </c>
      <c r="D201">
        <f t="shared" si="35"/>
        <v>2713.5892349979872</v>
      </c>
      <c r="E201">
        <f t="shared" si="35"/>
        <v>3640.774086057324</v>
      </c>
      <c r="F201">
        <f t="shared" si="35"/>
        <v>4587.6383074824162</v>
      </c>
      <c r="M201">
        <f t="shared" si="27"/>
        <v>898.10000000000412</v>
      </c>
      <c r="N201">
        <f t="shared" si="28"/>
        <v>900.50578078444448</v>
      </c>
      <c r="O201">
        <f t="shared" si="29"/>
        <v>904.52974499932907</v>
      </c>
      <c r="P201">
        <f t="shared" si="30"/>
        <v>910.193521514331</v>
      </c>
      <c r="Q201">
        <f t="shared" si="31"/>
        <v>917.52766149648323</v>
      </c>
    </row>
    <row r="202" spans="2:17" x14ac:dyDescent="0.2">
      <c r="B202">
        <f t="shared" si="34"/>
        <v>898.20000000000414</v>
      </c>
      <c r="C202">
        <f t="shared" si="35"/>
        <v>1801.2120973178667</v>
      </c>
      <c r="D202">
        <f t="shared" si="35"/>
        <v>2713.8913827805277</v>
      </c>
      <c r="E202">
        <f t="shared" si="35"/>
        <v>3641.1794723267881</v>
      </c>
      <c r="F202">
        <f t="shared" si="35"/>
        <v>4588.149123461425</v>
      </c>
      <c r="M202">
        <f t="shared" si="27"/>
        <v>898.20000000000414</v>
      </c>
      <c r="N202">
        <f t="shared" si="28"/>
        <v>900.60604865893333</v>
      </c>
      <c r="O202">
        <f t="shared" si="29"/>
        <v>904.6304609268426</v>
      </c>
      <c r="P202">
        <f t="shared" si="30"/>
        <v>910.29486808169702</v>
      </c>
      <c r="Q202">
        <f t="shared" si="31"/>
        <v>917.62982469228496</v>
      </c>
    </row>
    <row r="203" spans="2:17" x14ac:dyDescent="0.2">
      <c r="B203">
        <f t="shared" si="34"/>
        <v>898.30000000000416</v>
      </c>
      <c r="C203">
        <f t="shared" si="35"/>
        <v>1801.4126330668446</v>
      </c>
      <c r="D203">
        <f t="shared" si="35"/>
        <v>2714.1935305630682</v>
      </c>
      <c r="E203">
        <f t="shared" si="35"/>
        <v>3641.5848585962526</v>
      </c>
      <c r="F203">
        <f t="shared" si="35"/>
        <v>4588.6599394404348</v>
      </c>
      <c r="M203">
        <f t="shared" si="27"/>
        <v>898.30000000000416</v>
      </c>
      <c r="N203">
        <f t="shared" si="28"/>
        <v>900.7063165334223</v>
      </c>
      <c r="O203">
        <f t="shared" si="29"/>
        <v>904.73117685435602</v>
      </c>
      <c r="P203">
        <f t="shared" si="30"/>
        <v>910.39621464906315</v>
      </c>
      <c r="Q203">
        <f t="shared" si="31"/>
        <v>917.73198788808691</v>
      </c>
    </row>
    <row r="204" spans="2:17" x14ac:dyDescent="0.2">
      <c r="B204">
        <f t="shared" si="34"/>
        <v>898.40000000000418</v>
      </c>
      <c r="C204">
        <f t="shared" si="35"/>
        <v>1801.6131688158223</v>
      </c>
      <c r="D204">
        <f t="shared" si="35"/>
        <v>2714.4956783456091</v>
      </c>
      <c r="E204">
        <f t="shared" si="35"/>
        <v>3641.9902448657167</v>
      </c>
      <c r="F204">
        <f t="shared" si="35"/>
        <v>4589.1707554194436</v>
      </c>
      <c r="M204">
        <f t="shared" si="27"/>
        <v>898.40000000000418</v>
      </c>
      <c r="N204">
        <f t="shared" si="28"/>
        <v>900.80658440791115</v>
      </c>
      <c r="O204">
        <f t="shared" si="29"/>
        <v>904.83189278186967</v>
      </c>
      <c r="P204">
        <f t="shared" si="30"/>
        <v>910.49756121642918</v>
      </c>
      <c r="Q204">
        <f t="shared" si="31"/>
        <v>917.83415108388874</v>
      </c>
    </row>
    <row r="205" spans="2:17" x14ac:dyDescent="0.2">
      <c r="B205">
        <f t="shared" si="34"/>
        <v>898.50000000000421</v>
      </c>
      <c r="C205">
        <f t="shared" si="35"/>
        <v>1801.8137045648</v>
      </c>
      <c r="D205">
        <f t="shared" si="35"/>
        <v>2714.7978261281501</v>
      </c>
      <c r="E205">
        <f t="shared" si="35"/>
        <v>3642.3956311351808</v>
      </c>
      <c r="F205">
        <f t="shared" si="35"/>
        <v>4589.6815713984533</v>
      </c>
      <c r="M205">
        <f t="shared" si="27"/>
        <v>898.50000000000421</v>
      </c>
      <c r="N205">
        <f t="shared" si="28"/>
        <v>900.9068522824</v>
      </c>
      <c r="O205">
        <f t="shared" si="29"/>
        <v>904.93260870938332</v>
      </c>
      <c r="P205">
        <f t="shared" si="30"/>
        <v>910.5989077837952</v>
      </c>
      <c r="Q205">
        <f t="shared" si="31"/>
        <v>917.93631427969069</v>
      </c>
    </row>
    <row r="206" spans="2:17" x14ac:dyDescent="0.2">
      <c r="B206">
        <f t="shared" si="34"/>
        <v>898.60000000000423</v>
      </c>
      <c r="C206">
        <f t="shared" si="35"/>
        <v>1802.0142403137779</v>
      </c>
      <c r="D206">
        <f t="shared" si="35"/>
        <v>2715.099973910691</v>
      </c>
      <c r="E206">
        <f t="shared" si="35"/>
        <v>3642.8010174046453</v>
      </c>
      <c r="F206">
        <f t="shared" si="35"/>
        <v>4590.1923873774622</v>
      </c>
      <c r="M206">
        <f t="shared" si="27"/>
        <v>898.60000000000423</v>
      </c>
      <c r="N206">
        <f t="shared" si="28"/>
        <v>901.00712015688896</v>
      </c>
      <c r="O206">
        <f t="shared" si="29"/>
        <v>905.03332463689696</v>
      </c>
      <c r="P206">
        <f t="shared" si="30"/>
        <v>910.70025435116133</v>
      </c>
      <c r="Q206">
        <f t="shared" si="31"/>
        <v>918.03847747549241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D8AE-FB0C-C644-8600-96CBF3E921F0}">
  <dimension ref="A1:C91"/>
  <sheetViews>
    <sheetView workbookViewId="0">
      <selection activeCell="B1" sqref="B1:C2"/>
    </sheetView>
  </sheetViews>
  <sheetFormatPr baseColWidth="10" defaultRowHeight="16" x14ac:dyDescent="0.2"/>
  <sheetData>
    <row r="1" spans="1:3" x14ac:dyDescent="0.2">
      <c r="B1" t="s">
        <v>1</v>
      </c>
      <c r="C1">
        <v>0.57999999999999996</v>
      </c>
    </row>
    <row r="2" spans="1:3" x14ac:dyDescent="0.2">
      <c r="B2" t="s">
        <v>2</v>
      </c>
      <c r="C2">
        <v>1.085</v>
      </c>
    </row>
    <row r="4" spans="1:3" x14ac:dyDescent="0.2">
      <c r="A4">
        <v>1</v>
      </c>
    </row>
    <row r="5" spans="1:3" x14ac:dyDescent="0.2">
      <c r="A5">
        <v>2</v>
      </c>
    </row>
    <row r="6" spans="1:3" x14ac:dyDescent="0.2">
      <c r="A6">
        <v>3</v>
      </c>
    </row>
    <row r="7" spans="1:3" x14ac:dyDescent="0.2">
      <c r="A7">
        <v>4</v>
      </c>
    </row>
    <row r="8" spans="1:3" x14ac:dyDescent="0.2">
      <c r="A8">
        <v>5</v>
      </c>
    </row>
    <row r="9" spans="1:3" x14ac:dyDescent="0.2">
      <c r="A9">
        <v>6</v>
      </c>
    </row>
    <row r="10" spans="1:3" x14ac:dyDescent="0.2">
      <c r="A10">
        <v>7</v>
      </c>
    </row>
    <row r="11" spans="1:3" x14ac:dyDescent="0.2">
      <c r="A11">
        <v>8</v>
      </c>
    </row>
    <row r="12" spans="1:3" x14ac:dyDescent="0.2">
      <c r="A12">
        <v>9</v>
      </c>
    </row>
    <row r="13" spans="1:3" x14ac:dyDescent="0.2">
      <c r="A13">
        <v>10</v>
      </c>
    </row>
    <row r="14" spans="1:3" x14ac:dyDescent="0.2">
      <c r="A14">
        <v>11</v>
      </c>
    </row>
    <row r="15" spans="1:3" x14ac:dyDescent="0.2">
      <c r="A15">
        <v>12</v>
      </c>
    </row>
    <row r="16" spans="1:3" x14ac:dyDescent="0.2">
      <c r="A16">
        <v>13</v>
      </c>
    </row>
    <row r="17" spans="1:1" x14ac:dyDescent="0.2">
      <c r="A17">
        <v>14</v>
      </c>
    </row>
    <row r="18" spans="1:1" x14ac:dyDescent="0.2">
      <c r="A18">
        <v>15</v>
      </c>
    </row>
    <row r="19" spans="1:1" x14ac:dyDescent="0.2">
      <c r="A19">
        <v>16</v>
      </c>
    </row>
    <row r="20" spans="1:1" x14ac:dyDescent="0.2">
      <c r="A20">
        <v>17</v>
      </c>
    </row>
    <row r="21" spans="1:1" x14ac:dyDescent="0.2">
      <c r="A21">
        <v>18</v>
      </c>
    </row>
    <row r="22" spans="1:1" x14ac:dyDescent="0.2">
      <c r="A22">
        <v>19</v>
      </c>
    </row>
    <row r="23" spans="1:1" x14ac:dyDescent="0.2">
      <c r="A23">
        <v>20</v>
      </c>
    </row>
    <row r="24" spans="1:1" x14ac:dyDescent="0.2">
      <c r="A24">
        <v>21</v>
      </c>
    </row>
    <row r="25" spans="1:1" x14ac:dyDescent="0.2">
      <c r="A25">
        <v>22</v>
      </c>
    </row>
    <row r="26" spans="1:1" x14ac:dyDescent="0.2">
      <c r="A26">
        <v>23</v>
      </c>
    </row>
    <row r="27" spans="1:1" x14ac:dyDescent="0.2">
      <c r="A27">
        <v>24</v>
      </c>
    </row>
    <row r="28" spans="1:1" x14ac:dyDescent="0.2">
      <c r="A28">
        <v>25</v>
      </c>
    </row>
    <row r="29" spans="1:1" x14ac:dyDescent="0.2">
      <c r="A29">
        <v>26</v>
      </c>
    </row>
    <row r="30" spans="1:1" x14ac:dyDescent="0.2">
      <c r="A30">
        <v>27</v>
      </c>
    </row>
    <row r="31" spans="1:1" x14ac:dyDescent="0.2">
      <c r="A31">
        <v>28</v>
      </c>
    </row>
    <row r="32" spans="1:1" x14ac:dyDescent="0.2">
      <c r="A32">
        <v>29</v>
      </c>
    </row>
    <row r="33" spans="1:1" x14ac:dyDescent="0.2">
      <c r="A33">
        <v>30</v>
      </c>
    </row>
    <row r="34" spans="1:1" x14ac:dyDescent="0.2">
      <c r="A34">
        <v>31</v>
      </c>
    </row>
    <row r="35" spans="1:1" x14ac:dyDescent="0.2">
      <c r="A35">
        <v>32</v>
      </c>
    </row>
    <row r="36" spans="1:1" x14ac:dyDescent="0.2">
      <c r="A36">
        <v>33</v>
      </c>
    </row>
    <row r="37" spans="1:1" x14ac:dyDescent="0.2">
      <c r="A37">
        <v>34</v>
      </c>
    </row>
    <row r="38" spans="1:1" x14ac:dyDescent="0.2">
      <c r="A38">
        <v>35</v>
      </c>
    </row>
    <row r="39" spans="1:1" x14ac:dyDescent="0.2">
      <c r="A39">
        <v>36</v>
      </c>
    </row>
    <row r="40" spans="1:1" x14ac:dyDescent="0.2">
      <c r="A40">
        <v>37</v>
      </c>
    </row>
    <row r="41" spans="1:1" x14ac:dyDescent="0.2">
      <c r="A41">
        <v>38</v>
      </c>
    </row>
    <row r="42" spans="1:1" x14ac:dyDescent="0.2">
      <c r="A42">
        <v>39</v>
      </c>
    </row>
    <row r="43" spans="1:1" x14ac:dyDescent="0.2">
      <c r="A43">
        <v>40</v>
      </c>
    </row>
    <row r="44" spans="1:1" x14ac:dyDescent="0.2">
      <c r="A44">
        <v>41</v>
      </c>
    </row>
    <row r="45" spans="1:1" x14ac:dyDescent="0.2">
      <c r="A45">
        <v>42</v>
      </c>
    </row>
    <row r="46" spans="1:1" x14ac:dyDescent="0.2">
      <c r="A46">
        <v>43</v>
      </c>
    </row>
    <row r="47" spans="1:1" x14ac:dyDescent="0.2">
      <c r="A47">
        <v>44</v>
      </c>
    </row>
    <row r="48" spans="1:1" x14ac:dyDescent="0.2">
      <c r="A48">
        <v>45</v>
      </c>
    </row>
    <row r="49" spans="1:1" x14ac:dyDescent="0.2">
      <c r="A49">
        <v>46</v>
      </c>
    </row>
    <row r="50" spans="1:1" x14ac:dyDescent="0.2">
      <c r="A50">
        <v>47</v>
      </c>
    </row>
    <row r="51" spans="1:1" x14ac:dyDescent="0.2">
      <c r="A51">
        <v>48</v>
      </c>
    </row>
    <row r="52" spans="1:1" x14ac:dyDescent="0.2">
      <c r="A52">
        <v>49</v>
      </c>
    </row>
    <row r="53" spans="1:1" x14ac:dyDescent="0.2">
      <c r="A53">
        <v>50</v>
      </c>
    </row>
    <row r="54" spans="1:1" x14ac:dyDescent="0.2">
      <c r="A54">
        <v>51</v>
      </c>
    </row>
    <row r="55" spans="1:1" x14ac:dyDescent="0.2">
      <c r="A55">
        <v>52</v>
      </c>
    </row>
    <row r="56" spans="1:1" x14ac:dyDescent="0.2">
      <c r="A56">
        <v>53</v>
      </c>
    </row>
    <row r="57" spans="1:1" x14ac:dyDescent="0.2">
      <c r="A57">
        <v>54</v>
      </c>
    </row>
    <row r="58" spans="1:1" x14ac:dyDescent="0.2">
      <c r="A58">
        <v>55</v>
      </c>
    </row>
    <row r="59" spans="1:1" x14ac:dyDescent="0.2">
      <c r="A59">
        <v>56</v>
      </c>
    </row>
    <row r="60" spans="1:1" x14ac:dyDescent="0.2">
      <c r="A60">
        <v>57</v>
      </c>
    </row>
    <row r="61" spans="1:1" x14ac:dyDescent="0.2">
      <c r="A61">
        <v>58</v>
      </c>
    </row>
    <row r="62" spans="1:1" x14ac:dyDescent="0.2">
      <c r="A62">
        <v>59</v>
      </c>
    </row>
    <row r="63" spans="1:1" x14ac:dyDescent="0.2">
      <c r="A63">
        <v>60</v>
      </c>
    </row>
    <row r="64" spans="1:1" x14ac:dyDescent="0.2">
      <c r="A64">
        <v>61</v>
      </c>
    </row>
    <row r="65" spans="1:1" x14ac:dyDescent="0.2">
      <c r="A65">
        <v>62</v>
      </c>
    </row>
    <row r="66" spans="1:1" x14ac:dyDescent="0.2">
      <c r="A66">
        <v>63</v>
      </c>
    </row>
    <row r="67" spans="1:1" x14ac:dyDescent="0.2">
      <c r="A67">
        <v>64</v>
      </c>
    </row>
    <row r="68" spans="1:1" x14ac:dyDescent="0.2">
      <c r="A68">
        <v>65</v>
      </c>
    </row>
    <row r="69" spans="1:1" x14ac:dyDescent="0.2">
      <c r="A69">
        <v>66</v>
      </c>
    </row>
    <row r="70" spans="1:1" x14ac:dyDescent="0.2">
      <c r="A70">
        <v>67</v>
      </c>
    </row>
    <row r="71" spans="1:1" x14ac:dyDescent="0.2">
      <c r="A71">
        <v>68</v>
      </c>
    </row>
    <row r="72" spans="1:1" x14ac:dyDescent="0.2">
      <c r="A72">
        <v>69</v>
      </c>
    </row>
    <row r="73" spans="1:1" x14ac:dyDescent="0.2">
      <c r="A73">
        <v>70</v>
      </c>
    </row>
    <row r="74" spans="1:1" x14ac:dyDescent="0.2">
      <c r="A74">
        <v>71</v>
      </c>
    </row>
    <row r="75" spans="1:1" x14ac:dyDescent="0.2">
      <c r="A75">
        <v>72</v>
      </c>
    </row>
    <row r="76" spans="1:1" x14ac:dyDescent="0.2">
      <c r="A76">
        <v>73</v>
      </c>
    </row>
    <row r="77" spans="1:1" x14ac:dyDescent="0.2">
      <c r="A77">
        <v>74</v>
      </c>
    </row>
    <row r="78" spans="1:1" x14ac:dyDescent="0.2">
      <c r="A78">
        <v>75</v>
      </c>
    </row>
    <row r="79" spans="1:1" x14ac:dyDescent="0.2">
      <c r="A79">
        <v>76</v>
      </c>
    </row>
    <row r="80" spans="1:1" x14ac:dyDescent="0.2">
      <c r="A80">
        <v>77</v>
      </c>
    </row>
    <row r="81" spans="1:1" x14ac:dyDescent="0.2">
      <c r="A81">
        <v>78</v>
      </c>
    </row>
    <row r="82" spans="1:1" x14ac:dyDescent="0.2">
      <c r="A82">
        <v>79</v>
      </c>
    </row>
    <row r="83" spans="1:1" x14ac:dyDescent="0.2">
      <c r="A83">
        <v>80</v>
      </c>
    </row>
    <row r="84" spans="1:1" x14ac:dyDescent="0.2">
      <c r="A84">
        <v>81</v>
      </c>
    </row>
    <row r="85" spans="1:1" x14ac:dyDescent="0.2">
      <c r="A85">
        <v>82</v>
      </c>
    </row>
    <row r="86" spans="1:1" x14ac:dyDescent="0.2">
      <c r="A86">
        <v>83</v>
      </c>
    </row>
    <row r="87" spans="1:1" x14ac:dyDescent="0.2">
      <c r="A87">
        <v>84</v>
      </c>
    </row>
    <row r="88" spans="1:1" x14ac:dyDescent="0.2">
      <c r="A88">
        <v>85</v>
      </c>
    </row>
    <row r="89" spans="1:1" x14ac:dyDescent="0.2">
      <c r="A89">
        <v>86</v>
      </c>
    </row>
    <row r="90" spans="1:1" x14ac:dyDescent="0.2">
      <c r="A90">
        <v>87</v>
      </c>
    </row>
    <row r="91" spans="1:1" x14ac:dyDescent="0.2">
      <c r="A91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FB0B-9F62-B24C-BB67-9583DC92F52D}">
  <dimension ref="A1:K99"/>
  <sheetViews>
    <sheetView workbookViewId="0">
      <selection activeCell="M5" sqref="M5"/>
    </sheetView>
  </sheetViews>
  <sheetFormatPr baseColWidth="10" defaultRowHeight="16" x14ac:dyDescent="0.2"/>
  <sheetData>
    <row r="1" spans="1:11" x14ac:dyDescent="0.2">
      <c r="B1" t="s">
        <v>1</v>
      </c>
      <c r="C1">
        <v>0.57999999999999996</v>
      </c>
    </row>
    <row r="2" spans="1:11" x14ac:dyDescent="0.2">
      <c r="B2" t="s">
        <v>2</v>
      </c>
      <c r="C2">
        <v>1.085</v>
      </c>
    </row>
    <row r="3" spans="1:11" x14ac:dyDescent="0.2">
      <c r="B3" t="s">
        <v>0</v>
      </c>
      <c r="C3">
        <v>440</v>
      </c>
    </row>
    <row r="5" spans="1:11" x14ac:dyDescent="0.2">
      <c r="A5" t="s">
        <v>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 x14ac:dyDescent="0.2">
      <c r="A6">
        <v>49</v>
      </c>
      <c r="B6">
        <f>B$5*$C3*2^((B$5^2 - 1)*$C$1*$C$2^($A6-49)/1200)</f>
        <v>440</v>
      </c>
      <c r="C6">
        <f t="shared" ref="C6:K10" si="0">C$5*$B6*2^((C$5^2 - 1)*$C$1*$C$2^($A6-49)/1200)</f>
        <v>880.8849004184209</v>
      </c>
      <c r="D6">
        <f t="shared" si="0"/>
        <v>1323.5425684301827</v>
      </c>
      <c r="E6">
        <f t="shared" si="0"/>
        <v>1768.8668186513864</v>
      </c>
      <c r="F6">
        <f t="shared" si="0"/>
        <v>2217.7604217644548</v>
      </c>
      <c r="G6">
        <f t="shared" si="0"/>
        <v>2671.1381552648068</v>
      </c>
      <c r="H6">
        <f t="shared" si="0"/>
        <v>3129.9299107649053</v>
      </c>
      <c r="I6">
        <f t="shared" si="0"/>
        <v>3595.0838726341144</v>
      </c>
      <c r="J6">
        <f t="shared" si="0"/>
        <v>4067.5697831857879</v>
      </c>
      <c r="K6">
        <f t="shared" si="0"/>
        <v>4548.3823101495882</v>
      </c>
    </row>
    <row r="7" spans="1:11" x14ac:dyDescent="0.2">
      <c r="A7">
        <f>A6-12</f>
        <v>37</v>
      </c>
      <c r="B7">
        <f>$B6/2/2^(3*$C$1*$C$2^($A7-49)/1200)</f>
        <v>219.91694279874059</v>
      </c>
      <c r="C7">
        <f t="shared" si="0"/>
        <v>440</v>
      </c>
      <c r="D7">
        <f t="shared" si="0"/>
        <v>660.41549514821372</v>
      </c>
      <c r="E7">
        <f t="shared" si="0"/>
        <v>881.33017044032192</v>
      </c>
      <c r="F7">
        <f t="shared" si="0"/>
        <v>1102.911396974536</v>
      </c>
      <c r="G7">
        <f t="shared" si="0"/>
        <v>1325.3273861084629</v>
      </c>
      <c r="H7">
        <f t="shared" si="0"/>
        <v>1548.7474023002869</v>
      </c>
      <c r="I7">
        <f t="shared" si="0"/>
        <v>1773.3419778100681</v>
      </c>
      <c r="J7">
        <f t="shared" si="0"/>
        <v>1999.2831296424461</v>
      </c>
      <c r="K7">
        <f t="shared" si="0"/>
        <v>2226.7445791171322</v>
      </c>
    </row>
    <row r="8" spans="1:11" x14ac:dyDescent="0.2">
      <c r="A8">
        <v>25</v>
      </c>
      <c r="B8">
        <f>$B7/2/2^(3*$C$1*$C$2^($A8-49)/1200)</f>
        <v>109.94287308621382</v>
      </c>
      <c r="C8">
        <f t="shared" si="0"/>
        <v>219.91694279874059</v>
      </c>
      <c r="D8">
        <f t="shared" si="0"/>
        <v>329.95342051792204</v>
      </c>
      <c r="E8">
        <f t="shared" si="0"/>
        <v>440.08354714192598</v>
      </c>
      <c r="F8">
        <f t="shared" si="0"/>
        <v>550.33860787009098</v>
      </c>
      <c r="G8">
        <f t="shared" si="0"/>
        <v>660.74994701561104</v>
      </c>
      <c r="H8">
        <f t="shared" si="0"/>
        <v>771.34898285738041</v>
      </c>
      <c r="I8">
        <f t="shared" si="0"/>
        <v>882.1672225408505</v>
      </c>
      <c r="J8">
        <f t="shared" si="0"/>
        <v>993.23627703779141</v>
      </c>
      <c r="K8">
        <f t="shared" si="0"/>
        <v>1104.5878761749084</v>
      </c>
    </row>
    <row r="9" spans="1:11" x14ac:dyDescent="0.2">
      <c r="A9">
        <v>13</v>
      </c>
      <c r="B9">
        <f>$B8/2/2^(3*$C$1*$C$2^($A9-49)/1200)</f>
        <v>54.968506672767596</v>
      </c>
      <c r="C9">
        <f t="shared" si="0"/>
        <v>109.94287308621382</v>
      </c>
      <c r="D9">
        <f t="shared" si="0"/>
        <v>164.92896002212768</v>
      </c>
      <c r="E9">
        <f t="shared" si="0"/>
        <v>219.93263034477764</v>
      </c>
      <c r="F9">
        <f t="shared" si="0"/>
        <v>274.95975004279921</v>
      </c>
      <c r="G9">
        <f t="shared" si="0"/>
        <v>330.01618927185928</v>
      </c>
      <c r="H9">
        <f t="shared" si="0"/>
        <v>385.10782339835748</v>
      </c>
      <c r="I9">
        <f t="shared" si="0"/>
        <v>440.24053404442373</v>
      </c>
      <c r="J9">
        <f t="shared" si="0"/>
        <v>495.42021013447305</v>
      </c>
      <c r="K9">
        <f t="shared" si="0"/>
        <v>550.65274894357719</v>
      </c>
    </row>
    <row r="10" spans="1:11" x14ac:dyDescent="0.2">
      <c r="A10">
        <v>1</v>
      </c>
      <c r="B10">
        <f>$B9/2/2^(3*$C$1*$C$2^($A10-49)/1200)</f>
        <v>27.483702977951207</v>
      </c>
      <c r="C10">
        <f t="shared" si="0"/>
        <v>54.968506672767596</v>
      </c>
      <c r="D10">
        <f t="shared" si="0"/>
        <v>82.455511874787163</v>
      </c>
      <c r="E10">
        <f t="shared" si="0"/>
        <v>109.94581952130038</v>
      </c>
      <c r="F10">
        <f t="shared" si="0"/>
        <v>137.44053077004369</v>
      </c>
      <c r="G10">
        <f t="shared" si="0"/>
        <v>164.94074707271338</v>
      </c>
      <c r="H10">
        <f t="shared" si="0"/>
        <v>192.44757024850725</v>
      </c>
      <c r="I10">
        <f t="shared" si="0"/>
        <v>219.96210255770015</v>
      </c>
      <c r="J10">
        <f t="shared" si="0"/>
        <v>247.48544677526149</v>
      </c>
      <c r="K10">
        <f t="shared" si="0"/>
        <v>275.01870626452001</v>
      </c>
    </row>
    <row r="12" spans="1:11" x14ac:dyDescent="0.2">
      <c r="A12">
        <v>1</v>
      </c>
      <c r="B12">
        <f>B10</f>
        <v>27.483702977951207</v>
      </c>
      <c r="C12">
        <f t="shared" ref="C12:K12" si="1">C$5*$B12*2^((C$5^2 - 1)*$C$1*$C$2^($A12-49)/1200)</f>
        <v>54.968506672767596</v>
      </c>
      <c r="D12">
        <f t="shared" si="1"/>
        <v>82.455511874787163</v>
      </c>
      <c r="E12">
        <f t="shared" si="1"/>
        <v>109.94581952130038</v>
      </c>
      <c r="F12">
        <f t="shared" si="1"/>
        <v>137.44053077004369</v>
      </c>
      <c r="G12">
        <f t="shared" si="1"/>
        <v>164.94074707271338</v>
      </c>
      <c r="H12">
        <f t="shared" si="1"/>
        <v>192.44757024850725</v>
      </c>
      <c r="I12">
        <f t="shared" si="1"/>
        <v>219.96210255770015</v>
      </c>
      <c r="J12">
        <f t="shared" si="1"/>
        <v>247.48544677526149</v>
      </c>
      <c r="K12">
        <f t="shared" si="1"/>
        <v>275.01870626452001</v>
      </c>
    </row>
    <row r="13" spans="1:11" x14ac:dyDescent="0.2">
      <c r="A13">
        <v>2</v>
      </c>
      <c r="B13">
        <f>B12*2^(1/12)</f>
        <v>29.117969001471966</v>
      </c>
      <c r="C13">
        <f t="shared" ref="C13:K41" si="2">C$5*$B13*2^((C$5^2 - 1)*$C$1*$C$2^($A13-49)/1200)</f>
        <v>58.23720329727292</v>
      </c>
      <c r="D13">
        <f t="shared" si="2"/>
        <v>87.3589682733693</v>
      </c>
      <c r="E13">
        <f t="shared" si="2"/>
        <v>116.48452949901163</v>
      </c>
      <c r="F13">
        <f t="shared" si="2"/>
        <v>145.61515281839993</v>
      </c>
      <c r="G13">
        <f t="shared" si="2"/>
        <v>174.75210444237692</v>
      </c>
      <c r="H13">
        <f t="shared" si="2"/>
        <v>203.89665104015813</v>
      </c>
      <c r="I13">
        <f t="shared" si="2"/>
        <v>233.05005983110917</v>
      </c>
      <c r="J13">
        <f t="shared" si="2"/>
        <v>262.21359867657782</v>
      </c>
      <c r="K13">
        <f t="shared" si="2"/>
        <v>291.3885361717924</v>
      </c>
    </row>
    <row r="14" spans="1:11" x14ac:dyDescent="0.2">
      <c r="A14">
        <v>3</v>
      </c>
      <c r="B14">
        <f t="shared" ref="B14:B23" si="3">B13*2^(1/12)</f>
        <v>30.849413539757528</v>
      </c>
      <c r="C14">
        <f t="shared" si="2"/>
        <v>61.700281558778009</v>
      </c>
      <c r="D14">
        <f t="shared" si="2"/>
        <v>92.554058650617264</v>
      </c>
      <c r="E14">
        <f t="shared" si="2"/>
        <v>123.41219963742948</v>
      </c>
      <c r="F14">
        <f t="shared" si="2"/>
        <v>154.2761596842978</v>
      </c>
      <c r="G14">
        <f t="shared" si="2"/>
        <v>185.14739441360248</v>
      </c>
      <c r="H14">
        <f t="shared" si="2"/>
        <v>216.02736001943995</v>
      </c>
      <c r="I14">
        <f t="shared" si="2"/>
        <v>246.91751338210392</v>
      </c>
      <c r="J14">
        <f t="shared" si="2"/>
        <v>277.81931218264265</v>
      </c>
      <c r="K14">
        <f t="shared" si="2"/>
        <v>308.73421501750403</v>
      </c>
    </row>
    <row r="15" spans="1:11" x14ac:dyDescent="0.2">
      <c r="A15">
        <v>4</v>
      </c>
      <c r="B15">
        <f t="shared" si="3"/>
        <v>32.683815128001051</v>
      </c>
      <c r="C15">
        <f t="shared" si="2"/>
        <v>65.369302206981359</v>
      </c>
      <c r="D15">
        <f t="shared" si="2"/>
        <v>98.05813333046963</v>
      </c>
      <c r="E15">
        <f t="shared" si="2"/>
        <v>130.7519808771105</v>
      </c>
      <c r="F15">
        <f t="shared" si="2"/>
        <v>163.45251765326498</v>
      </c>
      <c r="G15">
        <f t="shared" si="2"/>
        <v>196.1614170356622</v>
      </c>
      <c r="H15">
        <f t="shared" si="2"/>
        <v>228.88035311411866</v>
      </c>
      <c r="I15">
        <f t="shared" si="2"/>
        <v>261.61100083434349</v>
      </c>
      <c r="J15">
        <f t="shared" si="2"/>
        <v>294.35503614084513</v>
      </c>
      <c r="K15">
        <f t="shared" si="2"/>
        <v>327.11413611995732</v>
      </c>
    </row>
    <row r="16" spans="1:11" x14ac:dyDescent="0.2">
      <c r="A16">
        <v>5</v>
      </c>
      <c r="B16">
        <f t="shared" si="3"/>
        <v>34.627295910979143</v>
      </c>
      <c r="C16">
        <f t="shared" si="2"/>
        <v>69.256513760886051</v>
      </c>
      <c r="D16">
        <f t="shared" si="2"/>
        <v>103.88957566644039</v>
      </c>
      <c r="E16">
        <f t="shared" si="2"/>
        <v>138.52840409996875</v>
      </c>
      <c r="F16">
        <f t="shared" si="2"/>
        <v>173.1749220672655</v>
      </c>
      <c r="G16">
        <f t="shared" si="2"/>
        <v>207.83105328552301</v>
      </c>
      <c r="H16">
        <f t="shared" si="2"/>
        <v>242.49872236135386</v>
      </c>
      <c r="I16">
        <f t="shared" si="2"/>
        <v>277.17985496892817</v>
      </c>
      <c r="J16">
        <f t="shared" si="2"/>
        <v>311.87637802824946</v>
      </c>
      <c r="K16">
        <f t="shared" si="2"/>
        <v>346.59021988359194</v>
      </c>
    </row>
    <row r="17" spans="1:11" x14ac:dyDescent="0.2">
      <c r="A17">
        <v>6</v>
      </c>
      <c r="B17">
        <f t="shared" si="3"/>
        <v>36.686342075140935</v>
      </c>
      <c r="C17">
        <f t="shared" si="2"/>
        <v>73.374893455237086</v>
      </c>
      <c r="D17">
        <f t="shared" si="2"/>
        <v>110.06786366699113</v>
      </c>
      <c r="E17">
        <f t="shared" si="2"/>
        <v>146.76746268063167</v>
      </c>
      <c r="F17">
        <f t="shared" si="2"/>
        <v>183.47590113175431</v>
      </c>
      <c r="G17">
        <f t="shared" si="2"/>
        <v>220.19539054325585</v>
      </c>
      <c r="H17">
        <f t="shared" si="2"/>
        <v>256.92814354739363</v>
      </c>
      <c r="I17">
        <f t="shared" si="2"/>
        <v>293.6763741080004</v>
      </c>
      <c r="J17">
        <f t="shared" si="2"/>
        <v>330.44229774288635</v>
      </c>
      <c r="K17">
        <f t="shared" si="2"/>
        <v>367.22813174646018</v>
      </c>
    </row>
    <row r="18" spans="1:11" x14ac:dyDescent="0.2">
      <c r="A18">
        <v>7</v>
      </c>
      <c r="B18">
        <f t="shared" si="3"/>
        <v>38.867825495652426</v>
      </c>
      <c r="C18">
        <f t="shared" si="2"/>
        <v>77.738190629169509</v>
      </c>
      <c r="D18">
        <f t="shared" si="2"/>
        <v>116.61363531498604</v>
      </c>
      <c r="E18">
        <f t="shared" si="2"/>
        <v>155.49670002071917</v>
      </c>
      <c r="F18">
        <f t="shared" si="2"/>
        <v>194.3899260438651</v>
      </c>
      <c r="G18">
        <f t="shared" si="2"/>
        <v>233.29585578862208</v>
      </c>
      <c r="H18">
        <f t="shared" si="2"/>
        <v>272.21703304288269</v>
      </c>
      <c r="I18">
        <f t="shared" si="2"/>
        <v>311.15600325543613</v>
      </c>
      <c r="J18">
        <f t="shared" si="2"/>
        <v>350.11531381342508</v>
      </c>
      <c r="K18">
        <f t="shared" si="2"/>
        <v>389.09751432009688</v>
      </c>
    </row>
    <row r="19" spans="1:11" x14ac:dyDescent="0.2">
      <c r="A19">
        <v>8</v>
      </c>
      <c r="B19">
        <f t="shared" si="3"/>
        <v>41.179026670641029</v>
      </c>
      <c r="C19">
        <f t="shared" si="2"/>
        <v>82.360972703396342</v>
      </c>
      <c r="D19">
        <f t="shared" si="2"/>
        <v>123.54875780532696</v>
      </c>
      <c r="E19">
        <f t="shared" si="2"/>
        <v>164.74530237344445</v>
      </c>
      <c r="F19">
        <f t="shared" si="2"/>
        <v>205.95352783982872</v>
      </c>
      <c r="G19">
        <f t="shared" si="2"/>
        <v>247.17635701691742</v>
      </c>
      <c r="H19">
        <f t="shared" si="2"/>
        <v>288.41671444302324</v>
      </c>
      <c r="I19">
        <f t="shared" si="2"/>
        <v>329.67752672813702</v>
      </c>
      <c r="J19">
        <f t="shared" si="2"/>
        <v>370.96172290007394</v>
      </c>
      <c r="K19">
        <f t="shared" si="2"/>
        <v>412.27223475101908</v>
      </c>
    </row>
    <row r="20" spans="1:11" x14ac:dyDescent="0.2">
      <c r="A20">
        <v>9</v>
      </c>
      <c r="B20">
        <f t="shared" si="3"/>
        <v>43.627659019181294</v>
      </c>
      <c r="C20">
        <f t="shared" si="2"/>
        <v>87.258673901132951</v>
      </c>
      <c r="D20">
        <f t="shared" si="2"/>
        <v>130.89640093885356</v>
      </c>
      <c r="E20">
        <f t="shared" si="2"/>
        <v>174.54419728587553</v>
      </c>
      <c r="F20">
        <f t="shared" si="2"/>
        <v>218.20542138672485</v>
      </c>
      <c r="G20">
        <f t="shared" si="2"/>
        <v>261.88343340761304</v>
      </c>
      <c r="H20">
        <f t="shared" si="2"/>
        <v>305.5815956674374</v>
      </c>
      <c r="I20">
        <f t="shared" si="2"/>
        <v>349.30327306916877</v>
      </c>
      <c r="J20">
        <f t="shared" si="2"/>
        <v>393.0518335317023</v>
      </c>
      <c r="K20">
        <f t="shared" si="2"/>
        <v>436.83064842224996</v>
      </c>
    </row>
    <row r="21" spans="1:11" x14ac:dyDescent="0.2">
      <c r="A21">
        <v>10</v>
      </c>
      <c r="B21">
        <f t="shared" si="3"/>
        <v>46.221894624114036</v>
      </c>
      <c r="C21">
        <f t="shared" si="2"/>
        <v>92.447646877372605</v>
      </c>
      <c r="D21">
        <f t="shared" si="2"/>
        <v>138.68111492551449</v>
      </c>
      <c r="E21">
        <f t="shared" si="2"/>
        <v>184.9261580075713</v>
      </c>
      <c r="F21">
        <f t="shared" si="2"/>
        <v>231.18663697277543</v>
      </c>
      <c r="G21">
        <f t="shared" si="2"/>
        <v>277.46641481778107</v>
      </c>
      <c r="H21">
        <f t="shared" si="2"/>
        <v>323.76935722430409</v>
      </c>
      <c r="I21">
        <f t="shared" si="2"/>
        <v>370.09933309728439</v>
      </c>
      <c r="J21">
        <f t="shared" si="2"/>
        <v>416.46021510367643</v>
      </c>
      <c r="K21">
        <f t="shared" si="2"/>
        <v>462.85588021197299</v>
      </c>
    </row>
    <row r="22" spans="1:11" x14ac:dyDescent="0.2">
      <c r="A22">
        <v>11</v>
      </c>
      <c r="B22">
        <f t="shared" si="3"/>
        <v>48.970391505613136</v>
      </c>
      <c r="C22">
        <f t="shared" si="2"/>
        <v>97.945217431136356</v>
      </c>
      <c r="D22">
        <f t="shared" si="2"/>
        <v>146.92891286573717</v>
      </c>
      <c r="E22">
        <f t="shared" si="2"/>
        <v>195.92591423723917</v>
      </c>
      <c r="F22">
        <f t="shared" si="2"/>
        <v>244.94065998180386</v>
      </c>
      <c r="G22">
        <f t="shared" si="2"/>
        <v>293.97759121403675</v>
      </c>
      <c r="H22">
        <f t="shared" si="2"/>
        <v>343.04115239765906</v>
      </c>
      <c r="I22">
        <f t="shared" si="2"/>
        <v>392.13579201688799</v>
      </c>
      <c r="J22">
        <f t="shared" si="2"/>
        <v>441.26596324866642</v>
      </c>
      <c r="K22">
        <f t="shared" si="2"/>
        <v>490.43612463588431</v>
      </c>
    </row>
    <row r="23" spans="1:11" x14ac:dyDescent="0.2">
      <c r="A23">
        <v>12</v>
      </c>
      <c r="B23">
        <f t="shared" si="3"/>
        <v>51.882322516523047</v>
      </c>
      <c r="C23">
        <f t="shared" si="2"/>
        <v>103.76974248595472</v>
      </c>
      <c r="D23">
        <f t="shared" si="2"/>
        <v>155.6673581959231</v>
      </c>
      <c r="E23">
        <f t="shared" si="2"/>
        <v>207.58026960368647</v>
      </c>
      <c r="F23">
        <f t="shared" si="2"/>
        <v>259.51357917142701</v>
      </c>
      <c r="G23">
        <f t="shared" si="2"/>
        <v>311.47239270211844</v>
      </c>
      <c r="H23">
        <f t="shared" si="2"/>
        <v>363.46182017616047</v>
      </c>
      <c r="I23">
        <f t="shared" si="2"/>
        <v>415.48697658897004</v>
      </c>
      <c r="J23">
        <f t="shared" si="2"/>
        <v>467.55298278972361</v>
      </c>
      <c r="K23">
        <f t="shared" si="2"/>
        <v>519.66496632144231</v>
      </c>
    </row>
    <row r="24" spans="1:11" x14ac:dyDescent="0.2">
      <c r="A24">
        <v>13</v>
      </c>
      <c r="B24">
        <f>$B12*2*2^(3*$C$1*$C$2^($A12-49)/1200)</f>
        <v>54.968506672767596</v>
      </c>
      <c r="C24">
        <f t="shared" si="2"/>
        <v>109.94287308621382</v>
      </c>
      <c r="D24">
        <f t="shared" si="2"/>
        <v>164.92896002212768</v>
      </c>
      <c r="E24">
        <f t="shared" si="2"/>
        <v>219.93263034477764</v>
      </c>
      <c r="F24">
        <f t="shared" si="2"/>
        <v>274.95975004279921</v>
      </c>
      <c r="G24">
        <f t="shared" si="2"/>
        <v>330.01618927185928</v>
      </c>
      <c r="H24">
        <f t="shared" si="2"/>
        <v>385.10782339835748</v>
      </c>
      <c r="I24">
        <f t="shared" si="2"/>
        <v>440.24053404442373</v>
      </c>
      <c r="J24">
        <f t="shared" si="2"/>
        <v>495.42021013447305</v>
      </c>
      <c r="K24">
        <f t="shared" si="2"/>
        <v>550.65274894357719</v>
      </c>
    </row>
    <row r="25" spans="1:11" x14ac:dyDescent="0.2">
      <c r="A25">
        <v>14</v>
      </c>
      <c r="B25">
        <f t="shared" ref="B25:B88" si="4">$B13*2*2^(3*$C$1*$C$2^($A13-49)/1200)</f>
        <v>58.23720329727292</v>
      </c>
      <c r="C25">
        <f t="shared" si="2"/>
        <v>116.48114249547527</v>
      </c>
      <c r="D25">
        <f t="shared" si="2"/>
        <v>174.73855479404619</v>
      </c>
      <c r="E25">
        <f t="shared" si="2"/>
        <v>233.01617998979467</v>
      </c>
      <c r="F25">
        <f t="shared" si="2"/>
        <v>291.32076177646081</v>
      </c>
      <c r="G25">
        <f t="shared" si="2"/>
        <v>349.6590490453288</v>
      </c>
      <c r="H25">
        <f t="shared" si="2"/>
        <v>408.03779718724297</v>
      </c>
      <c r="I25">
        <f t="shared" si="2"/>
        <v>466.46376939637838</v>
      </c>
      <c r="J25">
        <f t="shared" si="2"/>
        <v>524.94373797611911</v>
      </c>
      <c r="K25">
        <f t="shared" si="2"/>
        <v>583.4844856473951</v>
      </c>
    </row>
    <row r="26" spans="1:11" x14ac:dyDescent="0.2">
      <c r="A26">
        <v>15</v>
      </c>
      <c r="B26">
        <f t="shared" si="4"/>
        <v>61.700281558778009</v>
      </c>
      <c r="C26">
        <f t="shared" si="2"/>
        <v>123.40830618659612</v>
      </c>
      <c r="D26">
        <f t="shared" si="2"/>
        <v>185.13181857204279</v>
      </c>
      <c r="E26">
        <f t="shared" si="2"/>
        <v>246.87856664327757</v>
      </c>
      <c r="F26">
        <f t="shared" si="2"/>
        <v>308.65630318900202</v>
      </c>
      <c r="G26">
        <f t="shared" si="2"/>
        <v>370.47278748085506</v>
      </c>
      <c r="H26">
        <f t="shared" si="2"/>
        <v>432.33578689770621</v>
      </c>
      <c r="I26">
        <f t="shared" si="2"/>
        <v>494.25307855232364</v>
      </c>
      <c r="J26">
        <f t="shared" si="2"/>
        <v>556.2324509208953</v>
      </c>
      <c r="K26">
        <f t="shared" si="2"/>
        <v>618.28170547587752</v>
      </c>
    </row>
    <row r="27" spans="1:11" x14ac:dyDescent="0.2">
      <c r="A27">
        <v>16</v>
      </c>
      <c r="B27">
        <f t="shared" si="4"/>
        <v>65.369302206981359</v>
      </c>
      <c r="C27">
        <f t="shared" si="2"/>
        <v>130.74750524856896</v>
      </c>
      <c r="D27">
        <f t="shared" si="2"/>
        <v>196.14351197932979</v>
      </c>
      <c r="E27">
        <f t="shared" si="2"/>
        <v>261.56622929439419</v>
      </c>
      <c r="F27">
        <f t="shared" si="2"/>
        <v>327.02457015134217</v>
      </c>
      <c r="G27">
        <f t="shared" si="2"/>
        <v>392.52745559401615</v>
      </c>
      <c r="H27">
        <f t="shared" si="2"/>
        <v>458.08381677890361</v>
      </c>
      <c r="I27">
        <f t="shared" si="2"/>
        <v>523.702597004734</v>
      </c>
      <c r="J27">
        <f t="shared" si="2"/>
        <v>589.39275374593456</v>
      </c>
      <c r="K27">
        <f t="shared" si="2"/>
        <v>655.16326069059517</v>
      </c>
    </row>
    <row r="28" spans="1:11" x14ac:dyDescent="0.2">
      <c r="A28">
        <v>17</v>
      </c>
      <c r="B28">
        <f t="shared" si="4"/>
        <v>69.256513760886051</v>
      </c>
      <c r="C28">
        <f t="shared" si="2"/>
        <v>138.52325923838589</v>
      </c>
      <c r="D28">
        <f t="shared" si="2"/>
        <v>207.8104706684851</v>
      </c>
      <c r="E28">
        <f t="shared" si="2"/>
        <v>277.12838732678119</v>
      </c>
      <c r="F28">
        <f t="shared" si="2"/>
        <v>346.4872560504615</v>
      </c>
      <c r="G28">
        <f t="shared" si="2"/>
        <v>415.89733376288785</v>
      </c>
      <c r="H28">
        <f t="shared" si="2"/>
        <v>485.36889000165871</v>
      </c>
      <c r="I28">
        <f t="shared" si="2"/>
        <v>554.9122094510227</v>
      </c>
      <c r="J28">
        <f t="shared" si="2"/>
        <v>624.53759447951529</v>
      </c>
      <c r="K28">
        <f t="shared" si="2"/>
        <v>694.25536768369739</v>
      </c>
    </row>
    <row r="29" spans="1:11" x14ac:dyDescent="0.2">
      <c r="A29">
        <v>18</v>
      </c>
      <c r="B29">
        <f t="shared" si="4"/>
        <v>73.374893455237086</v>
      </c>
      <c r="C29">
        <f t="shared" si="2"/>
        <v>146.76154851200809</v>
      </c>
      <c r="D29">
        <f t="shared" si="2"/>
        <v>220.17172991410553</v>
      </c>
      <c r="E29">
        <f t="shared" si="2"/>
        <v>293.61720869101447</v>
      </c>
      <c r="F29">
        <f t="shared" si="2"/>
        <v>367.10976530369754</v>
      </c>
      <c r="G29">
        <f t="shared" si="2"/>
        <v>440.66119279390841</v>
      </c>
      <c r="H29">
        <f t="shared" si="2"/>
        <v>514.28329993821205</v>
      </c>
      <c r="I29">
        <f t="shared" si="2"/>
        <v>587.98791440789239</v>
      </c>
      <c r="J29">
        <f t="shared" si="2"/>
        <v>661.78688593593245</v>
      </c>
      <c r="K29">
        <f t="shared" si="2"/>
        <v>735.6920894922531</v>
      </c>
    </row>
    <row r="30" spans="1:11" x14ac:dyDescent="0.2">
      <c r="A30">
        <v>19</v>
      </c>
      <c r="B30">
        <f t="shared" si="4"/>
        <v>77.738190629169509</v>
      </c>
      <c r="C30">
        <f t="shared" si="2"/>
        <v>155.48990150528439</v>
      </c>
      <c r="D30">
        <f t="shared" si="2"/>
        <v>233.26865679444074</v>
      </c>
      <c r="E30">
        <f t="shared" si="2"/>
        <v>311.08798850262644</v>
      </c>
      <c r="F30">
        <f t="shared" si="2"/>
        <v>388.9614403996444</v>
      </c>
      <c r="G30">
        <f t="shared" si="2"/>
        <v>466.90257194781037</v>
      </c>
      <c r="H30">
        <f t="shared" si="2"/>
        <v>544.92496223702096</v>
      </c>
      <c r="I30">
        <f t="shared" si="2"/>
        <v>623.04221392779107</v>
      </c>
      <c r="J30">
        <f t="shared" si="2"/>
        <v>701.26795720386383</v>
      </c>
      <c r="K30">
        <f t="shared" si="2"/>
        <v>779.61585373599962</v>
      </c>
    </row>
    <row r="31" spans="1:11" x14ac:dyDescent="0.2">
      <c r="A31">
        <v>20</v>
      </c>
      <c r="B31">
        <f t="shared" si="4"/>
        <v>82.360972703396342</v>
      </c>
      <c r="C31">
        <f t="shared" si="2"/>
        <v>164.73748726728073</v>
      </c>
      <c r="D31">
        <f t="shared" si="2"/>
        <v>247.1450904402673</v>
      </c>
      <c r="E31">
        <f t="shared" si="2"/>
        <v>329.59933874937479</v>
      </c>
      <c r="F31">
        <f t="shared" si="2"/>
        <v>412.11580339461091</v>
      </c>
      <c r="G31">
        <f t="shared" si="2"/>
        <v>494.71007515001901</v>
      </c>
      <c r="H31">
        <f t="shared" si="2"/>
        <v>577.39776927334583</v>
      </c>
      <c r="I31">
        <f t="shared" si="2"/>
        <v>660.1945304264965</v>
      </c>
      <c r="J31">
        <f t="shared" si="2"/>
        <v>743.1160376089457</v>
      </c>
      <c r="K31">
        <f t="shared" si="2"/>
        <v>826.17800910628409</v>
      </c>
    </row>
    <row r="32" spans="1:11" x14ac:dyDescent="0.2">
      <c r="A32">
        <v>21</v>
      </c>
      <c r="B32">
        <f t="shared" si="4"/>
        <v>87.258673901132951</v>
      </c>
      <c r="C32">
        <f t="shared" si="2"/>
        <v>174.53521356768428</v>
      </c>
      <c r="D32">
        <f t="shared" si="2"/>
        <v>261.84749086175071</v>
      </c>
      <c r="E32">
        <f t="shared" si="2"/>
        <v>349.21338984169813</v>
      </c>
      <c r="F32">
        <f t="shared" si="2"/>
        <v>436.65081286757982</v>
      </c>
      <c r="G32">
        <f t="shared" si="2"/>
        <v>524.17768671530041</v>
      </c>
      <c r="H32">
        <f t="shared" si="2"/>
        <v>611.81196870244833</v>
      </c>
      <c r="I32">
        <f t="shared" si="2"/>
        <v>699.57165282872757</v>
      </c>
      <c r="J32">
        <f t="shared" si="2"/>
        <v>787.47477593392978</v>
      </c>
      <c r="K32">
        <f t="shared" si="2"/>
        <v>875.53942387639415</v>
      </c>
    </row>
    <row r="33" spans="1:11" x14ac:dyDescent="0.2">
      <c r="A33">
        <v>22</v>
      </c>
      <c r="B33">
        <f t="shared" si="4"/>
        <v>92.447646877372605</v>
      </c>
      <c r="C33">
        <f t="shared" si="2"/>
        <v>184.91583092047043</v>
      </c>
      <c r="D33">
        <f t="shared" si="2"/>
        <v>277.42509689906279</v>
      </c>
      <c r="E33">
        <f t="shared" si="2"/>
        <v>369.99600479494876</v>
      </c>
      <c r="F33">
        <f t="shared" si="2"/>
        <v>462.64913741782908</v>
      </c>
      <c r="G33">
        <f t="shared" si="2"/>
        <v>555.40510803301379</v>
      </c>
      <c r="H33">
        <f t="shared" si="2"/>
        <v>648.28456800492302</v>
      </c>
      <c r="I33">
        <f t="shared" si="2"/>
        <v>741.30821446034884</v>
      </c>
      <c r="J33">
        <f t="shared" si="2"/>
        <v>834.49679797546048</v>
      </c>
      <c r="K33">
        <f t="shared" si="2"/>
        <v>927.87113029054774</v>
      </c>
    </row>
    <row r="34" spans="1:11" x14ac:dyDescent="0.2">
      <c r="A34">
        <v>23</v>
      </c>
      <c r="B34">
        <f t="shared" si="4"/>
        <v>97.945217431136356</v>
      </c>
      <c r="C34">
        <f t="shared" si="2"/>
        <v>195.91404288797582</v>
      </c>
      <c r="D34">
        <f t="shared" si="2"/>
        <v>293.93009388032937</v>
      </c>
      <c r="E34">
        <f t="shared" si="2"/>
        <v>392.01700689155797</v>
      </c>
      <c r="F34">
        <f t="shared" si="2"/>
        <v>490.19844687868698</v>
      </c>
      <c r="G34">
        <f t="shared" si="2"/>
        <v>588.4981167885386</v>
      </c>
      <c r="H34">
        <f t="shared" si="2"/>
        <v>686.93976709524065</v>
      </c>
      <c r="I34">
        <f t="shared" si="2"/>
        <v>785.54720536448247</v>
      </c>
      <c r="J34">
        <f t="shared" si="2"/>
        <v>884.34430584991287</v>
      </c>
      <c r="K34">
        <f t="shared" si="2"/>
        <v>983.35501912709333</v>
      </c>
    </row>
    <row r="35" spans="1:11" x14ac:dyDescent="0.2">
      <c r="A35">
        <v>24</v>
      </c>
      <c r="B35">
        <f t="shared" si="4"/>
        <v>103.76974248595472</v>
      </c>
      <c r="C35">
        <f t="shared" si="2"/>
        <v>207.56662305302149</v>
      </c>
      <c r="D35">
        <f t="shared" si="2"/>
        <v>311.4177916113361</v>
      </c>
      <c r="E35">
        <f t="shared" si="2"/>
        <v>415.3504217363004</v>
      </c>
      <c r="F35">
        <f t="shared" si="2"/>
        <v>519.391722519268</v>
      </c>
      <c r="G35">
        <f t="shared" si="2"/>
        <v>623.56895043990824</v>
      </c>
      <c r="H35">
        <f t="shared" si="2"/>
        <v>727.90942126750235</v>
      </c>
      <c r="I35">
        <f t="shared" si="2"/>
        <v>832.44052199844543</v>
      </c>
      <c r="J35">
        <f t="shared" si="2"/>
        <v>937.189722837261</v>
      </c>
      <c r="K35">
        <f t="shared" si="2"/>
        <v>1042.1845892284623</v>
      </c>
    </row>
    <row r="36" spans="1:11" x14ac:dyDescent="0.2">
      <c r="A36">
        <v>25</v>
      </c>
      <c r="B36">
        <f t="shared" si="4"/>
        <v>109.94287308621382</v>
      </c>
      <c r="C36">
        <f t="shared" si="2"/>
        <v>219.91694279874059</v>
      </c>
      <c r="D36">
        <f t="shared" si="2"/>
        <v>329.95342051792204</v>
      </c>
      <c r="E36">
        <f t="shared" si="2"/>
        <v>440.08354714192598</v>
      </c>
      <c r="F36">
        <f t="shared" si="2"/>
        <v>550.33860787009098</v>
      </c>
      <c r="G36">
        <f t="shared" si="2"/>
        <v>660.74994701561104</v>
      </c>
      <c r="H36">
        <f t="shared" si="2"/>
        <v>771.34898285738041</v>
      </c>
      <c r="I36">
        <f t="shared" si="2"/>
        <v>882.1672225408505</v>
      </c>
      <c r="J36">
        <f t="shared" si="2"/>
        <v>993.23627703779141</v>
      </c>
      <c r="K36">
        <f t="shared" si="2"/>
        <v>1104.5878761749084</v>
      </c>
    </row>
    <row r="37" spans="1:11" x14ac:dyDescent="0.2">
      <c r="A37">
        <v>26</v>
      </c>
      <c r="B37">
        <f t="shared" si="4"/>
        <v>116.48114249547527</v>
      </c>
      <c r="C37">
        <f t="shared" si="2"/>
        <v>232.99814649724075</v>
      </c>
      <c r="D37">
        <f t="shared" si="2"/>
        <v>349.58689191358718</v>
      </c>
      <c r="E37">
        <f t="shared" si="2"/>
        <v>466.2832954700267</v>
      </c>
      <c r="F37">
        <f t="shared" si="2"/>
        <v>583.12332915096692</v>
      </c>
      <c r="G37">
        <f t="shared" si="2"/>
        <v>700.14303868109437</v>
      </c>
      <c r="H37">
        <f t="shared" si="2"/>
        <v>817.378562059763</v>
      </c>
      <c r="I37">
        <f t="shared" si="2"/>
        <v>934.86614816172789</v>
      </c>
      <c r="J37">
        <f t="shared" si="2"/>
        <v>1052.6421754176299</v>
      </c>
      <c r="K37">
        <f t="shared" si="2"/>
        <v>1170.7431705877098</v>
      </c>
    </row>
    <row r="38" spans="1:11" x14ac:dyDescent="0.2">
      <c r="A38">
        <v>27</v>
      </c>
      <c r="B38">
        <f t="shared" si="4"/>
        <v>123.40830618659612</v>
      </c>
      <c r="C38">
        <f t="shared" si="2"/>
        <v>246.85783634917388</v>
      </c>
      <c r="D38">
        <f t="shared" si="2"/>
        <v>370.38983741569865</v>
      </c>
      <c r="E38">
        <f t="shared" si="2"/>
        <v>494.04560223599475</v>
      </c>
      <c r="F38">
        <f t="shared" si="2"/>
        <v>617.86649258741988</v>
      </c>
      <c r="G38">
        <f t="shared" si="2"/>
        <v>741.89396223428469</v>
      </c>
      <c r="H38">
        <f t="shared" si="2"/>
        <v>866.16958005901631</v>
      </c>
      <c r="I38">
        <f t="shared" si="2"/>
        <v>990.73505328313445</v>
      </c>
      <c r="J38">
        <f t="shared" si="2"/>
        <v>1115.6322507962047</v>
      </c>
      <c r="K38">
        <f t="shared" si="2"/>
        <v>1240.9032266110337</v>
      </c>
    </row>
    <row r="39" spans="1:11" x14ac:dyDescent="0.2">
      <c r="A39">
        <v>28</v>
      </c>
      <c r="B39">
        <f t="shared" si="4"/>
        <v>130.74750524856896</v>
      </c>
      <c r="C39">
        <f t="shared" si="2"/>
        <v>261.5423988612468</v>
      </c>
      <c r="D39">
        <f t="shared" si="2"/>
        <v>392.4320978291704</v>
      </c>
      <c r="E39">
        <f t="shared" si="2"/>
        <v>523.46407642174381</v>
      </c>
      <c r="F39">
        <f t="shared" si="2"/>
        <v>654.6858948863287</v>
      </c>
      <c r="G39">
        <f t="shared" si="2"/>
        <v>786.14522822067329</v>
      </c>
      <c r="H39">
        <f t="shared" si="2"/>
        <v>917.8898950424541</v>
      </c>
      <c r="I39">
        <f t="shared" si="2"/>
        <v>1049.9678865804015</v>
      </c>
      <c r="J39">
        <f t="shared" si="2"/>
        <v>1182.4273958116216</v>
      </c>
      <c r="K39">
        <f t="shared" si="2"/>
        <v>1315.3168467698783</v>
      </c>
    </row>
    <row r="40" spans="1:11" x14ac:dyDescent="0.2">
      <c r="A40">
        <v>29</v>
      </c>
      <c r="B40">
        <f t="shared" si="4"/>
        <v>138.52325923838589</v>
      </c>
      <c r="C40">
        <f t="shared" si="2"/>
        <v>277.10099308177746</v>
      </c>
      <c r="D40">
        <f t="shared" si="2"/>
        <v>415.78771184052312</v>
      </c>
      <c r="E40">
        <f t="shared" si="2"/>
        <v>554.63799726842183</v>
      </c>
      <c r="F40">
        <f t="shared" si="2"/>
        <v>693.70653836640145</v>
      </c>
      <c r="G40">
        <f t="shared" si="2"/>
        <v>833.04816728464937</v>
      </c>
      <c r="H40">
        <f t="shared" si="2"/>
        <v>972.71789535619109</v>
      </c>
      <c r="I40">
        <f t="shared" si="2"/>
        <v>1112.7709492950742</v>
      </c>
      <c r="J40">
        <f t="shared" si="2"/>
        <v>1253.2628075924999</v>
      </c>
      <c r="K40">
        <f t="shared" si="2"/>
        <v>1394.2492371444896</v>
      </c>
    </row>
    <row r="41" spans="1:11" x14ac:dyDescent="0.2">
      <c r="A41">
        <v>30</v>
      </c>
      <c r="B41">
        <f t="shared" si="4"/>
        <v>146.76154851200809</v>
      </c>
      <c r="C41">
        <f t="shared" si="2"/>
        <v>293.58571759758894</v>
      </c>
      <c r="D41">
        <f t="shared" si="2"/>
        <v>440.53517236425688</v>
      </c>
      <c r="E41">
        <f t="shared" si="2"/>
        <v>587.67266703175108</v>
      </c>
      <c r="F41">
        <f t="shared" ref="F41:K72" si="5">F$5*$B41*2^((F$5^2 - 1)*$C$1*$C$2^($A41-49)/1200)</f>
        <v>735.06108959906032</v>
      </c>
      <c r="G41">
        <f t="shared" si="5"/>
        <v>882.76350664469851</v>
      </c>
      <c r="H41">
        <f t="shared" si="5"/>
        <v>1030.8432083049172</v>
      </c>
      <c r="I41">
        <f t="shared" si="5"/>
        <v>1179.3637534747659</v>
      </c>
      <c r="J41">
        <f t="shared" si="5"/>
        <v>1328.3890152771912</v>
      </c>
      <c r="K41">
        <f t="shared" si="5"/>
        <v>1477.9832268457235</v>
      </c>
    </row>
    <row r="42" spans="1:11" x14ac:dyDescent="0.2">
      <c r="A42">
        <v>31</v>
      </c>
      <c r="B42">
        <f t="shared" si="4"/>
        <v>155.48990150528439</v>
      </c>
      <c r="C42">
        <f t="shared" ref="C42:K73" si="6">C$5*$B42*2^((C$5^2 - 1)*$C$1*$C$2^($A42-49)/1200)</f>
        <v>311.05178778032422</v>
      </c>
      <c r="D42">
        <f t="shared" si="6"/>
        <v>466.75769914053592</v>
      </c>
      <c r="E42">
        <f t="shared" si="6"/>
        <v>622.67978705266637</v>
      </c>
      <c r="F42">
        <f t="shared" si="5"/>
        <v>778.89036986056101</v>
      </c>
      <c r="G42">
        <f t="shared" si="5"/>
        <v>935.46198869129182</v>
      </c>
      <c r="H42">
        <f t="shared" si="5"/>
        <v>1092.4674636021491</v>
      </c>
      <c r="I42">
        <f t="shared" si="5"/>
        <v>1249.9799500293482</v>
      </c>
      <c r="J42">
        <f t="shared" si="5"/>
        <v>1408.0729955997051</v>
      </c>
      <c r="K42">
        <f t="shared" si="5"/>
        <v>1566.8205973670601</v>
      </c>
    </row>
    <row r="43" spans="1:11" x14ac:dyDescent="0.2">
      <c r="A43">
        <v>32</v>
      </c>
      <c r="B43">
        <f t="shared" si="4"/>
        <v>164.73748726728073</v>
      </c>
      <c r="C43">
        <f t="shared" si="6"/>
        <v>329.557723939467</v>
      </c>
      <c r="D43">
        <f t="shared" si="6"/>
        <v>494.54352870185204</v>
      </c>
      <c r="E43">
        <f t="shared" si="6"/>
        <v>659.77785888171343</v>
      </c>
      <c r="F43">
        <f t="shared" si="5"/>
        <v>825.34387997245346</v>
      </c>
      <c r="G43">
        <f t="shared" si="5"/>
        <v>991.32503540185587</v>
      </c>
      <c r="H43">
        <f t="shared" si="5"/>
        <v>1157.8051166264083</v>
      </c>
      <c r="I43">
        <f t="shared" si="5"/>
        <v>1324.8683336341278</v>
      </c>
      <c r="J43">
        <f t="shared" si="5"/>
        <v>1492.5993859389359</v>
      </c>
      <c r="K43">
        <f t="shared" si="5"/>
        <v>1661.0835341503907</v>
      </c>
    </row>
    <row r="44" spans="1:11" x14ac:dyDescent="0.2">
      <c r="A44">
        <v>33</v>
      </c>
      <c r="B44">
        <f t="shared" si="4"/>
        <v>174.53521356768428</v>
      </c>
      <c r="C44">
        <f t="shared" si="6"/>
        <v>349.16555108560823</v>
      </c>
      <c r="D44">
        <f t="shared" si="6"/>
        <v>523.98622291555057</v>
      </c>
      <c r="E44">
        <f t="shared" si="6"/>
        <v>699.09261235227075</v>
      </c>
      <c r="F44">
        <f t="shared" si="5"/>
        <v>874.58036236493524</v>
      </c>
      <c r="G44">
        <f t="shared" si="5"/>
        <v>1050.5454626689709</v>
      </c>
      <c r="H44">
        <f t="shared" si="5"/>
        <v>1227.0843372393299</v>
      </c>
      <c r="I44">
        <f t="shared" si="5"/>
        <v>1404.2939323768655</v>
      </c>
      <c r="J44">
        <f t="shared" si="5"/>
        <v>1582.271805440439</v>
      </c>
      <c r="K44">
        <f t="shared" si="5"/>
        <v>1761.1162143584518</v>
      </c>
    </row>
    <row r="45" spans="1:11" x14ac:dyDescent="0.2">
      <c r="A45">
        <v>34</v>
      </c>
      <c r="B45">
        <f t="shared" si="4"/>
        <v>184.91583092047043</v>
      </c>
      <c r="C45">
        <f t="shared" si="6"/>
        <v>369.94101105758386</v>
      </c>
      <c r="D45">
        <f t="shared" si="6"/>
        <v>555.1849974070808</v>
      </c>
      <c r="E45">
        <f t="shared" si="6"/>
        <v>740.75746267163038</v>
      </c>
      <c r="F45">
        <f t="shared" si="5"/>
        <v>926.76840348639337</v>
      </c>
      <c r="G45">
        <f t="shared" si="5"/>
        <v>1113.3282490918443</v>
      </c>
      <c r="H45">
        <f t="shared" si="5"/>
        <v>1300.5479706041676</v>
      </c>
      <c r="I45">
        <f t="shared" si="5"/>
        <v>1488.5391910346209</v>
      </c>
      <c r="J45">
        <f t="shared" si="5"/>
        <v>1677.414296210563</v>
      </c>
      <c r="K45">
        <f t="shared" si="5"/>
        <v>1867.2865467524739</v>
      </c>
    </row>
    <row r="46" spans="1:11" x14ac:dyDescent="0.2">
      <c r="A46">
        <v>35</v>
      </c>
      <c r="B46">
        <f t="shared" si="4"/>
        <v>195.91404288797582</v>
      </c>
      <c r="C46">
        <f t="shared" si="6"/>
        <v>391.95378782141074</v>
      </c>
      <c r="D46">
        <f t="shared" si="6"/>
        <v>588.24507127657876</v>
      </c>
      <c r="E46">
        <f t="shared" si="6"/>
        <v>784.91399879267033</v>
      </c>
      <c r="F46">
        <f t="shared" si="5"/>
        <v>982.08708000685363</v>
      </c>
      <c r="G46">
        <f t="shared" si="5"/>
        <v>1179.8913642947462</v>
      </c>
      <c r="H46">
        <f t="shared" si="5"/>
        <v>1378.4545772199131</v>
      </c>
      <c r="I46">
        <f t="shared" si="5"/>
        <v>1577.9052579975655</v>
      </c>
      <c r="J46">
        <f t="shared" si="5"/>
        <v>1778.3728981795941</v>
      </c>
      <c r="K46">
        <f t="shared" si="5"/>
        <v>1979.9880817704193</v>
      </c>
    </row>
    <row r="47" spans="1:11" x14ac:dyDescent="0.2">
      <c r="A47">
        <v>36</v>
      </c>
      <c r="B47">
        <f t="shared" si="4"/>
        <v>207.56662305302149</v>
      </c>
      <c r="C47">
        <f t="shared" si="6"/>
        <v>415.27774680790463</v>
      </c>
      <c r="D47">
        <f t="shared" si="6"/>
        <v>623.27803964012867</v>
      </c>
      <c r="E47">
        <f t="shared" si="6"/>
        <v>831.71250554481617</v>
      </c>
      <c r="F47">
        <f t="shared" si="5"/>
        <v>1040.7266526281469</v>
      </c>
      <c r="G47">
        <f t="shared" si="5"/>
        <v>1250.4666624182744</v>
      </c>
      <c r="H47">
        <f t="shared" si="5"/>
        <v>1461.0795602715759</v>
      </c>
      <c r="I47">
        <f t="shared" si="5"/>
        <v>1672.7133871523633</v>
      </c>
      <c r="J47">
        <f t="shared" si="5"/>
        <v>1885.5173730670379</v>
      </c>
      <c r="K47">
        <f t="shared" si="5"/>
        <v>2099.6421124371632</v>
      </c>
    </row>
    <row r="48" spans="1:11" x14ac:dyDescent="0.2">
      <c r="A48">
        <v>37</v>
      </c>
      <c r="B48">
        <f t="shared" si="4"/>
        <v>219.91694279874059</v>
      </c>
      <c r="C48">
        <f t="shared" si="6"/>
        <v>440</v>
      </c>
      <c r="D48">
        <f t="shared" si="6"/>
        <v>660.41549514821372</v>
      </c>
      <c r="E48">
        <f t="shared" si="6"/>
        <v>881.33017044032192</v>
      </c>
      <c r="F48">
        <f t="shared" si="5"/>
        <v>1102.911396974536</v>
      </c>
      <c r="G48">
        <f t="shared" si="5"/>
        <v>1325.3273861084629</v>
      </c>
      <c r="H48">
        <f t="shared" si="5"/>
        <v>1548.7474023002869</v>
      </c>
      <c r="I48">
        <f t="shared" si="5"/>
        <v>1773.3419778100681</v>
      </c>
      <c r="J48">
        <f t="shared" si="5"/>
        <v>1999.2831296424461</v>
      </c>
      <c r="K48">
        <f t="shared" si="5"/>
        <v>2226.7445791171322</v>
      </c>
    </row>
    <row r="49" spans="1:11" x14ac:dyDescent="0.2">
      <c r="A49">
        <v>38</v>
      </c>
      <c r="B49">
        <f t="shared" si="4"/>
        <v>232.99814649724075</v>
      </c>
      <c r="C49">
        <f t="shared" si="6"/>
        <v>466.18725095756463</v>
      </c>
      <c r="D49">
        <f t="shared" si="6"/>
        <v>699.75853220638851</v>
      </c>
      <c r="E49">
        <f t="shared" si="6"/>
        <v>933.90373129274224</v>
      </c>
      <c r="F49">
        <f t="shared" si="5"/>
        <v>1168.815373849663</v>
      </c>
      <c r="G49">
        <f t="shared" si="5"/>
        <v>1404.6870339563386</v>
      </c>
      <c r="H49">
        <f t="shared" si="5"/>
        <v>1641.7136000083226</v>
      </c>
      <c r="I49">
        <f t="shared" si="5"/>
        <v>1880.0915431070905</v>
      </c>
      <c r="J49">
        <f t="shared" si="5"/>
        <v>2120.0191884864266</v>
      </c>
      <c r="K49">
        <f t="shared" si="5"/>
        <v>2361.6969905006013</v>
      </c>
    </row>
    <row r="50" spans="1:11" x14ac:dyDescent="0.2">
      <c r="A50">
        <v>39</v>
      </c>
      <c r="B50">
        <f t="shared" si="4"/>
        <v>246.85783634917388</v>
      </c>
      <c r="C50">
        <f t="shared" si="6"/>
        <v>493.93519038949597</v>
      </c>
      <c r="D50">
        <f t="shared" si="6"/>
        <v>741.45190518682216</v>
      </c>
      <c r="E50">
        <f t="shared" si="6"/>
        <v>989.62847523167989</v>
      </c>
      <c r="F50">
        <f t="shared" si="5"/>
        <v>1238.6863738415486</v>
      </c>
      <c r="G50">
        <f t="shared" si="5"/>
        <v>1488.8483825961243</v>
      </c>
      <c r="H50">
        <f t="shared" si="5"/>
        <v>1740.3389234916658</v>
      </c>
      <c r="I50">
        <f t="shared" si="5"/>
        <v>1993.3843945077854</v>
      </c>
      <c r="J50">
        <f t="shared" si="5"/>
        <v>2248.2135092891867</v>
      </c>
      <c r="K50">
        <f t="shared" si="5"/>
        <v>2505.0576416558415</v>
      </c>
    </row>
    <row r="51" spans="1:11" x14ac:dyDescent="0.2">
      <c r="A51">
        <v>40</v>
      </c>
      <c r="B51">
        <f t="shared" si="4"/>
        <v>261.5423988612468</v>
      </c>
      <c r="C51">
        <f t="shared" si="6"/>
        <v>523.3371473421106</v>
      </c>
      <c r="D51">
        <f t="shared" si="6"/>
        <v>785.63700090562941</v>
      </c>
      <c r="E51">
        <f t="shared" si="6"/>
        <v>1048.6955276155629</v>
      </c>
      <c r="F51">
        <f t="shared" si="5"/>
        <v>1312.7675167240984</v>
      </c>
      <c r="G51">
        <f t="shared" si="5"/>
        <v>1578.1093900117892</v>
      </c>
      <c r="H51">
        <f t="shared" si="5"/>
        <v>1844.9796168095277</v>
      </c>
      <c r="I51">
        <f t="shared" si="5"/>
        <v>2113.6391336430383</v>
      </c>
      <c r="J51">
        <f t="shared" si="5"/>
        <v>2384.3517694537854</v>
      </c>
      <c r="K51">
        <f t="shared" si="5"/>
        <v>2657.3846773664063</v>
      </c>
    </row>
    <row r="52" spans="1:11" x14ac:dyDescent="0.2">
      <c r="A52">
        <v>41</v>
      </c>
      <c r="B52">
        <f t="shared" si="4"/>
        <v>277.10099308177746</v>
      </c>
      <c r="C52">
        <f t="shared" si="6"/>
        <v>554.49207918074683</v>
      </c>
      <c r="D52">
        <f t="shared" si="6"/>
        <v>832.46385752993888</v>
      </c>
      <c r="E52">
        <f t="shared" si="6"/>
        <v>1111.3079410309008</v>
      </c>
      <c r="F52">
        <f t="shared" si="5"/>
        <v>1391.3174661839332</v>
      </c>
      <c r="G52">
        <f t="shared" si="5"/>
        <v>1672.7876067444017</v>
      </c>
      <c r="H52">
        <f t="shared" si="5"/>
        <v>1956.0160923653441</v>
      </c>
      <c r="I52">
        <f t="shared" si="5"/>
        <v>2241.3037335022987</v>
      </c>
      <c r="J52">
        <f t="shared" si="5"/>
        <v>2528.9549538760029</v>
      </c>
      <c r="K52">
        <f t="shared" si="5"/>
        <v>2819.2783318124502</v>
      </c>
    </row>
    <row r="53" spans="1:11" x14ac:dyDescent="0.2">
      <c r="A53">
        <v>42</v>
      </c>
      <c r="B53">
        <f t="shared" si="4"/>
        <v>293.58571759758894</v>
      </c>
      <c r="C53">
        <f t="shared" si="6"/>
        <v>587.50491805329011</v>
      </c>
      <c r="D53">
        <f t="shared" si="6"/>
        <v>882.09171564133135</v>
      </c>
      <c r="E53">
        <f t="shared" si="6"/>
        <v>1177.6814891421132</v>
      </c>
      <c r="F53">
        <f t="shared" si="5"/>
        <v>1474.6115182858609</v>
      </c>
      <c r="G53">
        <f t="shared" si="5"/>
        <v>1773.2216252409532</v>
      </c>
      <c r="H53">
        <f t="shared" si="5"/>
        <v>2073.854822855229</v>
      </c>
      <c r="I53">
        <f t="shared" si="5"/>
        <v>2376.8579713816407</v>
      </c>
      <c r="J53">
        <f t="shared" si="5"/>
        <v>2682.5824454486228</v>
      </c>
      <c r="K53">
        <f t="shared" si="5"/>
        <v>2991.3848130706383</v>
      </c>
    </row>
    <row r="54" spans="1:11" x14ac:dyDescent="0.2">
      <c r="A54">
        <v>43</v>
      </c>
      <c r="B54">
        <f t="shared" si="4"/>
        <v>311.05178778032422</v>
      </c>
      <c r="C54">
        <f t="shared" si="6"/>
        <v>622.48693972305387</v>
      </c>
      <c r="D54">
        <f t="shared" si="6"/>
        <v>934.68960757759123</v>
      </c>
      <c r="E54">
        <f t="shared" si="6"/>
        <v>1248.0455205328799</v>
      </c>
      <c r="F54">
        <f t="shared" si="5"/>
        <v>1562.9427796094221</v>
      </c>
      <c r="G54">
        <f t="shared" si="5"/>
        <v>1879.7726588814965</v>
      </c>
      <c r="H54">
        <f t="shared" si="5"/>
        <v>2198.9304158455925</v>
      </c>
      <c r="I54">
        <f t="shared" si="5"/>
        <v>2520.8161132849796</v>
      </c>
      <c r="J54">
        <f t="shared" si="5"/>
        <v>2845.8354550229928</v>
      </c>
      <c r="K54">
        <f t="shared" si="5"/>
        <v>3174.4006380092342</v>
      </c>
    </row>
    <row r="55" spans="1:11" x14ac:dyDescent="0.2">
      <c r="A55">
        <v>44</v>
      </c>
      <c r="B55">
        <f t="shared" si="4"/>
        <v>329.557723939467</v>
      </c>
      <c r="C55">
        <f t="shared" si="6"/>
        <v>659.55615636676089</v>
      </c>
      <c r="D55">
        <f t="shared" si="6"/>
        <v>990.43698816123117</v>
      </c>
      <c r="E55">
        <f t="shared" si="6"/>
        <v>1322.643878051543</v>
      </c>
      <c r="F55">
        <f t="shared" si="5"/>
        <v>1656.6234442183156</v>
      </c>
      <c r="G55">
        <f t="shared" si="5"/>
        <v>1992.826265144859</v>
      </c>
      <c r="H55">
        <f t="shared" si="5"/>
        <v>2331.7078928564174</v>
      </c>
      <c r="I55">
        <f t="shared" si="5"/>
        <v>2673.7298817381729</v>
      </c>
      <c r="J55">
        <f t="shared" si="5"/>
        <v>3019.3608361849942</v>
      </c>
      <c r="K55">
        <f t="shared" si="5"/>
        <v>3369.0774804119119</v>
      </c>
    </row>
    <row r="56" spans="1:11" x14ac:dyDescent="0.2">
      <c r="A56">
        <v>45</v>
      </c>
      <c r="B56">
        <f t="shared" si="4"/>
        <v>349.16555108560823</v>
      </c>
      <c r="C56">
        <f t="shared" si="6"/>
        <v>698.83773506829766</v>
      </c>
      <c r="D56">
        <f t="shared" si="6"/>
        <v>1049.5244102346085</v>
      </c>
      <c r="E56">
        <f t="shared" si="6"/>
        <v>1401.7358898000443</v>
      </c>
      <c r="F56">
        <f t="shared" si="5"/>
        <v>1755.986179766745</v>
      </c>
      <c r="G56">
        <f t="shared" si="5"/>
        <v>2112.7942293036858</v>
      </c>
      <c r="H56">
        <f t="shared" si="5"/>
        <v>2472.6851979083813</v>
      </c>
      <c r="I56">
        <f t="shared" si="5"/>
        <v>2836.1917436823123</v>
      </c>
      <c r="J56">
        <f t="shared" si="5"/>
        <v>3203.8553371446292</v>
      </c>
      <c r="K56">
        <f t="shared" si="5"/>
        <v>3576.2276051204922</v>
      </c>
    </row>
    <row r="57" spans="1:11" x14ac:dyDescent="0.2">
      <c r="A57">
        <v>46</v>
      </c>
      <c r="B57">
        <f t="shared" si="4"/>
        <v>369.94101105758386</v>
      </c>
      <c r="C57">
        <f t="shared" si="6"/>
        <v>740.46444388792656</v>
      </c>
      <c r="D57">
        <f t="shared" si="6"/>
        <v>1112.154248770792</v>
      </c>
      <c r="E57">
        <f t="shared" si="6"/>
        <v>1485.5974386169144</v>
      </c>
      <c r="F57">
        <f t="shared" si="5"/>
        <v>1861.3856343524233</v>
      </c>
      <c r="G57">
        <f t="shared" si="5"/>
        <v>2240.1166272604742</v>
      </c>
      <c r="H57">
        <f t="shared" si="5"/>
        <v>2622.395964057072</v>
      </c>
      <c r="I57">
        <f t="shared" si="5"/>
        <v>3008.8385605857789</v>
      </c>
      <c r="J57">
        <f t="shared" si="5"/>
        <v>3400.0703501518301</v>
      </c>
      <c r="K57">
        <f t="shared" si="5"/>
        <v>3796.7299726808251</v>
      </c>
    </row>
    <row r="58" spans="1:11" x14ac:dyDescent="0.2">
      <c r="A58">
        <v>47</v>
      </c>
      <c r="B58">
        <f t="shared" si="4"/>
        <v>391.95378782141074</v>
      </c>
      <c r="C58">
        <f t="shared" si="6"/>
        <v>784.57712755151033</v>
      </c>
      <c r="D58">
        <f t="shared" si="6"/>
        <v>1178.541477721893</v>
      </c>
      <c r="E58">
        <f t="shared" si="6"/>
        <v>1574.5221177124517</v>
      </c>
      <c r="F58">
        <f t="shared" si="5"/>
        <v>1973.2000772207359</v>
      </c>
      <c r="G58">
        <f t="shared" si="5"/>
        <v>2375.2640886949507</v>
      </c>
      <c r="H58">
        <f t="shared" si="5"/>
        <v>2781.4125705682113</v>
      </c>
      <c r="I58">
        <f t="shared" si="5"/>
        <v>3192.3556492900452</v>
      </c>
      <c r="J58">
        <f t="shared" si="5"/>
        <v>3608.817228350988</v>
      </c>
      <c r="K58">
        <f t="shared" si="5"/>
        <v>4031.5371127386393</v>
      </c>
    </row>
    <row r="59" spans="1:11" x14ac:dyDescent="0.2">
      <c r="A59">
        <v>48</v>
      </c>
      <c r="B59">
        <f t="shared" si="4"/>
        <v>415.27774680790463</v>
      </c>
      <c r="C59">
        <f t="shared" si="6"/>
        <v>831.32521498704227</v>
      </c>
      <c r="D59">
        <f t="shared" si="6"/>
        <v>1248.9145042084756</v>
      </c>
      <c r="E59">
        <f t="shared" si="6"/>
        <v>1668.8224810329677</v>
      </c>
      <c r="F59">
        <f t="shared" si="5"/>
        <v>2091.833188138191</v>
      </c>
      <c r="G59">
        <f t="shared" si="5"/>
        <v>2518.7402846454634</v>
      </c>
      <c r="H59">
        <f t="shared" si="5"/>
        <v>2950.3495281815258</v>
      </c>
      <c r="I59">
        <f t="shared" si="5"/>
        <v>3387.4813095438012</v>
      </c>
      <c r="J59">
        <f t="shared" si="5"/>
        <v>3830.973251131692</v>
      </c>
      <c r="K59">
        <f t="shared" si="5"/>
        <v>4281.6828806638132</v>
      </c>
    </row>
    <row r="60" spans="1:11" x14ac:dyDescent="0.2">
      <c r="A60">
        <v>49</v>
      </c>
      <c r="B60">
        <f t="shared" si="4"/>
        <v>440</v>
      </c>
      <c r="C60">
        <f t="shared" si="6"/>
        <v>880.8849004184209</v>
      </c>
      <c r="D60">
        <f t="shared" si="6"/>
        <v>1323.5425684301827</v>
      </c>
      <c r="E60">
        <f t="shared" si="6"/>
        <v>1768.8668186513864</v>
      </c>
      <c r="F60">
        <f t="shared" si="5"/>
        <v>2217.7604217644548</v>
      </c>
      <c r="G60">
        <f t="shared" si="5"/>
        <v>2671.1381552648068</v>
      </c>
      <c r="H60">
        <f t="shared" si="5"/>
        <v>3129.9299107649053</v>
      </c>
      <c r="I60">
        <f t="shared" si="5"/>
        <v>3595.0838726341144</v>
      </c>
      <c r="J60">
        <f t="shared" si="5"/>
        <v>4067.5697831857879</v>
      </c>
      <c r="K60">
        <f t="shared" si="5"/>
        <v>4548.3823101495882</v>
      </c>
    </row>
    <row r="61" spans="1:11" x14ac:dyDescent="0.2">
      <c r="A61">
        <v>50</v>
      </c>
      <c r="B61">
        <f t="shared" si="4"/>
        <v>466.18725095756463</v>
      </c>
      <c r="C61">
        <f t="shared" si="6"/>
        <v>933.39180511104098</v>
      </c>
      <c r="D61">
        <f t="shared" si="6"/>
        <v>1402.6346664464384</v>
      </c>
      <c r="E61">
        <f t="shared" si="6"/>
        <v>1874.9442593825854</v>
      </c>
      <c r="F61">
        <f t="shared" si="5"/>
        <v>2351.3601862426131</v>
      </c>
      <c r="G61">
        <f t="shared" si="5"/>
        <v>2832.9370417783339</v>
      </c>
      <c r="H61">
        <f t="shared" si="5"/>
        <v>3320.7483043461607</v>
      </c>
      <c r="I61">
        <f t="shared" si="5"/>
        <v>3815.8903238371795</v>
      </c>
      <c r="J61">
        <f t="shared" si="5"/>
        <v>4319.4864271015185</v>
      </c>
      <c r="K61">
        <f t="shared" si="5"/>
        <v>4832.6911623833803</v>
      </c>
    </row>
    <row r="62" spans="1:11" x14ac:dyDescent="0.2">
      <c r="A62">
        <v>51</v>
      </c>
      <c r="B62">
        <f t="shared" si="4"/>
        <v>493.93519038949597</v>
      </c>
      <c r="C62">
        <f t="shared" si="6"/>
        <v>989.03990670782764</v>
      </c>
      <c r="D62">
        <f t="shared" si="6"/>
        <v>1486.4882913825659</v>
      </c>
      <c r="E62">
        <f t="shared" si="6"/>
        <v>1987.463745357413</v>
      </c>
      <c r="F62">
        <f t="shared" si="5"/>
        <v>2493.1636213283291</v>
      </c>
      <c r="G62">
        <f t="shared" si="5"/>
        <v>3004.8039942628548</v>
      </c>
      <c r="H62">
        <f t="shared" si="5"/>
        <v>3523.624535817662</v>
      </c>
      <c r="I62">
        <f t="shared" si="5"/>
        <v>4050.8935200108358</v>
      </c>
      <c r="J62">
        <f t="shared" si="5"/>
        <v>4587.9129884443664</v>
      </c>
      <c r="K62">
        <f t="shared" si="5"/>
        <v>5136.0241045168377</v>
      </c>
    </row>
    <row r="63" spans="1:11" x14ac:dyDescent="0.2">
      <c r="A63">
        <v>52</v>
      </c>
      <c r="B63">
        <f t="shared" si="4"/>
        <v>523.3371473421106</v>
      </c>
      <c r="C63">
        <f t="shared" si="6"/>
        <v>1048.0188325273095</v>
      </c>
      <c r="D63">
        <f t="shared" si="6"/>
        <v>1575.3953522675756</v>
      </c>
      <c r="E63">
        <f t="shared" si="6"/>
        <v>2106.8285555551342</v>
      </c>
      <c r="F63">
        <f t="shared" si="5"/>
        <v>2643.6977064252146</v>
      </c>
      <c r="G63">
        <f t="shared" si="5"/>
        <v>3187.4054514145701</v>
      </c>
      <c r="H63">
        <f t="shared" si="5"/>
        <v>3739.3839278696191</v>
      </c>
      <c r="I63">
        <f t="shared" si="5"/>
        <v>4301.1010503491798</v>
      </c>
      <c r="J63">
        <f t="shared" si="5"/>
        <v>4874.0670137499919</v>
      </c>
      <c r="K63">
        <f t="shared" si="5"/>
        <v>5459.8410534714794</v>
      </c>
    </row>
    <row r="64" spans="1:11" x14ac:dyDescent="0.2">
      <c r="A64">
        <v>53</v>
      </c>
      <c r="B64">
        <f t="shared" si="4"/>
        <v>554.49207918074683</v>
      </c>
      <c r="C64">
        <f t="shared" si="6"/>
        <v>1110.5299119117599</v>
      </c>
      <c r="D64">
        <f t="shared" si="6"/>
        <v>1669.6664357775148</v>
      </c>
      <c r="E64">
        <f t="shared" si="6"/>
        <v>2233.4690031892455</v>
      </c>
      <c r="F64">
        <f t="shared" si="5"/>
        <v>2803.5267060855767</v>
      </c>
      <c r="G64">
        <f t="shared" si="5"/>
        <v>3381.4578424778115</v>
      </c>
      <c r="H64">
        <f t="shared" si="5"/>
        <v>3968.9175739667212</v>
      </c>
      <c r="I64">
        <f t="shared" si="5"/>
        <v>4567.6058249636935</v>
      </c>
      <c r="J64">
        <f t="shared" si="5"/>
        <v>5179.275476387229</v>
      </c>
      <c r="K64">
        <f t="shared" si="5"/>
        <v>5805.7409090971896</v>
      </c>
    </row>
    <row r="65" spans="1:11" x14ac:dyDescent="0.2">
      <c r="A65">
        <v>54</v>
      </c>
      <c r="B65">
        <f t="shared" si="4"/>
        <v>587.50491805329011</v>
      </c>
      <c r="C65">
        <f t="shared" si="6"/>
        <v>1176.7869361023952</v>
      </c>
      <c r="D65">
        <f t="shared" si="6"/>
        <v>1769.6321161834758</v>
      </c>
      <c r="E65">
        <f t="shared" si="6"/>
        <v>2367.8445077093338</v>
      </c>
      <c r="F65">
        <f t="shared" si="5"/>
        <v>2973.2552999725585</v>
      </c>
      <c r="G65">
        <f t="shared" si="5"/>
        <v>3587.7321668427294</v>
      </c>
      <c r="H65">
        <f t="shared" si="5"/>
        <v>4213.1888704353842</v>
      </c>
      <c r="I65">
        <f t="shared" si="5"/>
        <v>4851.5951928946206</v>
      </c>
      <c r="J65">
        <f t="shared" si="5"/>
        <v>5504.9872684355105</v>
      </c>
      <c r="K65">
        <f t="shared" si="5"/>
        <v>6175.478391470434</v>
      </c>
    </row>
    <row r="66" spans="1:11" x14ac:dyDescent="0.2">
      <c r="A66">
        <v>55</v>
      </c>
      <c r="B66">
        <f t="shared" si="4"/>
        <v>622.48693972305387</v>
      </c>
      <c r="C66">
        <f t="shared" si="6"/>
        <v>1247.0169729512127</v>
      </c>
      <c r="D66">
        <f t="shared" si="6"/>
        <v>1875.6443734860852</v>
      </c>
      <c r="E66">
        <f t="shared" si="6"/>
        <v>2510.4458614072878</v>
      </c>
      <c r="F66">
        <f t="shared" si="5"/>
        <v>3153.5320412685624</v>
      </c>
      <c r="G66">
        <f t="shared" si="5"/>
        <v>3807.0591007375338</v>
      </c>
      <c r="H66">
        <f t="shared" si="5"/>
        <v>4473.2408604828497</v>
      </c>
      <c r="I66">
        <f t="shared" si="5"/>
        <v>5154.3612695935544</v>
      </c>
      <c r="J66">
        <f t="shared" si="5"/>
        <v>5852.7874452453098</v>
      </c>
      <c r="K66">
        <f t="shared" si="5"/>
        <v>6570.9833607602204</v>
      </c>
    </row>
    <row r="67" spans="1:11" x14ac:dyDescent="0.2">
      <c r="A67">
        <v>56</v>
      </c>
      <c r="B67">
        <f t="shared" si="4"/>
        <v>659.55615636676089</v>
      </c>
      <c r="C67">
        <f t="shared" si="6"/>
        <v>1321.461241192598</v>
      </c>
      <c r="D67">
        <f t="shared" si="6"/>
        <v>1988.0781308211788</v>
      </c>
      <c r="E67">
        <f t="shared" si="6"/>
        <v>2661.7977133623581</v>
      </c>
      <c r="F67">
        <f t="shared" si="5"/>
        <v>3345.0531858085806</v>
      </c>
      <c r="G67">
        <f t="shared" si="5"/>
        <v>4040.3347041217198</v>
      </c>
      <c r="H67">
        <f t="shared" si="5"/>
        <v>4750.2045098135495</v>
      </c>
      <c r="I67">
        <f t="shared" si="5"/>
        <v>5477.3126616700274</v>
      </c>
      <c r="J67">
        <f t="shared" si="5"/>
        <v>6224.4135078034633</v>
      </c>
      <c r="K67">
        <f t="shared" si="5"/>
        <v>6994.3830412436082</v>
      </c>
    </row>
    <row r="68" spans="1:11" x14ac:dyDescent="0.2">
      <c r="A68">
        <v>57</v>
      </c>
      <c r="B68">
        <f t="shared" si="4"/>
        <v>698.83773506829766</v>
      </c>
      <c r="C68">
        <f t="shared" si="6"/>
        <v>1400.3760495021138</v>
      </c>
      <c r="D68">
        <f t="shared" si="6"/>
        <v>2107.3329236064992</v>
      </c>
      <c r="E68">
        <f t="shared" si="6"/>
        <v>2822.4612966029113</v>
      </c>
      <c r="F68">
        <f t="shared" si="5"/>
        <v>3548.5669405036838</v>
      </c>
      <c r="G68">
        <f t="shared" si="5"/>
        <v>4288.5268124160211</v>
      </c>
      <c r="H68">
        <f t="shared" si="5"/>
        <v>5045.3080533800976</v>
      </c>
      <c r="I68">
        <f t="shared" si="5"/>
        <v>5821.9878093988245</v>
      </c>
      <c r="J68">
        <f t="shared" si="5"/>
        <v>6621.7740599580184</v>
      </c>
      <c r="K68">
        <f t="shared" si="5"/>
        <v>7448.0276512033715</v>
      </c>
    </row>
    <row r="69" spans="1:11" x14ac:dyDescent="0.2">
      <c r="A69">
        <v>58</v>
      </c>
      <c r="B69">
        <f t="shared" si="4"/>
        <v>740.46444388792656</v>
      </c>
      <c r="C69">
        <f t="shared" si="6"/>
        <v>1484.0338061387424</v>
      </c>
      <c r="D69">
        <f t="shared" si="6"/>
        <v>2233.8347144829368</v>
      </c>
      <c r="E69">
        <f t="shared" si="6"/>
        <v>2993.0374279917096</v>
      </c>
      <c r="F69">
        <f t="shared" si="5"/>
        <v>3764.8781869393279</v>
      </c>
      <c r="G69">
        <f t="shared" si="5"/>
        <v>4552.6822112362061</v>
      </c>
      <c r="H69">
        <f t="shared" si="5"/>
        <v>5359.8875763146516</v>
      </c>
      <c r="I69">
        <f t="shared" si="5"/>
        <v>6190.0702064792276</v>
      </c>
      <c r="J69">
        <f t="shared" si="5"/>
        <v>7046.97023996587</v>
      </c>
      <c r="K69">
        <f t="shared" si="5"/>
        <v>7934.5200375098948</v>
      </c>
    </row>
    <row r="70" spans="1:11" x14ac:dyDescent="0.2">
      <c r="A70">
        <v>59</v>
      </c>
      <c r="B70">
        <f t="shared" si="4"/>
        <v>784.57712755151033</v>
      </c>
      <c r="C70">
        <f t="shared" si="6"/>
        <v>1572.7241056095836</v>
      </c>
      <c r="D70">
        <f t="shared" si="6"/>
        <v>2368.0378699171702</v>
      </c>
      <c r="E70">
        <f t="shared" si="6"/>
        <v>3174.1698145377168</v>
      </c>
      <c r="F70">
        <f t="shared" si="5"/>
        <v>3994.8537445698339</v>
      </c>
      <c r="G70">
        <f t="shared" si="5"/>
        <v>4833.9347082113554</v>
      </c>
      <c r="H70">
        <f t="shared" si="5"/>
        <v>5695.3990199614154</v>
      </c>
      <c r="I70">
        <f t="shared" si="5"/>
        <v>6583.4058031552522</v>
      </c>
      <c r="J70">
        <f t="shared" si="5"/>
        <v>7502.320401045281</v>
      </c>
      <c r="K70">
        <f t="shared" si="5"/>
        <v>8456.7500316289224</v>
      </c>
    </row>
    <row r="71" spans="1:11" x14ac:dyDescent="0.2">
      <c r="A71">
        <v>60</v>
      </c>
      <c r="B71">
        <f t="shared" si="4"/>
        <v>831.32521498704227</v>
      </c>
      <c r="C71">
        <f t="shared" si="6"/>
        <v>1666.7548995234138</v>
      </c>
      <c r="D71">
        <f t="shared" si="6"/>
        <v>2510.4273164118758</v>
      </c>
      <c r="E71">
        <f t="shared" si="6"/>
        <v>3366.5487046968819</v>
      </c>
      <c r="F71">
        <f t="shared" si="5"/>
        <v>4239.4282479046751</v>
      </c>
      <c r="G71">
        <f t="shared" si="5"/>
        <v>5133.514234721476</v>
      </c>
      <c r="H71">
        <f t="shared" si="5"/>
        <v>6053.431837064426</v>
      </c>
      <c r="I71">
        <f t="shared" si="5"/>
        <v>7004.0229546912569</v>
      </c>
      <c r="J71">
        <f t="shared" si="5"/>
        <v>7990.3886065513943</v>
      </c>
      <c r="K71">
        <f t="shared" si="5"/>
        <v>9017.9343875739887</v>
      </c>
    </row>
    <row r="72" spans="1:11" x14ac:dyDescent="0.2">
      <c r="A72">
        <v>61</v>
      </c>
      <c r="B72">
        <f t="shared" si="4"/>
        <v>880.8849004184209</v>
      </c>
      <c r="C72">
        <f t="shared" si="6"/>
        <v>1766.4891326857012</v>
      </c>
      <c r="D72">
        <f t="shared" si="6"/>
        <v>2661.5741933500613</v>
      </c>
      <c r="E72">
        <f t="shared" si="6"/>
        <v>3570.9864360790098</v>
      </c>
      <c r="F72">
        <f t="shared" si="5"/>
        <v>4499.7008280173277</v>
      </c>
      <c r="G72">
        <f t="shared" si="5"/>
        <v>5452.8663234617843</v>
      </c>
      <c r="H72">
        <f t="shared" si="5"/>
        <v>6435.8534343951815</v>
      </c>
      <c r="I72">
        <f t="shared" si="5"/>
        <v>7454.3046131066849</v>
      </c>
      <c r="J72">
        <f t="shared" si="5"/>
        <v>8514.1881080389176</v>
      </c>
      <c r="K72">
        <f t="shared" si="5"/>
        <v>9621.8560110618237</v>
      </c>
    </row>
    <row r="73" spans="1:11" x14ac:dyDescent="0.2">
      <c r="A73">
        <v>62</v>
      </c>
      <c r="B73">
        <f t="shared" si="4"/>
        <v>933.39180511104098</v>
      </c>
      <c r="C73">
        <f t="shared" si="6"/>
        <v>1872.2099186184385</v>
      </c>
      <c r="D73">
        <f t="shared" si="6"/>
        <v>2821.9332596190961</v>
      </c>
      <c r="E73">
        <f t="shared" si="6"/>
        <v>3788.1466831932494</v>
      </c>
      <c r="F73">
        <f t="shared" si="6"/>
        <v>4776.5957473386352</v>
      </c>
      <c r="G73">
        <f t="shared" si="6"/>
        <v>5793.2436738659208</v>
      </c>
      <c r="H73">
        <f t="shared" si="6"/>
        <v>6844.3312941002177</v>
      </c>
      <c r="I73">
        <f t="shared" si="6"/>
        <v>7936.4408228904949</v>
      </c>
      <c r="J73">
        <f t="shared" si="6"/>
        <v>9076.5643723438225</v>
      </c>
      <c r="K73">
        <f t="shared" si="6"/>
        <v>10272.178201347979</v>
      </c>
    </row>
    <row r="74" spans="1:11" x14ac:dyDescent="0.2">
      <c r="A74">
        <v>63</v>
      </c>
      <c r="B74">
        <f t="shared" si="4"/>
        <v>989.03990670782764</v>
      </c>
      <c r="C74">
        <f t="shared" ref="C74:K99" si="7">C$5*$B74*2^((C$5^2 - 1)*$C$1*$C$2^($A74-49)/1200)</f>
        <v>1984.3191389218605</v>
      </c>
      <c r="D74">
        <f t="shared" si="7"/>
        <v>2992.1426690825901</v>
      </c>
      <c r="E74">
        <f t="shared" si="7"/>
        <v>4018.9477311609917</v>
      </c>
      <c r="F74">
        <f t="shared" si="7"/>
        <v>5071.3723889304747</v>
      </c>
      <c r="G74">
        <f t="shared" si="7"/>
        <v>6156.3270810579916</v>
      </c>
      <c r="H74">
        <f t="shared" si="7"/>
        <v>7281.0702229279368</v>
      </c>
      <c r="I74">
        <f t="shared" si="7"/>
        <v>8453.289022847559</v>
      </c>
      <c r="J74">
        <f t="shared" si="7"/>
        <v>9681.1867708042955</v>
      </c>
      <c r="K74">
        <f t="shared" si="7"/>
        <v>10973.577983623638</v>
      </c>
    </row>
    <row r="75" spans="1:11" x14ac:dyDescent="0.2">
      <c r="A75">
        <v>64</v>
      </c>
      <c r="B75">
        <f t="shared" si="4"/>
        <v>1048.0188325273095</v>
      </c>
      <c r="C75">
        <f t="shared" si="7"/>
        <v>2103.2119861913166</v>
      </c>
      <c r="D75">
        <f t="shared" si="7"/>
        <v>3172.8356986314475</v>
      </c>
      <c r="E75">
        <f t="shared" si="7"/>
        <v>4264.3113509420946</v>
      </c>
      <c r="F75">
        <f t="shared" si="7"/>
        <v>5385.3113424978055</v>
      </c>
      <c r="G75">
        <f t="shared" si="7"/>
        <v>6543.8490057017998</v>
      </c>
      <c r="H75">
        <f t="shared" si="7"/>
        <v>7748.3740363666993</v>
      </c>
      <c r="I75">
        <f t="shared" si="7"/>
        <v>9007.8750302452991</v>
      </c>
      <c r="J75">
        <f t="shared" si="7"/>
        <v>10331.99086511148</v>
      </c>
      <c r="K75">
        <f t="shared" si="7"/>
        <v>11731.132854562051</v>
      </c>
    </row>
    <row r="76" spans="1:11" x14ac:dyDescent="0.2">
      <c r="A76">
        <v>65</v>
      </c>
      <c r="B76">
        <f t="shared" si="4"/>
        <v>1110.5299119117599</v>
      </c>
      <c r="C76">
        <f t="shared" si="7"/>
        <v>2229.3094606618624</v>
      </c>
      <c r="D76">
        <f t="shared" si="7"/>
        <v>3364.6905055552943</v>
      </c>
      <c r="E76">
        <f t="shared" si="7"/>
        <v>4525.2311256094035</v>
      </c>
      <c r="F76">
        <f t="shared" si="7"/>
        <v>5719.8032060079786</v>
      </c>
      <c r="G76">
        <f t="shared" si="7"/>
        <v>6957.7055085768825</v>
      </c>
      <c r="H76">
        <f t="shared" si="7"/>
        <v>8248.7842444143334</v>
      </c>
      <c r="I76">
        <f t="shared" si="7"/>
        <v>9603.5633364567639</v>
      </c>
      <c r="J76">
        <f t="shared" si="7"/>
        <v>11033.386780429517</v>
      </c>
      <c r="K76">
        <f t="shared" si="7"/>
        <v>12550.575790466528</v>
      </c>
    </row>
    <row r="77" spans="1:11" x14ac:dyDescent="0.2">
      <c r="A77">
        <v>66</v>
      </c>
      <c r="B77">
        <f t="shared" si="4"/>
        <v>1176.7869361023952</v>
      </c>
      <c r="C77">
        <f t="shared" si="7"/>
        <v>2363.0602544486669</v>
      </c>
      <c r="D77">
        <f t="shared" si="7"/>
        <v>3568.4339050170333</v>
      </c>
      <c r="E77">
        <f t="shared" si="7"/>
        <v>4802.7793770525632</v>
      </c>
      <c r="F77">
        <f t="shared" si="7"/>
        <v>6076.3605364853047</v>
      </c>
      <c r="G77">
        <f t="shared" si="7"/>
        <v>7399.9759096291618</v>
      </c>
      <c r="H77">
        <f t="shared" si="7"/>
        <v>8785.1111754015292</v>
      </c>
      <c r="I77">
        <f t="shared" si="7"/>
        <v>10244.104879118348</v>
      </c>
      <c r="J77">
        <f t="shared" si="7"/>
        <v>11790.330708241385</v>
      </c>
      <c r="K77">
        <f t="shared" si="7"/>
        <v>13438.40008419599</v>
      </c>
    </row>
    <row r="78" spans="1:11" x14ac:dyDescent="0.2">
      <c r="A78">
        <v>67</v>
      </c>
      <c r="B78">
        <f t="shared" si="4"/>
        <v>1247.0169729512127</v>
      </c>
      <c r="C78">
        <f t="shared" si="7"/>
        <v>2504.9428012292551</v>
      </c>
      <c r="D78">
        <f t="shared" si="7"/>
        <v>3784.8455450949828</v>
      </c>
      <c r="E78">
        <f t="shared" si="7"/>
        <v>5098.1149306737279</v>
      </c>
      <c r="F78">
        <f t="shared" si="7"/>
        <v>6456.6314085780405</v>
      </c>
      <c r="G78">
        <f t="shared" si="7"/>
        <v>7872.9453260771124</v>
      </c>
      <c r="H78">
        <f t="shared" si="7"/>
        <v>9360.4699969090798</v>
      </c>
      <c r="I78">
        <f t="shared" si="7"/>
        <v>10933.692823861515</v>
      </c>
      <c r="J78">
        <f t="shared" si="7"/>
        <v>12608.409115179253</v>
      </c>
      <c r="K78">
        <f t="shared" si="7"/>
        <v>14401.983852696654</v>
      </c>
    </row>
    <row r="79" spans="1:11" x14ac:dyDescent="0.2">
      <c r="A79">
        <v>68</v>
      </c>
      <c r="B79">
        <f t="shared" si="4"/>
        <v>1321.461241192598</v>
      </c>
      <c r="C79">
        <f t="shared" si="7"/>
        <v>2655.467509469062</v>
      </c>
      <c r="D79">
        <f t="shared" si="7"/>
        <v>4014.7625306943023</v>
      </c>
      <c r="E79">
        <f t="shared" si="7"/>
        <v>5412.4918389677368</v>
      </c>
      <c r="F79">
        <f t="shared" si="7"/>
        <v>6862.4148334350939</v>
      </c>
      <c r="G79">
        <f t="shared" si="7"/>
        <v>8379.1305755764588</v>
      </c>
      <c r="H79">
        <f t="shared" si="7"/>
        <v>9978.3225159308295</v>
      </c>
      <c r="I79">
        <f t="shared" si="7"/>
        <v>11677.027888422457</v>
      </c>
      <c r="J79">
        <f t="shared" si="7"/>
        <v>13493.938232515822</v>
      </c>
      <c r="K79">
        <f t="shared" si="7"/>
        <v>15449.738424198797</v>
      </c>
    </row>
    <row r="80" spans="1:11" x14ac:dyDescent="0.2">
      <c r="A80">
        <v>69</v>
      </c>
      <c r="B80">
        <f t="shared" si="4"/>
        <v>1400.3760495021138</v>
      </c>
      <c r="C80">
        <f t="shared" si="7"/>
        <v>2815.1791996736674</v>
      </c>
      <c r="D80">
        <f t="shared" si="7"/>
        <v>4259.0845552720539</v>
      </c>
      <c r="E80">
        <f t="shared" si="7"/>
        <v>5747.2692045844788</v>
      </c>
      <c r="F80">
        <f t="shared" si="7"/>
        <v>7295.6783348924846</v>
      </c>
      <c r="G80">
        <f t="shared" si="7"/>
        <v>8921.3100222900121</v>
      </c>
      <c r="H80">
        <f t="shared" si="7"/>
        <v>10642.525818575834</v>
      </c>
      <c r="I80">
        <f t="shared" si="7"/>
        <v>12479.395071435629</v>
      </c>
      <c r="J80">
        <f t="shared" si="7"/>
        <v>14454.081988114409</v>
      </c>
      <c r="K80">
        <f t="shared" si="7"/>
        <v>16591.285829085107</v>
      </c>
    </row>
    <row r="81" spans="1:11" x14ac:dyDescent="0.2">
      <c r="A81">
        <v>70</v>
      </c>
      <c r="B81">
        <f t="shared" si="4"/>
        <v>1484.0338061387424</v>
      </c>
      <c r="C81">
        <f t="shared" si="7"/>
        <v>2984.6597688874426</v>
      </c>
      <c r="D81">
        <f t="shared" si="7"/>
        <v>4518.7796082205396</v>
      </c>
      <c r="E81">
        <f t="shared" si="7"/>
        <v>6103.9222667135764</v>
      </c>
      <c r="F81">
        <f t="shared" si="7"/>
        <v>7758.5780330839671</v>
      </c>
      <c r="G81">
        <f t="shared" si="7"/>
        <v>9502.5580548169346</v>
      </c>
      <c r="H81">
        <f t="shared" si="7"/>
        <v>11357.389027801641</v>
      </c>
      <c r="I81">
        <f t="shared" si="7"/>
        <v>13346.7540567499</v>
      </c>
      <c r="J81">
        <f t="shared" si="7"/>
        <v>15496.992279298836</v>
      </c>
      <c r="K81">
        <f t="shared" si="7"/>
        <v>17837.671906867574</v>
      </c>
    </row>
    <row r="82" spans="1:11" x14ac:dyDescent="0.2">
      <c r="A82">
        <v>71</v>
      </c>
      <c r="B82">
        <f t="shared" si="4"/>
        <v>1572.7241056095836</v>
      </c>
      <c r="C82">
        <f t="shared" si="7"/>
        <v>3164.5311088063977</v>
      </c>
      <c r="D82">
        <f t="shared" si="7"/>
        <v>4794.8903361365537</v>
      </c>
      <c r="E82">
        <f t="shared" si="7"/>
        <v>6484.0549421071037</v>
      </c>
      <c r="F82">
        <f t="shared" si="7"/>
        <v>8253.4816492125028</v>
      </c>
      <c r="G82">
        <f t="shared" si="7"/>
        <v>10126.285019776918</v>
      </c>
      <c r="H82">
        <f t="shared" si="7"/>
        <v>12127.739725904203</v>
      </c>
      <c r="I82">
        <f t="shared" si="7"/>
        <v>14285.846072675709</v>
      </c>
      <c r="J82">
        <f t="shared" si="7"/>
        <v>16631.976413515644</v>
      </c>
      <c r="K82">
        <f t="shared" si="7"/>
        <v>19201.62318526383</v>
      </c>
    </row>
    <row r="83" spans="1:11" x14ac:dyDescent="0.2">
      <c r="A83">
        <v>72</v>
      </c>
      <c r="B83">
        <f t="shared" si="4"/>
        <v>1666.7548995234138</v>
      </c>
      <c r="C83">
        <f t="shared" si="7"/>
        <v>3355.4583075002456</v>
      </c>
      <c r="D83">
        <f t="shared" si="7"/>
        <v>5088.5411483388416</v>
      </c>
      <c r="E83">
        <f t="shared" si="7"/>
        <v>6889.414044610874</v>
      </c>
      <c r="F83">
        <f t="shared" si="7"/>
        <v>8782.9949216438781</v>
      </c>
      <c r="G83">
        <f t="shared" si="7"/>
        <v>10796.283599031929</v>
      </c>
      <c r="H83">
        <f t="shared" si="7"/>
        <v>12959.00191947255</v>
      </c>
      <c r="I83">
        <f t="shared" si="7"/>
        <v>15304.320621326055</v>
      </c>
      <c r="J83">
        <f t="shared" si="7"/>
        <v>17869.6977191242</v>
      </c>
      <c r="K83">
        <f t="shared" si="7"/>
        <v>20697.857794472275</v>
      </c>
    </row>
    <row r="84" spans="1:11" x14ac:dyDescent="0.2">
      <c r="A84">
        <v>73</v>
      </c>
      <c r="B84">
        <f t="shared" si="4"/>
        <v>1766.4891326857012</v>
      </c>
      <c r="C84">
        <f t="shared" si="7"/>
        <v>3558.2244205891598</v>
      </c>
      <c r="D84">
        <f t="shared" si="7"/>
        <v>5401.0543246169591</v>
      </c>
      <c r="E84">
        <f t="shared" si="7"/>
        <v>7322.0520661723294</v>
      </c>
      <c r="F84">
        <f t="shared" si="7"/>
        <v>9350.1792482207384</v>
      </c>
      <c r="G84">
        <f t="shared" si="7"/>
        <v>11517.013441568282</v>
      </c>
      <c r="H84">
        <f t="shared" si="7"/>
        <v>13857.565325331432</v>
      </c>
      <c r="I84">
        <f t="shared" si="7"/>
        <v>16411.214917774119</v>
      </c>
      <c r="J84">
        <f t="shared" si="7"/>
        <v>19222.80175099567</v>
      </c>
      <c r="K84">
        <f t="shared" si="7"/>
        <v>22343.910820871901</v>
      </c>
    </row>
    <row r="85" spans="1:11" x14ac:dyDescent="0.2">
      <c r="A85">
        <v>74</v>
      </c>
      <c r="B85">
        <f t="shared" si="4"/>
        <v>1872.2099186184385</v>
      </c>
      <c r="C85">
        <f t="shared" si="7"/>
        <v>3773.4600735586869</v>
      </c>
      <c r="D85">
        <f t="shared" si="7"/>
        <v>5733.5427427457298</v>
      </c>
      <c r="E85">
        <f t="shared" si="7"/>
        <v>7783.7815997042908</v>
      </c>
      <c r="F85">
        <f t="shared" si="7"/>
        <v>9957.8669698719441</v>
      </c>
      <c r="G85">
        <f t="shared" si="7"/>
        <v>12292.778207372899</v>
      </c>
      <c r="H85">
        <f t="shared" si="7"/>
        <v>14829.82854059174</v>
      </c>
      <c r="I85">
        <f t="shared" si="7"/>
        <v>17615.873606769244</v>
      </c>
      <c r="J85">
        <f t="shared" si="7"/>
        <v>20704.732854027021</v>
      </c>
      <c r="K85">
        <f t="shared" si="7"/>
        <v>24158.88350716636</v>
      </c>
    </row>
    <row r="86" spans="1:11" x14ac:dyDescent="0.2">
      <c r="A86">
        <v>75</v>
      </c>
      <c r="B86">
        <f t="shared" si="4"/>
        <v>1984.3191389218605</v>
      </c>
      <c r="C86">
        <f t="shared" si="7"/>
        <v>4002.044675942207</v>
      </c>
      <c r="D86">
        <f t="shared" si="7"/>
        <v>6087.5220999636003</v>
      </c>
      <c r="E86">
        <f t="shared" si="7"/>
        <v>8277.0121090931352</v>
      </c>
      <c r="F86">
        <f t="shared" si="7"/>
        <v>10609.742664854533</v>
      </c>
      <c r="G86">
        <f t="shared" si="7"/>
        <v>13129.079768625646</v>
      </c>
      <c r="H86">
        <f t="shared" si="7"/>
        <v>15883.86586502749</v>
      </c>
      <c r="I86">
        <f t="shared" si="7"/>
        <v>18929.983521483591</v>
      </c>
      <c r="J86">
        <f t="shared" si="7"/>
        <v>22332.213962282629</v>
      </c>
      <c r="K86">
        <f t="shared" si="7"/>
        <v>26166.475922243604</v>
      </c>
    </row>
    <row r="87" spans="1:11" x14ac:dyDescent="0.2">
      <c r="A87">
        <v>76</v>
      </c>
      <c r="B87">
        <f t="shared" si="4"/>
        <v>2103.2119861913166</v>
      </c>
      <c r="C87">
        <f t="shared" si="7"/>
        <v>4244.8553418421607</v>
      </c>
      <c r="D87">
        <f t="shared" si="7"/>
        <v>6464.5342192665903</v>
      </c>
      <c r="E87">
        <f t="shared" si="7"/>
        <v>8804.2485428373056</v>
      </c>
      <c r="F87">
        <f t="shared" si="7"/>
        <v>11309.720179911412</v>
      </c>
      <c r="G87">
        <f t="shared" si="7"/>
        <v>14031.880993931887</v>
      </c>
      <c r="H87">
        <f t="shared" si="7"/>
        <v>17028.590550335935</v>
      </c>
      <c r="I87">
        <f t="shared" si="7"/>
        <v>20366.664283513179</v>
      </c>
      <c r="J87">
        <f t="shared" si="7"/>
        <v>24124.310844310341</v>
      </c>
      <c r="K87">
        <f t="shared" si="7"/>
        <v>28394.101397120085</v>
      </c>
    </row>
    <row r="88" spans="1:11" x14ac:dyDescent="0.2">
      <c r="A88">
        <v>77</v>
      </c>
      <c r="B88">
        <f t="shared" si="4"/>
        <v>2229.3094606618624</v>
      </c>
      <c r="C88">
        <f t="shared" si="7"/>
        <v>4502.8340652857005</v>
      </c>
      <c r="D88">
        <f t="shared" si="7"/>
        <v>6866.2537489739052</v>
      </c>
      <c r="E88">
        <f t="shared" si="7"/>
        <v>9368.2461162174404</v>
      </c>
      <c r="F88">
        <f t="shared" si="7"/>
        <v>12062.15957144457</v>
      </c>
      <c r="G88">
        <f t="shared" si="7"/>
        <v>15007.907322429886</v>
      </c>
      <c r="H88">
        <f t="shared" si="7"/>
        <v>18274.176334165262</v>
      </c>
      <c r="I88">
        <f t="shared" si="7"/>
        <v>21941.06477371306</v>
      </c>
      <c r="J88">
        <f t="shared" si="7"/>
        <v>26103.288428115684</v>
      </c>
      <c r="K88">
        <f t="shared" si="7"/>
        <v>30874.133070892796</v>
      </c>
    </row>
    <row r="89" spans="1:11" x14ac:dyDescent="0.2">
      <c r="A89">
        <v>78</v>
      </c>
      <c r="B89">
        <f t="shared" ref="B89:B99" si="8">$B77*2*2^(3*$C$1*$C$2^($A77-49)/1200)</f>
        <v>2363.0602544486669</v>
      </c>
      <c r="C89">
        <f t="shared" si="7"/>
        <v>4776.9935462667345</v>
      </c>
      <c r="D89">
        <f t="shared" si="7"/>
        <v>7294.5026384753291</v>
      </c>
      <c r="E89">
        <f t="shared" si="7"/>
        <v>9972.0420982887572</v>
      </c>
      <c r="F89">
        <f t="shared" si="7"/>
        <v>12871.931089009329</v>
      </c>
      <c r="G89">
        <f t="shared" si="7"/>
        <v>16064.767729670397</v>
      </c>
      <c r="H89">
        <f t="shared" si="7"/>
        <v>19632.275859881232</v>
      </c>
      <c r="I89">
        <f t="shared" si="7"/>
        <v>23670.744141614352</v>
      </c>
      <c r="J89">
        <f t="shared" si="7"/>
        <v>28295.258032589423</v>
      </c>
      <c r="K89">
        <f t="shared" si="7"/>
        <v>33644.980684081638</v>
      </c>
    </row>
    <row r="90" spans="1:11" x14ac:dyDescent="0.2">
      <c r="A90">
        <v>79</v>
      </c>
      <c r="B90">
        <f t="shared" si="8"/>
        <v>2504.9428012292551</v>
      </c>
      <c r="C90">
        <f t="shared" si="7"/>
        <v>5068.42367395782</v>
      </c>
      <c r="D90">
        <f t="shared" si="7"/>
        <v>7751.2665667769888</v>
      </c>
      <c r="E90">
        <f t="shared" si="7"/>
        <v>10618.992474143432</v>
      </c>
      <c r="F90">
        <f t="shared" si="7"/>
        <v>13744.490040989773</v>
      </c>
      <c r="G90">
        <f t="shared" si="7"/>
        <v>17211.098218733638</v>
      </c>
      <c r="H90">
        <f t="shared" si="7"/>
        <v>21116.283290127605</v>
      </c>
      <c r="I90">
        <f t="shared" si="7"/>
        <v>25576.136135975088</v>
      </c>
      <c r="J90">
        <f t="shared" si="7"/>
        <v>30730.976935409555</v>
      </c>
      <c r="K90">
        <f t="shared" si="7"/>
        <v>36752.439184331233</v>
      </c>
    </row>
    <row r="91" spans="1:11" x14ac:dyDescent="0.2">
      <c r="A91">
        <v>80</v>
      </c>
      <c r="B91">
        <f t="shared" si="8"/>
        <v>2655.467509469062</v>
      </c>
      <c r="C91">
        <f t="shared" si="7"/>
        <v>5378.2987567913042</v>
      </c>
      <c r="D91">
        <f t="shared" si="7"/>
        <v>8238.7136312685634</v>
      </c>
      <c r="E91">
        <f t="shared" si="7"/>
        <v>11312.814340201017</v>
      </c>
      <c r="F91">
        <f t="shared" si="7"/>
        <v>14685.964654225359</v>
      </c>
      <c r="G91">
        <f t="shared" si="7"/>
        <v>18456.732619788738</v>
      </c>
      <c r="H91">
        <f t="shared" si="7"/>
        <v>22741.65131966471</v>
      </c>
      <c r="I91">
        <f t="shared" si="7"/>
        <v>27681.117570398703</v>
      </c>
      <c r="J91">
        <f t="shared" si="7"/>
        <v>33446.841255956577</v>
      </c>
      <c r="K91">
        <f t="shared" si="7"/>
        <v>40251.387575997091</v>
      </c>
    </row>
    <row r="92" spans="1:11" x14ac:dyDescent="0.2">
      <c r="A92">
        <v>81</v>
      </c>
      <c r="B92">
        <f t="shared" si="8"/>
        <v>2815.1791996736674</v>
      </c>
      <c r="C92">
        <f t="shared" si="7"/>
        <v>5707.885603072541</v>
      </c>
      <c r="D92">
        <f t="shared" si="7"/>
        <v>8759.2156583771539</v>
      </c>
      <c r="E92">
        <f t="shared" si="7"/>
        <v>12057.635059352764</v>
      </c>
      <c r="F92">
        <f t="shared" si="7"/>
        <v>15703.259499908447</v>
      </c>
      <c r="G92">
        <f t="shared" si="7"/>
        <v>19812.906625724008</v>
      </c>
      <c r="H92">
        <f t="shared" si="7"/>
        <v>24526.275452025886</v>
      </c>
      <c r="I92">
        <f t="shared" si="7"/>
        <v>30013.707607466084</v>
      </c>
      <c r="J92">
        <f t="shared" si="7"/>
        <v>36486.125576332808</v>
      </c>
      <c r="K92">
        <f t="shared" si="7"/>
        <v>44207.941990536863</v>
      </c>
    </row>
    <row r="93" spans="1:11" x14ac:dyDescent="0.2">
      <c r="A93">
        <v>82</v>
      </c>
      <c r="B93">
        <f t="shared" si="8"/>
        <v>2984.6597688874426</v>
      </c>
      <c r="C93">
        <f t="shared" si="7"/>
        <v>6058.5525721458162</v>
      </c>
      <c r="D93">
        <f t="shared" si="7"/>
        <v>9315.3725625942716</v>
      </c>
      <c r="E93">
        <f t="shared" si="7"/>
        <v>12858.049408920951</v>
      </c>
      <c r="F93">
        <f t="shared" si="7"/>
        <v>16804.177630724356</v>
      </c>
      <c r="G93">
        <f t="shared" si="7"/>
        <v>21292.502441861408</v>
      </c>
      <c r="H93">
        <f t="shared" si="7"/>
        <v>26490.961837856314</v>
      </c>
      <c r="I93">
        <f t="shared" si="7"/>
        <v>32606.932263789422</v>
      </c>
      <c r="J93">
        <f t="shared" si="7"/>
        <v>39900.539390009661</v>
      </c>
      <c r="K93">
        <f t="shared" si="7"/>
        <v>48702.201793489294</v>
      </c>
    </row>
    <row r="94" spans="1:11" x14ac:dyDescent="0.2">
      <c r="A94">
        <v>83</v>
      </c>
      <c r="B94">
        <f t="shared" si="8"/>
        <v>3164.5311088063977</v>
      </c>
      <c r="C94">
        <f t="shared" si="7"/>
        <v>6431.7797353336637</v>
      </c>
      <c r="D94">
        <f t="shared" si="7"/>
        <v>9910.0402580370628</v>
      </c>
      <c r="E94">
        <f t="shared" si="7"/>
        <v>13719.186206596176</v>
      </c>
      <c r="F94">
        <f t="shared" si="7"/>
        <v>17997.565289199407</v>
      </c>
      <c r="G94">
        <f t="shared" si="7"/>
        <v>22910.343274738327</v>
      </c>
      <c r="H94">
        <f t="shared" si="7"/>
        <v>28659.999430097982</v>
      </c>
      <c r="I94">
        <f t="shared" si="7"/>
        <v>35499.898752164278</v>
      </c>
      <c r="J94">
        <f t="shared" si="7"/>
        <v>43752.192942148802</v>
      </c>
      <c r="K94">
        <f t="shared" si="7"/>
        <v>53831.775420907266</v>
      </c>
    </row>
    <row r="95" spans="1:11" x14ac:dyDescent="0.2">
      <c r="A95">
        <v>84</v>
      </c>
      <c r="B95">
        <f t="shared" si="8"/>
        <v>3355.4583075002456</v>
      </c>
      <c r="C95">
        <f t="shared" si="7"/>
        <v>6829.1703084523469</v>
      </c>
      <c r="D95">
        <f t="shared" si="7"/>
        <v>10546.362720047293</v>
      </c>
      <c r="E95">
        <f t="shared" si="7"/>
        <v>14646.786209189548</v>
      </c>
      <c r="F95">
        <f t="shared" si="7"/>
        <v>19293.483943767835</v>
      </c>
      <c r="G95">
        <f t="shared" si="7"/>
        <v>24683.549248628726</v>
      </c>
      <c r="H95">
        <f t="shared" si="7"/>
        <v>31061.863030688837</v>
      </c>
      <c r="I95">
        <f t="shared" si="7"/>
        <v>38739.13787852486</v>
      </c>
      <c r="J95">
        <f t="shared" si="7"/>
        <v>48116.095549905665</v>
      </c>
      <c r="K95">
        <f t="shared" si="7"/>
        <v>59716.338958272841</v>
      </c>
    </row>
    <row r="96" spans="1:11" x14ac:dyDescent="0.2">
      <c r="A96">
        <v>85</v>
      </c>
      <c r="B96">
        <f t="shared" si="8"/>
        <v>3558.2244205891598</v>
      </c>
      <c r="C96">
        <f t="shared" si="7"/>
        <v>7252.6087741867541</v>
      </c>
      <c r="D96">
        <f t="shared" si="7"/>
        <v>11228.033742593811</v>
      </c>
      <c r="E96">
        <f t="shared" si="7"/>
        <v>15647.606796195594</v>
      </c>
      <c r="F96">
        <f t="shared" si="7"/>
        <v>20703.830122097181</v>
      </c>
      <c r="G96">
        <f t="shared" si="7"/>
        <v>26632.502681563034</v>
      </c>
      <c r="H96">
        <f t="shared" si="7"/>
        <v>33730.756887737734</v>
      </c>
      <c r="I96">
        <f t="shared" si="7"/>
        <v>42381.139606220779</v>
      </c>
      <c r="J96">
        <f t="shared" si="7"/>
        <v>53084.414247176916</v>
      </c>
      <c r="K96">
        <f t="shared" si="7"/>
        <v>66504.904835832654</v>
      </c>
    </row>
    <row r="97" spans="1:11" x14ac:dyDescent="0.2">
      <c r="A97">
        <v>86</v>
      </c>
      <c r="B97">
        <f t="shared" si="8"/>
        <v>3773.4600735586869</v>
      </c>
      <c r="C97">
        <f t="shared" si="7"/>
        <v>7703.7166804220114</v>
      </c>
      <c r="D97">
        <f t="shared" si="7"/>
        <v>11958.475203728618</v>
      </c>
      <c r="E97">
        <f t="shared" si="7"/>
        <v>16728.3261873667</v>
      </c>
      <c r="F97">
        <f t="shared" si="7"/>
        <v>22240.991489462638</v>
      </c>
      <c r="G97">
        <f t="shared" si="7"/>
        <v>28779.333440287752</v>
      </c>
      <c r="H97">
        <f t="shared" si="7"/>
        <v>36705.112544359283</v>
      </c>
      <c r="I97">
        <f t="shared" si="7"/>
        <v>46491.252319138941</v>
      </c>
      <c r="J97">
        <f t="shared" si="7"/>
        <v>58766.551079835648</v>
      </c>
      <c r="K97">
        <f t="shared" si="7"/>
        <v>74378.570698242649</v>
      </c>
    </row>
    <row r="98" spans="1:11" x14ac:dyDescent="0.2">
      <c r="A98">
        <v>87</v>
      </c>
      <c r="B98">
        <f t="shared" si="8"/>
        <v>4002.044675942207</v>
      </c>
      <c r="C98">
        <f t="shared" si="7"/>
        <v>8184.6775115721848</v>
      </c>
      <c r="D98">
        <f t="shared" si="7"/>
        <v>12742.136059211729</v>
      </c>
      <c r="E98">
        <f t="shared" si="7"/>
        <v>17897.408232659476</v>
      </c>
      <c r="F98">
        <f t="shared" si="7"/>
        <v>23920.435904948878</v>
      </c>
      <c r="G98">
        <f t="shared" si="7"/>
        <v>31151.504813677202</v>
      </c>
      <c r="H98">
        <f t="shared" si="7"/>
        <v>40032.644325604851</v>
      </c>
      <c r="I98">
        <f t="shared" si="7"/>
        <v>51151.037328153972</v>
      </c>
      <c r="J98">
        <f t="shared" si="7"/>
        <v>65300.266119225373</v>
      </c>
      <c r="K98">
        <f t="shared" si="7"/>
        <v>83568.034478320609</v>
      </c>
    </row>
    <row r="99" spans="1:11" x14ac:dyDescent="0.2">
      <c r="A99">
        <v>88</v>
      </c>
      <c r="B99">
        <f t="shared" si="8"/>
        <v>4244.8553418421607</v>
      </c>
      <c r="C99">
        <f t="shared" si="7"/>
        <v>8697.734653039126</v>
      </c>
      <c r="D99">
        <f t="shared" si="7"/>
        <v>13583.744984521372</v>
      </c>
      <c r="E99">
        <f t="shared" si="7"/>
        <v>19164.134282980373</v>
      </c>
      <c r="F99">
        <f t="shared" si="7"/>
        <v>25759.59376653158</v>
      </c>
      <c r="G99">
        <f t="shared" si="7"/>
        <v>33780.719076566435</v>
      </c>
      <c r="H99">
        <f t="shared" si="7"/>
        <v>43769.658309263934</v>
      </c>
      <c r="I99">
        <f t="shared" si="7"/>
        <v>56458.771303071095</v>
      </c>
      <c r="J99">
        <f t="shared" si="7"/>
        <v>72854.957086321563</v>
      </c>
      <c r="K99">
        <f t="shared" si="7"/>
        <v>94362.752748598636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FFE-ED12-754A-8826-C72A860903D3}">
  <dimension ref="A1:K99"/>
  <sheetViews>
    <sheetView workbookViewId="0">
      <selection activeCell="B1" sqref="B1:C3"/>
    </sheetView>
  </sheetViews>
  <sheetFormatPr baseColWidth="10" defaultRowHeight="16" x14ac:dyDescent="0.2"/>
  <sheetData>
    <row r="1" spans="1:11" x14ac:dyDescent="0.2">
      <c r="B1" t="s">
        <v>1</v>
      </c>
      <c r="C1">
        <v>0.57999999999999996</v>
      </c>
    </row>
    <row r="2" spans="1:11" x14ac:dyDescent="0.2">
      <c r="B2" t="s">
        <v>2</v>
      </c>
      <c r="C2">
        <v>1.085</v>
      </c>
    </row>
    <row r="3" spans="1:11" x14ac:dyDescent="0.2">
      <c r="B3" t="s">
        <v>0</v>
      </c>
      <c r="C3">
        <v>440</v>
      </c>
    </row>
    <row r="5" spans="1:11" x14ac:dyDescent="0.2">
      <c r="A5" t="s">
        <v>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 x14ac:dyDescent="0.2">
      <c r="A6">
        <v>49</v>
      </c>
      <c r="B6">
        <f>B$5*$C3*2^((B$5^2 - 1)*$C$1*$C$2^($A6-49)/1200)</f>
        <v>440</v>
      </c>
      <c r="C6">
        <f t="shared" ref="C6:K10" si="0">C$5*$B6*2^((C$5^2 - 1)*$C$1*$C$2^($A6-49)/1200)</f>
        <v>880.8849004184209</v>
      </c>
      <c r="D6">
        <f t="shared" si="0"/>
        <v>1323.5425684301827</v>
      </c>
      <c r="E6">
        <f t="shared" si="0"/>
        <v>1768.8668186513864</v>
      </c>
      <c r="F6">
        <f t="shared" si="0"/>
        <v>2217.7604217644548</v>
      </c>
      <c r="G6">
        <f t="shared" si="0"/>
        <v>2671.1381552648068</v>
      </c>
      <c r="H6">
        <f t="shared" si="0"/>
        <v>3129.9299107649053</v>
      </c>
      <c r="I6">
        <f t="shared" si="0"/>
        <v>3595.0838726341144</v>
      </c>
      <c r="J6">
        <f t="shared" si="0"/>
        <v>4067.5697831857879</v>
      </c>
      <c r="K6">
        <f t="shared" si="0"/>
        <v>4548.3823101495882</v>
      </c>
    </row>
    <row r="7" spans="1:11" x14ac:dyDescent="0.2">
      <c r="A7">
        <f>A6-12</f>
        <v>37</v>
      </c>
      <c r="B7">
        <f>$B6/2/2^($C$1*$C$2^($A7-49)*(15-3*$C$2^12)/1200)</f>
        <v>219.80583526467368</v>
      </c>
      <c r="C7">
        <f t="shared" si="0"/>
        <v>439.77770100671967</v>
      </c>
      <c r="D7">
        <f t="shared" si="0"/>
        <v>660.08183673976339</v>
      </c>
      <c r="E7">
        <f t="shared" si="0"/>
        <v>880.8849004184209</v>
      </c>
      <c r="F7">
        <f t="shared" si="0"/>
        <v>1102.3541785808434</v>
      </c>
      <c r="G7">
        <f t="shared" si="0"/>
        <v>1324.6577976000567</v>
      </c>
      <c r="H7">
        <f t="shared" si="0"/>
        <v>1547.9649364176121</v>
      </c>
      <c r="I7">
        <f t="shared" si="0"/>
        <v>1772.4460411364116</v>
      </c>
      <c r="J7">
        <f t="shared" si="0"/>
        <v>1998.2730418538056</v>
      </c>
      <c r="K7">
        <f t="shared" si="0"/>
        <v>2225.6195721211548</v>
      </c>
    </row>
    <row r="8" spans="1:11" x14ac:dyDescent="0.2">
      <c r="A8">
        <v>25</v>
      </c>
      <c r="B8">
        <f t="shared" ref="B8:B10" si="1">$B7/2/2^($C$1*$C$2^($A8-49)*(15-3*$C$2^12)/1200)</f>
        <v>109.86646576981843</v>
      </c>
      <c r="C8">
        <f t="shared" si="0"/>
        <v>219.76410648514025</v>
      </c>
      <c r="D8">
        <f t="shared" si="0"/>
        <v>329.72411183524389</v>
      </c>
      <c r="E8">
        <f t="shared" si="0"/>
        <v>439.77770100671978</v>
      </c>
      <c r="F8">
        <f t="shared" si="0"/>
        <v>549.95613745654123</v>
      </c>
      <c r="G8">
        <f t="shared" si="0"/>
        <v>660.29074371445415</v>
      </c>
      <c r="H8">
        <f t="shared" si="0"/>
        <v>770.81291622450078</v>
      </c>
      <c r="I8">
        <f t="shared" si="0"/>
        <v>881.55414023552021</v>
      </c>
      <c r="J8">
        <f t="shared" si="0"/>
        <v>992.54600475051461</v>
      </c>
      <c r="K8">
        <f t="shared" si="0"/>
        <v>1103.8202175448193</v>
      </c>
    </row>
    <row r="9" spans="1:11" x14ac:dyDescent="0.2">
      <c r="A9">
        <v>13</v>
      </c>
      <c r="B9">
        <f t="shared" si="1"/>
        <v>54.926386934152738</v>
      </c>
      <c r="C9">
        <f t="shared" si="0"/>
        <v>109.85862911894498</v>
      </c>
      <c r="D9">
        <f t="shared" si="0"/>
        <v>164.80258284532886</v>
      </c>
      <c r="E9">
        <f t="shared" si="0"/>
        <v>219.76410648514022</v>
      </c>
      <c r="F9">
        <f t="shared" si="0"/>
        <v>274.74906153218802</v>
      </c>
      <c r="G9">
        <f t="shared" si="0"/>
        <v>329.76331364411942</v>
      </c>
      <c r="H9">
        <f t="shared" si="0"/>
        <v>384.81273368532163</v>
      </c>
      <c r="I9">
        <f t="shared" si="0"/>
        <v>439.90319877111887</v>
      </c>
      <c r="J9">
        <f t="shared" si="0"/>
        <v>495.04059331352494</v>
      </c>
      <c r="K9">
        <f t="shared" si="0"/>
        <v>550.23081006881159</v>
      </c>
    </row>
    <row r="10" spans="1:11" x14ac:dyDescent="0.2">
      <c r="A10">
        <v>1</v>
      </c>
      <c r="B10">
        <f t="shared" si="1"/>
        <v>27.461907559705228</v>
      </c>
      <c r="C10">
        <f t="shared" si="0"/>
        <v>54.924914963373453</v>
      </c>
      <c r="D10">
        <f t="shared" si="0"/>
        <v>82.390122128382217</v>
      </c>
      <c r="E10">
        <f t="shared" si="0"/>
        <v>109.85862911894499</v>
      </c>
      <c r="F10">
        <f t="shared" si="0"/>
        <v>137.33153621954642</v>
      </c>
      <c r="G10">
        <f t="shared" si="0"/>
        <v>164.80994400839788</v>
      </c>
      <c r="H10">
        <f t="shared" si="0"/>
        <v>192.29495343092069</v>
      </c>
      <c r="I10">
        <f t="shared" si="0"/>
        <v>219.78766587326371</v>
      </c>
      <c r="J10">
        <f t="shared" si="0"/>
        <v>247.28918323586191</v>
      </c>
      <c r="K10">
        <f t="shared" si="0"/>
        <v>274.80060800704314</v>
      </c>
    </row>
    <row r="12" spans="1:11" x14ac:dyDescent="0.2">
      <c r="A12">
        <v>1</v>
      </c>
      <c r="B12">
        <f>B10</f>
        <v>27.461907559705228</v>
      </c>
      <c r="C12">
        <f t="shared" ref="C12:K12" si="2">C$5*$B12*2^((C$5^2 - 1)*$C$1*$C$2^($A12-49)/1200)</f>
        <v>54.924914963373453</v>
      </c>
      <c r="D12">
        <f t="shared" si="2"/>
        <v>82.390122128382217</v>
      </c>
      <c r="E12">
        <f t="shared" si="2"/>
        <v>109.85862911894499</v>
      </c>
      <c r="F12">
        <f t="shared" si="2"/>
        <v>137.33153621954642</v>
      </c>
      <c r="G12">
        <f t="shared" si="2"/>
        <v>164.80994400839788</v>
      </c>
      <c r="H12">
        <f t="shared" si="2"/>
        <v>192.29495343092069</v>
      </c>
      <c r="I12">
        <f t="shared" si="2"/>
        <v>219.78766587326371</v>
      </c>
      <c r="J12">
        <f t="shared" si="2"/>
        <v>247.28918323586191</v>
      </c>
      <c r="K12">
        <f t="shared" si="2"/>
        <v>274.80060800704314</v>
      </c>
    </row>
    <row r="13" spans="1:11" x14ac:dyDescent="0.2">
      <c r="A13">
        <v>2</v>
      </c>
      <c r="B13">
        <f>B12*2^(1/12)</f>
        <v>29.094877560214226</v>
      </c>
      <c r="C13">
        <f t="shared" ref="C13:K41" si="3">C$5*$B13*2^((C$5^2 - 1)*$C$1*$C$2^($A13-49)/1200)</f>
        <v>58.191019411340285</v>
      </c>
      <c r="D13">
        <f t="shared" si="3"/>
        <v>87.289689935854767</v>
      </c>
      <c r="E13">
        <f t="shared" si="3"/>
        <v>116.39215369937307</v>
      </c>
      <c r="F13">
        <f t="shared" si="3"/>
        <v>145.49967554224193</v>
      </c>
      <c r="G13">
        <f t="shared" si="3"/>
        <v>174.6135206711601</v>
      </c>
      <c r="H13">
        <f t="shared" si="3"/>
        <v>203.7349547508357</v>
      </c>
      <c r="I13">
        <f t="shared" si="3"/>
        <v>232.86524399569046</v>
      </c>
      <c r="J13">
        <f t="shared" si="3"/>
        <v>262.00565526161932</v>
      </c>
      <c r="K13">
        <f t="shared" si="3"/>
        <v>291.15745613781581</v>
      </c>
    </row>
    <row r="14" spans="1:11" x14ac:dyDescent="0.2">
      <c r="A14">
        <v>3</v>
      </c>
      <c r="B14">
        <f t="shared" ref="B14:B23" si="4">B13*2^(1/12)</f>
        <v>30.824949009949389</v>
      </c>
      <c r="C14">
        <f t="shared" si="3"/>
        <v>61.651351345715128</v>
      </c>
      <c r="D14">
        <f t="shared" si="3"/>
        <v>92.480660447315799</v>
      </c>
      <c r="E14">
        <f t="shared" si="3"/>
        <v>123.31432998318705</v>
      </c>
      <c r="F14">
        <f t="shared" si="3"/>
        <v>154.15381396442152</v>
      </c>
      <c r="G14">
        <f t="shared" si="3"/>
        <v>185.00056685904644</v>
      </c>
      <c r="H14">
        <f t="shared" si="3"/>
        <v>215.85604370635158</v>
      </c>
      <c r="I14">
        <f t="shared" si="3"/>
        <v>246.72170023128007</v>
      </c>
      <c r="J14">
        <f t="shared" si="3"/>
        <v>277.59899295889437</v>
      </c>
      <c r="K14">
        <f t="shared" si="3"/>
        <v>308.48937932893074</v>
      </c>
    </row>
    <row r="15" spans="1:11" x14ac:dyDescent="0.2">
      <c r="A15">
        <v>4</v>
      </c>
      <c r="B15">
        <f t="shared" si="4"/>
        <v>32.657895861548475</v>
      </c>
      <c r="C15">
        <f t="shared" si="3"/>
        <v>65.317462348167865</v>
      </c>
      <c r="D15">
        <f t="shared" si="3"/>
        <v>97.980370227365512</v>
      </c>
      <c r="E15">
        <f t="shared" si="3"/>
        <v>130.64829055153857</v>
      </c>
      <c r="F15">
        <f t="shared" si="3"/>
        <v>163.32289480046131</v>
      </c>
      <c r="G15">
        <f t="shared" si="3"/>
        <v>196.00585502382393</v>
      </c>
      <c r="H15">
        <f t="shared" si="3"/>
        <v>228.69884398383837</v>
      </c>
      <c r="I15">
        <f t="shared" si="3"/>
        <v>261.4035352979306</v>
      </c>
      <c r="J15">
        <f t="shared" si="3"/>
        <v>294.12160358153363</v>
      </c>
      <c r="K15">
        <f t="shared" si="3"/>
        <v>326.85472459100049</v>
      </c>
    </row>
    <row r="16" spans="1:11" x14ac:dyDescent="0.2">
      <c r="A16">
        <v>5</v>
      </c>
      <c r="B16">
        <f t="shared" si="4"/>
        <v>34.599835404739771</v>
      </c>
      <c r="C16">
        <f t="shared" si="3"/>
        <v>69.201591224250876</v>
      </c>
      <c r="D16">
        <f t="shared" si="3"/>
        <v>103.80718805095556</v>
      </c>
      <c r="E16">
        <f t="shared" si="3"/>
        <v>138.41854683260092</v>
      </c>
      <c r="F16">
        <f t="shared" si="3"/>
        <v>173.03758904997886</v>
      </c>
      <c r="G16">
        <f t="shared" si="3"/>
        <v>207.66623689471521</v>
      </c>
      <c r="H16">
        <f t="shared" si="3"/>
        <v>242.30641344715036</v>
      </c>
      <c r="I16">
        <f t="shared" si="3"/>
        <v>276.96004285433594</v>
      </c>
      <c r="J16">
        <f t="shared" si="3"/>
        <v>311.62905050816897</v>
      </c>
      <c r="K16">
        <f t="shared" si="3"/>
        <v>346.31536322368737</v>
      </c>
    </row>
    <row r="17" spans="1:11" x14ac:dyDescent="0.2">
      <c r="A17">
        <v>6</v>
      </c>
      <c r="B17">
        <f t="shared" si="4"/>
        <v>36.657248682227902</v>
      </c>
      <c r="C17">
        <f t="shared" si="3"/>
        <v>73.316704917364532</v>
      </c>
      <c r="D17">
        <f t="shared" si="3"/>
        <v>109.98057647989019</v>
      </c>
      <c r="E17">
        <f t="shared" si="3"/>
        <v>146.65107158745943</v>
      </c>
      <c r="F17">
        <f t="shared" si="3"/>
        <v>183.33039912256609</v>
      </c>
      <c r="G17">
        <f t="shared" si="3"/>
        <v>220.02076885430165</v>
      </c>
      <c r="H17">
        <f t="shared" si="3"/>
        <v>256.72439166023821</v>
      </c>
      <c r="I17">
        <f t="shared" si="3"/>
        <v>293.44347974846738</v>
      </c>
      <c r="J17">
        <f t="shared" si="3"/>
        <v>330.18024687982597</v>
      </c>
      <c r="K17">
        <f t="shared" si="3"/>
        <v>366.93690859034024</v>
      </c>
    </row>
    <row r="18" spans="1:11" x14ac:dyDescent="0.2">
      <c r="A18">
        <v>7</v>
      </c>
      <c r="B18">
        <f t="shared" si="4"/>
        <v>38.837002119571373</v>
      </c>
      <c r="C18">
        <f t="shared" si="3"/>
        <v>77.6765418629968</v>
      </c>
      <c r="D18">
        <f t="shared" si="3"/>
        <v>116.52115713048111</v>
      </c>
      <c r="E18">
        <f t="shared" si="3"/>
        <v>155.37338637497282</v>
      </c>
      <c r="F18">
        <f t="shared" si="3"/>
        <v>194.23576887864141</v>
      </c>
      <c r="G18">
        <f t="shared" si="3"/>
        <v>233.11084502948077</v>
      </c>
      <c r="H18">
        <f t="shared" si="3"/>
        <v>272.00115659808159</v>
      </c>
      <c r="I18">
        <f t="shared" si="3"/>
        <v>310.90924701461449</v>
      </c>
      <c r="J18">
        <f t="shared" si="3"/>
        <v>349.83766164606584</v>
      </c>
      <c r="K18">
        <f t="shared" si="3"/>
        <v>388.78894807376975</v>
      </c>
    </row>
    <row r="19" spans="1:11" x14ac:dyDescent="0.2">
      <c r="A19">
        <v>8</v>
      </c>
      <c r="B19">
        <f t="shared" si="4"/>
        <v>41.146370441239597</v>
      </c>
      <c r="C19">
        <f t="shared" si="3"/>
        <v>82.295657929449902</v>
      </c>
      <c r="D19">
        <f t="shared" si="3"/>
        <v>123.45077985627482</v>
      </c>
      <c r="E19">
        <f t="shared" si="3"/>
        <v>164.61465430276164</v>
      </c>
      <c r="F19">
        <f t="shared" si="3"/>
        <v>205.79020038420512</v>
      </c>
      <c r="G19">
        <f t="shared" si="3"/>
        <v>246.9803385951632</v>
      </c>
      <c r="H19">
        <f t="shared" si="3"/>
        <v>288.1879911547</v>
      </c>
      <c r="I19">
        <f t="shared" si="3"/>
        <v>329.41608235191512</v>
      </c>
      <c r="J19">
        <f t="shared" si="3"/>
        <v>370.6675388918149</v>
      </c>
      <c r="K19">
        <f t="shared" si="3"/>
        <v>411.94529024158339</v>
      </c>
    </row>
    <row r="20" spans="1:11" x14ac:dyDescent="0.2">
      <c r="A20">
        <v>9</v>
      </c>
      <c r="B20">
        <f t="shared" si="4"/>
        <v>43.593060949329548</v>
      </c>
      <c r="C20">
        <f t="shared" si="3"/>
        <v>87.189475100127495</v>
      </c>
      <c r="D20">
        <f t="shared" si="3"/>
        <v>130.79259608374929</v>
      </c>
      <c r="E20">
        <f t="shared" si="3"/>
        <v>174.40577839140175</v>
      </c>
      <c r="F20">
        <f t="shared" si="3"/>
        <v>218.03237780426156</v>
      </c>
      <c r="G20">
        <f t="shared" si="3"/>
        <v>261.67575182382535</v>
      </c>
      <c r="H20">
        <f t="shared" si="3"/>
        <v>305.33926010256874</v>
      </c>
      <c r="I20">
        <f t="shared" si="3"/>
        <v>349.02626487499134</v>
      </c>
      <c r="J20">
        <f t="shared" si="3"/>
        <v>392.74013138912551</v>
      </c>
      <c r="K20">
        <f t="shared" si="3"/>
        <v>436.48422833858581</v>
      </c>
    </row>
    <row r="21" spans="1:11" x14ac:dyDescent="0.2">
      <c r="A21">
        <v>10</v>
      </c>
      <c r="B21">
        <f t="shared" si="4"/>
        <v>46.185239245970045</v>
      </c>
      <c r="C21">
        <f t="shared" si="3"/>
        <v>92.374333061866565</v>
      </c>
      <c r="D21">
        <f t="shared" si="3"/>
        <v>138.57113655378473</v>
      </c>
      <c r="E21">
        <f t="shared" si="3"/>
        <v>184.7795059002614</v>
      </c>
      <c r="F21">
        <f t="shared" si="3"/>
        <v>231.00329888875729</v>
      </c>
      <c r="G21">
        <f t="shared" si="3"/>
        <v>277.24637545245184</v>
      </c>
      <c r="H21">
        <f t="shared" si="3"/>
        <v>323.51259820745713</v>
      </c>
      <c r="I21">
        <f t="shared" si="3"/>
        <v>369.80583299055263</v>
      </c>
      <c r="J21">
        <f t="shared" si="3"/>
        <v>416.12994939754958</v>
      </c>
      <c r="K21">
        <f t="shared" si="3"/>
        <v>462.48882132238589</v>
      </c>
    </row>
    <row r="22" spans="1:11" x14ac:dyDescent="0.2">
      <c r="A22">
        <v>11</v>
      </c>
      <c r="B22">
        <f t="shared" si="4"/>
        <v>48.93155648525979</v>
      </c>
      <c r="C22">
        <f t="shared" si="3"/>
        <v>97.867543873798866</v>
      </c>
      <c r="D22">
        <f t="shared" si="3"/>
        <v>146.81239373762315</v>
      </c>
      <c r="E22">
        <f t="shared" si="3"/>
        <v>195.77053898633312</v>
      </c>
      <c r="F22">
        <f t="shared" si="3"/>
        <v>244.74641453627453</v>
      </c>
      <c r="G22">
        <f t="shared" si="3"/>
        <v>293.74445798011277</v>
      </c>
      <c r="H22">
        <f t="shared" si="3"/>
        <v>342.76911025697348</v>
      </c>
      <c r="I22">
        <f t="shared" si="3"/>
        <v>391.82481632328944</v>
      </c>
      <c r="J22">
        <f t="shared" si="3"/>
        <v>440.91602582449786</v>
      </c>
      <c r="K22">
        <f t="shared" si="3"/>
        <v>490.04719376772766</v>
      </c>
    </row>
    <row r="23" spans="1:11" x14ac:dyDescent="0.2">
      <c r="A23">
        <v>12</v>
      </c>
      <c r="B23">
        <f t="shared" si="4"/>
        <v>51.841178245689981</v>
      </c>
      <c r="C23">
        <f t="shared" si="3"/>
        <v>103.68744990185232</v>
      </c>
      <c r="D23">
        <f t="shared" si="3"/>
        <v>155.54390921301683</v>
      </c>
      <c r="E23">
        <f t="shared" si="3"/>
        <v>207.41565209201946</v>
      </c>
      <c r="F23">
        <f t="shared" si="3"/>
        <v>259.30777695463365</v>
      </c>
      <c r="G23">
        <f t="shared" si="3"/>
        <v>311.22538555477507</v>
      </c>
      <c r="H23">
        <f t="shared" si="3"/>
        <v>363.17358382047217</v>
      </c>
      <c r="I23">
        <f t="shared" si="3"/>
        <v>415.1574826907941</v>
      </c>
      <c r="J23">
        <f t="shared" si="3"/>
        <v>467.18219895392713</v>
      </c>
      <c r="K23">
        <f t="shared" si="3"/>
        <v>519.2528560865934</v>
      </c>
    </row>
    <row r="24" spans="1:11" x14ac:dyDescent="0.2">
      <c r="A24">
        <v>13</v>
      </c>
      <c r="B24">
        <f>$B12*2*2^($C$1*$C$2^($A12-49)*(15-3*$C$2^12)/1200)</f>
        <v>54.926386934152738</v>
      </c>
      <c r="C24">
        <f t="shared" si="3"/>
        <v>109.85862911894498</v>
      </c>
      <c r="D24">
        <f t="shared" si="3"/>
        <v>164.80258284532886</v>
      </c>
      <c r="E24">
        <f t="shared" si="3"/>
        <v>219.76410648514022</v>
      </c>
      <c r="F24">
        <f t="shared" si="3"/>
        <v>274.74906153218802</v>
      </c>
      <c r="G24">
        <f t="shared" si="3"/>
        <v>329.76331364411942</v>
      </c>
      <c r="H24">
        <f t="shared" si="3"/>
        <v>384.81273368532163</v>
      </c>
      <c r="I24">
        <f t="shared" si="3"/>
        <v>439.90319877111887</v>
      </c>
      <c r="J24">
        <f t="shared" si="3"/>
        <v>495.04059331352494</v>
      </c>
      <c r="K24">
        <f t="shared" si="3"/>
        <v>550.23081006881159</v>
      </c>
    </row>
    <row r="25" spans="1:11" x14ac:dyDescent="0.2">
      <c r="A25">
        <v>14</v>
      </c>
      <c r="B25">
        <f t="shared" ref="B25:B88" si="5">$B13*2*2^($C$1*$C$2^($A13-49)*(15-3*$C$2^12)/1200)</f>
        <v>58.192711472255105</v>
      </c>
      <c r="C25">
        <f t="shared" si="3"/>
        <v>116.39215369937305</v>
      </c>
      <c r="D25">
        <f t="shared" si="3"/>
        <v>174.60505873373441</v>
      </c>
      <c r="E25">
        <f t="shared" si="3"/>
        <v>232.83816122310517</v>
      </c>
      <c r="F25">
        <f t="shared" si="3"/>
        <v>291.0981997092054</v>
      </c>
      <c r="G25">
        <f t="shared" si="3"/>
        <v>349.39191792732834</v>
      </c>
      <c r="H25">
        <f t="shared" si="3"/>
        <v>407.72606610736193</v>
      </c>
      <c r="I25">
        <f t="shared" si="3"/>
        <v>466.10740227656333</v>
      </c>
      <c r="J25">
        <f t="shared" si="3"/>
        <v>524.54269356443922</v>
      </c>
      <c r="K25">
        <f t="shared" si="3"/>
        <v>583.03871751008398</v>
      </c>
    </row>
    <row r="26" spans="1:11" x14ac:dyDescent="0.2">
      <c r="A26">
        <v>15</v>
      </c>
      <c r="B26">
        <f t="shared" si="5"/>
        <v>61.653296405271426</v>
      </c>
      <c r="C26">
        <f t="shared" si="3"/>
        <v>123.31432998318705</v>
      </c>
      <c r="D26">
        <f t="shared" si="3"/>
        <v>184.99083952470616</v>
      </c>
      <c r="E26">
        <f t="shared" si="3"/>
        <v>246.69056705789205</v>
      </c>
      <c r="F26">
        <f t="shared" si="3"/>
        <v>308.42125946764895</v>
      </c>
      <c r="G26">
        <f t="shared" si="3"/>
        <v>370.19067011688139</v>
      </c>
      <c r="H26">
        <f t="shared" si="3"/>
        <v>432.00656046955083</v>
      </c>
      <c r="I26">
        <f t="shared" si="3"/>
        <v>493.87670171610517</v>
      </c>
      <c r="J26">
        <f t="shared" si="3"/>
        <v>555.80887640175854</v>
      </c>
      <c r="K26">
        <f t="shared" si="3"/>
        <v>617.81088005809681</v>
      </c>
    </row>
    <row r="27" spans="1:11" x14ac:dyDescent="0.2">
      <c r="A27">
        <v>16</v>
      </c>
      <c r="B27">
        <f t="shared" si="5"/>
        <v>65.319698235561589</v>
      </c>
      <c r="C27">
        <f t="shared" si="3"/>
        <v>130.64829055153854</v>
      </c>
      <c r="D27">
        <f t="shared" si="3"/>
        <v>195.99467304677412</v>
      </c>
      <c r="E27">
        <f t="shared" si="3"/>
        <v>261.36774585760895</v>
      </c>
      <c r="F27">
        <f t="shared" si="3"/>
        <v>326.77641517823281</v>
      </c>
      <c r="G27">
        <f t="shared" si="3"/>
        <v>392.22959528296201</v>
      </c>
      <c r="H27">
        <f t="shared" si="3"/>
        <v>457.73621055108413</v>
      </c>
      <c r="I27">
        <f t="shared" si="3"/>
        <v>523.30519749491464</v>
      </c>
      <c r="J27">
        <f t="shared" si="3"/>
        <v>588.94550679171039</v>
      </c>
      <c r="K27">
        <f t="shared" si="3"/>
        <v>654.6661053200869</v>
      </c>
    </row>
    <row r="28" spans="1:11" x14ac:dyDescent="0.2">
      <c r="A28">
        <v>17</v>
      </c>
      <c r="B28">
        <f t="shared" si="5"/>
        <v>69.20416142516963</v>
      </c>
      <c r="C28">
        <f t="shared" si="3"/>
        <v>138.41854683260095</v>
      </c>
      <c r="D28">
        <f t="shared" si="3"/>
        <v>207.65338272202297</v>
      </c>
      <c r="E28">
        <f t="shared" si="3"/>
        <v>276.91890062896715</v>
      </c>
      <c r="F28">
        <f t="shared" si="3"/>
        <v>346.2253396448387</v>
      </c>
      <c r="G28">
        <f t="shared" si="3"/>
        <v>415.58294893959322</v>
      </c>
      <c r="H28">
        <f t="shared" si="3"/>
        <v>485.00199028788734</v>
      </c>
      <c r="I28">
        <f t="shared" si="3"/>
        <v>554.49274059957827</v>
      </c>
      <c r="J28">
        <f t="shared" si="3"/>
        <v>624.06549445544249</v>
      </c>
      <c r="K28">
        <f t="shared" si="3"/>
        <v>693.73056664899048</v>
      </c>
    </row>
    <row r="29" spans="1:11" x14ac:dyDescent="0.2">
      <c r="A29">
        <v>18</v>
      </c>
      <c r="B29">
        <f t="shared" si="5"/>
        <v>73.319659419822457</v>
      </c>
      <c r="C29">
        <f t="shared" si="3"/>
        <v>146.65107158745946</v>
      </c>
      <c r="D29">
        <f t="shared" si="3"/>
        <v>220.00599239061876</v>
      </c>
      <c r="E29">
        <f t="shared" si="3"/>
        <v>293.39618399796905</v>
      </c>
      <c r="F29">
        <f t="shared" si="3"/>
        <v>366.83341800255687</v>
      </c>
      <c r="G29">
        <f t="shared" si="3"/>
        <v>440.32947856874932</v>
      </c>
      <c r="H29">
        <f t="shared" si="3"/>
        <v>513.89616558388047</v>
      </c>
      <c r="I29">
        <f t="shared" si="3"/>
        <v>587.5452978157798</v>
      </c>
      <c r="J29">
        <f t="shared" si="3"/>
        <v>661.2887160773688</v>
      </c>
      <c r="K29">
        <f t="shared" si="3"/>
        <v>735.13828639950896</v>
      </c>
    </row>
    <row r="30" spans="1:11" x14ac:dyDescent="0.2">
      <c r="A30">
        <v>19</v>
      </c>
      <c r="B30">
        <f t="shared" si="5"/>
        <v>77.679938129658893</v>
      </c>
      <c r="C30">
        <f t="shared" si="3"/>
        <v>155.37338637497285</v>
      </c>
      <c r="D30">
        <f t="shared" si="3"/>
        <v>233.09385876781081</v>
      </c>
      <c r="E30">
        <f t="shared" si="3"/>
        <v>310.85487717405886</v>
      </c>
      <c r="F30">
        <f t="shared" si="3"/>
        <v>388.66997521460291</v>
      </c>
      <c r="G30">
        <f t="shared" si="3"/>
        <v>466.55270219108252</v>
      </c>
      <c r="H30">
        <f t="shared" si="3"/>
        <v>544.51662701801047</v>
      </c>
      <c r="I30">
        <f t="shared" si="3"/>
        <v>622.57534216285569</v>
      </c>
      <c r="J30">
        <f t="shared" si="3"/>
        <v>700.74246759569053</v>
      </c>
      <c r="K30">
        <f t="shared" si="3"/>
        <v>779.03165475001015</v>
      </c>
    </row>
    <row r="31" spans="1:11" x14ac:dyDescent="0.2">
      <c r="A31">
        <v>20</v>
      </c>
      <c r="B31">
        <f t="shared" si="5"/>
        <v>82.299562015363804</v>
      </c>
      <c r="C31">
        <f t="shared" si="3"/>
        <v>164.61465430276161</v>
      </c>
      <c r="D31">
        <f t="shared" si="3"/>
        <v>246.96081201870885</v>
      </c>
      <c r="E31">
        <f t="shared" si="3"/>
        <v>329.35358009083444</v>
      </c>
      <c r="F31">
        <f t="shared" si="3"/>
        <v>411.80851810881558</v>
      </c>
      <c r="G31">
        <f t="shared" si="3"/>
        <v>494.34120522177039</v>
      </c>
      <c r="H31">
        <f t="shared" si="3"/>
        <v>576.96724504426436</v>
      </c>
      <c r="I31">
        <f t="shared" si="3"/>
        <v>659.70227057309705</v>
      </c>
      <c r="J31">
        <f t="shared" si="3"/>
        <v>742.56194911703437</v>
      </c>
      <c r="K31">
        <f t="shared" si="3"/>
        <v>825.56198724166529</v>
      </c>
    </row>
    <row r="32" spans="1:11" x14ac:dyDescent="0.2">
      <c r="A32">
        <v>21</v>
      </c>
      <c r="B32">
        <f t="shared" si="5"/>
        <v>87.193962937610436</v>
      </c>
      <c r="C32">
        <f t="shared" si="3"/>
        <v>174.40577839140175</v>
      </c>
      <c r="D32">
        <f t="shared" si="3"/>
        <v>261.65330496971194</v>
      </c>
      <c r="E32">
        <f t="shared" si="3"/>
        <v>348.95441346810316</v>
      </c>
      <c r="F32">
        <f t="shared" si="3"/>
        <v>436.32699297025283</v>
      </c>
      <c r="G32">
        <f t="shared" si="3"/>
        <v>523.78895695758285</v>
      </c>
      <c r="H32">
        <f t="shared" si="3"/>
        <v>611.35824943054877</v>
      </c>
      <c r="I32">
        <f t="shared" si="3"/>
        <v>699.052851044519</v>
      </c>
      <c r="J32">
        <f t="shared" si="3"/>
        <v>786.89078526317871</v>
      </c>
      <c r="K32">
        <f t="shared" si="3"/>
        <v>874.89012453240923</v>
      </c>
    </row>
    <row r="33" spans="1:11" x14ac:dyDescent="0.2">
      <c r="A33">
        <v>22</v>
      </c>
      <c r="B33">
        <f t="shared" si="5"/>
        <v>92.379491937548906</v>
      </c>
      <c r="C33">
        <f t="shared" si="3"/>
        <v>184.7795059002614</v>
      </c>
      <c r="D33">
        <f t="shared" si="3"/>
        <v>277.22057151173937</v>
      </c>
      <c r="E33">
        <f t="shared" si="3"/>
        <v>369.72323359639938</v>
      </c>
      <c r="F33">
        <f t="shared" si="3"/>
        <v>462.30805978973081</v>
      </c>
      <c r="G33">
        <f t="shared" si="3"/>
        <v>554.99564816037935</v>
      </c>
      <c r="H33">
        <f t="shared" si="3"/>
        <v>647.80663484801289</v>
      </c>
      <c r="I33">
        <f t="shared" si="3"/>
        <v>740.76170172093452</v>
      </c>
      <c r="J33">
        <f t="shared" si="3"/>
        <v>833.88158405741967</v>
      </c>
      <c r="K33">
        <f t="shared" si="3"/>
        <v>927.18707825477247</v>
      </c>
    </row>
    <row r="34" spans="1:11" x14ac:dyDescent="0.2">
      <c r="A34">
        <v>23</v>
      </c>
      <c r="B34">
        <f t="shared" si="5"/>
        <v>97.873474126565526</v>
      </c>
      <c r="C34">
        <f t="shared" si="3"/>
        <v>195.77053898633307</v>
      </c>
      <c r="D34">
        <f t="shared" si="3"/>
        <v>293.71479478966563</v>
      </c>
      <c r="E34">
        <f t="shared" si="3"/>
        <v>391.72986070657817</v>
      </c>
      <c r="F34">
        <f t="shared" si="3"/>
        <v>489.83938435989376</v>
      </c>
      <c r="G34">
        <f t="shared" si="3"/>
        <v>588.06705133440551</v>
      </c>
      <c r="H34">
        <f t="shared" si="3"/>
        <v>686.43659470739874</v>
      </c>
      <c r="I34">
        <f t="shared" si="3"/>
        <v>784.97180460590175</v>
      </c>
      <c r="J34">
        <f t="shared" si="3"/>
        <v>883.69653779605483</v>
      </c>
      <c r="K34">
        <f t="shared" si="3"/>
        <v>982.63472731000581</v>
      </c>
    </row>
    <row r="35" spans="1:11" x14ac:dyDescent="0.2">
      <c r="A35">
        <v>24</v>
      </c>
      <c r="B35">
        <f t="shared" si="5"/>
        <v>103.69426687472392</v>
      </c>
      <c r="C35">
        <f t="shared" si="3"/>
        <v>207.41565209201946</v>
      </c>
      <c r="D35">
        <f t="shared" si="3"/>
        <v>311.1912858148782</v>
      </c>
      <c r="E35">
        <f t="shared" si="3"/>
        <v>415.04832185434526</v>
      </c>
      <c r="F35">
        <f t="shared" si="3"/>
        <v>519.01394951158545</v>
      </c>
      <c r="G35">
        <f t="shared" si="3"/>
        <v>623.11540544161198</v>
      </c>
      <c r="H35">
        <f t="shared" si="3"/>
        <v>727.37998554592616</v>
      </c>
      <c r="I35">
        <f t="shared" si="3"/>
        <v>831.83505690133757</v>
      </c>
      <c r="J35">
        <f t="shared" si="3"/>
        <v>936.50806973226327</v>
      </c>
      <c r="K35">
        <f t="shared" si="3"/>
        <v>1041.4265694338387</v>
      </c>
    </row>
    <row r="36" spans="1:11" x14ac:dyDescent="0.2">
      <c r="A36">
        <v>25</v>
      </c>
      <c r="B36">
        <f t="shared" si="5"/>
        <v>109.86646576981843</v>
      </c>
      <c r="C36">
        <f t="shared" si="3"/>
        <v>219.76410648514025</v>
      </c>
      <c r="D36">
        <f t="shared" si="3"/>
        <v>329.72411183524389</v>
      </c>
      <c r="E36">
        <f t="shared" si="3"/>
        <v>439.77770100671978</v>
      </c>
      <c r="F36">
        <f t="shared" si="3"/>
        <v>549.95613745654123</v>
      </c>
      <c r="G36">
        <f t="shared" si="3"/>
        <v>660.29074371445415</v>
      </c>
      <c r="H36">
        <f t="shared" si="3"/>
        <v>770.81291622450078</v>
      </c>
      <c r="I36">
        <f t="shared" si="3"/>
        <v>881.55414023552021</v>
      </c>
      <c r="J36">
        <f t="shared" si="3"/>
        <v>992.54600475051461</v>
      </c>
      <c r="K36">
        <f t="shared" si="3"/>
        <v>1103.8202175448193</v>
      </c>
    </row>
    <row r="37" spans="1:11" x14ac:dyDescent="0.2">
      <c r="A37">
        <v>26</v>
      </c>
      <c r="B37">
        <f t="shared" si="5"/>
        <v>116.4011621703357</v>
      </c>
      <c r="C37">
        <f t="shared" si="3"/>
        <v>232.83816122310515</v>
      </c>
      <c r="D37">
        <f t="shared" si="3"/>
        <v>349.34685243010716</v>
      </c>
      <c r="E37">
        <f t="shared" si="3"/>
        <v>465.96312785508172</v>
      </c>
      <c r="F37">
        <f t="shared" si="3"/>
        <v>582.72293478272161</v>
      </c>
      <c r="G37">
        <f t="shared" si="3"/>
        <v>699.66229418736589</v>
      </c>
      <c r="H37">
        <f t="shared" si="3"/>
        <v>816.8173192546609</v>
      </c>
      <c r="I37">
        <f t="shared" si="3"/>
        <v>934.22423396952411</v>
      </c>
      <c r="J37">
        <f t="shared" si="3"/>
        <v>1051.9193917837999</v>
      </c>
      <c r="K37">
        <f t="shared" si="3"/>
        <v>1169.9392943770847</v>
      </c>
    </row>
    <row r="38" spans="1:11" x14ac:dyDescent="0.2">
      <c r="A38">
        <v>27</v>
      </c>
      <c r="B38">
        <f t="shared" si="5"/>
        <v>123.32468550750644</v>
      </c>
      <c r="C38">
        <f t="shared" si="3"/>
        <v>246.69056705789203</v>
      </c>
      <c r="D38">
        <f t="shared" si="3"/>
        <v>370.13886363046754</v>
      </c>
      <c r="E38">
        <f t="shared" si="3"/>
        <v>493.71084009528619</v>
      </c>
      <c r="F38">
        <f t="shared" si="3"/>
        <v>617.44783020323007</v>
      </c>
      <c r="G38">
        <f t="shared" si="3"/>
        <v>741.39125962980393</v>
      </c>
      <c r="H38">
        <f t="shared" si="3"/>
        <v>865.58266909062604</v>
      </c>
      <c r="I38">
        <f t="shared" si="3"/>
        <v>990.06373754666993</v>
      </c>
      <c r="J38">
        <f t="shared" si="3"/>
        <v>1114.8763055174093</v>
      </c>
      <c r="K38">
        <f t="shared" si="3"/>
        <v>1240.06239852012</v>
      </c>
    </row>
    <row r="39" spans="1:11" x14ac:dyDescent="0.2">
      <c r="A39">
        <v>28</v>
      </c>
      <c r="B39">
        <f t="shared" si="5"/>
        <v>130.66019456927089</v>
      </c>
      <c r="C39">
        <f t="shared" si="3"/>
        <v>261.3677458576089</v>
      </c>
      <c r="D39">
        <f t="shared" si="3"/>
        <v>392.1700391919926</v>
      </c>
      <c r="E39">
        <f t="shared" si="3"/>
        <v>523.11451713941847</v>
      </c>
      <c r="F39">
        <f t="shared" si="3"/>
        <v>654.2487081874259</v>
      </c>
      <c r="G39">
        <f t="shared" si="3"/>
        <v>785.62025549731322</v>
      </c>
      <c r="H39">
        <f t="shared" si="3"/>
        <v>917.27694575439978</v>
      </c>
      <c r="I39">
        <f t="shared" si="3"/>
        <v>1049.2667381397928</v>
      </c>
      <c r="J39">
        <f t="shared" si="3"/>
        <v>1181.6377934482521</v>
      </c>
      <c r="K39">
        <f t="shared" si="3"/>
        <v>1314.4385033768986</v>
      </c>
    </row>
    <row r="40" spans="1:11" x14ac:dyDescent="0.2">
      <c r="A40">
        <v>29</v>
      </c>
      <c r="B40">
        <f t="shared" si="5"/>
        <v>138.43223091053517</v>
      </c>
      <c r="C40">
        <f t="shared" si="3"/>
        <v>276.91890062896709</v>
      </c>
      <c r="D40">
        <f t="shared" si="3"/>
        <v>415.51448364507195</v>
      </c>
      <c r="E40">
        <f t="shared" si="3"/>
        <v>554.27352584512869</v>
      </c>
      <c r="F40">
        <f t="shared" si="3"/>
        <v>693.25068029206943</v>
      </c>
      <c r="G40">
        <f t="shared" si="3"/>
        <v>832.50074310401749</v>
      </c>
      <c r="H40">
        <f t="shared" si="3"/>
        <v>972.07868946418728</v>
      </c>
      <c r="I40">
        <f t="shared" si="3"/>
        <v>1112.0397097952812</v>
      </c>
      <c r="J40">
        <f t="shared" si="3"/>
        <v>1252.4392461317034</v>
      </c>
      <c r="K40">
        <f t="shared" si="3"/>
        <v>1393.3330287231586</v>
      </c>
    </row>
    <row r="41" spans="1:11" x14ac:dyDescent="0.2">
      <c r="A41">
        <v>30</v>
      </c>
      <c r="B41">
        <f t="shared" si="5"/>
        <v>146.66680192554981</v>
      </c>
      <c r="C41">
        <f t="shared" si="3"/>
        <v>293.39618399796899</v>
      </c>
      <c r="D41">
        <f t="shared" si="3"/>
        <v>440.25077086931816</v>
      </c>
      <c r="E41">
        <f t="shared" si="3"/>
        <v>587.2932762463538</v>
      </c>
      <c r="F41">
        <f t="shared" ref="F41:K72" si="6">F$5*$B41*2^((F$5^2 - 1)*$C$1*$C$2^($A41-49)/1200)</f>
        <v>734.5865475287161</v>
      </c>
      <c r="G41">
        <f t="shared" si="6"/>
        <v>882.19361058028289</v>
      </c>
      <c r="H41">
        <f t="shared" si="6"/>
        <v>1030.1777146783452</v>
      </c>
      <c r="I41">
        <f t="shared" si="6"/>
        <v>1178.6023776854852</v>
      </c>
      <c r="J41">
        <f t="shared" si="6"/>
        <v>1327.5314314893239</v>
      </c>
      <c r="K41">
        <f t="shared" si="6"/>
        <v>1477.0290677556486</v>
      </c>
    </row>
    <row r="42" spans="1:11" x14ac:dyDescent="0.2">
      <c r="A42">
        <v>31</v>
      </c>
      <c r="B42">
        <f t="shared" si="5"/>
        <v>155.39146898704672</v>
      </c>
      <c r="C42">
        <f t="shared" ref="C42:K73" si="7">C$5*$B42*2^((C$5^2 - 1)*$C$1*$C$2^($A42-49)/1200)</f>
        <v>310.85487717405886</v>
      </c>
      <c r="D42">
        <f t="shared" si="7"/>
        <v>466.46221927149975</v>
      </c>
      <c r="E42">
        <f t="shared" si="7"/>
        <v>622.2856010707992</v>
      </c>
      <c r="F42">
        <f t="shared" si="6"/>
        <v>778.39729513484428</v>
      </c>
      <c r="G42">
        <f t="shared" si="6"/>
        <v>934.86979666871605</v>
      </c>
      <c r="H42">
        <f t="shared" si="6"/>
        <v>1091.7758796311387</v>
      </c>
      <c r="I42">
        <f t="shared" si="6"/>
        <v>1249.1886531474486</v>
      </c>
      <c r="J42">
        <f t="shared" si="6"/>
        <v>1407.1816182853097</v>
      </c>
      <c r="K42">
        <f t="shared" si="6"/>
        <v>1565.8287252549007</v>
      </c>
    </row>
    <row r="43" spans="1:11" x14ac:dyDescent="0.2">
      <c r="A43">
        <v>32</v>
      </c>
      <c r="B43">
        <f t="shared" si="5"/>
        <v>164.63544097243806</v>
      </c>
      <c r="C43">
        <f t="shared" si="7"/>
        <v>329.35358009083438</v>
      </c>
      <c r="D43">
        <f t="shared" si="7"/>
        <v>494.23718473861936</v>
      </c>
      <c r="E43">
        <f t="shared" si="7"/>
        <v>659.36916085532641</v>
      </c>
      <c r="F43">
        <f t="shared" si="6"/>
        <v>824.83262241766511</v>
      </c>
      <c r="G43">
        <f t="shared" si="6"/>
        <v>990.71096116456101</v>
      </c>
      <c r="H43">
        <f t="shared" si="6"/>
        <v>1157.0879166480579</v>
      </c>
      <c r="I43">
        <f t="shared" si="6"/>
        <v>1324.0476466924702</v>
      </c>
      <c r="J43">
        <f t="shared" si="6"/>
        <v>1491.6747983447815</v>
      </c>
      <c r="K43">
        <f t="shared" si="6"/>
        <v>1660.054579400042</v>
      </c>
    </row>
    <row r="44" spans="1:11" x14ac:dyDescent="0.2">
      <c r="A44">
        <v>33</v>
      </c>
      <c r="B44">
        <f t="shared" si="5"/>
        <v>174.42967351927788</v>
      </c>
      <c r="C44">
        <f t="shared" si="7"/>
        <v>348.95441346810316</v>
      </c>
      <c r="D44">
        <f t="shared" si="7"/>
        <v>523.66937263530986</v>
      </c>
      <c r="E44">
        <f t="shared" si="7"/>
        <v>698.66987663814166</v>
      </c>
      <c r="F44">
        <f t="shared" si="6"/>
        <v>874.05151061122604</v>
      </c>
      <c r="G44">
        <f t="shared" si="6"/>
        <v>1049.9102062257764</v>
      </c>
      <c r="H44">
        <f t="shared" si="6"/>
        <v>1226.3423291499378</v>
      </c>
      <c r="I44">
        <f t="shared" si="6"/>
        <v>1403.4447670619109</v>
      </c>
      <c r="J44">
        <f t="shared" si="6"/>
        <v>1581.3150183284017</v>
      </c>
      <c r="K44">
        <f t="shared" si="6"/>
        <v>1760.0512814620274</v>
      </c>
    </row>
    <row r="45" spans="1:11" x14ac:dyDescent="0.2">
      <c r="A45">
        <v>34</v>
      </c>
      <c r="B45">
        <f t="shared" si="5"/>
        <v>184.80697437581335</v>
      </c>
      <c r="C45">
        <f t="shared" si="7"/>
        <v>369.72323359639938</v>
      </c>
      <c r="D45">
        <f t="shared" si="7"/>
        <v>554.85817022218077</v>
      </c>
      <c r="E45">
        <f t="shared" si="7"/>
        <v>740.32139239352603</v>
      </c>
      <c r="F45">
        <f t="shared" si="6"/>
        <v>926.22283199260244</v>
      </c>
      <c r="G45">
        <f t="shared" si="6"/>
        <v>1112.6728532522238</v>
      </c>
      <c r="H45">
        <f t="shared" si="6"/>
        <v>1299.7823619619221</v>
      </c>
      <c r="I45">
        <f t="shared" si="6"/>
        <v>1487.6629154225434</v>
      </c>
      <c r="J45">
        <f t="shared" si="6"/>
        <v>1676.4268333019795</v>
      </c>
      <c r="K45">
        <f t="shared" si="6"/>
        <v>1866.1873095462688</v>
      </c>
    </row>
    <row r="46" spans="1:11" x14ac:dyDescent="0.2">
      <c r="A46">
        <v>35</v>
      </c>
      <c r="B46">
        <f t="shared" si="5"/>
        <v>195.80211523797675</v>
      </c>
      <c r="C46">
        <f t="shared" si="7"/>
        <v>391.72986070657822</v>
      </c>
      <c r="D46">
        <f t="shared" si="7"/>
        <v>587.90900099044222</v>
      </c>
      <c r="E46">
        <f t="shared" si="7"/>
        <v>784.46556958340489</v>
      </c>
      <c r="F46">
        <f t="shared" si="6"/>
        <v>981.52600384641482</v>
      </c>
      <c r="G46">
        <f t="shared" si="6"/>
        <v>1179.217280570512</v>
      </c>
      <c r="H46">
        <f t="shared" si="6"/>
        <v>1377.6670523483708</v>
      </c>
      <c r="I46">
        <f t="shared" si="6"/>
        <v>1577.0037849594646</v>
      </c>
      <c r="J46">
        <f t="shared" si="6"/>
        <v>1777.3568959758668</v>
      </c>
      <c r="K46">
        <f t="shared" si="6"/>
        <v>1978.8568947980518</v>
      </c>
    </row>
    <row r="47" spans="1:11" x14ac:dyDescent="0.2">
      <c r="A47">
        <v>36</v>
      </c>
      <c r="B47">
        <f t="shared" si="5"/>
        <v>207.45195049177676</v>
      </c>
      <c r="C47">
        <f t="shared" si="7"/>
        <v>415.04832185434532</v>
      </c>
      <c r="D47">
        <f t="shared" si="7"/>
        <v>622.93370253948183</v>
      </c>
      <c r="E47">
        <f t="shared" si="7"/>
        <v>831.25301643318903</v>
      </c>
      <c r="F47">
        <f t="shared" si="6"/>
        <v>1040.1516912540244</v>
      </c>
      <c r="G47">
        <f t="shared" si="6"/>
        <v>1249.7758277704802</v>
      </c>
      <c r="H47">
        <f t="shared" si="6"/>
        <v>1460.2723701130897</v>
      </c>
      <c r="I47">
        <f t="shared" si="6"/>
        <v>1671.7892774592356</v>
      </c>
      <c r="J47">
        <f t="shared" si="6"/>
        <v>1884.4756973714912</v>
      </c>
      <c r="K47">
        <f t="shared" si="6"/>
        <v>2098.482141073805</v>
      </c>
    </row>
    <row r="48" spans="1:11" x14ac:dyDescent="0.2">
      <c r="A48">
        <v>37</v>
      </c>
      <c r="B48">
        <f t="shared" si="5"/>
        <v>219.80583526467368</v>
      </c>
      <c r="C48">
        <f t="shared" si="7"/>
        <v>439.77770100671967</v>
      </c>
      <c r="D48">
        <f t="shared" si="7"/>
        <v>660.08183673976339</v>
      </c>
      <c r="E48">
        <f t="shared" si="7"/>
        <v>880.8849004184209</v>
      </c>
      <c r="F48">
        <f t="shared" si="6"/>
        <v>1102.3541785808434</v>
      </c>
      <c r="G48">
        <f t="shared" si="6"/>
        <v>1324.6577976000567</v>
      </c>
      <c r="H48">
        <f t="shared" si="6"/>
        <v>1547.9649364176121</v>
      </c>
      <c r="I48">
        <f t="shared" si="6"/>
        <v>1772.4460411364116</v>
      </c>
      <c r="J48">
        <f t="shared" si="6"/>
        <v>1998.2730418538056</v>
      </c>
      <c r="K48">
        <f t="shared" si="6"/>
        <v>2225.6195721211548</v>
      </c>
    </row>
    <row r="49" spans="1:11" x14ac:dyDescent="0.2">
      <c r="A49">
        <v>38</v>
      </c>
      <c r="B49">
        <f t="shared" si="5"/>
        <v>232.88613084825323</v>
      </c>
      <c r="C49">
        <f t="shared" si="7"/>
        <v>465.96312785508178</v>
      </c>
      <c r="D49">
        <f t="shared" si="7"/>
        <v>699.42211791598299</v>
      </c>
      <c r="E49">
        <f t="shared" si="7"/>
        <v>933.45474989900458</v>
      </c>
      <c r="F49">
        <f t="shared" si="6"/>
        <v>1168.2534568790063</v>
      </c>
      <c r="G49">
        <f t="shared" si="6"/>
        <v>1404.0117198729502</v>
      </c>
      <c r="H49">
        <f t="shared" si="6"/>
        <v>1640.9243335822964</v>
      </c>
      <c r="I49">
        <f t="shared" si="6"/>
        <v>1879.1876746535293</v>
      </c>
      <c r="J49">
        <f t="shared" si="6"/>
        <v>2118.9999729740525</v>
      </c>
      <c r="K49">
        <f t="shared" si="6"/>
        <v>2360.561586528167</v>
      </c>
    </row>
    <row r="50" spans="1:11" x14ac:dyDescent="0.2">
      <c r="A50">
        <v>39</v>
      </c>
      <c r="B50">
        <f t="shared" si="5"/>
        <v>246.74571105563231</v>
      </c>
      <c r="C50">
        <f t="shared" si="7"/>
        <v>493.71084009528613</v>
      </c>
      <c r="D50">
        <f t="shared" si="7"/>
        <v>741.11513032990229</v>
      </c>
      <c r="E50">
        <f t="shared" si="7"/>
        <v>989.17897609920954</v>
      </c>
      <c r="F50">
        <f t="shared" si="6"/>
        <v>1238.1237501252958</v>
      </c>
      <c r="G50">
        <f t="shared" si="6"/>
        <v>1488.1721327982393</v>
      </c>
      <c r="H50">
        <f t="shared" si="6"/>
        <v>1739.5484441795879</v>
      </c>
      <c r="I50">
        <f t="shared" si="6"/>
        <v>1992.4789794167318</v>
      </c>
      <c r="J50">
        <f t="shared" si="6"/>
        <v>2247.1923482703537</v>
      </c>
      <c r="K50">
        <f t="shared" si="6"/>
        <v>2503.9198194681276</v>
      </c>
    </row>
    <row r="51" spans="1:11" x14ac:dyDescent="0.2">
      <c r="A51">
        <v>40</v>
      </c>
      <c r="B51">
        <f t="shared" si="5"/>
        <v>261.43113743528693</v>
      </c>
      <c r="C51">
        <f t="shared" si="7"/>
        <v>523.11451713941847</v>
      </c>
      <c r="D51">
        <f t="shared" si="7"/>
        <v>785.3027870520126</v>
      </c>
      <c r="E51">
        <f t="shared" si="7"/>
        <v>1048.2494073677246</v>
      </c>
      <c r="F51">
        <f t="shared" si="6"/>
        <v>1312.2090589501372</v>
      </c>
      <c r="G51">
        <f t="shared" si="6"/>
        <v>1577.4380544967144</v>
      </c>
      <c r="H51">
        <f t="shared" si="6"/>
        <v>1844.194753384221</v>
      </c>
      <c r="I51">
        <f t="shared" si="6"/>
        <v>2112.7399811346972</v>
      </c>
      <c r="J51">
        <f t="shared" si="6"/>
        <v>2383.3374544554736</v>
      </c>
      <c r="K51">
        <f t="shared" si="6"/>
        <v>2656.2542128229325</v>
      </c>
    </row>
    <row r="52" spans="1:11" x14ac:dyDescent="0.2">
      <c r="A52">
        <v>41</v>
      </c>
      <c r="B52">
        <f t="shared" si="5"/>
        <v>276.99177358412368</v>
      </c>
      <c r="C52">
        <f t="shared" si="7"/>
        <v>554.27352584512869</v>
      </c>
      <c r="D52">
        <f t="shared" si="7"/>
        <v>832.13574147621011</v>
      </c>
      <c r="E52">
        <f t="shared" si="7"/>
        <v>1110.8699184395409</v>
      </c>
      <c r="F52">
        <f t="shared" si="6"/>
        <v>1390.7690776955214</v>
      </c>
      <c r="G52">
        <f t="shared" si="6"/>
        <v>1672.1282766566308</v>
      </c>
      <c r="H52">
        <f t="shared" si="6"/>
        <v>1955.245127625612</v>
      </c>
      <c r="I52">
        <f t="shared" si="6"/>
        <v>2240.420322493409</v>
      </c>
      <c r="J52">
        <f t="shared" si="6"/>
        <v>2527.9581649919955</v>
      </c>
      <c r="K52">
        <f t="shared" si="6"/>
        <v>2818.1671118210593</v>
      </c>
    </row>
    <row r="53" spans="1:11" x14ac:dyDescent="0.2">
      <c r="A53">
        <v>42</v>
      </c>
      <c r="B53">
        <f t="shared" si="5"/>
        <v>293.47995676077943</v>
      </c>
      <c r="C53">
        <f t="shared" si="7"/>
        <v>587.29327624635391</v>
      </c>
      <c r="D53">
        <f t="shared" si="7"/>
        <v>881.77395237017367</v>
      </c>
      <c r="E53">
        <f t="shared" si="7"/>
        <v>1177.2572430963385</v>
      </c>
      <c r="F53">
        <f t="shared" si="6"/>
        <v>1474.0803066539772</v>
      </c>
      <c r="G53">
        <f t="shared" si="6"/>
        <v>1772.582842794488</v>
      </c>
      <c r="H53">
        <f t="shared" si="6"/>
        <v>2073.1077407993262</v>
      </c>
      <c r="I53">
        <f t="shared" si="6"/>
        <v>2376.0017359690746</v>
      </c>
      <c r="J53">
        <f t="shared" si="6"/>
        <v>2681.6160763535499</v>
      </c>
      <c r="K53">
        <f t="shared" si="6"/>
        <v>2990.3072015177386</v>
      </c>
    </row>
    <row r="54" spans="1:11" x14ac:dyDescent="0.2">
      <c r="A54">
        <v>43</v>
      </c>
      <c r="B54">
        <f t="shared" si="5"/>
        <v>310.95118045230384</v>
      </c>
      <c r="C54">
        <f t="shared" si="7"/>
        <v>622.28560107079909</v>
      </c>
      <c r="D54">
        <f t="shared" si="7"/>
        <v>934.38728935393533</v>
      </c>
      <c r="E54">
        <f t="shared" si="7"/>
        <v>1247.6418497294917</v>
      </c>
      <c r="F54">
        <f t="shared" si="6"/>
        <v>1562.4372576896565</v>
      </c>
      <c r="G54">
        <f t="shared" si="6"/>
        <v>1879.1646607540936</v>
      </c>
      <c r="H54">
        <f t="shared" si="6"/>
        <v>2198.2191885762695</v>
      </c>
      <c r="I54">
        <f t="shared" si="6"/>
        <v>2520.0007745421999</v>
      </c>
      <c r="J54">
        <f t="shared" si="6"/>
        <v>2844.9149912534112</v>
      </c>
      <c r="K54">
        <f t="shared" si="6"/>
        <v>3173.3739023375465</v>
      </c>
    </row>
    <row r="55" spans="1:11" x14ac:dyDescent="0.2">
      <c r="A55">
        <v>44</v>
      </c>
      <c r="B55">
        <f t="shared" si="5"/>
        <v>329.46428865796696</v>
      </c>
      <c r="C55">
        <f t="shared" si="7"/>
        <v>659.36916085532653</v>
      </c>
      <c r="D55">
        <f t="shared" si="7"/>
        <v>990.15618224446882</v>
      </c>
      <c r="E55">
        <f t="shared" si="7"/>
        <v>1322.2688857691812</v>
      </c>
      <c r="F55">
        <f t="shared" si="6"/>
        <v>1656.1537629861486</v>
      </c>
      <c r="G55">
        <f t="shared" si="6"/>
        <v>1992.261264631933</v>
      </c>
      <c r="H55">
        <f t="shared" si="6"/>
        <v>2331.0468135749475</v>
      </c>
      <c r="I55">
        <f t="shared" si="6"/>
        <v>2672.9718333417677</v>
      </c>
      <c r="J55">
        <f t="shared" si="6"/>
        <v>3018.5047954698603</v>
      </c>
      <c r="K55">
        <f t="shared" si="6"/>
        <v>3368.1222890147424</v>
      </c>
    </row>
    <row r="56" spans="1:11" x14ac:dyDescent="0.2">
      <c r="A56">
        <v>45</v>
      </c>
      <c r="B56">
        <f t="shared" si="5"/>
        <v>349.08168271627341</v>
      </c>
      <c r="C56">
        <f t="shared" si="7"/>
        <v>698.66987663814155</v>
      </c>
      <c r="D56">
        <f t="shared" si="7"/>
        <v>1049.2723180663238</v>
      </c>
      <c r="E56">
        <f t="shared" si="7"/>
        <v>1401.3991976408377</v>
      </c>
      <c r="F56">
        <f t="shared" si="6"/>
        <v>1755.5643979013414</v>
      </c>
      <c r="G56">
        <f t="shared" si="6"/>
        <v>2112.2867433669981</v>
      </c>
      <c r="H56">
        <f t="shared" si="6"/>
        <v>2472.0912673938096</v>
      </c>
      <c r="I56">
        <f t="shared" si="6"/>
        <v>2835.5105001406059</v>
      </c>
      <c r="J56">
        <f t="shared" si="6"/>
        <v>3203.0857820671722</v>
      </c>
      <c r="K56">
        <f t="shared" si="6"/>
        <v>3575.3686074997959</v>
      </c>
    </row>
    <row r="57" spans="1:11" x14ac:dyDescent="0.2">
      <c r="A57">
        <v>46</v>
      </c>
      <c r="B57">
        <f t="shared" si="5"/>
        <v>369.86954156987429</v>
      </c>
      <c r="C57">
        <f t="shared" si="7"/>
        <v>740.32139239352603</v>
      </c>
      <c r="D57">
        <f t="shared" si="7"/>
        <v>1111.9393899364431</v>
      </c>
      <c r="E57">
        <f t="shared" si="7"/>
        <v>1485.3104337034092</v>
      </c>
      <c r="F57">
        <f t="shared" si="6"/>
        <v>1861.0260303243736</v>
      </c>
      <c r="G57">
        <f t="shared" si="6"/>
        <v>2239.68385559425</v>
      </c>
      <c r="H57">
        <f t="shared" si="6"/>
        <v>2621.889339242518</v>
      </c>
      <c r="I57">
        <f t="shared" si="6"/>
        <v>3008.2572783161786</v>
      </c>
      <c r="J57">
        <f t="shared" si="6"/>
        <v>3399.4134851954227</v>
      </c>
      <c r="K57">
        <f t="shared" si="6"/>
        <v>3795.9964764259944</v>
      </c>
    </row>
    <row r="58" spans="1:11" x14ac:dyDescent="0.2">
      <c r="A58">
        <v>47</v>
      </c>
      <c r="B58">
        <f t="shared" si="5"/>
        <v>391.89805643870136</v>
      </c>
      <c r="C58">
        <f t="shared" si="7"/>
        <v>784.46556958340489</v>
      </c>
      <c r="D58">
        <f t="shared" si="7"/>
        <v>1178.3739024919178</v>
      </c>
      <c r="E58">
        <f t="shared" si="7"/>
        <v>1574.2982385270652</v>
      </c>
      <c r="F58">
        <f t="shared" si="6"/>
        <v>1972.9195105516983</v>
      </c>
      <c r="G58">
        <f t="shared" si="6"/>
        <v>2374.9263530840803</v>
      </c>
      <c r="H58">
        <f t="shared" si="6"/>
        <v>2781.0170852501474</v>
      </c>
      <c r="I58">
        <f t="shared" si="6"/>
        <v>3191.9017325275008</v>
      </c>
      <c r="J58">
        <f t="shared" si="6"/>
        <v>3608.3040954758108</v>
      </c>
      <c r="K58">
        <f t="shared" si="6"/>
        <v>4030.9638738907997</v>
      </c>
    </row>
    <row r="59" spans="1:11" x14ac:dyDescent="0.2">
      <c r="A59">
        <v>48</v>
      </c>
      <c r="B59">
        <f t="shared" si="5"/>
        <v>415.24168095518365</v>
      </c>
      <c r="C59">
        <f t="shared" si="7"/>
        <v>831.25301643318903</v>
      </c>
      <c r="D59">
        <f t="shared" si="7"/>
        <v>1248.806039050118</v>
      </c>
      <c r="E59">
        <f t="shared" si="7"/>
        <v>1668.6775478977804</v>
      </c>
      <c r="F59">
        <f t="shared" si="6"/>
        <v>2091.6515175616669</v>
      </c>
      <c r="G59">
        <f t="shared" si="6"/>
        <v>2518.5215382357492</v>
      </c>
      <c r="H59">
        <f t="shared" si="6"/>
        <v>2950.0932975686969</v>
      </c>
      <c r="I59">
        <f t="shared" si="6"/>
        <v>3387.1871151090063</v>
      </c>
      <c r="J59">
        <f t="shared" si="6"/>
        <v>3830.6405405106307</v>
      </c>
      <c r="K59">
        <f t="shared" si="6"/>
        <v>4281.3110270180086</v>
      </c>
    </row>
    <row r="60" spans="1:11" x14ac:dyDescent="0.2">
      <c r="A60">
        <v>49</v>
      </c>
      <c r="B60">
        <f t="shared" si="5"/>
        <v>440</v>
      </c>
      <c r="C60">
        <f t="shared" si="7"/>
        <v>880.8849004184209</v>
      </c>
      <c r="D60">
        <f t="shared" si="7"/>
        <v>1323.5425684301827</v>
      </c>
      <c r="E60">
        <f t="shared" si="7"/>
        <v>1768.8668186513864</v>
      </c>
      <c r="F60">
        <f t="shared" si="6"/>
        <v>2217.7604217644548</v>
      </c>
      <c r="G60">
        <f t="shared" si="6"/>
        <v>2671.1381552648068</v>
      </c>
      <c r="H60">
        <f t="shared" si="6"/>
        <v>3129.9299107649053</v>
      </c>
      <c r="I60">
        <f t="shared" si="6"/>
        <v>3595.0838726341144</v>
      </c>
      <c r="J60">
        <f t="shared" si="6"/>
        <v>4067.5697831857879</v>
      </c>
      <c r="K60">
        <f t="shared" si="6"/>
        <v>4548.3823101495882</v>
      </c>
    </row>
    <row r="61" spans="1:11" x14ac:dyDescent="0.2">
      <c r="A61">
        <v>50</v>
      </c>
      <c r="B61">
        <f t="shared" si="5"/>
        <v>466.21868904980209</v>
      </c>
      <c r="C61">
        <f t="shared" si="7"/>
        <v>933.45474989900447</v>
      </c>
      <c r="D61">
        <f t="shared" si="7"/>
        <v>1402.7292553866735</v>
      </c>
      <c r="E61">
        <f t="shared" si="7"/>
        <v>1875.0706992851042</v>
      </c>
      <c r="F61">
        <f t="shared" si="6"/>
        <v>2351.5187540246939</v>
      </c>
      <c r="G61">
        <f t="shared" si="6"/>
        <v>2833.1280854755596</v>
      </c>
      <c r="H61">
        <f t="shared" si="6"/>
        <v>3320.9722443858659</v>
      </c>
      <c r="I61">
        <f t="shared" si="6"/>
        <v>3816.1476545808291</v>
      </c>
      <c r="J61">
        <f t="shared" si="6"/>
        <v>4319.7777186639432</v>
      </c>
      <c r="K61">
        <f t="shared" si="6"/>
        <v>4833.0170627382404</v>
      </c>
    </row>
    <row r="62" spans="1:11" x14ac:dyDescent="0.2">
      <c r="A62">
        <v>51</v>
      </c>
      <c r="B62">
        <f t="shared" si="5"/>
        <v>494.00464286137674</v>
      </c>
      <c r="C62">
        <f t="shared" si="7"/>
        <v>989.17897609920954</v>
      </c>
      <c r="D62">
        <f t="shared" si="7"/>
        <v>1486.697307237818</v>
      </c>
      <c r="E62">
        <f t="shared" si="7"/>
        <v>1987.7432036194973</v>
      </c>
      <c r="F62">
        <f t="shared" si="6"/>
        <v>2493.5141863005633</v>
      </c>
      <c r="G62">
        <f t="shared" si="6"/>
        <v>3005.2265012414609</v>
      </c>
      <c r="H62">
        <f t="shared" si="6"/>
        <v>3524.1199944097075</v>
      </c>
      <c r="I62">
        <f t="shared" si="6"/>
        <v>4051.4631181560271</v>
      </c>
      <c r="J62">
        <f t="shared" si="6"/>
        <v>4588.5580971631234</v>
      </c>
      <c r="K62">
        <f t="shared" si="6"/>
        <v>5136.7462834112321</v>
      </c>
    </row>
    <row r="63" spans="1:11" x14ac:dyDescent="0.2">
      <c r="A63">
        <v>52</v>
      </c>
      <c r="B63">
        <f t="shared" si="5"/>
        <v>523.45228685629331</v>
      </c>
      <c r="C63">
        <f t="shared" si="7"/>
        <v>1048.2494073677244</v>
      </c>
      <c r="D63">
        <f t="shared" si="7"/>
        <v>1575.7419553253312</v>
      </c>
      <c r="E63">
        <f t="shared" si="7"/>
        <v>2107.292079342018</v>
      </c>
      <c r="F63">
        <f t="shared" si="6"/>
        <v>2644.2793469051799</v>
      </c>
      <c r="G63">
        <f t="shared" si="6"/>
        <v>3188.1067131481259</v>
      </c>
      <c r="H63">
        <f t="shared" si="6"/>
        <v>3740.2066305021081</v>
      </c>
      <c r="I63">
        <f t="shared" si="6"/>
        <v>4302.047336482131</v>
      </c>
      <c r="J63">
        <f t="shared" si="6"/>
        <v>4875.1393582432265</v>
      </c>
      <c r="K63">
        <f t="shared" si="6"/>
        <v>5461.0422742325218</v>
      </c>
    </row>
    <row r="64" spans="1:11" x14ac:dyDescent="0.2">
      <c r="A64">
        <v>53</v>
      </c>
      <c r="B64">
        <f t="shared" si="5"/>
        <v>554.66184581602806</v>
      </c>
      <c r="C64">
        <f t="shared" si="7"/>
        <v>1110.8699184395412</v>
      </c>
      <c r="D64">
        <f t="shared" si="7"/>
        <v>1670.1776309117406</v>
      </c>
      <c r="E64">
        <f t="shared" si="7"/>
        <v>2234.1528155139167</v>
      </c>
      <c r="F64">
        <f t="shared" si="6"/>
        <v>2804.3850507106554</v>
      </c>
      <c r="G64">
        <f t="shared" si="6"/>
        <v>3382.493129981126</v>
      </c>
      <c r="H64">
        <f t="shared" si="6"/>
        <v>3970.1327216803479</v>
      </c>
      <c r="I64">
        <f t="shared" si="6"/>
        <v>4569.0042706788072</v>
      </c>
      <c r="J64">
        <f t="shared" si="6"/>
        <v>5180.8611945675857</v>
      </c>
      <c r="K64">
        <f t="shared" si="6"/>
        <v>5807.5184297083206</v>
      </c>
    </row>
    <row r="65" spans="1:11" x14ac:dyDescent="0.2">
      <c r="A65">
        <v>54</v>
      </c>
      <c r="B65">
        <f t="shared" si="5"/>
        <v>587.73971643816321</v>
      </c>
      <c r="C65">
        <f t="shared" si="7"/>
        <v>1177.2572430963385</v>
      </c>
      <c r="D65">
        <f t="shared" si="7"/>
        <v>1770.3393558165947</v>
      </c>
      <c r="E65">
        <f t="shared" si="7"/>
        <v>2368.7908250063583</v>
      </c>
      <c r="F65">
        <f t="shared" si="6"/>
        <v>2974.443571799392</v>
      </c>
      <c r="G65">
        <f t="shared" si="6"/>
        <v>3589.1660164876366</v>
      </c>
      <c r="H65">
        <f t="shared" si="6"/>
        <v>4214.8726860283168</v>
      </c>
      <c r="I65">
        <f t="shared" si="6"/>
        <v>4853.5341497958225</v>
      </c>
      <c r="J65">
        <f t="shared" si="6"/>
        <v>5507.1873557533481</v>
      </c>
      <c r="K65">
        <f t="shared" si="6"/>
        <v>6177.9464428987358</v>
      </c>
    </row>
    <row r="66" spans="1:11" x14ac:dyDescent="0.2">
      <c r="A66">
        <v>55</v>
      </c>
      <c r="B66">
        <f t="shared" si="5"/>
        <v>622.79886621792298</v>
      </c>
      <c r="C66">
        <f t="shared" si="7"/>
        <v>1247.6418497294917</v>
      </c>
      <c r="D66">
        <f t="shared" si="7"/>
        <v>1876.584253727272</v>
      </c>
      <c r="E66">
        <f t="shared" si="7"/>
        <v>2511.7038389296049</v>
      </c>
      <c r="F66">
        <f t="shared" si="6"/>
        <v>3155.1122675083739</v>
      </c>
      <c r="G66">
        <f t="shared" si="6"/>
        <v>3808.966807590919</v>
      </c>
      <c r="H66">
        <f t="shared" si="6"/>
        <v>4475.4823891853421</v>
      </c>
      <c r="I66">
        <f t="shared" si="6"/>
        <v>5156.9441058612983</v>
      </c>
      <c r="J66">
        <f t="shared" si="6"/>
        <v>5855.720260950362</v>
      </c>
      <c r="K66">
        <f t="shared" si="6"/>
        <v>6574.2760624648972</v>
      </c>
    </row>
    <row r="67" spans="1:11" x14ac:dyDescent="0.2">
      <c r="A67">
        <v>56</v>
      </c>
      <c r="B67">
        <f t="shared" si="5"/>
        <v>659.95926085143037</v>
      </c>
      <c r="C67">
        <f t="shared" si="7"/>
        <v>1322.2688857691812</v>
      </c>
      <c r="D67">
        <f t="shared" si="7"/>
        <v>1989.2931952287677</v>
      </c>
      <c r="E67">
        <f t="shared" si="7"/>
        <v>2663.4245385919944</v>
      </c>
      <c r="F67">
        <f t="shared" si="6"/>
        <v>3347.0975999614034</v>
      </c>
      <c r="G67">
        <f t="shared" si="6"/>
        <v>4042.8040572208843</v>
      </c>
      <c r="H67">
        <f t="shared" si="6"/>
        <v>4753.1077178611413</v>
      </c>
      <c r="I67">
        <f t="shared" si="6"/>
        <v>5480.6602603188203</v>
      </c>
      <c r="J67">
        <f t="shared" si="6"/>
        <v>6228.2177160959827</v>
      </c>
      <c r="K67">
        <f t="shared" si="6"/>
        <v>6998.6578359585164</v>
      </c>
    </row>
    <row r="68" spans="1:11" x14ac:dyDescent="0.2">
      <c r="A68">
        <v>57</v>
      </c>
      <c r="B68">
        <f t="shared" si="5"/>
        <v>699.34832258381493</v>
      </c>
      <c r="C68">
        <f t="shared" si="7"/>
        <v>1401.3991976408377</v>
      </c>
      <c r="D68">
        <f t="shared" si="7"/>
        <v>2108.87259129735</v>
      </c>
      <c r="E68">
        <f t="shared" si="7"/>
        <v>2824.5234541378582</v>
      </c>
      <c r="F68">
        <f t="shared" si="6"/>
        <v>3551.159608138641</v>
      </c>
      <c r="G68">
        <f t="shared" si="6"/>
        <v>4291.6601123803775</v>
      </c>
      <c r="H68">
        <f t="shared" si="6"/>
        <v>5048.9942757672479</v>
      </c>
      <c r="I68">
        <f t="shared" si="6"/>
        <v>5826.2414925384192</v>
      </c>
      <c r="J68">
        <f t="shared" si="6"/>
        <v>6626.6120860060264</v>
      </c>
      <c r="K68">
        <f t="shared" si="6"/>
        <v>7453.4693578301039</v>
      </c>
    </row>
    <row r="69" spans="1:11" x14ac:dyDescent="0.2">
      <c r="A69">
        <v>58</v>
      </c>
      <c r="B69">
        <f t="shared" si="5"/>
        <v>741.10142218034332</v>
      </c>
      <c r="C69">
        <f t="shared" si="7"/>
        <v>1485.3104337034092</v>
      </c>
      <c r="D69">
        <f t="shared" si="7"/>
        <v>2235.7563519548207</v>
      </c>
      <c r="E69">
        <f t="shared" si="7"/>
        <v>2995.6121631944038</v>
      </c>
      <c r="F69">
        <f t="shared" si="6"/>
        <v>3768.1168916448255</v>
      </c>
      <c r="G69">
        <f t="shared" si="6"/>
        <v>4556.5986177088826</v>
      </c>
      <c r="H69">
        <f t="shared" si="6"/>
        <v>5364.4983743942739</v>
      </c>
      <c r="I69">
        <f t="shared" si="6"/>
        <v>6195.3951621642836</v>
      </c>
      <c r="J69">
        <f t="shared" si="6"/>
        <v>7053.0323366772209</v>
      </c>
      <c r="K69">
        <f t="shared" si="6"/>
        <v>7941.3456414485554</v>
      </c>
    </row>
    <row r="70" spans="1:11" x14ac:dyDescent="0.2">
      <c r="A70">
        <v>59</v>
      </c>
      <c r="B70">
        <f t="shared" si="5"/>
        <v>785.36240748610078</v>
      </c>
      <c r="C70">
        <f t="shared" si="7"/>
        <v>1574.2982385270652</v>
      </c>
      <c r="D70">
        <f t="shared" si="7"/>
        <v>2370.4080290236425</v>
      </c>
      <c r="E70">
        <f t="shared" si="7"/>
        <v>3177.3468277041825</v>
      </c>
      <c r="F70">
        <f t="shared" si="6"/>
        <v>3998.8521768170554</v>
      </c>
      <c r="G70">
        <f t="shared" si="6"/>
        <v>4838.7729730526025</v>
      </c>
      <c r="H70">
        <f t="shared" si="6"/>
        <v>5701.0995207953101</v>
      </c>
      <c r="I70">
        <f t="shared" si="6"/>
        <v>6589.995106229404</v>
      </c>
      <c r="J70">
        <f t="shared" si="6"/>
        <v>7509.8294418609303</v>
      </c>
      <c r="K70">
        <f t="shared" si="6"/>
        <v>8465.2143570323533</v>
      </c>
    </row>
    <row r="71" spans="1:11" x14ac:dyDescent="0.2">
      <c r="A71">
        <v>60</v>
      </c>
      <c r="B71">
        <f t="shared" si="5"/>
        <v>832.28417186403817</v>
      </c>
      <c r="C71">
        <f t="shared" si="7"/>
        <v>1668.67754789778</v>
      </c>
      <c r="D71">
        <f t="shared" si="7"/>
        <v>2513.323164505824</v>
      </c>
      <c r="E71">
        <f t="shared" si="7"/>
        <v>3370.4321127469566</v>
      </c>
      <c r="F71">
        <f t="shared" si="6"/>
        <v>4244.3185469110904</v>
      </c>
      <c r="G71">
        <f t="shared" si="6"/>
        <v>5139.4358869098069</v>
      </c>
      <c r="H71">
        <f t="shared" si="6"/>
        <v>6060.4146399253605</v>
      </c>
      <c r="I71">
        <f t="shared" si="6"/>
        <v>7012.1022909822204</v>
      </c>
      <c r="J71">
        <f t="shared" si="6"/>
        <v>7999.6057431977815</v>
      </c>
      <c r="K71">
        <f t="shared" si="6"/>
        <v>9028.3368270060655</v>
      </c>
    </row>
    <row r="72" spans="1:11" x14ac:dyDescent="0.2">
      <c r="A72">
        <v>61</v>
      </c>
      <c r="B72">
        <f t="shared" si="5"/>
        <v>882.07056730215925</v>
      </c>
      <c r="C72">
        <f t="shared" si="7"/>
        <v>1768.8668186513867</v>
      </c>
      <c r="D72">
        <f t="shared" si="7"/>
        <v>2665.1566595475956</v>
      </c>
      <c r="E72">
        <f t="shared" si="7"/>
        <v>3575.7929668272682</v>
      </c>
      <c r="F72">
        <f t="shared" si="6"/>
        <v>4505.7574039172841</v>
      </c>
      <c r="G72">
        <f t="shared" si="6"/>
        <v>5460.2058555823924</v>
      </c>
      <c r="H72">
        <f t="shared" si="6"/>
        <v>6444.5160624889668</v>
      </c>
      <c r="I72">
        <f t="shared" si="6"/>
        <v>7464.3380716400989</v>
      </c>
      <c r="J72">
        <f t="shared" si="6"/>
        <v>8525.648164712411</v>
      </c>
      <c r="K72">
        <f t="shared" si="6"/>
        <v>9634.8069834612779</v>
      </c>
    </row>
    <row r="73" spans="1:11" x14ac:dyDescent="0.2">
      <c r="A73">
        <v>62</v>
      </c>
      <c r="B73">
        <f t="shared" si="5"/>
        <v>934.81804968112453</v>
      </c>
      <c r="C73">
        <f t="shared" si="7"/>
        <v>1875.0706992851044</v>
      </c>
      <c r="D73">
        <f t="shared" si="7"/>
        <v>2826.2452398257265</v>
      </c>
      <c r="E73">
        <f t="shared" si="7"/>
        <v>3793.935060172777</v>
      </c>
      <c r="F73">
        <f t="shared" si="7"/>
        <v>4783.8944976713692</v>
      </c>
      <c r="G73">
        <f t="shared" si="7"/>
        <v>5802.0958860749606</v>
      </c>
      <c r="H73">
        <f t="shared" si="7"/>
        <v>6854.7895928453008</v>
      </c>
      <c r="I73">
        <f t="shared" si="7"/>
        <v>7948.5678906100256</v>
      </c>
      <c r="J73">
        <f t="shared" si="7"/>
        <v>9090.4335755875018</v>
      </c>
      <c r="K73">
        <f t="shared" si="7"/>
        <v>10287.874330564433</v>
      </c>
    </row>
    <row r="74" spans="1:11" x14ac:dyDescent="0.2">
      <c r="A74">
        <v>63</v>
      </c>
      <c r="B74">
        <f t="shared" si="5"/>
        <v>990.74655588672545</v>
      </c>
      <c r="C74">
        <f t="shared" ref="C74:K99" si="8">C$5*$B74*2^((C$5^2 - 1)*$C$1*$C$2^($A74-49)/1200)</f>
        <v>1987.7432036194973</v>
      </c>
      <c r="D74">
        <f t="shared" si="8"/>
        <v>2997.3057952564704</v>
      </c>
      <c r="E74">
        <f t="shared" si="8"/>
        <v>4025.8826726116863</v>
      </c>
      <c r="F74">
        <f t="shared" si="8"/>
        <v>5080.1233538457955</v>
      </c>
      <c r="G74">
        <f t="shared" si="8"/>
        <v>6166.9502020126229</v>
      </c>
      <c r="H74">
        <f t="shared" si="8"/>
        <v>7293.6341573386526</v>
      </c>
      <c r="I74">
        <f t="shared" si="8"/>
        <v>8467.8756928817857</v>
      </c>
      <c r="J74">
        <f t="shared" si="8"/>
        <v>9697.8922539107843</v>
      </c>
      <c r="K74">
        <f t="shared" si="8"/>
        <v>10992.513567241956</v>
      </c>
    </row>
    <row r="75" spans="1:11" x14ac:dyDescent="0.2">
      <c r="A75">
        <v>64</v>
      </c>
      <c r="B75">
        <f t="shared" si="5"/>
        <v>1050.0519202467003</v>
      </c>
      <c r="C75">
        <f t="shared" si="8"/>
        <v>2107.292079342018</v>
      </c>
      <c r="D75">
        <f t="shared" si="8"/>
        <v>3178.9907915499366</v>
      </c>
      <c r="E75">
        <f t="shared" si="8"/>
        <v>4272.5838349568639</v>
      </c>
      <c r="F75">
        <f t="shared" si="8"/>
        <v>5395.7584928883434</v>
      </c>
      <c r="G75">
        <f t="shared" si="8"/>
        <v>6556.5436430862792</v>
      </c>
      <c r="H75">
        <f t="shared" si="8"/>
        <v>7763.405373218342</v>
      </c>
      <c r="I75">
        <f t="shared" si="8"/>
        <v>9025.3497163228712</v>
      </c>
      <c r="J75">
        <f t="shared" si="8"/>
        <v>10352.034248963713</v>
      </c>
      <c r="K75">
        <f t="shared" si="8"/>
        <v>11753.890482002425</v>
      </c>
    </row>
    <row r="76" spans="1:11" x14ac:dyDescent="0.2">
      <c r="A76">
        <v>65</v>
      </c>
      <c r="B76">
        <f t="shared" si="5"/>
        <v>1112.9426278366327</v>
      </c>
      <c r="C76">
        <f t="shared" si="8"/>
        <v>2234.1528155139163</v>
      </c>
      <c r="D76">
        <f t="shared" si="8"/>
        <v>3372.0005674257095</v>
      </c>
      <c r="E76">
        <f t="shared" si="8"/>
        <v>4535.0625557072135</v>
      </c>
      <c r="F76">
        <f t="shared" si="8"/>
        <v>5732.2299404293117</v>
      </c>
      <c r="G76">
        <f t="shared" si="8"/>
        <v>6972.8216857289417</v>
      </c>
      <c r="H76">
        <f t="shared" si="8"/>
        <v>8266.7053943931551</v>
      </c>
      <c r="I76">
        <f t="shared" si="8"/>
        <v>9624.4278534309233</v>
      </c>
      <c r="J76">
        <f t="shared" si="8"/>
        <v>11057.357704314492</v>
      </c>
      <c r="K76">
        <f t="shared" si="8"/>
        <v>12577.842930010616</v>
      </c>
    </row>
    <row r="77" spans="1:11" x14ac:dyDescent="0.2">
      <c r="A77">
        <v>66</v>
      </c>
      <c r="B77">
        <f t="shared" si="5"/>
        <v>1179.6407188428095</v>
      </c>
      <c r="C77">
        <f t="shared" si="8"/>
        <v>2368.7908250063588</v>
      </c>
      <c r="D77">
        <f t="shared" si="8"/>
        <v>3577.0875829055522</v>
      </c>
      <c r="E77">
        <f t="shared" si="8"/>
        <v>4814.426420771154</v>
      </c>
      <c r="F77">
        <f t="shared" si="8"/>
        <v>6091.0960950571816</v>
      </c>
      <c r="G77">
        <f t="shared" si="8"/>
        <v>7417.9213191867539</v>
      </c>
      <c r="H77">
        <f t="shared" si="8"/>
        <v>8806.4156255749986</v>
      </c>
      <c r="I77">
        <f t="shared" si="8"/>
        <v>10268.947481290537</v>
      </c>
      <c r="J77">
        <f t="shared" si="8"/>
        <v>11818.923005832992</v>
      </c>
      <c r="K77">
        <f t="shared" si="8"/>
        <v>13470.989054248699</v>
      </c>
    </row>
    <row r="78" spans="1:11" x14ac:dyDescent="0.2">
      <c r="A78">
        <v>67</v>
      </c>
      <c r="B78">
        <f t="shared" si="5"/>
        <v>1250.3827698719892</v>
      </c>
      <c r="C78">
        <f t="shared" si="8"/>
        <v>2511.7038389296049</v>
      </c>
      <c r="D78">
        <f t="shared" si="8"/>
        <v>3795.0611409991407</v>
      </c>
      <c r="E78">
        <f t="shared" si="8"/>
        <v>5111.8751439728439</v>
      </c>
      <c r="F78">
        <f t="shared" si="8"/>
        <v>6474.0583647341782</v>
      </c>
      <c r="G78">
        <f t="shared" si="8"/>
        <v>7894.195024927033</v>
      </c>
      <c r="H78">
        <f t="shared" si="8"/>
        <v>9385.7346418786328</v>
      </c>
      <c r="I78">
        <f t="shared" si="8"/>
        <v>10963.203721016489</v>
      </c>
      <c r="J78">
        <f t="shared" si="8"/>
        <v>12642.440203365108</v>
      </c>
      <c r="K78">
        <f t="shared" si="8"/>
        <v>14440.855940211037</v>
      </c>
    </row>
    <row r="79" spans="1:11" x14ac:dyDescent="0.2">
      <c r="A79">
        <v>68</v>
      </c>
      <c r="B79">
        <f t="shared" si="5"/>
        <v>1325.4209603544787</v>
      </c>
      <c r="C79">
        <f t="shared" si="8"/>
        <v>2663.4245385919949</v>
      </c>
      <c r="D79">
        <f t="shared" si="8"/>
        <v>4026.7926467715956</v>
      </c>
      <c r="E79">
        <f t="shared" si="8"/>
        <v>5428.7102091932165</v>
      </c>
      <c r="F79">
        <f t="shared" si="8"/>
        <v>6882.9778546313892</v>
      </c>
      <c r="G79">
        <f t="shared" si="8"/>
        <v>8404.2383902181246</v>
      </c>
      <c r="H79">
        <f t="shared" si="8"/>
        <v>10008.222261483788</v>
      </c>
      <c r="I79">
        <f t="shared" si="8"/>
        <v>11712.017753915501</v>
      </c>
      <c r="J79">
        <f t="shared" si="8"/>
        <v>13534.372415617785</v>
      </c>
      <c r="K79">
        <f t="shared" si="8"/>
        <v>15496.033104191933</v>
      </c>
    </row>
    <row r="80" spans="1:11" x14ac:dyDescent="0.2">
      <c r="A80">
        <v>69</v>
      </c>
      <c r="B80">
        <f t="shared" si="5"/>
        <v>1405.0242332318107</v>
      </c>
      <c r="C80">
        <f t="shared" si="8"/>
        <v>2824.5234541378572</v>
      </c>
      <c r="D80">
        <f t="shared" si="8"/>
        <v>4273.2214776653345</v>
      </c>
      <c r="E80">
        <f t="shared" si="8"/>
        <v>5766.3457684948908</v>
      </c>
      <c r="F80">
        <f t="shared" si="8"/>
        <v>7319.8944398061649</v>
      </c>
      <c r="G80">
        <f t="shared" si="8"/>
        <v>8950.921988381504</v>
      </c>
      <c r="H80">
        <f t="shared" si="8"/>
        <v>10677.850912410717</v>
      </c>
      <c r="I80">
        <f t="shared" si="8"/>
        <v>12520.81717455438</v>
      </c>
      <c r="J80">
        <f t="shared" si="8"/>
        <v>14502.058550373342</v>
      </c>
      <c r="K80">
        <f t="shared" si="8"/>
        <v>16646.356283105597</v>
      </c>
    </row>
    <row r="81" spans="1:11" x14ac:dyDescent="0.2">
      <c r="A81">
        <v>70</v>
      </c>
      <c r="B81">
        <f t="shared" si="5"/>
        <v>1489.4795603178695</v>
      </c>
      <c r="C81">
        <f t="shared" si="8"/>
        <v>2995.6121631944034</v>
      </c>
      <c r="D81">
        <f t="shared" si="8"/>
        <v>4535.3615505147309</v>
      </c>
      <c r="E81">
        <f t="shared" si="8"/>
        <v>6126.3209883973568</v>
      </c>
      <c r="F81">
        <f t="shared" si="8"/>
        <v>7787.0486168220041</v>
      </c>
      <c r="G81">
        <f t="shared" si="8"/>
        <v>9537.4282815094521</v>
      </c>
      <c r="H81">
        <f t="shared" si="8"/>
        <v>11399.065671895785</v>
      </c>
      <c r="I81">
        <f t="shared" si="8"/>
        <v>13395.730799315785</v>
      </c>
      <c r="J81">
        <f t="shared" si="8"/>
        <v>15553.859454507243</v>
      </c>
      <c r="K81">
        <f t="shared" si="8"/>
        <v>17903.128351276657</v>
      </c>
    </row>
    <row r="82" spans="1:11" x14ac:dyDescent="0.2">
      <c r="A82">
        <v>71</v>
      </c>
      <c r="B82">
        <f t="shared" si="5"/>
        <v>1579.0933240966992</v>
      </c>
      <c r="C82">
        <f t="shared" si="8"/>
        <v>3177.3468277041825</v>
      </c>
      <c r="D82">
        <f t="shared" si="8"/>
        <v>4814.3086842522116</v>
      </c>
      <c r="E82">
        <f t="shared" si="8"/>
        <v>6510.3140694781659</v>
      </c>
      <c r="F82">
        <f t="shared" si="8"/>
        <v>8286.906601316774</v>
      </c>
      <c r="G82">
        <f t="shared" si="8"/>
        <v>10167.294451452648</v>
      </c>
      <c r="H82">
        <f t="shared" si="8"/>
        <v>12176.854649363215</v>
      </c>
      <c r="I82">
        <f t="shared" si="8"/>
        <v>14343.700895772547</v>
      </c>
      <c r="J82">
        <f t="shared" si="8"/>
        <v>16699.332595869811</v>
      </c>
      <c r="K82">
        <f t="shared" si="8"/>
        <v>19279.385923774669</v>
      </c>
    </row>
    <row r="83" spans="1:11" x14ac:dyDescent="0.2">
      <c r="A83">
        <v>72</v>
      </c>
      <c r="B83">
        <f t="shared" si="5"/>
        <v>1674.1928293000044</v>
      </c>
      <c r="C83">
        <f t="shared" si="8"/>
        <v>3370.4321127469566</v>
      </c>
      <c r="D83">
        <f t="shared" si="8"/>
        <v>5111.2488732343609</v>
      </c>
      <c r="E83">
        <f t="shared" si="8"/>
        <v>6920.1582037432845</v>
      </c>
      <c r="F83">
        <f t="shared" si="8"/>
        <v>8822.1892263817954</v>
      </c>
      <c r="G83">
        <f t="shared" si="8"/>
        <v>10844.462248022683</v>
      </c>
      <c r="H83">
        <f t="shared" si="8"/>
        <v>13016.83174572913</v>
      </c>
      <c r="I83">
        <f t="shared" si="8"/>
        <v>15372.616482998579</v>
      </c>
      <c r="J83">
        <f t="shared" si="8"/>
        <v>17949.441631562524</v>
      </c>
      <c r="K83">
        <f t="shared" si="8"/>
        <v>20790.222432395443</v>
      </c>
    </row>
    <row r="84" spans="1:11" x14ac:dyDescent="0.2">
      <c r="A84">
        <v>73</v>
      </c>
      <c r="B84">
        <f t="shared" si="5"/>
        <v>1775.2110800218857</v>
      </c>
      <c r="C84">
        <f t="shared" si="8"/>
        <v>3575.7929668272682</v>
      </c>
      <c r="D84">
        <f t="shared" si="8"/>
        <v>5427.721746741182</v>
      </c>
      <c r="E84">
        <f t="shared" si="8"/>
        <v>7358.2043137759483</v>
      </c>
      <c r="F84">
        <f t="shared" si="8"/>
        <v>9396.345267290937</v>
      </c>
      <c r="G84">
        <f t="shared" si="8"/>
        <v>11573.878090689996</v>
      </c>
      <c r="H84">
        <f t="shared" si="8"/>
        <v>13925.986326479353</v>
      </c>
      <c r="I84">
        <f t="shared" si="8"/>
        <v>16492.244429695322</v>
      </c>
      <c r="J84">
        <f t="shared" si="8"/>
        <v>19317.713325272493</v>
      </c>
      <c r="K84">
        <f t="shared" si="8"/>
        <v>22454.232707295145</v>
      </c>
    </row>
    <row r="85" spans="1:11" x14ac:dyDescent="0.2">
      <c r="A85">
        <v>74</v>
      </c>
      <c r="B85">
        <f t="shared" si="5"/>
        <v>1882.368625024553</v>
      </c>
      <c r="C85">
        <f t="shared" si="8"/>
        <v>3793.9350601727765</v>
      </c>
      <c r="D85">
        <f t="shared" si="8"/>
        <v>5764.6532377875701</v>
      </c>
      <c r="E85">
        <f t="shared" si="8"/>
        <v>7826.0167952421198</v>
      </c>
      <c r="F85">
        <f t="shared" si="8"/>
        <v>10011.898863396322</v>
      </c>
      <c r="G85">
        <f t="shared" si="8"/>
        <v>12359.479448233933</v>
      </c>
      <c r="H85">
        <f t="shared" si="8"/>
        <v>14910.295945821628</v>
      </c>
      <c r="I85">
        <f t="shared" si="8"/>
        <v>17711.458234475122</v>
      </c>
      <c r="J85">
        <f t="shared" si="8"/>
        <v>20817.077789383584</v>
      </c>
      <c r="K85">
        <f t="shared" si="8"/>
        <v>24289.970839953236</v>
      </c>
    </row>
    <row r="86" spans="1:11" x14ac:dyDescent="0.2">
      <c r="A86">
        <v>75</v>
      </c>
      <c r="B86">
        <f t="shared" si="5"/>
        <v>1996.1386454129185</v>
      </c>
      <c r="C86">
        <f t="shared" si="8"/>
        <v>4025.8826726116863</v>
      </c>
      <c r="D86">
        <f t="shared" si="8"/>
        <v>6123.7821478377909</v>
      </c>
      <c r="E86">
        <f t="shared" si="8"/>
        <v>8326.3137543935718</v>
      </c>
      <c r="F86">
        <f t="shared" si="8"/>
        <v>10672.939113367263</v>
      </c>
      <c r="G86">
        <f t="shared" si="8"/>
        <v>13207.282533746989</v>
      </c>
      <c r="H86">
        <f t="shared" si="8"/>
        <v>15978.477387948544</v>
      </c>
      <c r="I86">
        <f t="shared" si="8"/>
        <v>19042.739105360772</v>
      </c>
      <c r="J86">
        <f t="shared" si="8"/>
        <v>22465.234776681627</v>
      </c>
      <c r="K86">
        <f t="shared" si="8"/>
        <v>26322.335343213112</v>
      </c>
    </row>
    <row r="87" spans="1:11" x14ac:dyDescent="0.2">
      <c r="A87">
        <v>76</v>
      </c>
      <c r="B87">
        <f t="shared" si="5"/>
        <v>2116.9507109254691</v>
      </c>
      <c r="C87">
        <f t="shared" si="8"/>
        <v>4272.5838349568639</v>
      </c>
      <c r="D87">
        <f t="shared" si="8"/>
        <v>6506.76222897561</v>
      </c>
      <c r="E87">
        <f t="shared" si="8"/>
        <v>8861.7601717245816</v>
      </c>
      <c r="F87">
        <f t="shared" si="8"/>
        <v>11383.598197625392</v>
      </c>
      <c r="G87">
        <f t="shared" si="8"/>
        <v>14123.540870227627</v>
      </c>
      <c r="H87">
        <f t="shared" si="8"/>
        <v>17139.825708616539</v>
      </c>
      <c r="I87">
        <f t="shared" si="8"/>
        <v>20499.704602882408</v>
      </c>
      <c r="J87">
        <f t="shared" si="8"/>
        <v>24281.897083009615</v>
      </c>
      <c r="K87">
        <f t="shared" si="8"/>
        <v>28579.579012182123</v>
      </c>
    </row>
    <row r="88" spans="1:11" x14ac:dyDescent="0.2">
      <c r="A88">
        <v>77</v>
      </c>
      <c r="B88">
        <f t="shared" si="5"/>
        <v>2245.2654735990104</v>
      </c>
      <c r="C88">
        <f t="shared" si="8"/>
        <v>4535.0625557072135</v>
      </c>
      <c r="D88">
        <f t="shared" si="8"/>
        <v>6915.398130039709</v>
      </c>
      <c r="E88">
        <f t="shared" si="8"/>
        <v>9435.2982051563959</v>
      </c>
      <c r="F88">
        <f t="shared" si="8"/>
        <v>12148.493020240314</v>
      </c>
      <c r="G88">
        <f t="shared" si="8"/>
        <v>15115.324604607084</v>
      </c>
      <c r="H88">
        <f t="shared" si="8"/>
        <v>18404.971541896131</v>
      </c>
      <c r="I88">
        <f t="shared" si="8"/>
        <v>22098.105292116561</v>
      </c>
      <c r="J88">
        <f t="shared" si="8"/>
        <v>26290.119559105216</v>
      </c>
      <c r="K88">
        <f t="shared" si="8"/>
        <v>31095.110945609278</v>
      </c>
    </row>
    <row r="89" spans="1:11" x14ac:dyDescent="0.2">
      <c r="A89">
        <v>78</v>
      </c>
      <c r="B89">
        <f t="shared" ref="B89:B99" si="9">$B77*2*2^($C$1*$C$2^($A77-49)*(15-3*$C$2^12)/1200)</f>
        <v>2381.5773692604062</v>
      </c>
      <c r="C89">
        <f t="shared" si="8"/>
        <v>4814.426420771154</v>
      </c>
      <c r="D89">
        <f t="shared" si="8"/>
        <v>7351.6629002997552</v>
      </c>
      <c r="E89">
        <f t="shared" si="8"/>
        <v>10050.183757221865</v>
      </c>
      <c r="F89">
        <f t="shared" si="8"/>
        <v>12972.796492409545</v>
      </c>
      <c r="G89">
        <f t="shared" si="8"/>
        <v>16190.652436974922</v>
      </c>
      <c r="H89">
        <f t="shared" si="8"/>
        <v>19786.115824574805</v>
      </c>
      <c r="I89">
        <f t="shared" si="8"/>
        <v>23856.229842253771</v>
      </c>
      <c r="J89">
        <f t="shared" si="8"/>
        <v>28516.981765884357</v>
      </c>
      <c r="K89">
        <f t="shared" si="8"/>
        <v>33908.625239480949</v>
      </c>
    </row>
    <row r="90" spans="1:11" x14ac:dyDescent="0.2">
      <c r="A90">
        <v>79</v>
      </c>
      <c r="B90">
        <f t="shared" si="9"/>
        <v>2526.4176135217267</v>
      </c>
      <c r="C90">
        <f t="shared" si="8"/>
        <v>5111.8751439728439</v>
      </c>
      <c r="D90">
        <f t="shared" si="8"/>
        <v>7817.7179821421469</v>
      </c>
      <c r="E90">
        <f t="shared" si="8"/>
        <v>10710.028832341108</v>
      </c>
      <c r="F90">
        <f t="shared" si="8"/>
        <v>13862.321212041326</v>
      </c>
      <c r="G90">
        <f t="shared" si="8"/>
        <v>17358.648535416807</v>
      </c>
      <c r="H90">
        <f t="shared" si="8"/>
        <v>21297.312661236443</v>
      </c>
      <c r="I90">
        <f t="shared" si="8"/>
        <v>25795.399714535539</v>
      </c>
      <c r="J90">
        <f t="shared" si="8"/>
        <v>30994.43283585101</v>
      </c>
      <c r="K90">
        <f t="shared" si="8"/>
        <v>37067.516930771868</v>
      </c>
    </row>
    <row r="91" spans="1:11" x14ac:dyDescent="0.2">
      <c r="A91">
        <v>80</v>
      </c>
      <c r="B91">
        <f t="shared" si="9"/>
        <v>2680.3575313908432</v>
      </c>
      <c r="C91">
        <f t="shared" si="8"/>
        <v>5428.7102091932165</v>
      </c>
      <c r="D91">
        <f t="shared" si="8"/>
        <v>8315.9361023243491</v>
      </c>
      <c r="E91">
        <f t="shared" si="8"/>
        <v>11418.850733386238</v>
      </c>
      <c r="F91">
        <f t="shared" si="8"/>
        <v>14823.617998083919</v>
      </c>
      <c r="G91">
        <f t="shared" si="8"/>
        <v>18629.729833225872</v>
      </c>
      <c r="H91">
        <f t="shared" si="8"/>
        <v>22954.811600430912</v>
      </c>
      <c r="I91">
        <f t="shared" si="8"/>
        <v>27940.576072786625</v>
      </c>
      <c r="J91">
        <f t="shared" si="8"/>
        <v>33760.342592013796</v>
      </c>
      <c r="K91">
        <f t="shared" si="8"/>
        <v>40628.66875739969</v>
      </c>
    </row>
    <row r="92" spans="1:11" x14ac:dyDescent="0.2">
      <c r="A92">
        <v>81</v>
      </c>
      <c r="B92">
        <f t="shared" si="9"/>
        <v>2844.0122655672608</v>
      </c>
      <c r="C92">
        <f t="shared" si="8"/>
        <v>5766.3457684948917</v>
      </c>
      <c r="D92">
        <f t="shared" si="8"/>
        <v>8848.9275468009764</v>
      </c>
      <c r="E92">
        <f t="shared" si="8"/>
        <v>12181.129359902981</v>
      </c>
      <c r="F92">
        <f t="shared" si="8"/>
        <v>15864.092286665871</v>
      </c>
      <c r="G92">
        <f t="shared" si="8"/>
        <v>20015.830419118527</v>
      </c>
      <c r="H92">
        <f t="shared" si="8"/>
        <v>24777.473569827645</v>
      </c>
      <c r="I92">
        <f t="shared" si="8"/>
        <v>30321.108006437993</v>
      </c>
      <c r="J92">
        <f t="shared" si="8"/>
        <v>36859.816481361609</v>
      </c>
      <c r="K92">
        <f t="shared" si="8"/>
        <v>44660.719740735156</v>
      </c>
    </row>
    <row r="93" spans="1:11" x14ac:dyDescent="0.2">
      <c r="A93">
        <v>82</v>
      </c>
      <c r="B93">
        <f t="shared" si="9"/>
        <v>3018.0449154515095</v>
      </c>
      <c r="C93">
        <f t="shared" si="8"/>
        <v>6126.3209883973577</v>
      </c>
      <c r="D93">
        <f t="shared" si="8"/>
        <v>9419.5703949713334</v>
      </c>
      <c r="E93">
        <f t="shared" si="8"/>
        <v>13001.874131765275</v>
      </c>
      <c r="F93">
        <f t="shared" si="8"/>
        <v>16992.142081124497</v>
      </c>
      <c r="G93">
        <f t="shared" si="8"/>
        <v>21530.671402406708</v>
      </c>
      <c r="H93">
        <f t="shared" si="8"/>
        <v>26787.278574791999</v>
      </c>
      <c r="I93">
        <f t="shared" si="8"/>
        <v>32971.659668895627</v>
      </c>
      <c r="J93">
        <f t="shared" si="8"/>
        <v>40346.850011208982</v>
      </c>
      <c r="K93">
        <f t="shared" si="8"/>
        <v>49246.964101681784</v>
      </c>
    </row>
    <row r="94" spans="1:11" x14ac:dyDescent="0.2">
      <c r="A94">
        <v>83</v>
      </c>
      <c r="B94">
        <f t="shared" si="9"/>
        <v>3203.1711670385507</v>
      </c>
      <c r="C94">
        <f t="shared" si="8"/>
        <v>6510.3140694781659</v>
      </c>
      <c r="D94">
        <f t="shared" si="8"/>
        <v>10031.045398921256</v>
      </c>
      <c r="E94">
        <f t="shared" si="8"/>
        <v>13886.702383778133</v>
      </c>
      <c r="F94">
        <f t="shared" si="8"/>
        <v>18217.322007304145</v>
      </c>
      <c r="G94">
        <f t="shared" si="8"/>
        <v>23190.086771584029</v>
      </c>
      <c r="H94">
        <f t="shared" si="8"/>
        <v>29009.948287870517</v>
      </c>
      <c r="I94">
        <f t="shared" si="8"/>
        <v>35933.365230405521</v>
      </c>
      <c r="J94">
        <f t="shared" si="8"/>
        <v>44286.422888052759</v>
      </c>
      <c r="K94">
        <f t="shared" si="8"/>
        <v>54489.080678932871</v>
      </c>
    </row>
    <row r="95" spans="1:11" x14ac:dyDescent="0.2">
      <c r="A95">
        <v>84</v>
      </c>
      <c r="B95">
        <f t="shared" si="9"/>
        <v>3400.1644834112594</v>
      </c>
      <c r="C95">
        <f t="shared" si="8"/>
        <v>6920.1582037432863</v>
      </c>
      <c r="D95">
        <f t="shared" si="8"/>
        <v>10686.876326170755</v>
      </c>
      <c r="E95">
        <f t="shared" si="8"/>
        <v>14841.931474244817</v>
      </c>
      <c r="F95">
        <f t="shared" si="8"/>
        <v>19550.539108243705</v>
      </c>
      <c r="G95">
        <f t="shared" si="8"/>
        <v>25012.418509900952</v>
      </c>
      <c r="H95">
        <f t="shared" si="8"/>
        <v>31475.713236983996</v>
      </c>
      <c r="I95">
        <f t="shared" si="8"/>
        <v>39255.275631977849</v>
      </c>
      <c r="J95">
        <f t="shared" si="8"/>
        <v>48757.16643640634</v>
      </c>
      <c r="K95">
        <f t="shared" si="8"/>
        <v>60511.964744551544</v>
      </c>
    </row>
    <row r="96" spans="1:11" x14ac:dyDescent="0.2">
      <c r="A96">
        <v>85</v>
      </c>
      <c r="B96">
        <f t="shared" si="9"/>
        <v>3610.0309690147219</v>
      </c>
      <c r="C96">
        <f t="shared" si="8"/>
        <v>7358.2043137759483</v>
      </c>
      <c r="D96">
        <f t="shared" si="8"/>
        <v>11391.510129986265</v>
      </c>
      <c r="E96">
        <f t="shared" si="8"/>
        <v>15875.430677831771</v>
      </c>
      <c r="F96">
        <f t="shared" si="8"/>
        <v>21005.270911387655</v>
      </c>
      <c r="G96">
        <f t="shared" si="8"/>
        <v>27020.262945329043</v>
      </c>
      <c r="H96">
        <f t="shared" si="8"/>
        <v>34221.865340600889</v>
      </c>
      <c r="I96">
        <f t="shared" si="8"/>
        <v>42998.194716245751</v>
      </c>
      <c r="J96">
        <f t="shared" si="8"/>
        <v>53857.305428920765</v>
      </c>
      <c r="K96">
        <f t="shared" si="8"/>
        <v>67473.193837779429</v>
      </c>
    </row>
    <row r="97" spans="1:11" x14ac:dyDescent="0.2">
      <c r="A97">
        <v>86</v>
      </c>
      <c r="B97">
        <f t="shared" si="9"/>
        <v>3833.3655217221885</v>
      </c>
      <c r="C97">
        <f t="shared" si="8"/>
        <v>7826.0167952421198</v>
      </c>
      <c r="D97">
        <f t="shared" si="8"/>
        <v>12148.321605298166</v>
      </c>
      <c r="E97">
        <f t="shared" si="8"/>
        <v>16993.896210036732</v>
      </c>
      <c r="F97">
        <f t="shared" si="8"/>
        <v>22594.077658867991</v>
      </c>
      <c r="G97">
        <f t="shared" si="8"/>
        <v>29236.218854199487</v>
      </c>
      <c r="H97">
        <f t="shared" si="8"/>
        <v>37287.823418198714</v>
      </c>
      <c r="I97">
        <f t="shared" si="8"/>
        <v>47229.322750936008</v>
      </c>
      <c r="J97">
        <f t="shared" si="8"/>
        <v>59699.497635737796</v>
      </c>
      <c r="K97">
        <f t="shared" si="8"/>
        <v>75559.36538656085</v>
      </c>
    </row>
    <row r="98" spans="1:11" x14ac:dyDescent="0.2">
      <c r="A98">
        <v>87</v>
      </c>
      <c r="B98">
        <f t="shared" si="9"/>
        <v>4071.3002539050963</v>
      </c>
      <c r="C98">
        <f t="shared" si="8"/>
        <v>8326.3137543935718</v>
      </c>
      <c r="D98">
        <f t="shared" si="8"/>
        <v>12962.639344086909</v>
      </c>
      <c r="E98">
        <f t="shared" si="8"/>
        <v>18207.123753488533</v>
      </c>
      <c r="F98">
        <f t="shared" si="8"/>
        <v>24334.380212887285</v>
      </c>
      <c r="G98">
        <f t="shared" si="8"/>
        <v>31690.583121136879</v>
      </c>
      <c r="H98">
        <f t="shared" si="8"/>
        <v>40725.411184710392</v>
      </c>
      <c r="I98">
        <f t="shared" si="8"/>
        <v>52036.208519484717</v>
      </c>
      <c r="J98">
        <f t="shared" si="8"/>
        <v>66430.290403662599</v>
      </c>
      <c r="K98">
        <f t="shared" si="8"/>
        <v>85014.183383606418</v>
      </c>
    </row>
    <row r="99" spans="1:11" x14ac:dyDescent="0.2">
      <c r="A99">
        <v>88</v>
      </c>
      <c r="B99">
        <f t="shared" si="9"/>
        <v>4324.9065996656109</v>
      </c>
      <c r="C99">
        <f t="shared" si="8"/>
        <v>8861.7601717245834</v>
      </c>
      <c r="D99">
        <f t="shared" si="8"/>
        <v>13839.912930044817</v>
      </c>
      <c r="E99">
        <f t="shared" si="8"/>
        <v>19525.539544386596</v>
      </c>
      <c r="F99">
        <f t="shared" si="8"/>
        <v>26245.378962014132</v>
      </c>
      <c r="G99">
        <f t="shared" si="8"/>
        <v>34417.770008692249</v>
      </c>
      <c r="H99">
        <f t="shared" si="8"/>
        <v>44595.084836199159</v>
      </c>
      <c r="I99">
        <f t="shared" si="8"/>
        <v>57523.494431189749</v>
      </c>
      <c r="J99">
        <f t="shared" si="8"/>
        <v>74228.886345098741</v>
      </c>
      <c r="K99">
        <f t="shared" si="8"/>
        <v>96142.285015516914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Feuil1</vt:lpstr>
      <vt:lpstr>Feuil2</vt:lpstr>
      <vt:lpstr>Feuil3</vt:lpstr>
      <vt:lpstr>Feuil4</vt:lpstr>
      <vt:lpstr>Feuil5</vt:lpstr>
      <vt:lpstr>Feuil7</vt:lpstr>
      <vt:lpstr>Template</vt:lpstr>
      <vt:lpstr>2e partiel</vt:lpstr>
      <vt:lpstr>4e partiel</vt:lpstr>
      <vt:lpstr>Comparaison</vt:lpstr>
      <vt:lpstr>Feuil6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2021-03-07T21:21:06Z</dcterms:created>
  <dcterms:modified xsi:type="dcterms:W3CDTF">2021-07-10T16:46:22Z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2021-03-07T21:21:07Z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5d8efee3-457c-46ce-a324-344aac5e8487</vt:lpwstr>
  </property>
  <property fmtid="{D5CDD505-2E9C-101B-9397-08002B2CF9AE}" pid="8" name="MSIP_Label_d2db9220-a04a-4f06-aab9-80cbe5287fb3_ContentBits">
    <vt:lpwstr>1</vt:lpwstr>
  </property>
</Properties>
</file>