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"/>
    </mc:Choice>
  </mc:AlternateContent>
  <xr:revisionPtr revIDLastSave="0" documentId="13_ncr:1_{A12C39A3-7D87-460A-A2A6-59AE345D6912}" xr6:coauthVersionLast="36" xr6:coauthVersionMax="45" xr10:uidLastSave="{00000000-0000-0000-0000-000000000000}"/>
  <bookViews>
    <workbookView xWindow="0" yWindow="5100" windowWidth="21600" windowHeight="11520" tabRatio="794" xr2:uid="{CB33115E-7841-4E48-8745-23DB52C94076}"/>
  </bookViews>
  <sheets>
    <sheet name="Frågor" sheetId="10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4" l="1"/>
  <c r="S44" i="6"/>
  <c r="S34" i="6"/>
  <c r="S31" i="6"/>
  <c r="S35" i="6"/>
  <c r="S39" i="6"/>
  <c r="S43" i="6"/>
  <c r="S41" i="6"/>
  <c r="S30" i="6"/>
  <c r="S42" i="6"/>
  <c r="S32" i="6"/>
  <c r="S40" i="6"/>
  <c r="S33" i="6"/>
  <c r="S36" i="6"/>
  <c r="S37" i="6"/>
  <c r="S45" i="6"/>
  <c r="S38" i="6"/>
  <c r="S29" i="6"/>
  <c r="S42" i="4"/>
  <c r="S46" i="4"/>
  <c r="S50" i="4"/>
  <c r="S54" i="4"/>
  <c r="S58" i="4"/>
  <c r="S62" i="4"/>
  <c r="S66" i="4"/>
  <c r="S55" i="4"/>
  <c r="S43" i="4"/>
  <c r="S47" i="4"/>
  <c r="S51" i="4"/>
  <c r="S59" i="4"/>
  <c r="S63" i="4"/>
  <c r="S44" i="4"/>
  <c r="S48" i="4"/>
  <c r="S52" i="4"/>
  <c r="S56" i="4"/>
  <c r="S60" i="4"/>
  <c r="S64" i="4"/>
  <c r="S45" i="4"/>
  <c r="S49" i="4"/>
  <c r="S53" i="4"/>
  <c r="S57" i="4"/>
  <c r="S61" i="4"/>
  <c r="S65" i="4"/>
  <c r="S41" i="4"/>
  <c r="S12" i="3"/>
  <c r="S16" i="3"/>
  <c r="S20" i="3"/>
  <c r="S24" i="3"/>
  <c r="S17" i="3"/>
  <c r="S21" i="3"/>
  <c r="S23" i="3"/>
  <c r="S13" i="3"/>
  <c r="S25" i="3"/>
  <c r="S18" i="3"/>
  <c r="S22" i="3"/>
  <c r="S19" i="3"/>
  <c r="S14" i="3"/>
  <c r="S26" i="3"/>
  <c r="S15" i="3"/>
  <c r="S11" i="3"/>
  <c r="S25" i="2"/>
  <c r="S32" i="1"/>
  <c r="S36" i="1"/>
  <c r="S37" i="1"/>
  <c r="S41" i="1"/>
  <c r="S33" i="1"/>
  <c r="S35" i="1"/>
  <c r="S38" i="1"/>
  <c r="S42" i="1"/>
  <c r="S39" i="1"/>
  <c r="S34" i="1"/>
  <c r="S40" i="1"/>
  <c r="S31" i="1"/>
  <c r="P6" i="5"/>
  <c r="P14" i="5"/>
  <c r="P22" i="5"/>
  <c r="P30" i="5"/>
  <c r="P46" i="5"/>
  <c r="P7" i="5"/>
  <c r="P15" i="5"/>
  <c r="P23" i="5"/>
  <c r="P31" i="5"/>
  <c r="P39" i="5"/>
  <c r="P47" i="5"/>
  <c r="P26" i="5"/>
  <c r="P50" i="5"/>
  <c r="P37" i="5"/>
  <c r="P38" i="5"/>
  <c r="P8" i="5"/>
  <c r="P16" i="5"/>
  <c r="P24" i="5"/>
  <c r="P32" i="5"/>
  <c r="P40" i="5"/>
  <c r="P48" i="5"/>
  <c r="P34" i="5"/>
  <c r="P44" i="5"/>
  <c r="P45" i="5"/>
  <c r="P9" i="5"/>
  <c r="P17" i="5"/>
  <c r="P25" i="5"/>
  <c r="P33" i="5"/>
  <c r="P41" i="5"/>
  <c r="P49" i="5"/>
  <c r="P42" i="5"/>
  <c r="P52" i="5"/>
  <c r="P10" i="5"/>
  <c r="P18" i="5"/>
  <c r="P28" i="5"/>
  <c r="P11" i="5"/>
  <c r="P19" i="5"/>
  <c r="P27" i="5"/>
  <c r="P35" i="5"/>
  <c r="P43" i="5"/>
  <c r="P51" i="5"/>
  <c r="P12" i="5"/>
  <c r="P20" i="5"/>
  <c r="P36" i="5"/>
  <c r="P53" i="5"/>
  <c r="P13" i="5"/>
  <c r="P21" i="5"/>
  <c r="P29" i="5"/>
  <c r="P6" i="6"/>
  <c r="P14" i="6"/>
  <c r="P22" i="6"/>
  <c r="P30" i="6"/>
  <c r="P38" i="6"/>
  <c r="P46" i="6"/>
  <c r="P54" i="6"/>
  <c r="P62" i="6"/>
  <c r="P15" i="6"/>
  <c r="P23" i="6"/>
  <c r="P39" i="6"/>
  <c r="P47" i="6"/>
  <c r="P44" i="6"/>
  <c r="P37" i="6"/>
  <c r="P7" i="6"/>
  <c r="P31" i="6"/>
  <c r="P55" i="6"/>
  <c r="P60" i="6"/>
  <c r="P61" i="6"/>
  <c r="P8" i="6"/>
  <c r="P16" i="6"/>
  <c r="P24" i="6"/>
  <c r="P32" i="6"/>
  <c r="P40" i="6"/>
  <c r="P48" i="6"/>
  <c r="P56" i="6"/>
  <c r="P21" i="6"/>
  <c r="P9" i="6"/>
  <c r="P17" i="6"/>
  <c r="P25" i="6"/>
  <c r="P33" i="6"/>
  <c r="P41" i="6"/>
  <c r="P49" i="6"/>
  <c r="P57" i="6"/>
  <c r="P18" i="6"/>
  <c r="P26" i="6"/>
  <c r="P42" i="6"/>
  <c r="P50" i="6"/>
  <c r="P36" i="6"/>
  <c r="P45" i="6"/>
  <c r="P10" i="6"/>
  <c r="P34" i="6"/>
  <c r="P58" i="6"/>
  <c r="P29" i="6"/>
  <c r="P11" i="6"/>
  <c r="P19" i="6"/>
  <c r="P27" i="6"/>
  <c r="P35" i="6"/>
  <c r="P43" i="6"/>
  <c r="P51" i="6"/>
  <c r="P59" i="6"/>
  <c r="P12" i="6"/>
  <c r="P20" i="6"/>
  <c r="P28" i="6"/>
  <c r="P52" i="6"/>
  <c r="P53" i="6"/>
  <c r="P13" i="6"/>
  <c r="P5" i="6"/>
  <c r="P5" i="5"/>
  <c r="S23" i="5"/>
  <c r="S27" i="5"/>
  <c r="S31" i="5"/>
  <c r="S24" i="5"/>
  <c r="S28" i="5"/>
  <c r="S32" i="5"/>
  <c r="S25" i="5"/>
  <c r="S29" i="5"/>
  <c r="S26" i="5"/>
  <c r="S30" i="5"/>
  <c r="P146" i="4"/>
  <c r="P144" i="4"/>
  <c r="T38" i="6" l="1"/>
  <c r="T45" i="6"/>
  <c r="T37" i="6"/>
  <c r="T44" i="6"/>
  <c r="T36" i="6"/>
  <c r="T33" i="6"/>
  <c r="T40" i="6"/>
  <c r="T32" i="6"/>
  <c r="T42" i="6"/>
  <c r="T30" i="6"/>
  <c r="T41" i="6"/>
  <c r="T43" i="6"/>
  <c r="T39" i="6"/>
  <c r="T35" i="6"/>
  <c r="T31" i="6"/>
  <c r="T34" i="6"/>
  <c r="T29" i="6"/>
  <c r="T65" i="4"/>
  <c r="T61" i="4"/>
  <c r="T57" i="4"/>
  <c r="T53" i="4"/>
  <c r="T49" i="4"/>
  <c r="T45" i="4"/>
  <c r="T64" i="4"/>
  <c r="T60" i="4"/>
  <c r="T56" i="4"/>
  <c r="T52" i="4"/>
  <c r="T48" i="4"/>
  <c r="T44" i="4"/>
  <c r="T63" i="4"/>
  <c r="T59" i="4"/>
  <c r="T51" i="4"/>
  <c r="T47" i="4"/>
  <c r="T43" i="4"/>
  <c r="T55" i="4"/>
  <c r="T66" i="4"/>
  <c r="T62" i="4"/>
  <c r="T58" i="4"/>
  <c r="T54" i="4"/>
  <c r="T50" i="4"/>
  <c r="T46" i="4"/>
  <c r="T42" i="4"/>
  <c r="T41" i="4"/>
  <c r="T15" i="3"/>
  <c r="T26" i="3"/>
  <c r="T14" i="3"/>
  <c r="T19" i="3"/>
  <c r="T22" i="3"/>
  <c r="T18" i="3"/>
  <c r="T25" i="3"/>
  <c r="T13" i="3"/>
  <c r="T23" i="3"/>
  <c r="T21" i="3"/>
  <c r="T17" i="3"/>
  <c r="T24" i="3"/>
  <c r="T20" i="3"/>
  <c r="T16" i="3"/>
  <c r="T12" i="3"/>
  <c r="T11" i="3"/>
  <c r="T25" i="2"/>
  <c r="T40" i="1"/>
  <c r="T34" i="1"/>
  <c r="T39" i="1"/>
  <c r="T42" i="1"/>
  <c r="T38" i="1"/>
  <c r="T35" i="1"/>
  <c r="T33" i="1"/>
  <c r="T41" i="1"/>
  <c r="T37" i="1"/>
  <c r="T36" i="1"/>
  <c r="T32" i="1"/>
  <c r="T31" i="1"/>
  <c r="T30" i="5"/>
  <c r="T26" i="5"/>
  <c r="T29" i="5"/>
  <c r="T25" i="5"/>
  <c r="T32" i="5"/>
  <c r="T28" i="5"/>
  <c r="T24" i="5"/>
  <c r="T31" i="5"/>
  <c r="T27" i="5"/>
  <c r="T23" i="5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M143" i="4"/>
  <c r="P148" i="4"/>
  <c r="P156" i="4"/>
  <c r="P149" i="4"/>
  <c r="P157" i="4"/>
  <c r="P155" i="4"/>
  <c r="P150" i="4"/>
  <c r="P154" i="4"/>
  <c r="P151" i="4"/>
  <c r="P152" i="4"/>
  <c r="P153" i="4"/>
  <c r="P147" i="4"/>
  <c r="P145" i="4"/>
  <c r="P143" i="4"/>
  <c r="G143" i="4"/>
  <c r="P6" i="4"/>
  <c r="P14" i="4"/>
  <c r="P22" i="4"/>
  <c r="P30" i="4"/>
  <c r="P38" i="4"/>
  <c r="P46" i="4"/>
  <c r="P54" i="4"/>
  <c r="P62" i="4"/>
  <c r="P70" i="4"/>
  <c r="P78" i="4"/>
  <c r="P86" i="4"/>
  <c r="P94" i="4"/>
  <c r="P102" i="4"/>
  <c r="P110" i="4"/>
  <c r="P118" i="4"/>
  <c r="P126" i="4"/>
  <c r="P43" i="4"/>
  <c r="P91" i="4"/>
  <c r="P123" i="4"/>
  <c r="P20" i="4"/>
  <c r="P60" i="4"/>
  <c r="P108" i="4"/>
  <c r="P7" i="4"/>
  <c r="P15" i="4"/>
  <c r="P23" i="4"/>
  <c r="P31" i="4"/>
  <c r="P39" i="4"/>
  <c r="P47" i="4"/>
  <c r="P55" i="4"/>
  <c r="P63" i="4"/>
  <c r="P71" i="4"/>
  <c r="P79" i="4"/>
  <c r="P87" i="4"/>
  <c r="P95" i="4"/>
  <c r="P103" i="4"/>
  <c r="P111" i="4"/>
  <c r="P119" i="4"/>
  <c r="P127" i="4"/>
  <c r="P27" i="4"/>
  <c r="P75" i="4"/>
  <c r="P107" i="4"/>
  <c r="P52" i="4"/>
  <c r="P100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P120" i="4"/>
  <c r="P128" i="4"/>
  <c r="P19" i="4"/>
  <c r="P59" i="4"/>
  <c r="P28" i="4"/>
  <c r="P76" i="4"/>
  <c r="P132" i="4"/>
  <c r="P9" i="4"/>
  <c r="P17" i="4"/>
  <c r="P25" i="4"/>
  <c r="P33" i="4"/>
  <c r="P41" i="4"/>
  <c r="P49" i="4"/>
  <c r="P57" i="4"/>
  <c r="P65" i="4"/>
  <c r="P73" i="4"/>
  <c r="P81" i="4"/>
  <c r="P89" i="4"/>
  <c r="P97" i="4"/>
  <c r="P105" i="4"/>
  <c r="P113" i="4"/>
  <c r="P121" i="4"/>
  <c r="P129" i="4"/>
  <c r="P35" i="4"/>
  <c r="P83" i="4"/>
  <c r="P44" i="4"/>
  <c r="P92" i="4"/>
  <c r="P10" i="4"/>
  <c r="P18" i="4"/>
  <c r="P26" i="4"/>
  <c r="P34" i="4"/>
  <c r="P42" i="4"/>
  <c r="P50" i="4"/>
  <c r="P58" i="4"/>
  <c r="P66" i="4"/>
  <c r="P74" i="4"/>
  <c r="P82" i="4"/>
  <c r="P90" i="4"/>
  <c r="P98" i="4"/>
  <c r="P106" i="4"/>
  <c r="P114" i="4"/>
  <c r="P122" i="4"/>
  <c r="P130" i="4"/>
  <c r="P11" i="4"/>
  <c r="P67" i="4"/>
  <c r="P131" i="4"/>
  <c r="P36" i="4"/>
  <c r="P84" i="4"/>
  <c r="P124" i="4"/>
  <c r="P13" i="4"/>
  <c r="P21" i="4"/>
  <c r="P29" i="4"/>
  <c r="P37" i="4"/>
  <c r="P45" i="4"/>
  <c r="P53" i="4"/>
  <c r="P61" i="4"/>
  <c r="P69" i="4"/>
  <c r="P77" i="4"/>
  <c r="P85" i="4"/>
  <c r="P93" i="4"/>
  <c r="P101" i="4"/>
  <c r="P109" i="4"/>
  <c r="P117" i="4"/>
  <c r="P125" i="4"/>
  <c r="P133" i="4"/>
  <c r="P134" i="4"/>
  <c r="P51" i="4"/>
  <c r="P99" i="4"/>
  <c r="P115" i="4"/>
  <c r="P12" i="4"/>
  <c r="P68" i="4"/>
  <c r="P116" i="4"/>
  <c r="P5" i="4"/>
  <c r="P6" i="3"/>
  <c r="P14" i="3"/>
  <c r="P22" i="3"/>
  <c r="P30" i="3"/>
  <c r="P33" i="3"/>
  <c r="P11" i="3"/>
  <c r="P36" i="3"/>
  <c r="P7" i="3"/>
  <c r="P15" i="3"/>
  <c r="P23" i="3"/>
  <c r="P31" i="3"/>
  <c r="P25" i="3"/>
  <c r="P10" i="3"/>
  <c r="P34" i="3"/>
  <c r="P27" i="3"/>
  <c r="P20" i="3"/>
  <c r="P13" i="3"/>
  <c r="P37" i="3"/>
  <c r="P8" i="3"/>
  <c r="P16" i="3"/>
  <c r="P24" i="3"/>
  <c r="P32" i="3"/>
  <c r="P17" i="3"/>
  <c r="P18" i="3"/>
  <c r="P26" i="3"/>
  <c r="P19" i="3"/>
  <c r="P12" i="3"/>
  <c r="P28" i="3"/>
  <c r="P21" i="3"/>
  <c r="P29" i="3"/>
  <c r="P9" i="3"/>
  <c r="P35" i="3"/>
  <c r="P5" i="3"/>
  <c r="P5" i="1"/>
  <c r="P5" i="2"/>
  <c r="P6" i="2"/>
  <c r="P7" i="2"/>
  <c r="P15" i="2"/>
  <c r="P23" i="2"/>
  <c r="P31" i="2"/>
  <c r="P39" i="2"/>
  <c r="P47" i="2"/>
  <c r="P55" i="2"/>
  <c r="P58" i="2"/>
  <c r="P20" i="2"/>
  <c r="P21" i="2"/>
  <c r="P61" i="2"/>
  <c r="P38" i="2"/>
  <c r="P8" i="2"/>
  <c r="P16" i="2"/>
  <c r="P24" i="2"/>
  <c r="P32" i="2"/>
  <c r="P40" i="2"/>
  <c r="P48" i="2"/>
  <c r="P56" i="2"/>
  <c r="P50" i="2"/>
  <c r="P44" i="2"/>
  <c r="P37" i="2"/>
  <c r="P22" i="2"/>
  <c r="P54" i="2"/>
  <c r="P9" i="2"/>
  <c r="P17" i="2"/>
  <c r="P25" i="2"/>
  <c r="P33" i="2"/>
  <c r="P41" i="2"/>
  <c r="P49" i="2"/>
  <c r="P57" i="2"/>
  <c r="P42" i="2"/>
  <c r="P28" i="2"/>
  <c r="P60" i="2"/>
  <c r="P29" i="2"/>
  <c r="P14" i="2"/>
  <c r="P46" i="2"/>
  <c r="P10" i="2"/>
  <c r="P18" i="2"/>
  <c r="P26" i="2"/>
  <c r="P34" i="2"/>
  <c r="P52" i="2"/>
  <c r="P45" i="2"/>
  <c r="P11" i="2"/>
  <c r="P19" i="2"/>
  <c r="P27" i="2"/>
  <c r="P35" i="2"/>
  <c r="P43" i="2"/>
  <c r="P51" i="2"/>
  <c r="P59" i="2"/>
  <c r="P12" i="2"/>
  <c r="P36" i="2"/>
  <c r="P13" i="2"/>
  <c r="P53" i="2"/>
  <c r="P30" i="2"/>
  <c r="P62" i="2"/>
  <c r="P6" i="1"/>
  <c r="P14" i="1"/>
  <c r="P22" i="1"/>
  <c r="P30" i="1"/>
  <c r="P38" i="1"/>
  <c r="P46" i="1"/>
  <c r="P54" i="1"/>
  <c r="P41" i="1"/>
  <c r="P11" i="1"/>
  <c r="P51" i="1"/>
  <c r="P28" i="1"/>
  <c r="P7" i="1"/>
  <c r="P15" i="1"/>
  <c r="P23" i="1"/>
  <c r="P31" i="1"/>
  <c r="P39" i="1"/>
  <c r="P47" i="1"/>
  <c r="P55" i="1"/>
  <c r="P57" i="1"/>
  <c r="P19" i="1"/>
  <c r="P52" i="1"/>
  <c r="P8" i="1"/>
  <c r="P16" i="1"/>
  <c r="P24" i="1"/>
  <c r="P32" i="1"/>
  <c r="P40" i="1"/>
  <c r="P48" i="1"/>
  <c r="P56" i="1"/>
  <c r="P49" i="1"/>
  <c r="P35" i="1"/>
  <c r="P20" i="1"/>
  <c r="P9" i="1"/>
  <c r="P17" i="1"/>
  <c r="P25" i="1"/>
  <c r="P33" i="1"/>
  <c r="P50" i="1"/>
  <c r="P43" i="1"/>
  <c r="P12" i="1"/>
  <c r="P10" i="1"/>
  <c r="P18" i="1"/>
  <c r="P26" i="1"/>
  <c r="P34" i="1"/>
  <c r="P42" i="1"/>
  <c r="P27" i="1"/>
  <c r="P36" i="1"/>
  <c r="P13" i="1"/>
  <c r="P21" i="1"/>
  <c r="P29" i="1"/>
  <c r="P37" i="1"/>
  <c r="P45" i="1"/>
  <c r="P53" i="1"/>
  <c r="P44" i="1"/>
  <c r="D3" i="11"/>
  <c r="E32" i="1"/>
  <c r="E36" i="1"/>
  <c r="E40" i="1"/>
  <c r="E44" i="1"/>
  <c r="E48" i="1"/>
  <c r="E52" i="1"/>
  <c r="E56" i="1"/>
  <c r="F46" i="1"/>
  <c r="E51" i="1"/>
  <c r="F32" i="1"/>
  <c r="F36" i="1"/>
  <c r="F40" i="1"/>
  <c r="F44" i="1"/>
  <c r="F48" i="1"/>
  <c r="F52" i="1"/>
  <c r="F56" i="1"/>
  <c r="F34" i="1"/>
  <c r="E55" i="1"/>
  <c r="E33" i="1"/>
  <c r="E37" i="1"/>
  <c r="E41" i="1"/>
  <c r="E45" i="1"/>
  <c r="E49" i="1"/>
  <c r="E53" i="1"/>
  <c r="E57" i="1"/>
  <c r="F38" i="1"/>
  <c r="E47" i="1"/>
  <c r="F33" i="1"/>
  <c r="F37" i="1"/>
  <c r="F41" i="1"/>
  <c r="F45" i="1"/>
  <c r="F49" i="1"/>
  <c r="F53" i="1"/>
  <c r="F57" i="1"/>
  <c r="F54" i="1"/>
  <c r="E35" i="1"/>
  <c r="E34" i="1"/>
  <c r="E38" i="1"/>
  <c r="E42" i="1"/>
  <c r="E46" i="1"/>
  <c r="E50" i="1"/>
  <c r="E54" i="1"/>
  <c r="F50" i="1"/>
  <c r="E39" i="1"/>
  <c r="F35" i="1"/>
  <c r="F39" i="1"/>
  <c r="F43" i="1"/>
  <c r="F47" i="1"/>
  <c r="F51" i="1"/>
  <c r="F55" i="1"/>
  <c r="F42" i="1"/>
  <c r="E43" i="1"/>
  <c r="F31" i="1"/>
  <c r="E31" i="1"/>
  <c r="G25" i="1"/>
  <c r="G26" i="1"/>
  <c r="G27" i="1"/>
  <c r="G28" i="1"/>
  <c r="G29" i="1"/>
  <c r="G30" i="1"/>
  <c r="G43" i="1" l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F6" i="1" l="1"/>
  <c r="F7" i="1"/>
  <c r="F15" i="1"/>
  <c r="F23" i="1"/>
  <c r="F18" i="1"/>
  <c r="F20" i="1"/>
  <c r="F14" i="1"/>
  <c r="F8" i="1"/>
  <c r="F16" i="1"/>
  <c r="F24" i="1"/>
  <c r="F17" i="1"/>
  <c r="F12" i="1"/>
  <c r="F22" i="1"/>
  <c r="F9" i="1"/>
  <c r="F10" i="1"/>
  <c r="F19" i="1"/>
  <c r="F21" i="1"/>
  <c r="F11" i="1"/>
  <c r="F13" i="1"/>
  <c r="E7" i="1"/>
  <c r="E15" i="1"/>
  <c r="E8" i="1"/>
  <c r="E16" i="1"/>
  <c r="E24" i="1"/>
  <c r="E17" i="1"/>
  <c r="E12" i="1"/>
  <c r="E14" i="1"/>
  <c r="E9" i="1"/>
  <c r="E10" i="1"/>
  <c r="E18" i="1"/>
  <c r="E11" i="1"/>
  <c r="E19" i="1"/>
  <c r="E20" i="1"/>
  <c r="E22" i="1"/>
  <c r="E13" i="1"/>
  <c r="E21" i="1"/>
  <c r="E6" i="1"/>
  <c r="E23" i="1"/>
  <c r="G23" i="1" l="1"/>
  <c r="G21" i="1"/>
  <c r="G20" i="1"/>
  <c r="G11" i="1"/>
  <c r="G10" i="1"/>
  <c r="G9" i="1"/>
  <c r="G8" i="1"/>
  <c r="G7" i="1"/>
  <c r="G12" i="1"/>
  <c r="G6" i="1"/>
  <c r="G13" i="1"/>
  <c r="G14" i="1"/>
  <c r="G15" i="1"/>
  <c r="G22" i="1"/>
  <c r="G19" i="1"/>
  <c r="G18" i="1"/>
  <c r="G17" i="1"/>
  <c r="G24" i="1"/>
  <c r="G16" i="1"/>
  <c r="M39" i="5" l="1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16" i="5"/>
  <c r="M17" i="5"/>
  <c r="M18" i="5"/>
  <c r="M19" i="5"/>
  <c r="M20" i="5"/>
  <c r="M21" i="5"/>
  <c r="M22" i="5"/>
  <c r="M1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3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9" i="5"/>
  <c r="S34" i="5"/>
  <c r="S35" i="5"/>
  <c r="S36" i="5"/>
  <c r="S37" i="5"/>
  <c r="S38" i="5"/>
  <c r="S33" i="5"/>
  <c r="E39" i="5"/>
  <c r="F44" i="5"/>
  <c r="E47" i="5"/>
  <c r="F52" i="5"/>
  <c r="E25" i="5"/>
  <c r="F30" i="5"/>
  <c r="E33" i="5"/>
  <c r="F38" i="5"/>
  <c r="E49" i="5"/>
  <c r="E52" i="5"/>
  <c r="F27" i="5"/>
  <c r="F39" i="5"/>
  <c r="E42" i="5"/>
  <c r="F47" i="5"/>
  <c r="E50" i="5"/>
  <c r="G18" i="5"/>
  <c r="G22" i="5"/>
  <c r="F25" i="5"/>
  <c r="E28" i="5"/>
  <c r="F33" i="5"/>
  <c r="E36" i="5"/>
  <c r="E30" i="5"/>
  <c r="F42" i="5"/>
  <c r="E45" i="5"/>
  <c r="F50" i="5"/>
  <c r="E53" i="5"/>
  <c r="F28" i="5"/>
  <c r="E31" i="5"/>
  <c r="F36" i="5"/>
  <c r="E23" i="5"/>
  <c r="E35" i="5"/>
  <c r="G21" i="5"/>
  <c r="E40" i="5"/>
  <c r="F45" i="5"/>
  <c r="E48" i="5"/>
  <c r="F53" i="5"/>
  <c r="G19" i="5"/>
  <c r="E26" i="5"/>
  <c r="F31" i="5"/>
  <c r="E34" i="5"/>
  <c r="F23" i="5"/>
  <c r="E27" i="5"/>
  <c r="F49" i="5"/>
  <c r="F40" i="5"/>
  <c r="E43" i="5"/>
  <c r="F48" i="5"/>
  <c r="E51" i="5"/>
  <c r="G15" i="5"/>
  <c r="F26" i="5"/>
  <c r="E29" i="5"/>
  <c r="F34" i="5"/>
  <c r="E37" i="5"/>
  <c r="F46" i="5"/>
  <c r="G17" i="5"/>
  <c r="F35" i="5"/>
  <c r="F43" i="5"/>
  <c r="E46" i="5"/>
  <c r="F51" i="5"/>
  <c r="G16" i="5"/>
  <c r="G20" i="5"/>
  <c r="E24" i="5"/>
  <c r="F29" i="5"/>
  <c r="E32" i="5"/>
  <c r="F37" i="5"/>
  <c r="F24" i="5"/>
  <c r="E44" i="5"/>
  <c r="E41" i="5"/>
  <c r="F32" i="5"/>
  <c r="E38" i="5"/>
  <c r="F41" i="5"/>
  <c r="T33" i="5" l="1"/>
  <c r="T38" i="5"/>
  <c r="T37" i="5"/>
  <c r="T36" i="5"/>
  <c r="T35" i="5"/>
  <c r="T34" i="5"/>
  <c r="G38" i="5"/>
  <c r="G41" i="5"/>
  <c r="G44" i="5"/>
  <c r="G32" i="5"/>
  <c r="G24" i="5"/>
  <c r="G46" i="5"/>
  <c r="G37" i="5"/>
  <c r="G29" i="5"/>
  <c r="G51" i="5"/>
  <c r="G43" i="5"/>
  <c r="G27" i="5"/>
  <c r="G34" i="5"/>
  <c r="G26" i="5"/>
  <c r="G48" i="5"/>
  <c r="G40" i="5"/>
  <c r="G35" i="5"/>
  <c r="G23" i="5"/>
  <c r="G31" i="5"/>
  <c r="G53" i="5"/>
  <c r="G45" i="5"/>
  <c r="G30" i="5"/>
  <c r="G36" i="5"/>
  <c r="G28" i="5"/>
  <c r="G50" i="5"/>
  <c r="G42" i="5"/>
  <c r="G52" i="5"/>
  <c r="G49" i="5"/>
  <c r="G33" i="5"/>
  <c r="G25" i="5"/>
  <c r="G47" i="5"/>
  <c r="G39" i="5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62" i="2"/>
  <c r="D62" i="2"/>
  <c r="M61" i="2"/>
  <c r="D61" i="2"/>
  <c r="M45" i="2"/>
  <c r="M41" i="2"/>
  <c r="M40" i="2"/>
  <c r="M39" i="2"/>
  <c r="M38" i="2"/>
  <c r="M37" i="2"/>
  <c r="M36" i="2"/>
  <c r="M35" i="2"/>
  <c r="M34" i="2"/>
  <c r="F134" i="4"/>
  <c r="E129" i="4"/>
  <c r="F126" i="4"/>
  <c r="E121" i="4"/>
  <c r="F118" i="4"/>
  <c r="E113" i="4"/>
  <c r="F110" i="4"/>
  <c r="E105" i="4"/>
  <c r="F102" i="4"/>
  <c r="E47" i="6"/>
  <c r="F52" i="6"/>
  <c r="E55" i="6"/>
  <c r="F60" i="6"/>
  <c r="E44" i="6"/>
  <c r="F41" i="6"/>
  <c r="E36" i="6"/>
  <c r="F33" i="6"/>
  <c r="G28" i="6"/>
  <c r="G24" i="6"/>
  <c r="E62" i="2"/>
  <c r="F45" i="2"/>
  <c r="E37" i="2"/>
  <c r="F34" i="2"/>
  <c r="E130" i="4"/>
  <c r="E106" i="4"/>
  <c r="E54" i="6"/>
  <c r="E29" i="6"/>
  <c r="E111" i="4"/>
  <c r="E42" i="6"/>
  <c r="G25" i="6"/>
  <c r="E35" i="2"/>
  <c r="E134" i="4"/>
  <c r="F131" i="4"/>
  <c r="E126" i="4"/>
  <c r="F123" i="4"/>
  <c r="E118" i="4"/>
  <c r="F115" i="4"/>
  <c r="E110" i="4"/>
  <c r="F107" i="4"/>
  <c r="E102" i="4"/>
  <c r="F47" i="6"/>
  <c r="E50" i="6"/>
  <c r="F55" i="6"/>
  <c r="E58" i="6"/>
  <c r="F46" i="6"/>
  <c r="E41" i="6"/>
  <c r="F38" i="6"/>
  <c r="E33" i="6"/>
  <c r="F30" i="6"/>
  <c r="E45" i="2"/>
  <c r="F39" i="2"/>
  <c r="E34" i="2"/>
  <c r="F36" i="2"/>
  <c r="F127" i="4"/>
  <c r="E122" i="4"/>
  <c r="F51" i="6"/>
  <c r="F42" i="6"/>
  <c r="F124" i="4"/>
  <c r="F108" i="4"/>
  <c r="E57" i="6"/>
  <c r="E131" i="4"/>
  <c r="F128" i="4"/>
  <c r="E123" i="4"/>
  <c r="F120" i="4"/>
  <c r="E115" i="4"/>
  <c r="F112" i="4"/>
  <c r="E107" i="4"/>
  <c r="F104" i="4"/>
  <c r="F50" i="6"/>
  <c r="E53" i="6"/>
  <c r="F58" i="6"/>
  <c r="E61" i="6"/>
  <c r="E46" i="6"/>
  <c r="F43" i="6"/>
  <c r="E38" i="6"/>
  <c r="F35" i="6"/>
  <c r="E30" i="6"/>
  <c r="G27" i="6"/>
  <c r="G23" i="6"/>
  <c r="E39" i="2"/>
  <c r="F119" i="4"/>
  <c r="E37" i="6"/>
  <c r="E49" i="6"/>
  <c r="F31" i="6"/>
  <c r="F133" i="4"/>
  <c r="E128" i="4"/>
  <c r="F125" i="4"/>
  <c r="E120" i="4"/>
  <c r="F117" i="4"/>
  <c r="E112" i="4"/>
  <c r="F109" i="4"/>
  <c r="E104" i="4"/>
  <c r="F101" i="4"/>
  <c r="E48" i="6"/>
  <c r="F53" i="6"/>
  <c r="E56" i="6"/>
  <c r="F61" i="6"/>
  <c r="E43" i="6"/>
  <c r="F40" i="6"/>
  <c r="E35" i="6"/>
  <c r="F32" i="6"/>
  <c r="G61" i="2"/>
  <c r="F41" i="2"/>
  <c r="E36" i="2"/>
  <c r="E45" i="6"/>
  <c r="E61" i="2"/>
  <c r="E119" i="4"/>
  <c r="F100" i="4"/>
  <c r="E34" i="6"/>
  <c r="F40" i="2"/>
  <c r="E133" i="4"/>
  <c r="F130" i="4"/>
  <c r="E125" i="4"/>
  <c r="F122" i="4"/>
  <c r="E117" i="4"/>
  <c r="F114" i="4"/>
  <c r="E109" i="4"/>
  <c r="F106" i="4"/>
  <c r="E101" i="4"/>
  <c r="F48" i="6"/>
  <c r="E51" i="6"/>
  <c r="F56" i="6"/>
  <c r="E59" i="6"/>
  <c r="F45" i="6"/>
  <c r="E40" i="6"/>
  <c r="F37" i="6"/>
  <c r="E32" i="6"/>
  <c r="F29" i="6"/>
  <c r="G26" i="6"/>
  <c r="G22" i="6"/>
  <c r="F61" i="2"/>
  <c r="E41" i="2"/>
  <c r="F38" i="2"/>
  <c r="F103" i="4"/>
  <c r="F59" i="6"/>
  <c r="F34" i="6"/>
  <c r="F35" i="2"/>
  <c r="F62" i="6"/>
  <c r="F29" i="2"/>
  <c r="E114" i="4"/>
  <c r="E127" i="4"/>
  <c r="E103" i="4"/>
  <c r="F39" i="6"/>
  <c r="E132" i="4"/>
  <c r="F129" i="4"/>
  <c r="E124" i="4"/>
  <c r="F121" i="4"/>
  <c r="E116" i="4"/>
  <c r="F113" i="4"/>
  <c r="E108" i="4"/>
  <c r="F105" i="4"/>
  <c r="E100" i="4"/>
  <c r="F49" i="6"/>
  <c r="E52" i="6"/>
  <c r="F57" i="6"/>
  <c r="E60" i="6"/>
  <c r="F44" i="6"/>
  <c r="E39" i="6"/>
  <c r="F36" i="6"/>
  <c r="E31" i="6"/>
  <c r="F62" i="2"/>
  <c r="E40" i="2"/>
  <c r="F37" i="2"/>
  <c r="F111" i="4"/>
  <c r="E62" i="6"/>
  <c r="E38" i="2"/>
  <c r="F132" i="4"/>
  <c r="F116" i="4"/>
  <c r="F54" i="6"/>
  <c r="G62" i="2"/>
  <c r="G62" i="6" l="1"/>
  <c r="G31" i="6"/>
  <c r="G39" i="6"/>
  <c r="G60" i="6"/>
  <c r="G52" i="6"/>
  <c r="G100" i="4"/>
  <c r="G108" i="4"/>
  <c r="G116" i="4"/>
  <c r="G124" i="4"/>
  <c r="G132" i="4"/>
  <c r="G103" i="4"/>
  <c r="G127" i="4"/>
  <c r="G114" i="4"/>
  <c r="G32" i="6"/>
  <c r="G40" i="6"/>
  <c r="G59" i="6"/>
  <c r="G51" i="6"/>
  <c r="G101" i="4"/>
  <c r="G109" i="4"/>
  <c r="G117" i="4"/>
  <c r="G125" i="4"/>
  <c r="G133" i="4"/>
  <c r="G34" i="6"/>
  <c r="G119" i="4"/>
  <c r="G45" i="6"/>
  <c r="G35" i="6"/>
  <c r="G43" i="6"/>
  <c r="G56" i="6"/>
  <c r="G48" i="6"/>
  <c r="G104" i="4"/>
  <c r="G112" i="4"/>
  <c r="G120" i="4"/>
  <c r="G128" i="4"/>
  <c r="G49" i="6"/>
  <c r="G37" i="6"/>
  <c r="G30" i="6"/>
  <c r="G38" i="6"/>
  <c r="G46" i="6"/>
  <c r="G61" i="6"/>
  <c r="G53" i="6"/>
  <c r="G107" i="4"/>
  <c r="G115" i="4"/>
  <c r="G123" i="4"/>
  <c r="G131" i="4"/>
  <c r="G57" i="6"/>
  <c r="G122" i="4"/>
  <c r="G33" i="6"/>
  <c r="G41" i="6"/>
  <c r="G58" i="6"/>
  <c r="G50" i="6"/>
  <c r="G102" i="4"/>
  <c r="G110" i="4"/>
  <c r="G118" i="4"/>
  <c r="G126" i="4"/>
  <c r="G134" i="4"/>
  <c r="G42" i="6"/>
  <c r="G111" i="4"/>
  <c r="G29" i="6"/>
  <c r="G54" i="6"/>
  <c r="G106" i="4"/>
  <c r="G130" i="4"/>
  <c r="G36" i="6"/>
  <c r="G44" i="6"/>
  <c r="G55" i="6"/>
  <c r="G47" i="6"/>
  <c r="G105" i="4"/>
  <c r="G113" i="4"/>
  <c r="G121" i="4"/>
  <c r="G129" i="4"/>
  <c r="G45" i="2"/>
  <c r="G41" i="2"/>
  <c r="G40" i="2"/>
  <c r="G34" i="2"/>
  <c r="G38" i="2"/>
  <c r="G37" i="2"/>
  <c r="G39" i="2"/>
  <c r="G35" i="2"/>
  <c r="G36" i="2"/>
  <c r="M32" i="2"/>
  <c r="M31" i="2"/>
  <c r="M29" i="2"/>
  <c r="M28" i="2"/>
  <c r="M26" i="2"/>
  <c r="M25" i="2"/>
  <c r="M24" i="2"/>
  <c r="M23" i="2"/>
  <c r="M18" i="2"/>
  <c r="M21" i="2"/>
  <c r="M20" i="2"/>
  <c r="M19" i="2"/>
  <c r="M40" i="4"/>
  <c r="M39" i="4"/>
  <c r="M38" i="4"/>
  <c r="M37" i="4"/>
  <c r="M36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41" i="4"/>
  <c r="M35" i="4"/>
  <c r="M34" i="4"/>
  <c r="D34" i="4"/>
  <c r="M33" i="4"/>
  <c r="D33" i="4"/>
  <c r="M32" i="4"/>
  <c r="D32" i="4"/>
  <c r="M6" i="4"/>
  <c r="D6" i="4"/>
  <c r="M7" i="4"/>
  <c r="D7" i="4"/>
  <c r="M5" i="4"/>
  <c r="D5" i="4"/>
  <c r="E32" i="2"/>
  <c r="E28" i="2"/>
  <c r="G24" i="2"/>
  <c r="G20" i="2"/>
  <c r="F42" i="4"/>
  <c r="E45" i="4"/>
  <c r="F50" i="4"/>
  <c r="E53" i="4"/>
  <c r="F58" i="4"/>
  <c r="E61" i="4"/>
  <c r="F66" i="4"/>
  <c r="E34" i="4"/>
  <c r="E32" i="4"/>
  <c r="E7" i="4"/>
  <c r="E44" i="4"/>
  <c r="E52" i="4"/>
  <c r="G38" i="4"/>
  <c r="F45" i="4"/>
  <c r="E48" i="4"/>
  <c r="F53" i="4"/>
  <c r="E56" i="4"/>
  <c r="F61" i="4"/>
  <c r="E64" i="4"/>
  <c r="F6" i="4"/>
  <c r="E29" i="2"/>
  <c r="F65" i="4"/>
  <c r="F31" i="2"/>
  <c r="F26" i="2"/>
  <c r="G23" i="2"/>
  <c r="G19" i="2"/>
  <c r="E43" i="4"/>
  <c r="F48" i="4"/>
  <c r="E51" i="4"/>
  <c r="F56" i="4"/>
  <c r="E59" i="4"/>
  <c r="F64" i="4"/>
  <c r="F33" i="4"/>
  <c r="E31" i="2"/>
  <c r="E26" i="2"/>
  <c r="G5" i="3"/>
  <c r="G37" i="4"/>
  <c r="F43" i="4"/>
  <c r="E46" i="4"/>
  <c r="F51" i="4"/>
  <c r="E54" i="4"/>
  <c r="F59" i="4"/>
  <c r="E62" i="4"/>
  <c r="F41" i="4"/>
  <c r="F5" i="4"/>
  <c r="F49" i="4"/>
  <c r="F57" i="4"/>
  <c r="G18" i="2"/>
  <c r="F46" i="4"/>
  <c r="E49" i="4"/>
  <c r="F54" i="4"/>
  <c r="E57" i="4"/>
  <c r="F62" i="4"/>
  <c r="E65" i="4"/>
  <c r="E41" i="4"/>
  <c r="E33" i="4"/>
  <c r="E6" i="4"/>
  <c r="E5" i="4"/>
  <c r="F25" i="2"/>
  <c r="E25" i="2"/>
  <c r="G21" i="2"/>
  <c r="G35" i="4"/>
  <c r="F44" i="4"/>
  <c r="E47" i="4"/>
  <c r="F52" i="4"/>
  <c r="E55" i="4"/>
  <c r="F60" i="4"/>
  <c r="E63" i="4"/>
  <c r="F32" i="4"/>
  <c r="G40" i="4"/>
  <c r="E60" i="4"/>
  <c r="F32" i="2"/>
  <c r="F28" i="2"/>
  <c r="G39" i="4"/>
  <c r="E42" i="4"/>
  <c r="F47" i="4"/>
  <c r="E50" i="4"/>
  <c r="F55" i="4"/>
  <c r="E58" i="4"/>
  <c r="F63" i="4"/>
  <c r="E66" i="4"/>
  <c r="F34" i="4"/>
  <c r="F7" i="4"/>
  <c r="G36" i="4"/>
  <c r="G66" i="4" l="1"/>
  <c r="G58" i="4"/>
  <c r="G50" i="4"/>
  <c r="G42" i="4"/>
  <c r="G60" i="4"/>
  <c r="G63" i="4"/>
  <c r="G55" i="4"/>
  <c r="G47" i="4"/>
  <c r="G5" i="4"/>
  <c r="G6" i="4"/>
  <c r="G33" i="4"/>
  <c r="G41" i="4"/>
  <c r="G65" i="4"/>
  <c r="G57" i="4"/>
  <c r="G49" i="4"/>
  <c r="G62" i="4"/>
  <c r="G54" i="4"/>
  <c r="G46" i="4"/>
  <c r="G59" i="4"/>
  <c r="G51" i="4"/>
  <c r="G43" i="4"/>
  <c r="G64" i="4"/>
  <c r="G56" i="4"/>
  <c r="G48" i="4"/>
  <c r="G52" i="4"/>
  <c r="G44" i="4"/>
  <c r="G7" i="4"/>
  <c r="G32" i="4"/>
  <c r="G34" i="4"/>
  <c r="G61" i="4"/>
  <c r="G53" i="4"/>
  <c r="G45" i="4"/>
  <c r="G31" i="2"/>
  <c r="G32" i="2"/>
  <c r="G28" i="2"/>
  <c r="G29" i="2"/>
  <c r="G26" i="2"/>
  <c r="G25" i="2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67" i="4"/>
  <c r="M31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1" i="3"/>
  <c r="M44" i="1"/>
  <c r="M43" i="1"/>
  <c r="M26" i="1"/>
  <c r="M27" i="1"/>
  <c r="M28" i="1"/>
  <c r="M29" i="1"/>
  <c r="M30" i="1"/>
  <c r="G145" i="4"/>
  <c r="G149" i="4"/>
  <c r="G153" i="4"/>
  <c r="G157" i="4"/>
  <c r="F69" i="4"/>
  <c r="E72" i="4"/>
  <c r="F77" i="4"/>
  <c r="E80" i="4"/>
  <c r="F85" i="4"/>
  <c r="E88" i="4"/>
  <c r="F93" i="4"/>
  <c r="E96" i="4"/>
  <c r="E12" i="3"/>
  <c r="F17" i="3"/>
  <c r="E20" i="3"/>
  <c r="F25" i="3"/>
  <c r="G7" i="3"/>
  <c r="G144" i="4"/>
  <c r="F79" i="4"/>
  <c r="E90" i="4"/>
  <c r="E14" i="3"/>
  <c r="E69" i="4"/>
  <c r="E93" i="4"/>
  <c r="E17" i="3"/>
  <c r="F72" i="4"/>
  <c r="E75" i="4"/>
  <c r="F80" i="4"/>
  <c r="E83" i="4"/>
  <c r="F88" i="4"/>
  <c r="E91" i="4"/>
  <c r="F96" i="4"/>
  <c r="E99" i="4"/>
  <c r="F12" i="3"/>
  <c r="E15" i="3"/>
  <c r="F20" i="3"/>
  <c r="E23" i="3"/>
  <c r="G8" i="3"/>
  <c r="G148" i="4"/>
  <c r="E82" i="4"/>
  <c r="F11" i="3"/>
  <c r="F98" i="4"/>
  <c r="G146" i="4"/>
  <c r="G150" i="4"/>
  <c r="G154" i="4"/>
  <c r="E70" i="4"/>
  <c r="F75" i="4"/>
  <c r="E78" i="4"/>
  <c r="F83" i="4"/>
  <c r="E86" i="4"/>
  <c r="F91" i="4"/>
  <c r="E94" i="4"/>
  <c r="F99" i="4"/>
  <c r="F15" i="3"/>
  <c r="E18" i="3"/>
  <c r="F23" i="3"/>
  <c r="E26" i="3"/>
  <c r="G9" i="3"/>
  <c r="F71" i="4"/>
  <c r="F95" i="4"/>
  <c r="F19" i="3"/>
  <c r="F74" i="4"/>
  <c r="F14" i="3"/>
  <c r="F70" i="4"/>
  <c r="E73" i="4"/>
  <c r="F78" i="4"/>
  <c r="E81" i="4"/>
  <c r="F86" i="4"/>
  <c r="E89" i="4"/>
  <c r="F94" i="4"/>
  <c r="E97" i="4"/>
  <c r="E13" i="3"/>
  <c r="F18" i="3"/>
  <c r="E21" i="3"/>
  <c r="F26" i="3"/>
  <c r="G10" i="3"/>
  <c r="G156" i="4"/>
  <c r="E98" i="4"/>
  <c r="E77" i="4"/>
  <c r="F90" i="4"/>
  <c r="E11" i="3"/>
  <c r="G147" i="4"/>
  <c r="G151" i="4"/>
  <c r="G155" i="4"/>
  <c r="E68" i="4"/>
  <c r="F73" i="4"/>
  <c r="E76" i="4"/>
  <c r="F81" i="4"/>
  <c r="E84" i="4"/>
  <c r="F89" i="4"/>
  <c r="E92" i="4"/>
  <c r="F97" i="4"/>
  <c r="F13" i="3"/>
  <c r="E16" i="3"/>
  <c r="F21" i="3"/>
  <c r="E24" i="3"/>
  <c r="G6" i="3"/>
  <c r="E74" i="4"/>
  <c r="E67" i="4"/>
  <c r="E85" i="4"/>
  <c r="F22" i="3"/>
  <c r="F68" i="4"/>
  <c r="E71" i="4"/>
  <c r="F76" i="4"/>
  <c r="E79" i="4"/>
  <c r="F84" i="4"/>
  <c r="E87" i="4"/>
  <c r="F92" i="4"/>
  <c r="E95" i="4"/>
  <c r="F67" i="4"/>
  <c r="F16" i="3"/>
  <c r="E19" i="3"/>
  <c r="F24" i="3"/>
  <c r="G152" i="4"/>
  <c r="F87" i="4"/>
  <c r="E22" i="3"/>
  <c r="F82" i="4"/>
  <c r="E25" i="3"/>
  <c r="G25" i="3" l="1"/>
  <c r="G22" i="3"/>
  <c r="G19" i="3"/>
  <c r="G95" i="4"/>
  <c r="G87" i="4"/>
  <c r="G79" i="4"/>
  <c r="G71" i="4"/>
  <c r="G85" i="4"/>
  <c r="G67" i="4"/>
  <c r="G74" i="4"/>
  <c r="G24" i="3"/>
  <c r="G16" i="3"/>
  <c r="G92" i="4"/>
  <c r="G84" i="4"/>
  <c r="G76" i="4"/>
  <c r="G68" i="4"/>
  <c r="G11" i="3"/>
  <c r="G77" i="4"/>
  <c r="G98" i="4"/>
  <c r="G21" i="3"/>
  <c r="G13" i="3"/>
  <c r="G97" i="4"/>
  <c r="G89" i="4"/>
  <c r="G81" i="4"/>
  <c r="G73" i="4"/>
  <c r="G26" i="3"/>
  <c r="G18" i="3"/>
  <c r="G94" i="4"/>
  <c r="G86" i="4"/>
  <c r="G78" i="4"/>
  <c r="G70" i="4"/>
  <c r="G82" i="4"/>
  <c r="G23" i="3"/>
  <c r="G15" i="3"/>
  <c r="G99" i="4"/>
  <c r="G91" i="4"/>
  <c r="G83" i="4"/>
  <c r="G75" i="4"/>
  <c r="G17" i="3"/>
  <c r="G93" i="4"/>
  <c r="G69" i="4"/>
  <c r="G14" i="3"/>
  <c r="G90" i="4"/>
  <c r="G20" i="3"/>
  <c r="G12" i="3"/>
  <c r="G96" i="4"/>
  <c r="G88" i="4"/>
  <c r="G80" i="4"/>
  <c r="G72" i="4"/>
  <c r="D29" i="3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F32" i="3"/>
  <c r="E35" i="3"/>
  <c r="E27" i="3"/>
  <c r="G46" i="2"/>
  <c r="F56" i="2"/>
  <c r="E58" i="2"/>
  <c r="G22" i="2"/>
  <c r="E42" i="2"/>
  <c r="F49" i="2"/>
  <c r="E51" i="2"/>
  <c r="G56" i="2"/>
  <c r="G55" i="2"/>
  <c r="E32" i="3"/>
  <c r="F42" i="2"/>
  <c r="E50" i="2"/>
  <c r="E59" i="2"/>
  <c r="F36" i="3"/>
  <c r="F29" i="3"/>
  <c r="G60" i="2"/>
  <c r="F43" i="2"/>
  <c r="F54" i="2"/>
  <c r="E56" i="2"/>
  <c r="G59" i="2"/>
  <c r="F27" i="2"/>
  <c r="F47" i="2"/>
  <c r="F33" i="2"/>
  <c r="F33" i="3"/>
  <c r="F50" i="2"/>
  <c r="F59" i="2"/>
  <c r="E33" i="3"/>
  <c r="G54" i="2"/>
  <c r="F57" i="2"/>
  <c r="F30" i="3"/>
  <c r="F31" i="3"/>
  <c r="G58" i="2"/>
  <c r="F46" i="2"/>
  <c r="F52" i="2"/>
  <c r="E54" i="2"/>
  <c r="G57" i="2"/>
  <c r="E49" i="2"/>
  <c r="F44" i="2"/>
  <c r="E33" i="2"/>
  <c r="E29" i="3"/>
  <c r="F30" i="2"/>
  <c r="E52" i="2"/>
  <c r="E27" i="2"/>
  <c r="F35" i="3"/>
  <c r="F48" i="2"/>
  <c r="G53" i="2"/>
  <c r="E53" i="2"/>
  <c r="E28" i="3"/>
  <c r="E34" i="3"/>
  <c r="F37" i="3"/>
  <c r="E30" i="3"/>
  <c r="G52" i="2"/>
  <c r="E44" i="2"/>
  <c r="E43" i="2"/>
  <c r="E48" i="2"/>
  <c r="G51" i="2"/>
  <c r="F55" i="2"/>
  <c r="E57" i="2"/>
  <c r="F28" i="3"/>
  <c r="F27" i="3"/>
  <c r="F58" i="2"/>
  <c r="E30" i="2"/>
  <c r="F51" i="2"/>
  <c r="E36" i="3"/>
  <c r="E31" i="3"/>
  <c r="F34" i="3"/>
  <c r="G50" i="2"/>
  <c r="F60" i="2"/>
  <c r="E47" i="2"/>
  <c r="E46" i="2"/>
  <c r="G49" i="2"/>
  <c r="F53" i="2"/>
  <c r="E55" i="2"/>
  <c r="E37" i="3"/>
  <c r="G48" i="2"/>
  <c r="E60" i="2"/>
  <c r="G47" i="2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8" i="4"/>
  <c r="F10" i="2"/>
  <c r="E12" i="2"/>
  <c r="E5" i="2"/>
  <c r="E11" i="6"/>
  <c r="F8" i="6"/>
  <c r="F9" i="6"/>
  <c r="E13" i="6"/>
  <c r="F30" i="4"/>
  <c r="F13" i="4"/>
  <c r="E10" i="4"/>
  <c r="F31" i="4"/>
  <c r="E15" i="4"/>
  <c r="F12" i="4"/>
  <c r="E12" i="5"/>
  <c r="E9" i="5"/>
  <c r="F12" i="6"/>
  <c r="F22" i="4"/>
  <c r="F13" i="5"/>
  <c r="E12" i="6"/>
  <c r="F24" i="4"/>
  <c r="E7" i="2"/>
  <c r="E21" i="6"/>
  <c r="F25" i="4"/>
  <c r="E5" i="1"/>
  <c r="F7" i="2"/>
  <c r="E8" i="2"/>
  <c r="E10" i="2"/>
  <c r="E7" i="6"/>
  <c r="E14" i="6"/>
  <c r="F21" i="6"/>
  <c r="E9" i="6"/>
  <c r="F26" i="4"/>
  <c r="F9" i="4"/>
  <c r="E27" i="4"/>
  <c r="F27" i="4"/>
  <c r="E11" i="4"/>
  <c r="F8" i="4"/>
  <c r="E8" i="5"/>
  <c r="E5" i="5"/>
  <c r="E7" i="5"/>
  <c r="F16" i="2"/>
  <c r="F11" i="6"/>
  <c r="E21" i="4"/>
  <c r="E12" i="4"/>
  <c r="F12" i="5"/>
  <c r="E6" i="2"/>
  <c r="E22" i="4"/>
  <c r="E10" i="5"/>
  <c r="F20" i="6"/>
  <c r="E18" i="4"/>
  <c r="F13" i="2"/>
  <c r="F13" i="6"/>
  <c r="E16" i="4"/>
  <c r="E28" i="4"/>
  <c r="E11" i="2"/>
  <c r="F10" i="4"/>
  <c r="F9" i="5"/>
  <c r="E19" i="6"/>
  <c r="E17" i="4"/>
  <c r="E6" i="5"/>
  <c r="F12" i="2"/>
  <c r="F9" i="2"/>
  <c r="F11" i="2"/>
  <c r="E18" i="6"/>
  <c r="E20" i="6"/>
  <c r="F5" i="6"/>
  <c r="F18" i="6"/>
  <c r="F18" i="4"/>
  <c r="E30" i="4"/>
  <c r="E8" i="4"/>
  <c r="F19" i="4"/>
  <c r="E13" i="4"/>
  <c r="E24" i="4"/>
  <c r="F6" i="5"/>
  <c r="F14" i="5"/>
  <c r="F8" i="5"/>
  <c r="E17" i="2"/>
  <c r="E6" i="6"/>
  <c r="E25" i="4"/>
  <c r="F15" i="2"/>
  <c r="F19" i="6"/>
  <c r="F20" i="4"/>
  <c r="E15" i="2"/>
  <c r="F6" i="2"/>
  <c r="F5" i="2"/>
  <c r="F14" i="2"/>
  <c r="E10" i="6"/>
  <c r="E16" i="6"/>
  <c r="F6" i="6"/>
  <c r="F10" i="6"/>
  <c r="F14" i="4"/>
  <c r="E26" i="4"/>
  <c r="F17" i="4"/>
  <c r="F15" i="4"/>
  <c r="F28" i="4"/>
  <c r="E20" i="4"/>
  <c r="F7" i="5"/>
  <c r="E14" i="5"/>
  <c r="E14" i="2"/>
  <c r="F14" i="6"/>
  <c r="F11" i="4"/>
  <c r="E13" i="2"/>
  <c r="E31" i="4"/>
  <c r="F5" i="5"/>
  <c r="F8" i="2"/>
  <c r="E16" i="2"/>
  <c r="E9" i="2"/>
  <c r="E15" i="6"/>
  <c r="F16" i="6"/>
  <c r="F17" i="6"/>
  <c r="E17" i="6"/>
  <c r="F15" i="6"/>
  <c r="F21" i="4"/>
  <c r="E14" i="4"/>
  <c r="E9" i="4"/>
  <c r="E19" i="4"/>
  <c r="F16" i="4"/>
  <c r="E29" i="4"/>
  <c r="E13" i="5"/>
  <c r="F11" i="5"/>
  <c r="E11" i="5"/>
  <c r="F5" i="1"/>
  <c r="F17" i="2"/>
  <c r="E5" i="6"/>
  <c r="F23" i="4"/>
  <c r="F10" i="5"/>
  <c r="F7" i="6"/>
  <c r="F29" i="4"/>
  <c r="E8" i="6"/>
  <c r="E23" i="4"/>
  <c r="G5" i="1" l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</commentList>
</comments>
</file>

<file path=xl/sharedStrings.xml><?xml version="1.0" encoding="utf-8"?>
<sst xmlns="http://schemas.openxmlformats.org/spreadsheetml/2006/main" count="1995" uniqueCount="453">
  <si>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</si>
  <si>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</si>
  <si>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</si>
  <si>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</si>
  <si>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</si>
  <si>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</si>
  <si>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</si>
  <si>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</si>
  <si>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</si>
  <si>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</si>
  <si>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</si>
  <si>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</si>
  <si>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</si>
  <si>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</si>
  <si>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</si>
  <si>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</si>
  <si>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</si>
  <si>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</si>
  <si>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</si>
  <si>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</si>
  <si>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</si>
  <si>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</si>
  <si>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</si>
  <si>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</si>
  <si>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</si>
  <si>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</si>
  <si>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</si>
  <si>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</si>
  <si>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</si>
  <si>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</si>
  <si>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</si>
  <si>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</si>
  <si>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</si>
  <si>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</si>
  <si>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</si>
  <si>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</si>
  <si>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</si>
  <si>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</si>
  <si>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</si>
  <si>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</si>
  <si>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</si>
  <si>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</si>
  <si>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</si>
  <si>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</si>
  <si>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</si>
  <si>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</si>
  <si>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</si>
  <si>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</si>
  <si>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</si>
  <si>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</si>
  <si>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</si>
  <si>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</si>
  <si>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</si>
  <si>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</si>
  <si>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</si>
  <si>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</si>
  <si>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</si>
  <si>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</si>
  <si>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</si>
  <si>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</si>
  <si>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</si>
  <si>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</si>
  <si>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</si>
  <si>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</si>
  <si>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</si>
  <si>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</si>
  <si>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</si>
  <si>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</si>
  <si>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</si>
  <si>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</si>
  <si>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</si>
  <si>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</si>
  <si>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</si>
  <si>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</si>
  <si>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</si>
  <si>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</si>
  <si>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</si>
  <si>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</si>
  <si>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</si>
  <si>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</si>
  <si>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</si>
  <si>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</si>
  <si>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</si>
  <si>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</si>
  <si>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</si>
  <si>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</si>
  <si>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</si>
  <si>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</si>
  <si>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</si>
  <si>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</si>
  <si>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</si>
  <si>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</si>
  <si>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</si>
  <si>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</si>
  <si>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</si>
  <si>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</si>
  <si>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</si>
  <si>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</si>
  <si>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</si>
  <si>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</si>
  <si>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</si>
  <si>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</si>
  <si>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</si>
  <si>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</si>
  <si>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</si>
  <si>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</si>
  <si>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</si>
  <si>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</si>
  <si>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</si>
  <si>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</si>
  <si>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</si>
  <si>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</si>
  <si>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</si>
  <si>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</si>
  <si>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</si>
  <si>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</si>
  <si>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</si>
  <si>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1W</t>
  </si>
  <si>
    <t>STISEK6MDFI=</t>
  </si>
  <si>
    <t>STISEK2MDFI=</t>
  </si>
  <si>
    <t>STISEK1MDFI=</t>
  </si>
  <si>
    <t>SEKAB3S18M=</t>
  </si>
  <si>
    <t>?</t>
  </si>
  <si>
    <t>1W/SW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</si>
  <si>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</si>
  <si>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</si>
  <si>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</si>
  <si>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</si>
  <si>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</si>
  <si>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</si>
  <si>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</si>
  <si>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</si>
  <si>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</si>
  <si>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</si>
  <si>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</si>
  <si>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</si>
  <si>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</si>
  <si>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</si>
  <si>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</si>
  <si>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</si>
  <si>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</si>
  <si>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</si>
  <si>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</si>
  <si>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</si>
  <si>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</si>
  <si>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</si>
  <si>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</si>
  <si>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</si>
  <si>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</si>
  <si>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</si>
  <si>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</si>
  <si>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</si>
  <si>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</si>
  <si>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</si>
  <si>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</si>
  <si>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</si>
  <si>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</si>
  <si>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</si>
  <si>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</si>
  <si>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</si>
  <si>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</si>
  <si>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</si>
  <si>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</si>
  <si>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</si>
  <si>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</si>
  <si>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</si>
  <si>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</si>
  <si>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</si>
  <si>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</si>
  <si>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</si>
  <si>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</si>
  <si>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</si>
  <si>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</si>
  <si>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</si>
  <si>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</si>
  <si>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</si>
  <si>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</si>
  <si>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</si>
  <si>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</si>
  <si>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</si>
  <si>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</si>
  <si>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</si>
  <si>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</si>
  <si>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</si>
  <si>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</si>
  <si>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</si>
  <si>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</si>
  <si>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</si>
  <si>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</si>
  <si>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</si>
  <si>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</si>
  <si>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</si>
  <si>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</si>
  <si>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</si>
  <si>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</si>
  <si>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</si>
  <si>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</si>
  <si>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</si>
  <si>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</si>
  <si>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</si>
  <si>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</si>
  <si>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</si>
  <si>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</si>
  <si>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</si>
  <si>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</si>
  <si>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</si>
  <si>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</si>
  <si>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</si>
  <si>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</si>
  <si>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</si>
  <si>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</si>
  <si>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</si>
  <si>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</si>
  <si>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</si>
  <si>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</si>
  <si>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</si>
  <si>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</si>
  <si>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12X15</t>
  </si>
  <si>
    <t>15X18</t>
  </si>
  <si>
    <t>18X21</t>
  </si>
  <si>
    <t>21X24</t>
  </si>
  <si>
    <t>1X7</t>
  </si>
  <si>
    <t>2X8</t>
  </si>
  <si>
    <t>2X14</t>
  </si>
  <si>
    <t>3X9</t>
  </si>
  <si>
    <t>3X15</t>
  </si>
  <si>
    <t>4X10</t>
  </si>
  <si>
    <t>5X11</t>
  </si>
  <si>
    <t>6X12</t>
  </si>
  <si>
    <t>9X15</t>
  </si>
  <si>
    <t>12X18</t>
  </si>
  <si>
    <t>18X24</t>
  </si>
  <si>
    <t>6X18</t>
  </si>
  <si>
    <t>12X24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</si>
  <si>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</si>
  <si>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</si>
  <si>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</si>
  <si>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</si>
  <si>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</si>
  <si>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</si>
  <si>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</si>
  <si>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</si>
  <si>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</si>
  <si>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</si>
  <si>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</si>
  <si>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</si>
  <si>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</si>
  <si>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</si>
  <si>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</si>
  <si>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</si>
  <si>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</si>
  <si>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</si>
  <si>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</si>
  <si>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</si>
  <si>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</si>
  <si>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</si>
  <si>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</si>
  <si>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</si>
  <si>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</si>
  <si>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</si>
  <si>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</si>
  <si>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</si>
  <si>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</si>
  <si>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</si>
  <si>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</si>
  <si>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</si>
  <si>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</si>
  <si>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</si>
  <si>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</si>
  <si>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</si>
  <si>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</si>
  <si>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</si>
  <si>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</si>
  <si>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</si>
  <si>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</si>
  <si>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</si>
  <si>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</si>
  <si>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</si>
  <si>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</si>
  <si>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</si>
  <si>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</si>
  <si>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</si>
  <si>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</si>
  <si>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</si>
  <si>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</si>
  <si>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</si>
  <si>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</si>
  <si>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</si>
  <si>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24M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</si>
  <si>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</si>
  <si>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</si>
  <si>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</si>
  <si>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</si>
  <si>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</si>
  <si>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</si>
  <si>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</si>
  <si>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</si>
  <si>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</si>
  <si>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</si>
  <si>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</si>
  <si>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</si>
  <si>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</si>
  <si>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</si>
  <si>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</si>
  <si>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</si>
  <si>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</si>
  <si>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</si>
  <si>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</si>
  <si>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</si>
  <si>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</si>
  <si>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</si>
  <si>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</si>
  <si>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</si>
  <si>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</si>
  <si>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</si>
  <si>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</si>
  <si>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</si>
  <si>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</si>
  <si>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</si>
  <si>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</si>
  <si>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</si>
  <si>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</si>
  <si>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</si>
  <si>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</si>
  <si>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</si>
  <si>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</si>
  <si>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</si>
  <si>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</si>
  <si>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</si>
  <si>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</si>
  <si>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</si>
  <si>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</si>
  <si>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</si>
  <si>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</si>
  <si>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</si>
  <si>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</si>
  <si>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</si>
  <si>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</si>
  <si>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</si>
  <si>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</si>
  <si>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</si>
  <si>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</si>
  <si>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</si>
  <si>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</si>
  <si>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</si>
  <si>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</si>
  <si>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</si>
  <si>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</si>
  <si>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</si>
  <si>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</si>
  <si>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</si>
  <si>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</si>
  <si>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</si>
  <si>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</si>
  <si>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</si>
  <si>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</si>
  <si>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</si>
  <si>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</si>
  <si>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</si>
  <si>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</si>
  <si>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</si>
  <si>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</si>
  <si>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</si>
  <si>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</si>
  <si>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</si>
  <si>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</si>
  <si>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</si>
  <si>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</si>
  <si>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</si>
  <si>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</si>
  <si>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</si>
  <si>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</si>
  <si>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AB30/360-6MCIBOR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</si>
  <si>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</si>
  <si>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</si>
  <si>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</si>
  <si>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</si>
  <si>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</si>
  <si>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</si>
  <si>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</si>
  <si>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</si>
  <si>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</si>
  <si>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</si>
  <si>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</si>
  <si>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</si>
  <si>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</si>
  <si>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</si>
  <si>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</si>
  <si>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</si>
  <si>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</si>
  <si>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</si>
  <si>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</si>
  <si>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</si>
  <si>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</si>
  <si>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</si>
  <si>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</si>
  <si>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</si>
  <si>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</si>
  <si>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</si>
  <si>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</si>
  <si>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</si>
  <si>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</si>
  <si>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</si>
  <si>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</si>
  <si>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</si>
  <si>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</si>
  <si>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</si>
  <si>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</si>
  <si>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</si>
  <si>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</si>
  <si>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1.25Y</t>
  </si>
  <si>
    <t>1.75Y</t>
  </si>
  <si>
    <t>Excl. CDIO</t>
  </si>
  <si>
    <t>From</t>
  </si>
  <si>
    <t>Close</t>
  </si>
  <si>
    <t>SEKAMTNS1M=</t>
  </si>
  <si>
    <t>History Start</t>
  </si>
  <si>
    <t>STISEK1WDFI=</t>
  </si>
  <si>
    <t>EURIBOR1WD=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</si>
  <si>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</si>
  <si>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</si>
  <si>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</si>
  <si>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</si>
  <si>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</si>
  <si>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</si>
  <si>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</si>
  <si>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</si>
  <si>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Fwd Start Date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</si>
  <si>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</si>
  <si>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</si>
  <si>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</si>
  <si>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</si>
  <si>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</si>
  <si>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</si>
  <si>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</si>
  <si>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</si>
  <si>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</si>
  <si>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</si>
  <si>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</si>
  <si>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</si>
  <si>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</si>
  <si>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</si>
  <si>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</si>
  <si>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</si>
  <si>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</si>
  <si>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</si>
  <si>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EURIBOR=/EURLIBOR=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</si>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</sst>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-0.40200000000000002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0.32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6.7000000000000004E-2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7.2800000000000004E-2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-0.22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-0.30199999999999999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>
        <v>0.40600000000000003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5.2000000000000005E-2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>
        <v>7.5999999999999998E-2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-0.29899999999999999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0.41799999999999998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-0.29499999999999998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0.433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0.5655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-0.19400000000000001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0.53700000000000003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-0.191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0.58700000000000008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0.58500000000000008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0.53160000000000007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0.49530000000000002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0.55080000000000007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0.47920000000000001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8.8000000000000009E-2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>
        <v>8.6300000000000002E-2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6.0000000000000005E-2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6.9000000000000006E-2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0.49420000000000003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0.53580000000000005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6.0600000000000001E-2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8.7000000000000008E-2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>
        <v>0.12300000000000001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6.1600000000000002E-2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8.6000000000000007E-2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0.51029999999999998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0.51660000000000006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7.2000000000000008E-2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>
        <v>0.15480000000000002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6.3100000000000003E-2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0.48190000000000005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0.51319999999999999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6.3E-2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>
        <v>6.4799999999999996E-2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0.48230000000000001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7.4999999999999997E-2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>
        <v>6.7000000000000004E-2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0.46430000000000005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-0.31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>
        <v>-0.4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0.34100000000000003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7.0000000000000007E-2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6.9000000000000006E-2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0.11800000000000001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0.55320000000000003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0.46690000000000004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-0.39200000000000002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0.40300000000000002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0.32300000000000001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6.8000000000000005E-2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7.0300000000000001E-2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</main>
    <main first="pldatasource.rhistoryrtdserver">
      <tp>
        <v>36130</v>
        <stp/>
        <stp>{BA7826AE-0A44-4F8A-9471-B8FC40DBAEA2}_x0000_</stp>
        <tr r="P113" s="4"/>
      </tp>
      <tp>
        <v>37949</v>
        <stp/>
        <stp>{2BDFC5B3-2E51-4BFA-939E-0F2E9959CBAB}_x0000_</stp>
        <tr r="P8" s="2"/>
      </tp>
    </main>
    <main first="pldatasource.rtgetrtdserver">
      <tp>
        <v>-0.52080000000000004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34759</v>
        <stp/>
        <stp>{717920D1-22CA-406D-9340-26869C550BCD}_x0000_</stp>
        <tr r="P53" s="6"/>
      </tp>
      <tp>
        <v>39457</v>
        <stp/>
        <stp>{C9E00F15-3F7C-4096-AD1A-18803A63486E}_x0000_</stp>
        <tr r="P54" s="1"/>
      </tp>
      <tp>
        <v>41912</v>
        <stp/>
        <stp>{BB659CE3-E0AC-4ACB-BDEE-9675D15F5062}_x0000_</stp>
        <tr r="P51" s="4"/>
      </tp>
    </main>
    <main first="pldatasource.rhistoryrtdserver">
      <tp>
        <v>34759</v>
        <stp/>
        <stp>{43E5D554-0580-483B-81BD-FCF8FB771FD3}_x0000_</stp>
        <tr r="P42" s="5"/>
      </tp>
    </main>
    <main first="pldatasource.rtgetrtdserver">
      <tp>
        <v>0.153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tgetrtdserver">
      <tp>
        <v>0.108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</main>
    <main first="pldatasource.rhistoryrtdserver">
      <tp>
        <v>36125</v>
        <stp/>
        <stp>{5FCB0DDB-06F9-4069-A604-D904154CB0FE}_x0000_</stp>
        <tr r="P79" s="4"/>
      </tp>
      <tp>
        <v>39218</v>
        <stp/>
        <stp>{061C73B1-4463-436F-A763-29025BB12500}_x0000_</stp>
        <tr r="P17" s="2"/>
      </tp>
      <tp>
        <v>35696</v>
        <stp/>
        <stp>{F0AEBD5B-8183-40FD-AB92-C4D9201ACAF3}_x0000_</stp>
        <tr r="P27" s="3"/>
      </tp>
      <tp>
        <v>34759</v>
        <stp/>
        <stp>{DDAB9877-BFE2-4410-B9ED-DEFB18723983}_x0000_</stp>
        <tr r="P12" s="3"/>
      </tp>
    </main>
    <main first="pldatasource.rtgetrtdserver">
      <tp>
        <v>8.0600000000000005E-2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39703</v>
        <stp/>
        <stp>{A0E9F346-686A-4A6B-8107-D27A19D26366}_x0000_</stp>
        <tr r="P49" s="5"/>
      </tp>
    </main>
    <main first="pldatasource.rtgetrtdserver">
      <tp>
        <v>0.10600000000000001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8.1600000000000006E-2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37851</v>
        <stp/>
        <stp>{C9C293AC-864C-45C8-9666-E5D857ADB401}_x0000_</stp>
        <tr r="P60" s="6"/>
      </tp>
      <tp>
        <v>35655</v>
        <stp/>
        <stp>{611F40DD-C676-4693-AF3E-5712E9EFDFF2}_x0000_</stp>
        <tr r="P32" s="3"/>
      </tp>
      <tp>
        <v>34759</v>
        <stp/>
        <stp>{5078F653-FC66-48C2-A4E7-E8514C7B6CB3}_x0000_</stp>
        <tr r="P38" s="4"/>
      </tp>
      <tp>
        <v>39951</v>
        <stp/>
        <stp>{CDE83ED1-61BA-48EE-BDBF-BA7B23EB5AC5}_x0000_</stp>
        <tr r="P18" s="3"/>
      </tp>
      <tp>
        <v>34759</v>
        <stp/>
        <stp>{273A0A7D-3DF8-4CBE-BF97-8C74E15C2861}_x0000_</stp>
        <tr r="P45" s="1"/>
      </tp>
      <tp>
        <v>39450</v>
        <stp/>
        <stp>{5A1EA3E9-88C8-43B6-B760-2F79A5828E4A}_x0000_</stp>
        <tr r="P32" s="4"/>
      </tp>
      <tp>
        <v>37628</v>
        <stp/>
        <stp>{897D0F4A-5999-4D40-8786-FE0D599B2BCB}_x0000_</stp>
        <tr r="P44" s="1"/>
      </tp>
      <tp>
        <v>38005</v>
        <stp/>
        <stp>{72A0B1AE-32DC-4207-BDC7-BB5E41D38E13}_x0000_</stp>
        <tr r="P9" s="6"/>
      </tp>
      <tp>
        <v>36020</v>
        <stp/>
        <stp>{4A439128-4490-44FF-BBFD-F7351047BD6B}_x0000_</stp>
        <tr r="P87" s="4"/>
      </tp>
      <tp>
        <v>37497</v>
        <stp/>
        <stp>{D2DABEF7-F512-4290-9E6D-07E53C28D6CE}_x0000_</stp>
        <tr r="P10" s="1"/>
      </tp>
      <tp>
        <v>34759</v>
        <stp/>
        <stp>{FD5F8988-7474-43B8-9E3A-9087B9419ECA}_x0000_</stp>
        <tr r="P48" s="6"/>
      </tp>
    </main>
    <main first="pldatasource.rtgetrtdserver">
      <tp>
        <v>0.18480000000000002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</main>
    <main first="pldatasource.rhistoryrtdserver">
      <tp>
        <v>37627</v>
        <stp/>
        <stp>{FE722E99-7231-4E81-ACDE-C6490120D2B1}_x0000_</stp>
        <tr r="P7" s="5"/>
      </tp>
    </main>
    <main first="pldatasource.rtgetrtdserver">
      <tp>
        <v>0.112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</main>
    <main first="pldatasource.rhistoryrtdserver">
      <tp>
        <v>34759</v>
        <stp/>
        <stp>{D2F77267-F8B9-4B70-BDD5-514610DB8702}_x0000_</stp>
        <tr r="P31" s="2"/>
      </tp>
      <tp>
        <v>39450</v>
        <stp/>
        <stp>{B37610BB-D0AD-405E-888B-0E8E05EE9219}_x0000_</stp>
        <tr r="P109" s="4"/>
      </tp>
    </main>
    <main first="pldatasource.rtgetrtdserver">
      <tp>
        <v>8.3100000000000007E-2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34759</v>
        <stp/>
        <stp>{CFAFAA07-C7F8-4CB6-B0D9-C7A5B2B26B66}_x0000_</stp>
        <tr r="P26" s="6"/>
      </tp>
      <tp>
        <v>34759</v>
        <stp/>
        <stp>{C35B6E06-DBE6-46AB-A302-5F0CD0138411}_x0000_</stp>
        <tr r="P151" s="4"/>
      </tp>
      <tp>
        <v>34759</v>
        <stp/>
        <stp>{E5C6A8EB-7EF9-4344-ABDB-1B5A70F24ED4}_x0000_</stp>
        <tr r="P44" s="4"/>
      </tp>
    </main>
    <main first="pldatasource.rhistoryrtdserver">
      <tp>
        <v>36322</v>
        <stp/>
        <stp>{58FCBF39-AB6C-44DA-BCB8-BD8910C42AF0}_x0000_</stp>
        <tr r="P23" s="5"/>
      </tp>
      <tp>
        <v>37627</v>
        <stp/>
        <stp>{136B1839-181E-4798-9E27-FAE485244E5C}_x0000_</stp>
        <tr r="P10" s="5"/>
      </tp>
      <tp>
        <v>34759</v>
        <stp/>
        <stp>{0EB1D21C-DEF4-429C-B9FF-912F8BF02CD5}_x0000_</stp>
        <tr r="P25" s="3"/>
      </tp>
      <tp>
        <v>36322</v>
        <stp/>
        <stp>{F6F64446-3253-451B-B4BA-9A73B474339B}_x0000_</stp>
        <tr r="P33" s="5"/>
      </tp>
      <tp>
        <v>36229</v>
        <stp/>
        <stp>{CBA0AC3B-DAFC-480D-8727-26D1F4DD9B6F}_x0000_</stp>
        <tr r="P5" s="4"/>
      </tp>
      <tp>
        <v>34759</v>
        <stp/>
        <stp>{65AB1CC2-B71C-4F4E-B67D-BC801E1717BE}_x0000_</stp>
        <tr r="P45" s="5"/>
      </tp>
      <tp>
        <v>34759</v>
        <stp/>
        <stp>{A9BCE457-4EA0-4A19-A8F7-99E244DC5F4C}_x0000_</stp>
        <tr r="P71" s="4"/>
      </tp>
      <tp>
        <v>36125</v>
        <stp/>
        <stp>{68202B23-D2A4-446F-A3E8-3AE2A322F0D0}_x0000_</stp>
        <tr r="P110" s="4"/>
      </tp>
      <tp>
        <v>38579</v>
        <stp/>
        <stp>{7776BCFC-FE0A-447E-BB1A-FF2E77DF1EA7}_x0000_</stp>
        <tr r="P28" s="4"/>
      </tp>
    </main>
    <main first="pldatasource.rtgetrtdserver">
      <tp>
        <v>-0.55310000000000004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34759</v>
        <stp/>
        <stp>{81657BDA-EC5C-45B0-859B-B44364E847AA}_x0000_</stp>
        <tr r="P40" s="5"/>
      </tp>
      <tp>
        <v>37083</v>
        <stp/>
        <stp>{6C3AA9BD-184E-491D-8EF7-54A0765C198E}_x0000_</stp>
        <tr r="P94" s="4"/>
      </tp>
      <tp>
        <v>41374</v>
        <stp/>
        <stp>{B931A09F-B744-453A-8F52-BAD130C8FBFA}_x0000_</stp>
        <tr r="P11" s="5"/>
      </tp>
      <tp>
        <v>36165</v>
        <stp/>
        <stp>{218C0A10-E6B8-4043-B526-923A1D16CC42}_x0000_</stp>
        <tr r="P58" s="4"/>
      </tp>
      <tp>
        <v>34759</v>
        <stp/>
        <stp>{057EFECE-4DE7-4A8F-9C4A-6019513D797F}_x0000_</stp>
        <tr r="P35" s="6"/>
      </tp>
    </main>
    <main first="pldatasource.rtgetrtdserver">
      <tp>
        <v>0.10630000000000001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historyrtdserver">
      <tp>
        <v>39561</v>
        <stp/>
        <stp>{8F9FBF06-6FDF-4FCA-AFC5-736A13CE6F91}_x0000_</stp>
        <tr r="P37" s="3"/>
      </tp>
      <tp>
        <v>34759</v>
        <stp/>
        <stp>{0A0C4E36-9E5A-4C92-9DD5-BCA26819ECB7}_x0000_</stp>
        <tr r="P51" s="6"/>
      </tp>
    </main>
    <main first="pldatasource.rtgetrtdserver">
      <tp>
        <v>0.108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</main>
    <main first="pldatasource.rhistoryrtdserver">
      <tp>
        <v>34759</v>
        <stp/>
        <stp>{BB065641-D1DA-4DE6-80D7-2798AFC54314}_x0000_</stp>
        <tr r="P28" s="3"/>
      </tp>
      <tp>
        <v>41459</v>
        <stp/>
        <stp>{3A2EA476-B757-401F-9130-2DD423DEC408}_x0000_</stp>
        <tr r="P21" s="1"/>
      </tp>
      <tp>
        <v>34759</v>
        <stp/>
        <stp>{6CF414B4-513B-4268-A597-7FC3F8EA0D64}_x0000_</stp>
        <tr r="P20" s="2"/>
      </tp>
      <tp>
        <v>36165</v>
        <stp/>
        <stp>{E9DA065F-678C-43BE-A358-3E9BFCB93240}_x0000_</stp>
        <tr r="P56" s="4"/>
      </tp>
      <tp>
        <v>38579</v>
        <stp/>
        <stp>{D47665F4-B663-49AE-8EAC-3DDAD554374F}_x0000_</stp>
        <tr r="P27" s="4"/>
      </tp>
      <tp>
        <v>34759</v>
        <stp/>
        <stp>{A8773A6D-9C56-4D6E-B009-0B3D3B35B1A7}_x0000_</stp>
        <tr r="P29" s="1"/>
      </tp>
    </main>
    <main first="pldatasource.rtgetrtdserver">
      <tp>
        <v>8.900000000000001E-2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0.08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5"/>
      </tp>
      <tp>
        <v>0.64160000000000006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1.125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-2.6200000000000001E-2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-8.1000000000000003E-2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0.27450000000000002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</main>
    <main first="pldatasource.rhistoryrtdserver">
      <tp>
        <v>41204</v>
        <stp/>
        <stp>{B0CDC503-F233-47FC-986D-DE7F5489BE84}_x0000_</stp>
        <tr r="P14" s="1"/>
      </tp>
      <tp>
        <v>39310</v>
        <stp/>
        <stp>{9C6D32A8-D441-4C79-B2D1-246C4463AD98}_x0000_</stp>
        <tr r="P16" s="3"/>
      </tp>
    </main>
    <main first="pldatasource.rtgetrtdserver">
      <tp>
        <v>-0.46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</main>
    <main first="pldatasource.rhistoryrtdserver">
      <tp>
        <v>36356</v>
        <stp/>
        <stp>{38A4A699-3F87-43FC-B03B-117CC0234465}_x0000_</stp>
        <tr r="P37" s="5"/>
      </tp>
      <tp>
        <v>35655</v>
        <stp/>
        <stp>{6C405CD9-ED47-49C0-BC54-21A8EE0962CF}_x0000_</stp>
        <tr r="P34" s="3"/>
      </tp>
      <tp>
        <v>37949</v>
        <stp/>
        <stp>{A0B0F4FC-F760-4935-8BAF-E792DAEB1D85}_x0000_</stp>
        <tr r="P14" s="2"/>
      </tp>
    </main>
    <main first="pldatasource.rtgetrtdserver">
      <tp>
        <v>0.42400000000000004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34759</v>
        <stp/>
        <stp>{F7B4DA26-63EF-444A-BF26-EB842E9B6ACF}_x0000_</stp>
        <tr r="P40" s="6"/>
      </tp>
      <tp>
        <v>39317</v>
        <stp/>
        <stp>{36AEFF9D-8086-48A7-9646-9D0157600F28}_x0000_</stp>
        <tr r="P8" s="6"/>
      </tp>
    </main>
    <main first="pldatasource.rtgetrtdserver">
      <tp>
        <v>9.0000000000000011E-2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</main>
    <main first="pldatasource.rhistoryrtdserver">
      <tp>
        <v>37931</v>
        <stp/>
        <stp>{2EF75B95-6532-425F-BE9B-EE912EA5663D}_x0000_</stp>
        <tr r="P5" s="2"/>
      </tp>
      <tp>
        <v>37949</v>
        <stp/>
        <stp>{662A5194-4C5C-4F08-A19E-1D43248CC2B6}_x0000_</stp>
        <tr r="P11" s="2"/>
      </tp>
    </main>
    <main first="pldatasource.rtgetrtdserver">
      <tp>
        <v>0.29099999999999998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41204</v>
        <stp/>
        <stp>{B084B42F-400C-40EB-A153-57F01EE01E92}_x0000_</stp>
        <tr r="P12" s="1"/>
      </tp>
      <tp>
        <v>37627</v>
        <stp/>
        <stp>{9DC44B9B-4A57-4E33-89C0-22959E088AE2}_x0000_</stp>
        <tr r="P8" s="5"/>
      </tp>
    </main>
    <main first="pldatasource.rtgetrtdserver">
      <tp>
        <v>-0.33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-0.42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8.900000000000001E-2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0.313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0.35500000000000004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0.26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0.40900000000000003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0.68100000000000005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1.1800000000000002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8.0000000000000002E-3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>
        <v>-3.6900000000000002E-2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0.3105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37627</v>
        <stp/>
        <stp>{DF24C37B-92A7-4705-B247-9FAB50DBFB8B}_x0000_</stp>
        <tr r="P6" s="5"/>
      </tp>
      <tp>
        <v>34759</v>
        <stp/>
        <stp>{F7008736-A98F-426A-A0AA-C6380B644E1A}_x0000_</stp>
        <tr r="P40" s="4"/>
      </tp>
      <tp>
        <v>34759</v>
        <stp/>
        <stp>{8A2C2FD5-3321-48D4-9EB1-54033A80F7DF}_x0000_</stp>
        <tr r="P41" s="6"/>
      </tp>
    </main>
    <main first="pldatasource.rtgetrtdserver">
      <tp>
        <v>-0.46400000000000002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-0.372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</main>
    <main first="pldatasource.rhistoryrtdserver">
      <tp>
        <v>34759</v>
        <stp/>
        <stp>{CA20E16B-AEEA-4826-8A3D-0976EB805B11}_x0000_</stp>
        <tr r="P28" s="1"/>
      </tp>
      <tp>
        <v>43025</v>
        <stp/>
        <stp>{556502DD-E334-4508-B286-7E937AEBF85D}_x0000_</stp>
        <tr r="P19" s="6"/>
      </tp>
    </main>
    <main first="pldatasource.rtgetrtdserver">
      <tp>
        <v>0.47000000000000003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35766</v>
        <stp/>
        <stp>{D1C7A55E-ACCD-4CD8-9916-8B699EBB3AC0}_x0000_</stp>
        <tr r="P23" s="6"/>
      </tp>
    </main>
    <main first="pldatasource.rtgetrtdserver">
      <tp>
        <v>8.7000000000000008E-2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8.8000000000000009E-2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8.8000000000000009E-2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</main>
    <main first="pldatasource.rhistoryrtdserver">
      <tp>
        <v>35648</v>
        <stp/>
        <stp>{AB20842E-874A-4B0F-BEAE-0B2A2E29D619}_x0000_</stp>
        <tr r="P57" s="2"/>
      </tp>
      <tp>
        <v>35648</v>
        <stp/>
        <stp>{C39D65D7-2C72-4BDB-AB9A-76D2CA913B5D}_x0000_</stp>
        <tr r="P59" s="2"/>
      </tp>
      <tp>
        <v>34759</v>
        <stp/>
        <stp>{FD6131E5-1593-4600-9675-6ED2DBC953C9}_x0000_</stp>
        <tr r="P44" s="6"/>
      </tp>
      <tp>
        <v>34759</v>
        <stp/>
        <stp>{7F67F6B1-8804-4708-9D08-16B9CCCED4AD}_x0000_</stp>
        <tr r="P27" s="1"/>
      </tp>
      <tp t="s">
        <v>Invalid RIC(s): EURIBOR5MD=</v>
        <stp/>
        <stp>{A2D10B17-7563-4EC2-BBCF-73116046B220}_x0000_</stp>
        <tr r="P150" s="4"/>
      </tp>
    </main>
    <main first="pldatasource.rtgetrtdserver">
      <tp>
        <v>0.38300000000000001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0.30299999999999999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tgetrtdserver">
      <tp>
        <v>-0.41200000000000003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9.9900000000000003E-2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0.1032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9.0300000000000005E-2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0.13300000000000001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0.64100000000000001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0.45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-0.39200000000000002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-0.48500000000000004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34759</v>
        <stp/>
        <stp>{ADDF0D7D-EA84-49DD-93A2-05D59BB9DE95}_x0000_</stp>
        <tr r="P65" s="4"/>
      </tp>
      <tp>
        <v>40164</v>
        <stp/>
        <stp>{33BEB564-CE48-4379-BE18-44C6FBC56914}_x0000_</stp>
        <tr r="P51" s="5"/>
      </tp>
      <tp>
        <v>39322</v>
        <stp/>
        <stp>{E90929A0-CB91-4AF3-B02F-F5957F3397E6}_x0000_</stp>
        <tr r="P7" s="6"/>
      </tp>
    </main>
    <main first="pldatasource.rtgetrtdserver">
      <tp>
        <v>-7.690000000000001E-2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-1.2E-2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36164</v>
        <stp/>
        <stp>{93A1F030-0FF7-4B74-B491-A9B12673B82F}_x0000_</stp>
        <tr r="P10" s="4"/>
      </tp>
      <tp>
        <v>37120</v>
        <stp/>
        <stp>{E2558839-9932-47F5-86FE-24F4337EDC6B}_x0000_</stp>
        <tr r="P126" s="4"/>
      </tp>
    </main>
    <main first="pldatasource.rtgetrtdserver">
      <tp>
        <v>0.28550000000000003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34759</v>
        <stp/>
        <stp>{C155B345-44E8-4395-A267-C7367CA52E27}_x0000_</stp>
        <tr r="P23" s="3"/>
      </tp>
      <tp>
        <v>42934</v>
        <stp/>
        <stp>{573D21FD-9B25-4B70-A822-191F86F2B08F}_x0000_</stp>
        <tr r="P20" s="3"/>
      </tp>
    </main>
    <main first="pldatasource.rtgetrtdserver">
      <tp>
        <v>1.1300000000000001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</main>
    <main first="pldatasource.rhistoryrtdserver">
      <tp>
        <v>41912</v>
        <stp/>
        <stp>{13CAB435-D670-4500-9BA0-F3F32C497F6F}_x0000_</stp>
        <tr r="P53" s="4"/>
      </tp>
      <tp>
        <v>41459</v>
        <stp/>
        <stp>{4B7A121B-3D17-4C92-A6C1-38F1CDBDAEBF}_x0000_</stp>
        <tr r="P24" s="1"/>
      </tp>
      <tp>
        <v>42146</v>
        <stp/>
        <stp>{F8CA5CF3-DA05-49BE-9190-E93398B4D51F}_x0000_</stp>
        <tr r="P7" s="3"/>
      </tp>
      <tp>
        <v>35655</v>
        <stp/>
        <stp>{1462922B-8B88-4ADB-83B8-690492D3FAD5}_x0000_</stp>
        <tr r="P51" s="1"/>
      </tp>
    </main>
    <main first="pldatasource.rtgetrtdserver">
      <tp>
        <v>0.11800000000000001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 t="s">
        <v>Invalid RIC(s): EURIBOR1WD=</v>
        <stp/>
        <stp>{BF4308D6-3965-4FAF-9A5B-977E26A9D3E3}_x0000_</stp>
        <tr r="P143" s="4"/>
      </tp>
    </main>
    <main first="pldatasource.rtgetrtdserver">
      <tp>
        <v>0.113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</main>
    <main first="pldatasource.rhistoryrtdserver">
      <tp>
        <v>34759</v>
        <stp/>
        <stp>{B5A7B1AB-CD9B-4464-90E3-303ED5AD93BC}_x0000_</stp>
        <tr r="P34" s="6"/>
      </tp>
    </main>
    <main first="pldatasource.rtgetrtdserver">
      <tp>
        <v>7.9899999999999999E-2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</main>
    <main first="pldatasource.rtgetrtdserver">
      <tp>
        <v>8.320000000000001E-2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historyrtdserver">
      <tp>
        <v>34759</v>
        <stp/>
        <stp>{BB9DF773-8441-48DD-B01B-F4E8DBDFAA4D}_x0000_</stp>
        <tr r="P49" s="4"/>
      </tp>
      <tp>
        <v>37948</v>
        <stp/>
        <stp>{2F25D191-5CB2-46FD-BB3F-FCACCD53FB2A}_x0000_</stp>
        <tr r="P13" s="2"/>
      </tp>
    </main>
    <main first="pldatasource.rtgetrtdserver">
      <tp>
        <v>8.48E-2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6.7000000000000004E-2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6.8000000000000005E-2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8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9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4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1"/>
      </tp>
      <tp>
        <v>0.60210000000000008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0.40400000000000003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-0.49000000000000005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36271</v>
        <stp/>
        <stp>{5578E14E-0BD8-4CC3-81AC-CEC35737520D}_x0000_</stp>
        <tr r="P111" s="4"/>
      </tp>
    </main>
    <main first="pldatasource.rtgetrtdserver">
      <tp>
        <v>-0.12200000000000001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-4.6200000000000005E-2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  <tp>
        <v>0.2495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34759</v>
        <stp/>
        <stp>{8DFDD162-023C-4B6E-B1A9-5F56A15D7255}_x0000_</stp>
        <tr r="P76" s="4"/>
      </tp>
      <tp>
        <v>36229</v>
        <stp/>
        <stp>{D0741585-63DB-4D70-B808-F66F8DA22CA5}_x0000_</stp>
        <tr r="P17" s="4"/>
      </tp>
    </main>
    <main first="pldatasource.rtgetrtdserver">
      <tp>
        <v>1.075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 t="s">
        <v>Invalid RIC(s): EURIBOR3WD=</v>
        <stp/>
        <stp>{DC0F4B2E-F5AE-49C3-9857-A9BDD565FD41}_x0000_</stp>
        <tr r="P145" s="4"/>
      </tp>
    </main>
    <main first="pldatasource.rtgetrtdserver">
      <tp>
        <v>9.5000000000000001E-2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</main>
    <main first="pldatasource.rhistoryrtdserver">
      <tp>
        <v>36305</v>
        <stp/>
        <stp>{F100F0BC-51ED-4C8D-AF08-9F16F85EB8DE}_x0000_</stp>
        <tr r="P42" s="1"/>
      </tp>
      <tp>
        <v>37083</v>
        <stp/>
        <stp>{E5EF44A5-C4A4-40C5-B6C4-6CEDD2F4B392}_x0000_</stp>
        <tr r="P83" s="4"/>
      </tp>
      <tp>
        <v>34988</v>
        <stp/>
        <stp>{64B32437-90C5-4308-BB5D-1328BB493C35}_x0000_</stp>
        <tr r="P22" s="5"/>
      </tp>
      <tp>
        <v>39245</v>
        <stp/>
        <stp>{2BE3B2BE-BF8B-417C-86C3-2D84DB70F3EA}_x0000_</stp>
        <tr r="P62" s="2"/>
      </tp>
    </main>
    <main first="pldatasource.rtgetrtdserver">
      <tp>
        <v>8.7000000000000008E-2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0.10700000000000001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0.59699999999999998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>
        <v>0.48100000000000004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0.37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0.04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-5.2000000000000005E-2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-0.14700000000000002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0.8580000000000001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-0.2225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>
        <v>-0.28100000000000003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-0.48700000000000004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>
        <v>8.8500000000000009E-2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tgetrtdserver">
      <tp>
        <v>-0.52210000000000001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tgetrtdserver">
      <tp>
        <v>-0.157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-8.4500000000000006E-2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4"/>
      </tp>
    </main>
    <main first="pldatasource.rtgetrtdserver">
      <tp>
        <v>-0.44600000000000001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0.21050000000000002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  <tp>
        <v>0.28000000000000003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historyrtdserver">
      <tp>
        <v>35558</v>
        <stp/>
        <stp>{2924F0B9-B869-4645-B967-A72DD7F648A0}_x0000_</stp>
        <tr r="P43" s="1"/>
      </tp>
    </main>
    <main first="pldatasource.rtgetrtdserver">
      <tp>
        <v>1.0550000000000002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39322</v>
        <stp/>
        <stp>{DCE15B1D-0E64-4A22-B838-78892180801D}_x0000_</stp>
        <tr r="P20" s="6"/>
      </tp>
      <tp>
        <v>37120</v>
        <stp/>
        <stp>{A9D68AD5-3026-47A8-9418-A5924279A709}_x0000_</stp>
        <tr r="P84" s="4"/>
      </tp>
      <tp>
        <v>36322</v>
        <stp/>
        <stp>{1B8004E3-4EA6-47C9-BE47-954478370469}_x0000_</stp>
        <tr r="P36" s="5"/>
      </tp>
      <tp>
        <v>37120</v>
        <stp/>
        <stp>{CC01230A-ABBA-45D5-8BC5-BF9DEB52813D}_x0000_</stp>
        <tr r="P124" s="4"/>
      </tp>
      <tp>
        <v>34759</v>
        <stp/>
        <stp>{54418D5C-2BE2-48A3-BE98-0FD67AB0666F}_x0000_</stp>
        <tr r="P47" s="6"/>
      </tp>
      <tp>
        <v>39322</v>
        <stp/>
        <stp>{806488C6-2895-4AC5-8367-46F915B3D38E}_x0000_</stp>
        <tr r="P16" s="6"/>
      </tp>
      <tp>
        <v>35048</v>
        <stp/>
        <stp>{726FF51C-1D05-4D2A-A61E-D598F101FEA4}_x0000_</stp>
        <tr r="P33" s="1"/>
      </tp>
      <tp>
        <v>41918</v>
        <stp/>
        <stp>{C0ECD23B-0A05-43C8-942F-D1DA3A1D7223}_x0000_</stp>
        <tr r="P105" s="4"/>
      </tp>
      <tp>
        <v>38579</v>
        <stp/>
        <stp>{BD66E13E-A8BB-4831-97C8-C0F80ABA747D}_x0000_</stp>
        <tr r="P29" s="4"/>
      </tp>
      <tp>
        <v>34759</v>
        <stp/>
        <stp>{DAC53063-9A63-4A7A-B6EA-AA1D06CB3728}_x0000_</stp>
        <tr r="P30" s="1"/>
      </tp>
    </main>
    <main first="pldatasource.rtgetrtdserver">
      <tp>
        <v>0.39800000000000002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historyrtdserver">
      <tp>
        <v>41204</v>
        <stp/>
        <stp>{88E64D1D-09EC-459C-A7F1-F4A90066413A}_x0000_</stp>
        <tr r="P17" s="1"/>
      </tp>
    </main>
    <main first="pldatasource.rtgetrtdserver">
      <tp>
        <v>-0.34900000000000003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0.54100000000000004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0.51100000000000001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0.33800000000000002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0.91300000000000003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-0.16400000000000001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4"/>
      </tp>
      <tp>
        <v>-0.24400000000000002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-0.48000000000000004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0.14250000000000002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34759</v>
        <stp/>
        <stp>{83DB5ABF-775B-4D16-9EC8-55ABA78F188D}_x0000_</stp>
        <tr r="P75" s="4"/>
      </tp>
    </main>
    <main first="pldatasource.rtgetrtdserver">
      <tp>
        <v>-0.52100000000000002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-0.53200000000000003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  <tp>
        <v>-0.2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-0.1308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4"/>
      </tp>
    </main>
    <main first="pldatasource.rhistoryrtdserver">
      <tp>
        <v>34759</v>
        <stp/>
        <stp>{A32F9853-1D07-4BDC-8154-A124195B158E}_x0000_</stp>
        <tr r="P23" s="2"/>
      </tp>
    </main>
    <main first="pldatasource.rtgetrtdserver">
      <tp>
        <v>-0.45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0.16550000000000001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34759</v>
        <stp/>
        <stp>{4791396E-096F-4E8D-950B-8A71EA10E2C3}_x0000_</stp>
        <tr r="P52" s="2"/>
      </tp>
    </main>
    <main first="pldatasource.rtgetrtdserver">
      <tp>
        <v>0.32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tgetrtdserver">
      <tp>
        <v>0.94300000000000006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38579</v>
        <stp/>
        <stp>{BDD69B5E-0CA7-4D20-964D-E84B3AA046C1}_x0000_</stp>
        <tr r="P31" s="4"/>
      </tp>
      <tp>
        <v>34759</v>
        <stp/>
        <stp>{7AC22CB4-1EBC-4417-8112-F95F284766A5}_x0000_</stp>
        <tr r="P42" s="4"/>
      </tp>
      <tp>
        <v>34759</v>
        <stp/>
        <stp>{6D07BEB3-185F-4EAC-8F69-B76DFCEA7B4E}_x0000_</stp>
        <tr r="P47" s="2"/>
      </tp>
    </main>
    <main first="pldatasource.rtgetrtdserver">
      <tp>
        <v>0.41300000000000003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</main>
    <main first="pldatasource.rtgetrtdserver">
      <tp>
        <v>-0.34500000000000003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0.49100000000000005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0.56100000000000005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0.3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0.99299999999999999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-0.11080000000000001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4"/>
      </tp>
      <tp>
        <v>-0.19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-0.48000000000000004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0.1905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  <tp>
        <v>-0.53100000000000003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-0.53800000000000003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36322</v>
        <stp/>
        <stp>{69EEE751-03A1-4B20-8991-E18BB4C61804}_x0000_</stp>
        <tr r="P34" s="5"/>
      </tp>
    </main>
    <main first="pldatasource.rtgetrtdserver">
      <tp>
        <v>-0.249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-0.16900000000000001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4"/>
      </tp>
    </main>
    <main first="pldatasource.rtgetrtdserver">
      <tp>
        <v>-0.45900000000000002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0.11750000000000001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38041</v>
        <stp/>
        <stp>{B69939E6-CF4F-4E4E-B8AC-FF3319A870E8}_x0000_</stp>
        <tr r="P108" s="4"/>
      </tp>
    </main>
    <main first="pldatasource.rhistoryrtdserver">
      <tp>
        <v>42012</v>
        <stp/>
        <stp>{CC4EEC12-8AD8-49C9-B9BF-19D356D04B8D}_x0000_</stp>
        <tr r="P21" s="6"/>
      </tp>
      <tp>
        <v>37948</v>
        <stp/>
        <stp>{9EAA9753-F297-40D7-A7C5-7FEA236E7EA1}_x0000_</stp>
        <tr r="P7" s="2"/>
      </tp>
    </main>
    <main first="pldatasource.rtgetrtdserver">
      <tp>
        <v>0.35800000000000004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tgetrtdserver">
      <tp>
        <v>0.88300000000000001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37502</v>
        <stp/>
        <stp>{BC2942D1-0B6E-44F6-98FC-F989DDE7B462}_x0000_</stp>
        <tr r="P6" s="1"/>
      </tp>
      <tp>
        <v>35648</v>
        <stp/>
        <stp>{A46151C4-50D0-4672-9AE7-3F3B868145C2}_x0000_</stp>
        <tr r="P58" s="2"/>
      </tp>
    </main>
    <main first="pldatasource.rtgetrtdserver">
      <tp>
        <v>8.7000000000000008E-2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34759</v>
        <stp/>
        <stp>{C1AD163A-C867-49E2-9A40-BA1660331F59}_x0000_</stp>
        <tr r="P24" s="2"/>
      </tp>
      <tp>
        <v>34759</v>
        <stp/>
        <stp>{7509BFF7-9BB5-4DBC-AE3D-3DCAEE1666B1}_x0000_</stp>
        <tr r="P66" s="4"/>
      </tp>
      <tp>
        <v>34759</v>
        <stp/>
        <stp>{B692A410-DAF5-4B54-8789-109BE011A6AB}_x0000_</stp>
        <tr r="P27" s="2"/>
      </tp>
    </main>
    <main first="pldatasource.rtgetrtdserver">
      <tp>
        <v>0.3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historyrtdserver">
      <tp>
        <v>35048</v>
        <stp/>
        <stp>{3F3CC2F2-1A0C-4C03-9B7C-40E3277CED8D}_x0000_</stp>
        <tr r="P36" s="1"/>
      </tp>
    </main>
    <main first="pldatasource.rtgetrtdserver">
      <tp>
        <v>-0.41200000000000003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>
        <v>9.2800000000000007E-2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0.46100000000000002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0.61699999999999999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0.26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1.105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-6.4500000000000002E-2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4"/>
      </tp>
      <tp>
        <v>-0.13700000000000001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-0.47600000000000003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0.23550000000000001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-0.55390000000000006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38041</v>
        <stp/>
        <stp>{7C7B7A4A-94D9-4857-BE33-017C3EF44C8D}_x0000_</stp>
        <tr r="P107" s="4"/>
      </tp>
      <tp>
        <v>34759</v>
        <stp/>
        <stp>{93C1BDE2-C924-45C3-8E63-DE3FF9324ABF}_x0000_</stp>
        <tr r="P43" s="2"/>
      </tp>
      <tp>
        <v>34759</v>
        <stp/>
        <stp>{86156097-EB63-41E2-8113-16E0338612B5}_x0000_</stp>
        <tr r="P74" s="4"/>
      </tp>
    </main>
    <main first="pldatasource.rtgetrtdserver">
      <tp>
        <v>-0.32200000000000001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-0.24250000000000002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</main>
    <main first="pldatasource.rtgetrtdserver">
      <tp>
        <v>-0.45700000000000002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6.3500000000000001E-2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34759</v>
        <stp/>
        <stp>{CD70DEE2-DB0D-4DAD-8A9A-62E63CB0350F}_x0000_</stp>
        <tr r="P55" s="6"/>
      </tp>
      <tp>
        <v>34759</v>
        <stp/>
        <stp>{33A83174-0494-4DC9-8FB1-EE0D50FE76FF}_x0000_</stp>
        <tr r="P21" s="2"/>
      </tp>
    </main>
    <main first="pldatasource.rtgetrtdserver">
      <tp>
        <v>0.39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-0.01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-0.10200000000000001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-0.19700000000000001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tgetrtdserver">
      <tp>
        <v>0.80800000000000005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 t="s">
        <v>Invalid RIC(s): EURIBOR9MD=</v>
        <stp/>
        <stp>{1542390B-9C9C-42CC-999B-0B4F6AC83BD2}_x0000_</stp>
        <tr r="P154" s="4"/>
      </tp>
    </main>
    <main first="pldatasource.rtgetrtdserver">
      <tp>
        <v>0.10200000000000001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</main>
    <main first="pldatasource.rhistoryrtdserver">
      <tp>
        <v>34759</v>
        <stp/>
        <stp>{20F47DAC-B9CA-4078-9A30-329200034562}_x0000_</stp>
        <tr r="P27" s="6"/>
      </tp>
      <tp>
        <v>37502</v>
        <stp/>
        <stp>{2AB7B469-E496-4DB4-ADAA-9F62E85697A8}_x0000_</stp>
        <tr r="P7" s="1"/>
      </tp>
      <tp t="s">
        <v>Invalid RIC(s): EURIBOR4MD=</v>
        <stp/>
        <stp>{9529CF89-0789-4B2D-AE2E-49BBE0E1C3BF}_x0000_</stp>
        <tr r="P149" s="4"/>
      </tp>
      <tp>
        <v>37280</v>
        <stp/>
        <stp>{1324F0AD-5A44-45EB-ACD5-BEA750795350}_x0000_</stp>
        <tr r="P91" s="4"/>
      </tp>
      <tp>
        <v>34759</v>
        <stp/>
        <stp>{72DF02EE-782B-4826-854C-D078BCA5EFB2}_x0000_</stp>
        <tr r="P39" s="4"/>
      </tp>
    </main>
    <main first="pldatasource.rtgetrtdserver">
      <tp>
        <v>0.38600000000000001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34759</v>
        <stp/>
        <stp>{95227B4A-1269-4837-8E1E-3FEDBCE824E7}_x0000_</stp>
        <tr r="P37" s="6"/>
      </tp>
      <tp>
        <v>34759</v>
        <stp/>
        <stp>{43FBF503-09C0-4832-B49A-B482A57BEC36}_x0000_</stp>
        <tr r="P45" s="4"/>
      </tp>
    </main>
    <main first="pldatasource.rtgetrtdserver">
      <tp>
        <v>-0.24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-0.35199999999999998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9.6000000000000002E-2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0.45730000000000004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0.22800000000000001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-0.46700000000000003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36130</v>
        <stp/>
        <stp>{E6223071-ABFC-4A50-B805-B32D71230408}_x0000_</stp>
        <tr r="P119" s="4"/>
      </tp>
    </main>
    <main first="pldatasource.rhistoryrtdserver">
      <tp>
        <v>34759</v>
        <stp/>
        <stp>{D04D8A9D-2454-4365-8A49-C0ACF15BBC46}_x0000_</stp>
        <tr r="P59" s="4"/>
      </tp>
    </main>
    <main first="pldatasource.rtgetrtdserver">
      <tp>
        <v>-0.37280000000000002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-0.29330000000000001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  <tp>
        <v>1.2E-2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34928</v>
        <stp/>
        <stp>{08AA26C0-78A5-47B3-9761-3D17416413F4}_x0000_</stp>
        <tr r="P33" s="3"/>
      </tp>
      <tp>
        <v>35655</v>
        <stp/>
        <stp>{B60268B1-04CC-445F-9F53-5BEA02246DB1}_x0000_</stp>
        <tr r="P39" s="5"/>
      </tp>
      <tp>
        <v>39322</v>
        <stp/>
        <stp>{8CECED37-A138-4EDC-84E2-1E75D6D07106}_x0000_</stp>
        <tr r="P17" s="6"/>
      </tp>
    </main>
    <main first="pldatasource.rtgetrtdserver">
      <tp>
        <v>0.754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40599</v>
        <stp/>
        <stp>{39416046-DFFA-4CC6-9ECC-2F4222D908D9}_x0000_</stp>
        <tr r="P133" s="4"/>
      </tp>
      <tp>
        <v>34837</v>
        <stp/>
        <stp>{6E32E7B1-AA0F-4AC3-998B-F60CBDBC8F1B}_x0000_</stp>
        <tr r="P44" s="5"/>
      </tp>
      <tp>
        <v>35048</v>
        <stp/>
        <stp>{B42E545E-6EA8-4D17-8AFD-4A82B1BDDB1B}_x0000_</stp>
        <tr r="P32" s="1"/>
      </tp>
      <tp>
        <v>37627</v>
        <stp/>
        <stp>{E8BBFF0D-446B-479F-80CB-60E15BABC9EE}_x0000_</stp>
        <tr r="P5" s="5"/>
      </tp>
      <tp>
        <v>36164</v>
        <stp/>
        <stp>{7E4B6D22-CF9B-4A24-BB84-D1AEF92C5E5E}_x0000_</stp>
        <tr r="P13" s="4"/>
      </tp>
      <tp>
        <v>34759</v>
        <stp/>
        <stp>{E8A21DD7-4A6A-42C5-984E-88CABDB63E5F}_x0000_</stp>
        <tr r="P40" s="2"/>
      </tp>
      <tp>
        <v>36229</v>
        <stp/>
        <stp>{4DAE151A-F07C-4E15-8727-4DA7D37E7EC5}_x0000_</stp>
        <tr r="P6" s="4"/>
      </tp>
    </main>
    <main first="pldatasource.rtgetrtdserver">
      <tp>
        <v>0.45400000000000001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>
        <v>0.625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0.20500000000000002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0.01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-0.46900000000000003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0.755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-0.29620000000000002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-0.37120000000000003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-0.46700000000000003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-7.1099999999999997E-2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</main>
    <main first="pldatasource.rhistoryrtdserver">
      <tp>
        <v>35048</v>
        <stp/>
        <stp>{F5A1043C-8E68-4266-82EB-0A3DC9B7EF55}_x0000_</stp>
        <tr r="P37" s="1"/>
      </tp>
      <tp>
        <v>35298</v>
        <stp/>
        <stp>{B1F19D94-48D3-4AFE-978C-45170206B1E0}_x0000_</stp>
        <tr r="P51" s="2"/>
      </tp>
      <tp>
        <v>36130</v>
        <stp/>
        <stp>{075FAAE2-6BAB-4A85-8A09-C327D13B5F31}_x0000_</stp>
        <tr r="P112" s="4"/>
      </tp>
      <tp>
        <v>34759</v>
        <stp/>
        <stp>{E5DAD7FC-F265-46E6-973E-B330918AEF8B}_x0000_</stp>
        <tr r="P77" s="4"/>
      </tp>
      <tp>
        <v>34759</v>
        <stp/>
        <stp>{5ED58611-E96A-4C7D-953E-1309415A3FF8}_x0000_</stp>
        <tr r="P43" s="5"/>
      </tp>
    </main>
    <main first="pldatasource.rtgetrtdserver">
      <tp>
        <v>-0.52350000000000008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</main>
    <main first="pldatasource.rtgetrtdserver">
      <tp>
        <v>-0.40670000000000001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-0.30499999999999999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</main>
    <main first="pldatasource.rtgetrtdserver">
      <tp>
        <v>-3.3500000000000002E-2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34759</v>
        <stp/>
        <stp>{4351335E-1DE1-4E4D-8794-B75A10D62BA3}_x0000_</stp>
        <tr r="P39" s="6"/>
      </tp>
      <tp>
        <v>34980</v>
        <stp/>
        <stp>{5EA2C513-69A1-4DC4-9071-60FF279BDB01}_x0000_</stp>
        <tr r="P21" s="5"/>
      </tp>
      <tp>
        <v>39310</v>
        <stp/>
        <stp>{4A9890AD-5323-4FB5-8D7D-6E38992AB4AA}_x0000_</stp>
        <tr r="P15" s="3"/>
      </tp>
    </main>
    <main first="pldatasource.rtgetrtdserver">
      <tp>
        <v>0.24500000000000002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34759</v>
        <stp/>
        <stp>{A4FCDF1B-2719-4EA2-89F5-B1CEB4832653}_x0000_</stp>
        <tr r="P22" s="2"/>
      </tp>
    </main>
    <main first="pldatasource.rtgetrtdserver">
      <tp>
        <v>0.72699999999999998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34759</v>
        <stp/>
        <stp>{05A7D11A-F5FE-4C33-BDA9-535FDE6F9709}_x0000_</stp>
        <tr r="P50" s="1"/>
      </tp>
      <tp t="s">
        <v>Invalid RIC(s): EURIBOR10MD=</v>
        <stp/>
        <stp>{D8AC56FE-FB67-4F55-84D6-CACD77A380D1}_x0000_</stp>
        <tr r="P155" s="4"/>
      </tp>
      <tp>
        <v>36164</v>
        <stp/>
        <stp>{0390A17E-697F-4956-B5EE-425DBC6EF3E0}_x0000_</stp>
        <tr r="P78" s="4"/>
      </tp>
      <tp>
        <v>34759</v>
        <stp/>
        <stp>{96A0FE81-E0D7-4357-9805-0512BF900E8E}_x0000_</stp>
        <tr r="P38" s="2"/>
      </tp>
      <tp>
        <v>37083</v>
        <stp/>
        <stp>{7A6D2641-B00E-41B3-B633-E5F3EC5543A8}_x0000_</stp>
        <tr r="P88" s="4"/>
      </tp>
      <tp>
        <v>34759</v>
        <stp/>
        <stp>{676DBAB1-0CAD-47FF-81DF-2734AC6D65AC}_x0000_</stp>
        <tr r="P36" s="6"/>
      </tp>
    </main>
    <main first="pldatasource.rtgetrtdserver">
      <tp>
        <v>0.60499999999999998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0.47400000000000003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0.19500000000000001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0.77700000000000002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-0.3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>
        <v>-0.35670000000000002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-8.5000000000000006E-3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  <tp>
        <v>-0.55549999999999999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37627</v>
        <stp/>
        <stp>{AF9786B7-F125-4642-8A56-6C52B5E00C05}_x0000_</stp>
        <tr r="P9" s="5"/>
      </tp>
      <tp>
        <v>37502</v>
        <stp/>
        <stp>{C574BF1E-2877-4756-8321-9DE0AEFB7800}_x0000_</stp>
        <tr r="P5" s="1"/>
      </tp>
      <tp>
        <v>36164</v>
        <stp/>
        <stp>{74DC6F57-208E-420D-BB02-E92F4297836F}_x0000_</stp>
        <tr r="P8" s="4"/>
      </tp>
      <tp>
        <v>36130</v>
        <stp/>
        <stp>{97C61677-45E2-4B7C-9D76-B572E4BC419E}_x0000_</stp>
        <tr r="P116" s="4"/>
      </tp>
    </main>
    <main first="pldatasource.rtgetrtdserver">
      <tp>
        <v>-0.42120000000000002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  <tp>
        <v>-0.34620000000000001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</main>
    <main first="pldatasource.rtgetrtdserver">
      <tp>
        <v>-0.437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>
        <v>-8.9300000000000004E-2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</main>
    <main first="pldatasource.rhistoryrtdserver">
      <tp>
        <v>36893</v>
        <stp/>
        <stp>{34194D45-6F2C-40BE-87BC-9FEFB1EB1129}_x0000_</stp>
        <tr r="P18" s="2"/>
      </tp>
    </main>
    <main first="pldatasource.rtgetrtdserver">
      <tp>
        <v>-0.49000000000000005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</main>
    <main first="pldatasource.rhistoryrtdserver">
      <tp>
        <v>37120</v>
        <stp/>
        <stp>{EAA3B030-E2E4-42C0-8A99-ADEB24734056}_x0000_</stp>
        <tr r="P122" s="4"/>
      </tp>
      <tp>
        <v>40947</v>
        <stp/>
        <stp>{5F7C2D11-19E6-424D-9B35-0B1D891094FC}_x0000_</stp>
        <tr r="P57" s="1"/>
      </tp>
    </main>
    <main first="pldatasource.rtgetrtdserver">
      <tp>
        <v>0.22500000000000001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-0.04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tgetrtdserver">
      <tp>
        <v>0.70500000000000007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34759</v>
        <stp/>
        <stp>{167B5970-0CD5-4528-998E-E96FAD85266B}_x0000_</stp>
        <tr r="P148" s="4"/>
      </tp>
      <tp>
        <v>37120</v>
        <stp/>
        <stp>{AA480A29-8D47-4239-8AC8-0A0B9CDA1BB7}_x0000_</stp>
        <tr r="P132" s="4"/>
      </tp>
      <tp>
        <v>34759</v>
        <stp/>
        <stp>{9FAB6047-72A2-49D2-BF2B-F244C96131DA}_x0000_</stp>
        <tr r="P54" s="6"/>
      </tp>
      <tp>
        <v>34759</v>
        <stp/>
        <stp>{2E90427D-5077-4D54-8FBA-FC84499B071B}_x0000_</stp>
        <tr r="P26" s="3"/>
      </tp>
      <tp>
        <v>37083</v>
        <stp/>
        <stp>{E020C793-3B8E-4F7B-A570-E920375E7F9B}_x0000_</stp>
        <tr r="P93" s="4"/>
      </tp>
    </main>
    <main first="pldatasource.rtgetrtdserver">
      <tp>
        <v>-0.214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0.46230000000000004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0.80400000000000005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-0.24330000000000002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>
        <v>-0.32280000000000003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3.7000000000000005E-2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</main>
    <main first="pldatasource.rhistoryrtdserver">
      <tp>
        <v>37083</v>
        <stp/>
        <stp>{E8C70C03-E88F-44B1-B8AA-AA8BE61D4CDF}_x0000_</stp>
        <tr r="P81" s="4"/>
      </tp>
      <tp>
        <v>36322</v>
        <stp/>
        <stp>{312CE01A-54C6-48F7-87B8-9408168BCB51}_x0000_</stp>
        <tr r="P24" s="5"/>
      </tp>
      <tp>
        <v>37948</v>
        <stp/>
        <stp>{F14C7343-D6F1-4591-9D3D-E8E2FACFECED}_x0000_</stp>
        <tr r="P16" s="2"/>
      </tp>
    </main>
    <main first="pldatasource.rtgetrtdserver">
      <tp>
        <v>-0.44600000000000001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</main>
    <main first="pldatasource.rtgetrtdserver">
      <tp>
        <v>0.248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40602</v>
        <stp/>
        <stp>{170EAA98-AE51-4527-9ABA-C54903FF6E71}_x0000_</stp>
        <tr r="P134" s="4"/>
      </tp>
      <tp>
        <v>35048</v>
        <stp/>
        <stp>{FE623D5C-AA56-4E22-99C5-17C616A49D60}_x0000_</stp>
        <tr r="P31" s="1"/>
      </tp>
      <tp>
        <v>36229</v>
        <stp/>
        <stp>{A4030A32-1F73-40F1-87A8-50645AE3A413}_x0000_</stp>
        <tr r="P12" s="4"/>
      </tp>
      <tp>
        <v>34759</v>
        <stp/>
        <stp>{EA9E02E1-EA41-47F6-AF26-CBF8B0B57201}_x0000_</stp>
        <tr r="P36" s="2"/>
      </tp>
      <tp>
        <v>36305</v>
        <stp/>
        <stp>{3C90BCB5-834A-4FBE-9902-91C1EAF7D18B}_x0000_</stp>
        <tr r="P41" s="1"/>
      </tp>
      <tp>
        <v>36130</v>
        <stp/>
        <stp>{741290B8-9669-4B59-B93C-A7B6F8141CA4}_x0000_</stp>
        <tr r="P118" s="4"/>
      </tp>
      <tp>
        <v>37083</v>
        <stp/>
        <stp>{825F09E4-302A-470E-8586-582414DAE420}_x0000_</stp>
        <tr r="P80" s="4"/>
      </tp>
      <tp>
        <v>36305</v>
        <stp/>
        <stp>{1C0079ED-F213-413E-8900-3FF047CF18F0}_x0000_</stp>
        <tr r="P39" s="1"/>
      </tp>
      <tp>
        <v>34759</v>
        <stp/>
        <stp>{DD4B019B-75CE-47FD-BAAB-9E380B0244F6}_x0000_</stp>
        <tr r="P19" s="5"/>
      </tp>
      <tp>
        <v>34759</v>
        <stp/>
        <stp>{B1B60927-CACC-4B91-92E0-C4B5A2323524}_x0000_</stp>
        <tr r="P47" s="1"/>
      </tp>
      <tp>
        <v>36322</v>
        <stp/>
        <stp>{66EF0101-77F3-456C-A11D-08C948B029DF}_x0000_</stp>
        <tr r="P25" s="5"/>
      </tp>
      <tp>
        <v>40164</v>
        <stp/>
        <stp>{AFD2C1D7-941D-4A2E-8F1F-4027072435AD}_x0000_</stp>
        <tr r="P52" s="5"/>
      </tp>
      <tp>
        <v>36229</v>
        <stp/>
        <stp>{299B7BE9-CF3B-4D3E-AF69-E6421E51C51D}_x0000_</stp>
        <tr r="P18" s="4"/>
      </tp>
      <tp>
        <v>36322</v>
        <stp/>
        <stp>{DE7FA817-072C-4875-AC4D-3C9140D96B88}_x0000_</stp>
        <tr r="P35" s="5"/>
      </tp>
    </main>
    <main first="pldatasource.rtgetrtdserver">
      <tp>
        <v>-0.21099999999999999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0.38400000000000001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-0.496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4"/>
      </tp>
      <tp>
        <v>0.442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0.47500000000000003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0.50700000000000001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0.38200000000000001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0.45100000000000001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0.372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</main>
    <main first="pldatasource.rtgetrtdserver">
      <tp>
        <v>0.34200000000000003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0.41100000000000003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0.35199999999999998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0.435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0.46700000000000003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0.68300000000000005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2"/>
      </tp>
      <tp>
        <v>0.71000000000000008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2"/>
      </tp>
      <tp>
        <v>0.74099999999999999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2"/>
      </tp>
      <tp>
        <v>0.34400000000000003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0.74850000000000005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2"/>
      </tp>
      <tp>
        <v>0.77300000000000002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2"/>
      </tp>
      <tp>
        <v>0.40200000000000002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0.77500000000000002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2"/>
      </tp>
    </main>
    <main first="pldatasource.rtgetrtdserver">
      <tp>
        <v>0.71350000000000002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2"/>
      </tp>
      <tp>
        <v>0.63200000000000001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6"/>
      </tp>
      <tp>
        <v>-0.371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4"/>
      </tp>
      <tp>
        <v>0.81490000000000007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0.71099999999999997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8" s="4"/>
      </tp>
      <tp>
        <v>0.56500000000000006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0.59299999999999997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6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6"/>
      </tp>
      <tp>
        <v>-0.45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4"/>
      </tp>
      <tp>
        <v>-0.186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4"/>
      </tp>
      <tp t="s">
        <v>#N/A The record could not be found</v>
        <stp/>
        <stp>_x000B_EURIBOR1WD=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3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9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2" s="4"/>
      </tp>
      <tp>
        <v>0.48600000000000004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0.496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 t="s">
        <v>1X4</v>
        <stp/>
        <stp>_x0008_USD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4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6"/>
      </tp>
      <tp>
        <v>-0.313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4"/>
      </tp>
      <tp>
        <v>0.42750000000000005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0.38400000000000001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2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1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7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1"/>
      </tp>
      <tp>
        <v>0.34200000000000003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0.36000000000000004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0.31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0.42000000000000004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0.435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0.40500000000000003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0.32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5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6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6" s="4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8" s="4"/>
      </tp>
      <tp>
        <v>0.372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0.36000000000000004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0.42000000000000004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0.48000000000000004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0.51500000000000001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0.48500000000000004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0.42000000000000004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0.40400000000000003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0.46750000000000003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5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1" s="4"/>
      </tp>
      <tp>
        <v>0.52600000000000002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0.51600000000000001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7" s="4"/>
      </tp>
      <tp>
        <v>0.58499999999999996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0.61299999999999999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</main>
    <main first="pldatasource.rtgetrtdserver"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9" s="4"/>
      </tp>
      <tp>
        <v>-0.441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4"/>
      </tp>
      <tp>
        <v>0.751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0.85489999999999999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</main>
    <main first="pldatasource.rtgetrtdserver"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0" s="4"/>
      </tp>
    </main>
    <main first="pldatasource.rhistoryrtdserver">
      <tp>
        <v>36229</v>
        <stp/>
        <stp>{D239284C-EDB9-42AE-84D4-A851B12AE0B7}_x0000_</stp>
        <tr r="P14" s="4"/>
      </tp>
      <tp>
        <v>41204</v>
        <stp/>
        <stp>{F577EB1F-AB8A-4A5D-981E-4E0D5D7B76BB}_x0000_</stp>
        <tr r="P16" s="1"/>
      </tp>
      <tp>
        <v>37120</v>
        <stp/>
        <stp>{388A7B09-C6A3-4DCA-94AA-0871BEDAFD8A}_x0000_</stp>
        <tr r="P125" s="4"/>
      </tp>
      <tp>
        <v>36229</v>
        <stp/>
        <stp>{EBB5BAA0-B8A1-49E1-86E4-7B43CE3EF42F}_x0000_</stp>
        <tr r="P11" s="4"/>
      </tp>
      <tp>
        <v>38280</v>
        <stp/>
        <stp>{A5E46548-DEE2-4AC7-957A-B351B297C23B}_x0000_</stp>
        <tr r="P31" s="5"/>
      </tp>
      <tp>
        <v>35048</v>
        <stp/>
        <stp>{B9105AA2-C59C-4C8F-9121-B1A3E6C06AF7}_x0000_</stp>
        <tr r="P34" s="1"/>
      </tp>
      <tp>
        <v>34759</v>
        <stp/>
        <stp>{61F06BAE-73C1-4B8D-9C9B-4E30AC110C49}_x0000_</stp>
        <tr r="P24" s="6"/>
      </tp>
      <tp>
        <v>40164</v>
        <stp/>
        <stp>{55BFF771-C795-4F3D-BF2B-8C0706813919}_x0000_</stp>
        <tr r="P53" s="5"/>
      </tp>
      <tp>
        <v>34759</v>
        <stp/>
        <stp>{CB26BCC0-D6F1-4BC8-BC52-5F913A5E32EA}_x0000_</stp>
        <tr r="P29" s="3"/>
      </tp>
      <tp>
        <v>34759</v>
        <stp/>
        <stp>{CFE35ECB-2664-4756-A4C9-B74835FE7369}_x0000_</stp>
        <tr r="P41" s="4"/>
      </tp>
      <tp>
        <v>34759</v>
        <stp/>
        <stp>{9332B9DA-68F2-4F00-ACD7-3E1DC2276235}_x0000_</stp>
        <tr r="P20" s="5"/>
      </tp>
      <tp>
        <v>34759</v>
        <stp/>
        <stp>{AA7FEA49-6A68-4B1D-8362-6188D5A91FAF}_x0000_</stp>
        <tr r="P38" s="6"/>
      </tp>
      <tp t="s">
        <v>Invalid RIC(s): EURIBOR2MD=</v>
        <stp/>
        <stp>{34B482E3-DF63-4E04-9D60-E4F9704AF68A}_x0000_</stp>
        <tr r="P147" s="4"/>
      </tp>
      <tp>
        <v>42934</v>
        <stp/>
        <stp>{20CD82C2-FEF8-465F-A70E-9724249FBDEA}_x0000_</stp>
        <tr r="P21" s="3"/>
      </tp>
      <tp>
        <v>36164</v>
        <stp/>
        <stp>{9F09527E-739B-472B-954B-2BB882408967}_x0000_</stp>
        <tr r="P19" s="4"/>
      </tp>
      <tp>
        <v>37083</v>
        <stp/>
        <stp>{E13736A7-A03C-483A-A100-B3E9393726C0}_x0000_</stp>
        <tr r="P85" s="4"/>
      </tp>
      <tp>
        <v>40816</v>
        <stp/>
        <stp>{A73C4F63-B089-45DA-B3CC-D3BB48509359}_x0000_</stp>
        <tr r="P5" s="3"/>
      </tp>
      <tp>
        <v>39317</v>
        <stp/>
        <stp>{50C1DD5C-87D6-4163-908F-E5DE1016F709}_x0000_</stp>
        <tr r="P10" s="6"/>
      </tp>
      <tp>
        <v>41204</v>
        <stp/>
        <stp>{6362BD09-6DE1-40E3-86F4-05DBF532309B}_x0000_</stp>
        <tr r="P13" s="1"/>
      </tp>
      <tp>
        <v>35648</v>
        <stp/>
        <stp>{DAEBB337-C61C-4F06-9126-8C3E2058B9B2}_x0000_</stp>
        <tr r="P56" s="2"/>
      </tp>
      <tp>
        <v>36164</v>
        <stp/>
        <stp>{BB047EA9-4E7B-4DEF-AF21-90F8C01ABFC2}_x0000_</stp>
        <tr r="P35" s="4"/>
      </tp>
      <tp t="s">
        <v>Invalid RIC(s): EURIBOR2WD=</v>
        <stp/>
        <stp>{1AEB0A90-3D55-4C81-AAF9-1361E8BB7E4B}_x0000_</stp>
        <tr r="P144" s="4"/>
      </tp>
      <tp>
        <v>37851</v>
        <stp/>
        <stp>{EE0F7F3C-3B12-450C-ADBD-527626C16393}_x0000_</stp>
        <tr r="P56" s="6"/>
      </tp>
    </main>
    <main first="pldatasource.rtgetrtdserver">
      <tp>
        <v>0.46500000000000002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0.57300000000000006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-0.317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-0.371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</main>
    <main first="pldatasource.rhistoryrtdserver">
      <tp>
        <v>41374</v>
        <stp/>
        <stp>{46B0276E-1332-4557-A8B2-CA42DC51C0CF}_x0000_</stp>
        <tr r="P13" s="5"/>
      </tp>
      <tp>
        <v>41374</v>
        <stp/>
        <stp>{019DBA46-2952-4942-9F21-241B9D5DD5C6}_x0000_</stp>
        <tr r="P14" s="5"/>
      </tp>
      <tp>
        <v>36165</v>
        <stp/>
        <stp>{B2C6F5A9-6D75-4D7D-9435-EED288365BF6}_x0000_</stp>
        <tr r="P62" s="4"/>
      </tp>
      <tp>
        <v>42530</v>
        <stp/>
        <stp>{193BD826-9AB3-47E2-AD3A-2292D115EA20}_x0000_</stp>
        <tr r="P46" s="6"/>
      </tp>
      <tp>
        <v>37948</v>
        <stp/>
        <stp>{54658FEE-C213-4CEB-A904-521A62B702CB}_x0000_</stp>
        <tr r="P9" s="2"/>
      </tp>
      <tp>
        <v>39322</v>
        <stp/>
        <stp>{69BEEBD2-428B-4102-9F2F-04EFD7D5BFFC}_x0000_</stp>
        <tr r="P11" s="6"/>
      </tp>
      <tp>
        <v>34759</v>
        <stp/>
        <stp>{1F60A85B-6174-49BB-903C-B7A0A7E70FE5}_x0000_</stp>
        <tr r="P30" s="6"/>
      </tp>
      <tp>
        <v>35354</v>
        <stp/>
        <stp>{72427A24-9367-4373-BFF2-6B8B4A67D76C}_x0000_</stp>
        <tr r="P82" s="4"/>
      </tp>
      <tp>
        <v>35048</v>
        <stp/>
        <stp>{53E4AA34-9C5E-4509-A62B-38FE70B13E9B}_x0000_</stp>
        <tr r="P38" s="1"/>
      </tp>
      <tp>
        <v>36907</v>
        <stp/>
        <stp>{319D8D28-35D6-4634-90B2-A98CFAD58256}_x0000_</stp>
        <tr r="P23" s="4"/>
      </tp>
    </main>
    <main first="pldatasource.rtgetrtdserver">
      <tp>
        <v>0.47500000000000003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0.39600000000000002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-0.31900000000000001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-0.379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</main>
    <main first="pldatasource.rhistoryrtdserver">
      <tp>
        <v>34759</v>
        <stp/>
        <stp>{8CD4E91A-3966-430E-9350-D7CD54CBD3B9}_x0000_</stp>
        <tr r="P26" s="2"/>
      </tp>
      <tp>
        <v>34759</v>
        <stp/>
        <stp>{05EA7565-DF16-4F1C-AF54-EE03E92399F4}_x0000_</stp>
        <tr r="P48" s="4"/>
      </tp>
      <tp>
        <v>39450</v>
        <stp/>
        <stp>{15CB8D16-BA5B-473B-B119-D5AECC6B661E}_x0000_</stp>
        <tr r="P34" s="4"/>
      </tp>
      <tp>
        <v>36130</v>
        <stp/>
        <stp>{2D55C823-9F10-407E-A97A-59ED08963F0B}_x0000_</stp>
        <tr r="P115" s="4"/>
      </tp>
      <tp>
        <v>36165</v>
        <stp/>
        <stp>{A8D5D42B-275A-42F8-9294-BDC6713033B9}_x0000_</stp>
        <tr r="P50" s="4"/>
      </tp>
      <tp>
        <v>34759</v>
        <stp/>
        <stp>{2331A441-CD9B-4060-9C1D-07BFAB1CD33C}_x0000_</stp>
        <tr r="P43" s="6"/>
      </tp>
      <tp>
        <v>37120</v>
        <stp/>
        <stp>{E5DD7FCD-B872-4468-A49E-4B91FA4DA76A}_x0000_</stp>
        <tr r="P128" s="4"/>
      </tp>
      <tp>
        <v>36129</v>
        <stp/>
        <stp>{D6B7E3DA-0CC5-4175-8856-42348888D95F}_x0000_</stp>
        <tr r="P67" s="4"/>
      </tp>
      <tp>
        <v>39317</v>
        <stp/>
        <stp>{CAE268F0-95E3-4715-BF83-3D8D70429DF2}_x0000_</stp>
        <tr r="P14" s="6"/>
      </tp>
      <tp t="s">
        <v>Invalid RIC(s): EURIBOR8MD=</v>
        <stp/>
        <stp>{3A23CA18-C0D9-41F0-BECC-A3C0D2B9BEDC}_x0000_</stp>
        <tr r="P153" s="4"/>
      </tp>
      <tp>
        <v>34759</v>
        <stp/>
        <stp>{B202302F-1D37-48A6-A436-97B234C962DC}_x0000_</stp>
        <tr r="P24" s="3"/>
      </tp>
      <tp>
        <v>34759</v>
        <stp/>
        <stp>{818EE9B6-9D8A-4BD7-8273-78E2A9B45D6A}_x0000_</stp>
        <tr r="P32" s="2"/>
      </tp>
      <tp>
        <v>34759</v>
        <stp/>
        <stp>{F97C374E-CDA9-4C25-A671-A70CF895E16E}_x0000_</stp>
        <tr r="P37" s="2"/>
      </tp>
      <tp>
        <v>41374</v>
        <stp/>
        <stp>{45C1C86F-7BBE-4CF4-BCEF-E997EFDB2F67}_x0000_</stp>
        <tr r="P12" s="5"/>
      </tp>
      <tp>
        <v>34759</v>
        <stp/>
        <stp>{3754C6E0-87D5-431B-BF91-296AB64EE2BC}_x0000_</stp>
        <tr r="P49" s="6"/>
      </tp>
      <tp>
        <v>34759</v>
        <stp/>
        <stp>{AB501A0F-D6EC-4FE1-912C-E6A6A548A8B4}_x0000_</stp>
        <tr r="P31" s="3"/>
      </tp>
      <tp t="s">
        <v>Invalid RIC(s): EURIBOR7MD=</v>
        <stp/>
        <stp>{72BEE24B-9094-4161-B670-04E8D8F70B84}_x0000_</stp>
        <tr r="P152" s="4"/>
      </tp>
    </main>
    <main first="pldatasource.rtgetrtdserver">
      <tp>
        <v>-0.46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-0.46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-0.45700000000000002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-0.55159999999999998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-0.55320000000000003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-0.54580000000000006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-0.54930000000000001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-0.51500000000000001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-0.54080000000000006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-0.51319999999999999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-0.52460000000000007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-0.48000000000000004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0.443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0.35599999999999998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-0.32200000000000001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-0.39200000000000002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0.27900000000000003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0.29399999999999998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0.33900000000000002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0.81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0.74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0.86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-6.2171799999999999E-2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</main>
    <main first="pldatasource.rhistoryrtdserver">
      <tp>
        <v>34928</v>
        <stp/>
        <stp>{0EE585A5-F0B4-4D93-B829-DD3564DC04FC}_x0000_</stp>
        <tr r="P36" s="3"/>
      </tp>
      <tp>
        <v>38007</v>
        <stp/>
        <stp>{150C1B30-6552-4533-A8D4-7A757C97CA4A}_x0000_</stp>
        <tr r="P104" s="4"/>
      </tp>
      <tp>
        <v>38280</v>
        <stp/>
        <stp>{6328D2C6-46C9-408E-8CEF-AB113E126B97}_x0000_</stp>
        <tr r="P32" s="5"/>
      </tp>
      <tp>
        <v>34759</v>
        <stp/>
        <stp>{C460BA90-09BB-4533-AF92-1B8D4AB4F7F7}_x0000_</stp>
        <tr r="P25" s="2"/>
      </tp>
      <tp>
        <v>35102</v>
        <stp/>
        <stp>{4426BB9C-A0AB-4C2B-A61F-D6A1F29FDC30}_x0000_</stp>
        <tr r="P47" s="5"/>
      </tp>
    </main>
    <main first="pldatasource.rhistoryrtdserver">
      <tp>
        <v>37120</v>
        <stp/>
        <stp>{0D76C1D8-56BB-43A8-9D93-D81D673D1BF7}_x0000_</stp>
        <tr r="P121" s="4"/>
      </tp>
      <tp>
        <v>39457</v>
        <stp/>
        <stp>{0CCE94F5-E1B7-4A64-BB2A-87FE0BEF335C}_x0000_</stp>
        <tr r="P55" s="1"/>
      </tp>
      <tp>
        <v>34759</v>
        <stp/>
        <stp>{270FE7F4-133C-4C82-B48D-88772362AFD4}_x0000_</stp>
        <tr r="P33" s="6"/>
      </tp>
    </main>
    <main first="pldatasource.rtgetrtdserver">
      <tp>
        <v>0.42699999999999999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tgetrtdserver">
      <tp>
        <v>-0.30000000000000004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</main>
    <main first="pldatasource.rhistoryrtdserver">
      <tp>
        <v>38280</v>
        <stp/>
        <stp>{E9725D6D-28DD-4FFA-A7AB-2D77A9E7992D}_x0000_</stp>
        <tr r="P29" s="5"/>
      </tp>
      <tp>
        <v>34759</v>
        <stp/>
        <stp>{1AD42FF1-A8BB-4D24-A987-7DD5D2211FC7}_x0000_</stp>
        <tr r="P49" s="2"/>
      </tp>
    </main>
    <main first="pldatasource.rtgetrtdserver">
      <tp>
        <v>-0.34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34759</v>
        <stp/>
        <stp>{C9316D24-6095-474C-9767-2F7D051FE05A}_x0000_</stp>
        <tr r="P48" s="1"/>
      </tp>
      <tp>
        <v>34759</v>
        <stp/>
        <stp>{F170A0C8-44E3-461F-A54D-6E3BB098A371}_x0000_</stp>
        <tr r="P61" s="4"/>
      </tp>
      <tp>
        <v>34759</v>
        <stp/>
        <stp>{0316E9BC-9564-440E-AD9A-2D4B9CD48AA1}_x0000_</stp>
        <tr r="P33" s="2"/>
      </tp>
      <tp>
        <v>37914</v>
        <stp/>
        <stp>{17B8AB9F-11E5-424C-8432-FBE06E152B1E}_x0000_</stp>
        <tr r="P61" s="6"/>
      </tp>
      <tp>
        <v>37851</v>
        <stp/>
        <stp>{098BD960-5EB3-42AC-B5CA-B8AAD87E54B5}_x0000_</stp>
        <tr r="P58" s="6"/>
      </tp>
      <tp>
        <v>42146</v>
        <stp/>
        <stp>{A29496E4-618D-4F3B-96CF-37CB3B55860A}_x0000_</stp>
        <tr r="P10" s="3"/>
      </tp>
      <tp>
        <v>41204</v>
        <stp/>
        <stp>{F5DAA6D3-D511-4DA7-B3B2-AFED219F48F6}_x0000_</stp>
        <tr r="P15" s="1"/>
      </tp>
    </main>
    <main first="pldatasource.rtgetrtdserver">
      <tp>
        <v>0.435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2"/>
      </tp>
      <tp>
        <v>0.3488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0.33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-0.39700000000000002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</main>
    <main first="pldatasource.rhistoryrtdserver">
      <tp>
        <v>37083</v>
        <stp/>
        <stp>{B4B67763-F0D1-428B-B35D-A77A2752A022}_x0000_</stp>
        <tr r="P96" s="4"/>
      </tp>
      <tp>
        <v>37120</v>
        <stp/>
        <stp>{B1D4E6DA-F926-4C6E-9D67-51173ABB0BE8}_x0000_</stp>
        <tr r="P129" s="4"/>
      </tp>
    </main>
    <main first="pldatasource.rhistoryrtdserver">
      <tp>
        <v>34759</v>
        <stp/>
        <stp>{2F0CD7FC-99D6-41F2-AE4B-CB36EF712E8C}_x0000_</stp>
        <tr r="P35" s="2"/>
      </tp>
      <tp>
        <v>34759</v>
        <stp/>
        <stp>{25F169E8-7A85-4042-BF4C-BBAE56DBD734}_x0000_</stp>
        <tr r="P13" s="3"/>
      </tp>
      <tp>
        <v>35655</v>
        <stp/>
        <stp>{1A3717CD-D296-4200-8DF9-5884C4DFEDEB}_x0000_</stp>
        <tr r="P49" s="1"/>
      </tp>
      <tp>
        <v>36020</v>
        <stp/>
        <stp>{F37EE706-7B62-45E6-81DC-1F99A3A28CA3}_x0000_</stp>
        <tr r="P97" s="4"/>
      </tp>
      <tp>
        <v>37502</v>
        <stp/>
        <stp>{504B49BE-8DAA-4552-8178-BAD12A532F29}_x0000_</stp>
        <tr r="D3" s="11"/>
      </tp>
      <tp>
        <v>35648</v>
        <stp/>
        <stp>{50CA315C-6927-4FCA-B50A-18565040B3DB}_x0000_</stp>
        <tr r="P60" s="2"/>
      </tp>
      <tp>
        <v>34759</v>
        <stp/>
        <stp>{AD806E30-873A-4B0D-B63C-9DCC24A19F31}_x0000_</stp>
        <tr r="P41" s="2"/>
      </tp>
      <tp>
        <v>38344</v>
        <stp/>
        <stp>{02496A27-465F-467F-A18E-B09176651FB8}_x0000_</stp>
        <tr r="P24" s="4"/>
      </tp>
      <tp>
        <v>34759</v>
        <stp/>
        <stp>{E141B3CE-85C0-4431-B639-FA05FD3B186F}_x0000_</stp>
        <tr r="P63" s="4"/>
      </tp>
    </main>
    <main first="pldatasource.rtgetrtdserver">
      <tp>
        <v>0.30199999999999999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-0.40500000000000003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</main>
    <main first="pldatasource.rhistoryrtdserver">
      <tp>
        <v>41918</v>
        <stp/>
        <stp>{04764506-A09E-466E-BB00-89C4E0B947B3}_x0000_</stp>
        <tr r="P100" s="4"/>
      </tp>
      <tp>
        <v>34759</v>
        <stp/>
        <stp>{09F627A2-CC89-43C4-81A8-28AC25CB7B0E}_x0000_</stp>
        <tr r="P52" s="6"/>
      </tp>
      <tp>
        <v>43025</v>
        <stp/>
        <stp>{8C714F48-B3AB-497B-BB21-AF9E1D8F107C}_x0000_</stp>
        <tr r="P33" s="4"/>
      </tp>
      <tp>
        <v>38007</v>
        <stp/>
        <stp>{4A57EB0C-D78F-4904-A7EA-52F04E14F10C}_x0000_</stp>
        <tr r="P101" s="4"/>
      </tp>
      <tp>
        <v>34759</v>
        <stp/>
        <stp>{7C0AC53C-1DCA-4892-9F66-FA7AF30A8643}_x0000_</stp>
        <tr r="P39" s="2"/>
      </tp>
      <tp>
        <v>37120</v>
        <stp/>
        <stp>{70818908-0257-4F94-877B-1A23C86D75AF}_x0000_</stp>
        <tr r="P127" s="4"/>
      </tp>
      <tp>
        <v>38579</v>
        <stp/>
        <stp>{01340AD1-CBD4-4409-B2D5-84EE750D418E}_x0000_</stp>
        <tr r="P26" s="4"/>
      </tp>
      <tp>
        <v>42146</v>
        <stp/>
        <stp>{D32DA2C6-EC5C-4439-9DF0-FCB999AACA1A}_x0000_</stp>
        <tr r="P8" s="3"/>
      </tp>
      <tp>
        <v>41918</v>
        <stp/>
        <stp>{183C7CB8-AB78-4B2B-91B9-C37FC1672F65}_x0000_</stp>
        <tr r="P103" s="4"/>
      </tp>
      <tp>
        <v>35299</v>
        <stp/>
        <stp>{91873EAA-1CFD-4ECD-B2B9-5F57BF22AA6A}_x0000_</stp>
        <tr r="P54" s="2"/>
      </tp>
      <tp>
        <v>38344</v>
        <stp/>
        <stp>{4521DB08-AC8F-4326-A877-AF33D42B933A}_x0000_</stp>
        <tr r="P20" s="4"/>
      </tp>
      <tp>
        <v>42934</v>
        <stp/>
        <stp>{3C0D105F-CD42-46F8-AAC6-CC8B0365E06E}_x0000_</stp>
        <tr r="P19" s="3"/>
      </tp>
      <tp>
        <v>36125</v>
        <stp/>
        <stp>{0819820D-F18D-4FE9-BBD7-9202D8EC772C}_x0000_</stp>
        <tr r="P92" s="4"/>
      </tp>
      <tp>
        <v>36356</v>
        <stp/>
        <stp>{5B145AD2-2AB5-46F7-B7D0-104028BCE780}_x0000_</stp>
        <tr r="P38" s="5"/>
      </tp>
      <tp>
        <v>34759</v>
        <stp/>
        <stp>{F22357B1-9A73-40A1-BC5F-DEF71E244117}_x0000_</stp>
        <tr r="P42" s="6"/>
      </tp>
    </main>
    <main first="pldatasource.rtgetrtdserver">
      <tp>
        <v>0.29699999999999999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-0.43099999999999999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</main>
    <main first="pldatasource.rhistoryrtdserver">
      <tp>
        <v>37914</v>
        <stp/>
        <stp>{F578F35F-239F-402E-A913-487768EE5006}_x0000_</stp>
        <tr r="P62" s="6"/>
      </tp>
      <tp>
        <v>34759</v>
        <stp/>
        <stp>{987AAB30-56E5-400B-AA99-E354A9EBC6DA}_x0000_</stp>
        <tr r="P28" s="2"/>
      </tp>
      <tp>
        <v>37949</v>
        <stp/>
        <stp>{B513BB58-9EE2-42C0-8117-1CFD0DC6588D}_x0000_</stp>
        <tr r="P12" s="2"/>
      </tp>
      <tp>
        <v>34759</v>
        <stp/>
        <stp>{45D41647-9DA9-4690-BBC3-E32470DDBF64}_x0000_</stp>
        <tr r="P45" s="2"/>
      </tp>
      <tp>
        <v>39245</v>
        <stp/>
        <stp>{C6FF26DB-9777-421F-A81E-876BDBBBD712}_x0000_</stp>
        <tr r="P61" s="2"/>
      </tp>
      <tp>
        <v>36201</v>
        <stp/>
        <stp>{42CE9C66-ECD8-40A3-AF50-CA3189FAE3DD}_x0000_</stp>
        <tr r="P68" s="4"/>
      </tp>
      <tp>
        <v>34759</v>
        <stp/>
        <stp>{58685213-75C4-48FE-A86F-E1DB01B27343}_x0000_</stp>
        <tr r="P30" s="2"/>
      </tp>
      <tp>
        <v>39951</v>
        <stp/>
        <stp>{950E6390-AFB2-4299-BC2C-D3B89E6925D4}_x0000_</stp>
        <tr r="P17" s="3"/>
      </tp>
      <tp>
        <v>34759</v>
        <stp/>
        <stp>{B1078F65-44F8-42A4-A4EE-DF014646A04B}_x0000_</stp>
        <tr r="P46" s="4"/>
      </tp>
      <tp>
        <v>34759</v>
        <stp/>
        <stp>{1F1A9D06-C4C4-4C7D-BC84-DCBE38919BD3}_x0000_</stp>
        <tr r="P50" s="6"/>
      </tp>
      <tp>
        <v>36229</v>
        <stp/>
        <stp>{8571130C-FC1D-4EA2-BC86-0446ACD79E27}_x0000_</stp>
        <tr r="P7" s="4"/>
      </tp>
      <tp>
        <v>41912</v>
        <stp/>
        <stp>{C7A03251-5384-407E-834D-ACE7D245B63A}_x0000_</stp>
        <tr r="P52" s="4"/>
      </tp>
      <tp>
        <v>34759</v>
        <stp/>
        <stp>{8A488EC8-A570-4BE3-8DF1-B9A6A3B01BD9}_x0000_</stp>
        <tr r="P11" s="3"/>
      </tp>
      <tp>
        <v>34759</v>
        <stp/>
        <stp>{02725031-CB8E-4E44-9A17-B5C2D72D007C}_x0000_</stp>
        <tr r="P47" s="4"/>
      </tp>
      <tp>
        <v>34759</v>
        <stp/>
        <stp>{619AD335-0073-41A3-B04C-DD3D3CA0D5F6}_x0000_</stp>
        <tr r="P55" s="2"/>
      </tp>
    </main>
    <main first="pldatasource.rtgetrtdserver">
      <tp>
        <v>-0.31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0.377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-0.39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>
        <v>0.39500000000000002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2"/>
      </tp>
      <tp>
        <v>0.30880000000000002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</main>
    <main first="pldatasource.rhistoryrtdserver">
      <tp>
        <v>41204</v>
        <stp/>
        <stp>{89CC777A-A7F3-4868-976C-CDD619E81B56}_x0000_</stp>
        <tr r="P11" s="1"/>
      </tp>
      <tp>
        <v>36130</v>
        <stp/>
        <stp>{D4E806E2-0AB4-488D-9D16-34DB5CDEE9B3}_x0000_</stp>
        <tr r="P114" s="4"/>
      </tp>
      <tp>
        <v>34759</v>
        <stp/>
        <stp>{3A7182AD-1CEC-4A42-9B99-FCE5706D96AD}_x0000_</stp>
        <tr r="P37" s="4"/>
      </tp>
      <tp>
        <v>38344</v>
        <stp/>
        <stp>{1327BDCC-159E-4ABE-B3A7-B304B3741DF3}_x0000_</stp>
        <tr r="P22" s="4"/>
      </tp>
    </main>
    <main first="pldatasource.rhistoryrtdserver">
      <tp>
        <v>41918</v>
        <stp/>
        <stp>{1505708B-4A54-4C79-9772-7EAE01F4B284}_x0000_</stp>
        <tr r="P106" s="4"/>
      </tp>
      <tp>
        <v>39322</v>
        <stp/>
        <stp>{2E1D2F0D-6487-40F7-B1DD-A5053452B5B0}_x0000_</stp>
        <tr r="P15" s="6"/>
      </tp>
      <tp>
        <v>34759</v>
        <stp/>
        <stp>{6AB015DA-5DA1-4CE8-9FCE-18E73F25EE55}_x0000_</stp>
        <tr r="P42" s="2"/>
      </tp>
    </main>
    <main first="pldatasource.rtgetrtdserver">
      <tp>
        <v>-0.19400000000000001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</main>
    <main first="pldatasource.rhistoryrtdserver">
      <tp>
        <v>34759</v>
        <stp/>
        <stp>{C61AA760-7B50-4A7A-A695-97A9305F0E0F}_x0000_</stp>
        <tr r="P18" s="5"/>
      </tp>
      <tp>
        <v>37948</v>
        <stp/>
        <stp>{9C554534-7BF2-46DE-9DA4-3836121E6A5F}_x0000_</stp>
        <tr r="P10" s="2"/>
      </tp>
    </main>
    <main first="pldatasource.rtgetrtdserver">
      <tp>
        <v>-0.23200000000000001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34759</v>
        <stp/>
        <stp>{6029BBDA-8ABC-4FDC-B7D2-CC6D3EE61F91}_x0000_</stp>
        <tr r="P54" s="4"/>
      </tp>
      <tp>
        <v>41204</v>
        <stp/>
        <stp>{54A98F1D-5D13-4F0B-93C8-219910AC97F4}_x0000_</stp>
        <tr r="P18" s="1"/>
      </tp>
      <tp>
        <v>42934</v>
        <stp/>
        <stp>{048C527B-C9EF-4AE5-85B2-3F47A7AEFD12}_x0000_</stp>
        <tr r="P22" s="3"/>
      </tp>
      <tp>
        <v>34759</v>
        <stp/>
        <stp>{7F3C2698-D257-4E3C-9168-DDFA5B47C019}_x0000_</stp>
        <tr r="P17" s="5"/>
      </tp>
      <tp>
        <v>39322</v>
        <stp/>
        <stp>{2CE6DBAE-881E-415B-9BD4-6F57DC6645C6}_x0000_</stp>
        <tr r="P5" s="6"/>
      </tp>
      <tp>
        <v>38344</v>
        <stp/>
        <stp>{BFC784CE-D53C-45C6-9958-33E1BAA20FC3}_x0000_</stp>
        <tr r="P21" s="4"/>
      </tp>
    </main>
    <main first="pldatasource.rtgetrtdserver">
      <tp>
        <v>-0.35000000000000003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0.44900000000000001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</main>
    <main first="pldatasource.rhistoryrtdserver">
      <tp>
        <v>41204</v>
        <stp/>
        <stp>{2EA78C23-5A77-4A77-8F3D-7C5AF366E16A}_x0000_</stp>
        <tr r="P19" s="1"/>
      </tp>
      <tp>
        <v>36893</v>
        <stp/>
        <stp>{16991FEF-FC78-4218-9061-F71010996936}_x0000_</stp>
        <tr r="P22" s="6"/>
      </tp>
      <tp>
        <v>37120</v>
        <stp/>
        <stp>{F83E78CD-5844-453F-883B-5BD57792526C}_x0000_</stp>
        <tr r="P123" s="4"/>
      </tp>
    </main>
    <main first="pldatasource.rhistoryrtdserver">
      <tp>
        <v>34759</v>
        <stp/>
        <stp>{13F93290-9B74-4D65-8EE6-6B28240B6EAD}_x0000_</stp>
        <tr r="P43" s="4"/>
      </tp>
      <tp>
        <v>34759</v>
        <stp/>
        <stp>{66F2256B-F7CB-4A54-B395-32CB7FA95747}_x0000_</stp>
        <tr r="P44" s="2"/>
      </tp>
      <tp>
        <v>35591</v>
        <stp/>
        <stp>{FA3209A4-7A26-4E22-B500-F9A97AE7EE4A}_x0000_</stp>
        <tr r="P25" s="1"/>
      </tp>
    </main>
    <main first="pldatasource.rtgetrtdserver">
      <tp>
        <v>-0.39300000000000002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</main>
    <main first="pldatasource.rhistoryrtdserver">
      <tp>
        <v>38579</v>
        <stp/>
        <stp>{E921B4C9-3851-489A-BC40-4510E3886113}_x0000_</stp>
        <tr r="P30" s="4"/>
      </tp>
      <tp>
        <v>37120</v>
        <stp/>
        <stp>{20809171-4F16-456E-88CB-31834E4142DC}_x0000_</stp>
        <tr r="P130" s="4"/>
      </tp>
    </main>
    <main first="pldatasource.rtgetrtdserver">
      <tp>
        <v>0.33200000000000002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2"/>
      </tp>
      <tp>
        <v>0.317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-0.38100000000000001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</main>
    <main first="pldatasource.rhistoryrtdserver">
      <tp>
        <v>37825</v>
        <stp/>
        <stp>{B64A305D-EC85-445A-AFB6-81A6DB287D19}_x0000_</stp>
        <tr r="P98" s="4"/>
      </tp>
      <tp>
        <v>34759</v>
        <stp/>
        <stp>{73416C68-E4ED-4E5B-B467-888DF982A87B}_x0000_</stp>
        <tr r="P50" s="2"/>
      </tp>
      <tp>
        <v>37120</v>
        <stp/>
        <stp>{4E81DA66-842F-4980-BC9C-9A2B213E3AD6}_x0000_</stp>
        <tr r="P131" s="4"/>
      </tp>
    </main>
    <main first="pldatasource.rhistoryrtdserver">
      <tp>
        <v>35298</v>
        <stp/>
        <stp>{A4637F72-9C64-48CA-B59D-65C501A3B244}_x0000_</stp>
        <tr r="P53" s="2"/>
      </tp>
      <tp>
        <v>36020</v>
        <stp/>
        <stp>{1A9C584B-4C6D-4506-98FB-8F8C71E55AA2}_x0000_</stp>
        <tr r="P59" s="6"/>
      </tp>
      <tp>
        <v>35072</v>
        <stp/>
        <stp>{3FA72C18-D5A2-42F4-A5B6-A8F35BEDFA35}_x0000_</stp>
        <tr r="P46" s="2"/>
      </tp>
      <tp>
        <v>36159</v>
        <stp/>
        <stp>{72C7B690-3567-426E-BAA2-736876D79F81}_x0000_</stp>
        <tr r="P36" s="4"/>
      </tp>
      <tp>
        <v>37083</v>
        <stp/>
        <stp>{B426A7B1-36A5-4FFE-9B21-8ED173E103DF}_x0000_</stp>
        <tr r="P90" s="4"/>
      </tp>
      <tp>
        <v>34759</v>
        <stp/>
        <stp>{4D027409-1250-4DEF-AC5B-C4E698E3F6EA}_x0000_</stp>
        <tr r="P34" s="2"/>
      </tp>
      <tp>
        <v>35655</v>
        <stp/>
        <stp>{9F99DB54-66D3-454D-B1F3-E936F6A6CD5A}_x0000_</stp>
        <tr r="P35" s="3"/>
      </tp>
      <tp>
        <v>34759</v>
        <stp/>
        <stp>{40208157-125F-473C-98B0-E4D8E239DD4B}_x0000_</stp>
        <tr r="P32" s="6"/>
      </tp>
      <tp>
        <v>34759</v>
        <stp/>
        <stp>{5FAA60B3-E1D6-4B69-9221-EE9B77C2AA7B}_x0000_</stp>
        <tr r="P45" s="6"/>
      </tp>
      <tp>
        <v>37083</v>
        <stp/>
        <stp>{5083211F-78CA-4913-AA1C-E3344337D262}_x0000_</stp>
        <tr r="P95" s="4"/>
      </tp>
    </main>
    <main first="pldatasource.rtgetrtdserver">
      <tp>
        <v>-0.40300000000000002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>
        <v>0.312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2"/>
      </tp>
      <tp>
        <v>0.35199999999999998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-0.39500000000000002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</main>
    <main first="pldatasource.rhistoryrtdserver">
      <tp>
        <v>38579</v>
        <stp/>
        <stp>{9B80715A-4854-481A-AB35-1EFDE5DFA57A}_x0000_</stp>
        <tr r="P25" s="4"/>
      </tp>
      <tp>
        <v>37825</v>
        <stp/>
        <stp>{88D9598F-1D5A-44D9-BC5F-C86BBA8763B7}_x0000_</stp>
        <tr r="P99" s="4"/>
      </tp>
      <tp t="s">
        <v>Invalid RIC(s): EURIBOR12MD=</v>
        <stp/>
        <stp>{612791F8-D02B-40E7-9DC7-FAF1E6191B4B}_x0000_</stp>
        <tr r="P157" s="4"/>
      </tp>
      <tp>
        <v>41459</v>
        <stp/>
        <stp>{9A651502-406F-4001-8EBF-FD0CBEBEE0DA}_x0000_</stp>
        <tr r="P20" s="1"/>
      </tp>
      <tp>
        <v>37502</v>
        <stp/>
        <stp>{9E51234D-F880-41FC-9511-2A5D9CB9683F}_x0000_</stp>
        <tr r="P9" s="1"/>
      </tp>
      <tp>
        <v>34759</v>
        <stp/>
        <stp>{C08C59C0-E4A5-4D5D-A4BF-A0EDE8883825}_x0000_</stp>
        <tr r="P73" s="4"/>
      </tp>
      <tp>
        <v>37083</v>
        <stp/>
        <stp>{B5F2D4E1-6BF3-45CF-B76A-92B94E0A9BC4}_x0000_</stp>
        <tr r="P86" s="4"/>
      </tp>
    </main>
    <main first="pldatasource.rhistoryrtdserver">
      <tp>
        <v>35048</v>
        <stp/>
        <stp>{33581D56-7180-40B1-BB08-E0B1137218A9}_x0000_</stp>
        <tr r="P35" s="1"/>
      </tp>
      <tp>
        <v>34759</v>
        <stp/>
        <stp>{7972D795-BF38-4221-98DE-F1992429BBCA}_x0000_</stp>
        <tr r="P41" s="5"/>
      </tp>
      <tp>
        <v>34759</v>
        <stp/>
        <stp>{55BCEB44-1055-4564-B96B-264C09188140}_x0000_</stp>
        <tr r="P29" s="6"/>
      </tp>
      <tp>
        <v>42146</v>
        <stp/>
        <stp>{046E3EC6-6A14-4833-AB0F-1DD864CE0968}_x0000_</stp>
        <tr r="P6" s="3"/>
      </tp>
    </main>
    <main first="pldatasource.rtgetrtdserver">
      <tp>
        <v>-0.3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>
        <v>39322</v>
        <stp/>
        <stp>{63552209-8A3E-4608-AF54-8FD8132822F6}_x0000_</stp>
        <tr r="P18" s="6"/>
      </tp>
    </main>
    <main first="pldatasource.rtgetrtdserver">
      <tp>
        <v>6.1800000000000001E-2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34759</v>
        <stp/>
        <stp>{F5B65975-C3C7-4497-80F6-318B3341BDCA}_x0000_</stp>
        <tr r="P69" s="4"/>
      </tp>
      <tp>
        <v>35655</v>
        <stp/>
        <stp>{65A64D2E-DC15-486E-A927-340C5B7717B1}_x0000_</stp>
        <tr r="P52" s="1"/>
      </tp>
    </main>
    <main first="pldatasource.rtgetrtdserver">
      <tp>
        <v>-0.28200000000000003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-0.20400000000000001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0.40900000000000003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0.38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-0.38700000000000001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</main>
    <main first="pldatasource.rhistoryrtdserver">
      <tp>
        <v>34759</v>
        <stp/>
        <stp>{CDAE26AD-82E9-4BB6-BB2B-1EA20DC829E7}_x0000_</stp>
        <tr r="P28" s="6"/>
      </tp>
      <tp>
        <v>34759</v>
        <stp/>
        <stp>{A7E52CC0-D61A-4DCA-B175-55096BEB5B00}_x0000_</stp>
        <tr r="P146" s="4"/>
      </tp>
    </main>
    <main first="pldatasource.rhistoryrtdserver">
      <tp>
        <v>34759</v>
        <stp/>
        <stp>{494889E3-EDC2-4099-BBF2-57F4489B3C35}_x0000_</stp>
        <tr r="P29" s="2"/>
      </tp>
      <tp>
        <v>39322</v>
        <stp/>
        <stp>{B8607A1D-A182-496D-9631-BA2CEAF404CB}_x0000_</stp>
        <tr r="P12" s="6"/>
      </tp>
      <tp>
        <v>36130</v>
        <stp/>
        <stp>{7F3CF9FA-CDBC-4F69-8E94-ADBD2430B113}_x0000_</stp>
        <tr r="P117" s="4"/>
      </tp>
      <tp>
        <v>38443</v>
        <stp/>
        <stp>{C4BCAB57-B414-4AC3-A819-A2888DFAE9CE}_x0000_</stp>
        <tr r="P16" s="5"/>
      </tp>
      <tp>
        <v>34759</v>
        <stp/>
        <stp>{00730EA3-184A-4004-9773-D4CDACE02D70}_x0000_</stp>
        <tr r="P64" s="4"/>
      </tp>
      <tp>
        <v>34759</v>
        <stp/>
        <stp>{DE7E87F0-E714-44C1-932D-8AA43474A510}_x0000_</stp>
        <tr r="P48" s="5"/>
      </tp>
      <tp>
        <v>35765</v>
        <stp/>
        <stp>{578B820F-65EF-47E9-9192-E84A58ACC454}_x0000_</stp>
        <tr r="P19" s="2"/>
      </tp>
      <tp>
        <v>36356</v>
        <stp/>
        <stp>{54A9C58E-F1E8-47F5-ABEC-B0FF7C01527A}_x0000_</stp>
        <tr r="P28" s="5"/>
      </tp>
      <tp>
        <v>39322</v>
        <stp/>
        <stp>{3F203061-8660-4134-83BE-9D5D41A366B0}_x0000_</stp>
        <tr r="P13" s="6"/>
      </tp>
    </main>
    <main first="pldatasource.rtgetrtdserver">
      <tp>
        <v>0.49299999999999999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0.40600000000000003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-0.312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-0.38200000000000001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0.379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0.31900000000000001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0.33400000000000002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0.89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0.84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0.77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-3.21718E-2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</main>
    <main first="pldatasource.rhistoryrtdserver">
      <tp>
        <v>39484</v>
        <stp/>
        <stp>{88C79CCA-FE15-487D-A8EA-04E52A71EA1B}_x0000_</stp>
        <tr r="P56" s="1"/>
      </tp>
      <tp>
        <v>37502</v>
        <stp/>
        <stp>{693B3DEE-EEF4-4304-8487-EAE88C3315C9}_x0000_</stp>
        <tr r="P8" s="1"/>
      </tp>
      <tp>
        <v>34759</v>
        <stp/>
        <stp>{CC37D807-7262-40F7-8095-29F0944B86C4}_x0000_</stp>
        <tr r="P72" s="4"/>
      </tp>
      <tp>
        <v>34759</v>
        <stp/>
        <stp>{23D46ECD-130E-42BD-8DC0-AFEAEF25302F}_x0000_</stp>
        <tr r="P31" s="6"/>
      </tp>
      <tp>
        <v>36356</v>
        <stp/>
        <stp>{6C4F3A88-26EB-4D36-B229-54EC6A757783}_x0000_</stp>
        <tr r="P27" s="5"/>
      </tp>
      <tp>
        <v>34759</v>
        <stp/>
        <stp>{BB587513-F969-4E52-A177-708EF2155A61}_x0000_</stp>
        <tr r="P60" s="4"/>
      </tp>
      <tp>
        <v>36229</v>
        <stp/>
        <stp>{38E37537-C6D9-495C-A7DA-45A173EB25C3}_x0000_</stp>
        <tr r="P15" s="4"/>
      </tp>
      <tp>
        <v>37948</v>
        <stp/>
        <stp>{60C032CB-FDD5-4A4E-B4E3-2F8292E9248F}_x0000_</stp>
        <tr r="P6" s="2"/>
      </tp>
      <tp>
        <v>34759</v>
        <stp/>
        <stp>{1B1F6962-2670-4EEF-9AB7-F76705ECA6A3}_x0000_</stp>
        <tr r="P46" s="1"/>
      </tp>
    </main>
    <main first="pldatasource.rtgetrtdserver">
      <tp>
        <v>-0.32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</main>
    <main first="pldatasource.rhistoryrtdserver">
      <tp>
        <v>37851</v>
        <stp/>
        <stp>{7211DC5D-3C89-458B-BFFA-75002BF7480E}_x0000_</stp>
        <tr r="P57" s="6"/>
      </tp>
      <tp>
        <v>34759</v>
        <stp/>
        <stp>{9A3C5FE1-F4A3-4E18-8BCF-1B63B3F098C5}_x0000_</stp>
        <tr r="P48" s="2"/>
      </tp>
      <tp>
        <v>39542</v>
        <stp/>
        <stp>{54B434A3-B6F3-4442-8C0C-67706A6DEE4A}_x0000_</stp>
        <tr r="P50" s="5"/>
      </tp>
      <tp>
        <v>38280</v>
        <stp/>
        <stp>{C94F85AA-9F83-4E9C-9A18-30D4BEA8AF57}_x0000_</stp>
        <tr r="P30" s="5"/>
      </tp>
      <tp>
        <v>34759</v>
        <stp/>
        <stp>{2CF5264B-C2DD-45A2-862B-7FEC646336F6}_x0000_</stp>
        <tr r="P26" s="1"/>
      </tp>
    </main>
    <main first="pldatasource.rtgetrtdserver">
      <tp>
        <v>-0.19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-0.22900000000000001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-0.372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-0.41800000000000004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-0.27300000000000002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-0.32100000000000001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-0.52300000000000002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-0.48400000000000004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-0.51400000000000001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0.36200000000000004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0.495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0.44600000000000001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-0.309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-0.36899999999999999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</main>
    <main first="pldatasource.rhistoryrtdserver">
      <tp>
        <v>41459</v>
        <stp/>
        <stp>{9EB924DA-7A42-4A14-9771-E1F86693220D}_x0000_</stp>
        <tr r="P22" s="1"/>
      </tp>
      <tp>
        <v>41459</v>
        <stp/>
        <stp>{1641C977-FDFC-495A-AAD9-888E46C27744}_x0000_</stp>
        <tr r="P23" s="1"/>
      </tp>
      <tp>
        <v>36305</v>
        <stp/>
        <stp>{B24B3974-4338-4909-A419-DACA48C3CCB4}_x0000_</stp>
        <tr r="P40" s="1"/>
      </tp>
      <tp t="s">
        <v>Invalid RIC(s): EURIBOR11MD=</v>
        <stp/>
        <stp>{A1A284CD-1B22-4830-BA57-D5A458B268DC}_x0000_</stp>
        <tr r="P156" s="4"/>
      </tp>
      <tp>
        <v>36164</v>
        <stp/>
        <stp>{B1FB2C29-7807-4C4A-A62A-36CB862B5A22}_x0000_</stp>
        <tr r="P9" s="4"/>
      </tp>
      <tp>
        <v>38443</v>
        <stp/>
        <stp>{573D173A-5874-4DC9-8365-6DB11FF11305}_x0000_</stp>
        <tr r="P15" s="5"/>
      </tp>
    </main>
    <main first="pldatasource.rhistoryrtdserver">
      <tp>
        <v>35102</v>
        <stp/>
        <stp>{C6FDBB46-1DFF-4AB2-9D59-667A0EF5798C}_x0000_</stp>
        <tr r="P46" s="5"/>
      </tp>
      <tp>
        <v>34759</v>
        <stp/>
        <stp>{C92A5764-E90E-4460-8BF5-A337C9C352A6}_x0000_</stp>
        <tr r="P25" s="6"/>
      </tp>
      <tp>
        <v>36322</v>
        <stp/>
        <stp>{7033A166-4172-479F-9B22-F9BB4071C6F4}_x0000_</stp>
        <tr r="P26" s="5"/>
      </tp>
      <tp>
        <v>34759</v>
        <stp/>
        <stp>{D597DF9E-07EA-496F-9310-7749E7E784CB}_x0000_</stp>
        <tr r="P14" s="3"/>
      </tp>
      <tp>
        <v>34759</v>
        <stp/>
        <stp>{8C6EDD0A-ABF4-4ACC-9C07-BC62D047FFCD}_x0000_</stp>
        <tr r="P55" s="4"/>
      </tp>
      <tp>
        <v>36167</v>
        <stp/>
        <stp>{7018C82C-852B-4D96-8E2D-DA55A1B8F2AC}_x0000_</stp>
        <tr r="P120" s="4"/>
      </tp>
      <tp>
        <v>41302</v>
        <stp/>
        <stp>{98850A25-428F-4F47-9181-E76477F935B1}_x0000_</stp>
        <tr r="P6" s="6"/>
      </tp>
      <tp>
        <v>34759</v>
        <stp/>
        <stp>{4F631CAA-7BC2-4851-94BF-FDDA9692B0A8}_x0000_</stp>
        <tr r="P57" s="4"/>
      </tp>
      <tp>
        <v>42146</v>
        <stp/>
        <stp>{804A4060-44B1-4300-8E95-134D9C4BA36E}_x0000_</stp>
        <tr r="P9" s="3"/>
      </tp>
    </main>
    <main first="pldatasource.rtgetrtdserver">
      <tp>
        <v>-0.37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0.32200000000000001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>
        <v>0.623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0.48499999999999999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-0.36099999999999999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-0.307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</main>
    <main first="pldatasource.rhistoryrtdserver">
      <tp>
        <v>34759</v>
        <stp/>
        <stp>{6587B979-A160-471B-B1C2-658287CC554F}_x0000_</stp>
        <tr r="P30" s="3"/>
      </tp>
    </main>
    <main first="pldatasource.rhistoryrtdserver">
      <tp>
        <v>36164</v>
        <stp/>
        <stp>{54C829E6-A67F-4328-BADA-05E57E83F994}_x0000_</stp>
        <tr r="P16" s="4"/>
      </tp>
      <tp>
        <v>37083</v>
        <stp/>
        <stp>{DBD24F39-0E95-41FF-A97D-A919AEA856C9}_x0000_</stp>
        <tr r="P89" s="4"/>
      </tp>
      <tp>
        <v>34759</v>
        <stp/>
        <stp>{B42617A5-96F3-499B-9E62-47B7B099ABD1}_x0000_</stp>
        <tr r="P53" s="1"/>
      </tp>
      <tp>
        <v>41918</v>
        <stp/>
        <stp>{72225F01-3E55-4700-9E6D-CD24B493C97E}_x0000_</stp>
        <tr r="P102" s="4"/>
      </tp>
      <tp>
        <v>37949</v>
        <stp/>
        <stp>{0CF11D0D-63A1-4E0A-9D85-F6E63A1B15BF}_x0000_</stp>
        <tr r="P15" s="2"/>
      </tp>
      <tp>
        <v>34759</v>
        <stp/>
        <stp>{49DA1054-8D43-4A7F-9DA0-8E228463F03B}_x0000_</stp>
        <tr r="P70" s="4"/>
      </tp>
    </main>
    <main first="pldatasource.rtgetrtdserver">
      <tp>
        <v>8.1799999999999998E-2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-0.27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-0.23100000000000001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-0.36200000000000004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-0.314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-0.46800000000000003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-0.41300000000000003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-0.52400000000000002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-0.49400000000000005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-0.55490000000000006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-0.52139999999999997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-0.51970000000000005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-0.50890000000000002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-0.505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-0.51739999999999997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-0.51390000000000002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-0.46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-0.49270000000000003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-0.47390000000000004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-0.48000000000000004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-0.48000000000000004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-0.48700000000000004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1.03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3"/>
      </tp>
      <tp>
        <v>1.1200000000000001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0.99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0.94000000000000006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0.59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1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3" s="4"/>
      </tp>
      <tp>
        <v>-0.12670000000000001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-0.25330000000000003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-0.38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-0.28670000000000001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8.3299999999999999E-2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-0.3367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-2.3300000000000001E-2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-0.40670000000000001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7.5999999999999998E-2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7.0000000000000001E-3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3.6000000000000004E-2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2.4E-2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-4.5999999999999999E-2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-6.0000000000000001E-3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-4.5999999999999999E-2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-6.0000000000000001E-3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-2.6000000000000002E-2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5.6000000000000001E-2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-3.3000000000000002E-2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2.6000000000000002E-2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0.255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0.04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0.22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0.13500000000000001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-4.0000000000000001E-3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-4.4000000000000004E-2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0.185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0.17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9.0000000000000011E-2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0.20500000000000002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0.23500000000000001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-4.5000000000000005E-2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0.27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0.32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-5.0000000000000001E-3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0.28500000000000003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2" s="4"/>
      </tp>
      <tp>
        <v>0.73488000000000009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2"/>
      </tp>
      <tp>
        <v>0.13738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3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50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4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6" s="4"/>
      </tp>
      <tp>
        <v>6.4000000000000001E-2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0.21188000000000001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2"/>
      </tp>
      <tp>
        <v>-0.31020000000000003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-0.24490000000000001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-0.48500000000000004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-0.42500000000000004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-0.3049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-0.35020000000000001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-0.47700000000000004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-0.42300000000000004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-0.42600000000000005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-0.49500000000000005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-0.376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-0.45300000000000001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-0.42300000000000004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-0.51600000000000001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-0.39500000000000002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-0.48600000000000004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-0.39300000000000002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-0.41700000000000004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-0.42700000000000005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-0.48700000000000004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0.73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0.64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0.67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0.61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0.61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0.64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0.70000000000000007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0.57999999999999996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  <tp>
        <v>2.53E-2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-2.2000000000000001E-3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-3.1400000000000004E-2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-5.3600000000000002E-2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-7.1500000000000008E-2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-7.980000000000001E-2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  <tp>
        <v>2.7800000000000002E-2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-1.4E-3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5.5300000000000002E-2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-4.9800000000000004E-2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  <tp>
        <v>-2.3599999999999999E-2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-4.1500000000000002E-2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0.71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0.69000000000000006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0.65500000000000003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0.59499999999999997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0.56500000000000006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0.57000000000000006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0.57500000000000007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0.66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0.6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0.57500000000000007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0.54500000000000004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0.63500000000000001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0.63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0.57000000000000006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0.54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0.55500000000000005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0.68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0.66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-0.10961409999999999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-0.13850000000000001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-0.17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-0.2088276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-0.22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-0.224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-0.2266774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5"/>
      </tp>
      <tp>
        <v>-8.1390199999999996E-2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-9.4592899999999994E-2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-5.1390199999999997E-2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-6.4592899999999995E-2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-0.15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-0.1788276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-7.9614099999999993E-2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-0.1085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-0.1966774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5"/>
      </tp>
      <tp>
        <v>-0.2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-0.19400000000000001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0.19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0.17400000000000002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0.22500000000000001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0.2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0.22500000000000001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0.22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0.215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0.29499999999999998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0.245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0.255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0.215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0.20500000000000002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0.17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0.154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0.19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0.19500000000000001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0.17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0.20500000000000002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0.99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>
        <v>0.93350000000000011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2"/>
      </tp>
      <tp>
        <v>0.23688000000000001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0.79688000000000003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0.9285000000000001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2"/>
      </tp>
      <tp>
        <v>0.79300000000000004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0.753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0.76829999999999998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0.72870000000000001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0.64800000000000002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0.61799999999999999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8.6000000000000007E-2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0.10100000000000001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0.13100000000000001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0.126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0.17200000000000001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0.40250000000000002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0.19900000000000001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0.15280000000000002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0.186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0.189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0.159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0.17280000000000001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0.20600000000000002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0.4425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0.16900000000000001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0.21200000000000002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>
        <v>0.12870000000000001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0.13600000000000001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0.16500000000000001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0.15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0.36449999999999999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0.151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0.39950000000000002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0.111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0.18000000000000002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0.125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0.13870000000000002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0.17600000000000002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0.79500000000000004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0.755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0.53800000000000003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0.50800000000000001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0.28750000000000003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5.8000000000000003E-2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7.400000000000001E-2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9.8000000000000004E-2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0.114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0.32250000000000001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0.53663000000000005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1.2041300000000001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2"/>
      </tp>
      <tp>
        <v>0.33775000000000005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1.1000000000000001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2"/>
      </tp>
      <tp>
        <v>0.76100000000000001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0.72100000000000009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0.69000000000000006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0.22800000000000001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0.70300000000000007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0.66300000000000003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0.73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0.20800000000000002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0.623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0.59300000000000008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0.498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0.53500000000000003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0.55500000000000005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0.47800000000000004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0.15230000000000002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0.18380000000000002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0.1472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1.2650000000000001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0.1807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-0.34140000000000004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>
        <v>-0.41500000000000004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-0.28770000000000001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>
        <v>-0.375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0.16720000000000002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1.2150000000000001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0.20070000000000002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>
        <v>0.17230000000000001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0.20380000000000001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>
        <v>1.31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3"/>
      </tp>
      <tp>
        <v>1.26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3"/>
      </tp>
      <tp>
        <v>-8.0000000000000002E-3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5.2000000000000005E-2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>
        <v>0.307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  <tp>
        <v>5.0800000000000005E-2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0.114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  <tp>
        <v>0.41639999999999999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-2.8000000000000001E-2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1.6E-2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8.09E-2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0.12790000000000001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>
        <v>6.1600000000000002E-2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0.1086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>
        <v>0.31640000000000001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-1.8000000000000002E-2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5.6000000000000001E-2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0.32700000000000001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  <tp>
        <v>3.0800000000000001E-2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7.400000000000001E-2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>
        <v>3.3000000000000002E-2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7.2000000000000008E-2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>
        <v>0.10100000000000001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0.15679999999999999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0.14560000000000001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0.18360000000000001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8.72E-2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0.12300000000000001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0.3982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0.1583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0.19400000000000001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>
        <v>0.43820000000000003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0.13830000000000001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0.17400000000000002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0.1072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0.16300000000000001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0.12560000000000002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0.1636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0.14200000000000002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0.1668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0.73299999999999998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0.69400000000000006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  <tp>
        <v>-1.2800000000000001E-2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-1.78E-2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-2.8E-3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2.2200000000000001E-2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>
        <v>0.67363000000000006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0.99425000000000008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2"/>
      </tp>
      <tp>
        <v>0.65200000000000002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0.61199999999999999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-9.6700000000000008E-2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-0.11080000000000001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-7.6700000000000004E-2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>
        <v>-7.0800000000000002E-2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0.66100000000000003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2"/>
      </tp>
      <tp>
        <v>0.62190000000000001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9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0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7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8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6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1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2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4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5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7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5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6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3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4" s="4"/>
      </tp>
      <tp>
        <v>0.61499999999999999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2"/>
      </tp>
      <tp>
        <v>0.5988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0.58600000000000008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0.65600000000000003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0.57920000000000005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0.68300000000000005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0.59300000000000008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0.65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0.629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0.63650000000000007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0.61550000000000005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0.45980000000000004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2"/>
      </tp>
      <tp>
        <v>0.62050000000000005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0.59950000000000003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0.46400000000000002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2"/>
      </tp>
      <tp>
        <v>0.64400000000000002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0.47400000000000003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0.501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2"/>
      </tp>
      <tp>
        <v>0.59899999999999998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0.42900000000000005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0.47100000000000003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2"/>
      </tp>
      <tp>
        <v>0.60699999999999998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2"/>
      </tp>
      <tp>
        <v>0.55100000000000005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1286598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186018</xdr:colOff>
      <xdr:row>3</xdr:row>
      <xdr:rowOff>112619</xdr:rowOff>
    </xdr:from>
    <xdr:to>
      <xdr:col>31</xdr:col>
      <xdr:colOff>592018</xdr:colOff>
      <xdr:row>29</xdr:row>
      <xdr:rowOff>132363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9577" y="684119"/>
          <a:ext cx="6457177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238125</xdr:colOff>
      <xdr:row>2</xdr:row>
      <xdr:rowOff>66675</xdr:rowOff>
    </xdr:from>
    <xdr:to>
      <xdr:col>31</xdr:col>
      <xdr:colOff>903</xdr:colOff>
      <xdr:row>28</xdr:row>
      <xdr:rowOff>95945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447675"/>
          <a:ext cx="6468378" cy="498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2</xdr:row>
      <xdr:rowOff>180975</xdr:rowOff>
    </xdr:from>
    <xdr:to>
      <xdr:col>32</xdr:col>
      <xdr:colOff>48529</xdr:colOff>
      <xdr:row>33</xdr:row>
      <xdr:rowOff>10325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561975"/>
          <a:ext cx="6477904" cy="573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</xdr:row>
      <xdr:rowOff>104775</xdr:rowOff>
    </xdr:from>
    <xdr:to>
      <xdr:col>29</xdr:col>
      <xdr:colOff>448565</xdr:colOff>
      <xdr:row>38</xdr:row>
      <xdr:rowOff>77153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485775"/>
          <a:ext cx="6373115" cy="6830378"/>
        </a:xfrm>
        <a:prstGeom prst="rect">
          <a:avLst/>
        </a:prstGeom>
      </xdr:spPr>
    </xdr:pic>
    <xdr:clientData/>
  </xdr:twoCellAnchor>
  <xdr:twoCellAnchor editAs="oneCell">
    <xdr:from>
      <xdr:col>20</xdr:col>
      <xdr:colOff>166008</xdr:colOff>
      <xdr:row>38</xdr:row>
      <xdr:rowOff>155121</xdr:rowOff>
    </xdr:from>
    <xdr:to>
      <xdr:col>27</xdr:col>
      <xdr:colOff>389883</xdr:colOff>
      <xdr:row>59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1</xdr:row>
      <xdr:rowOff>78442</xdr:rowOff>
    </xdr:from>
    <xdr:to>
      <xdr:col>31</xdr:col>
      <xdr:colOff>458116</xdr:colOff>
      <xdr:row>24</xdr:row>
      <xdr:rowOff>98106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83" y="268942"/>
          <a:ext cx="6509291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381561</xdr:colOff>
      <xdr:row>3</xdr:row>
      <xdr:rowOff>22410</xdr:rowOff>
    </xdr:from>
    <xdr:to>
      <xdr:col>31</xdr:col>
      <xdr:colOff>148821</xdr:colOff>
      <xdr:row>29</xdr:row>
      <xdr:rowOff>185049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061" y="593910"/>
          <a:ext cx="6423554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ibor-rates.eu/en/what-is-euribor/" TargetMode="External"/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563-0812-4B86-AF79-B6CBA2FA2AD9}">
  <sheetPr>
    <tabColor rgb="FFC00000"/>
  </sheetPr>
  <dimension ref="B2:D30"/>
  <sheetViews>
    <sheetView tabSelected="1" workbookViewId="0">
      <selection activeCell="B2" sqref="B2"/>
    </sheetView>
  </sheetViews>
  <sheetFormatPr defaultRowHeight="15" x14ac:dyDescent="0.25"/>
  <cols>
    <col min="2" max="2" width="63.7109375" customWidth="1"/>
  </cols>
  <sheetData>
    <row r="2" spans="2:4" ht="15.75" x14ac:dyDescent="0.25">
      <c r="B2" s="8" t="s">
        <v>452</v>
      </c>
      <c r="C2" s="8"/>
      <c r="D2" s="8"/>
    </row>
    <row r="3" spans="2:4" ht="45" x14ac:dyDescent="0.25">
      <c r="B3" s="13" t="s">
        <v>448</v>
      </c>
    </row>
    <row r="4" spans="2:4" ht="30" x14ac:dyDescent="0.25">
      <c r="B4" s="13" t="s">
        <v>449</v>
      </c>
    </row>
    <row r="5" spans="2:4" x14ac:dyDescent="0.25">
      <c r="B5" s="13" t="s">
        <v>450</v>
      </c>
    </row>
    <row r="6" spans="2:4" x14ac:dyDescent="0.25">
      <c r="B6" s="13"/>
    </row>
    <row r="7" spans="2:4" ht="15.75" x14ac:dyDescent="0.25">
      <c r="B7" s="20" t="s">
        <v>74</v>
      </c>
      <c r="C7" s="8"/>
    </row>
    <row r="8" spans="2:4" x14ac:dyDescent="0.25">
      <c r="B8" s="13"/>
    </row>
    <row r="9" spans="2:4" x14ac:dyDescent="0.25">
      <c r="B9" s="13"/>
    </row>
    <row r="10" spans="2:4" x14ac:dyDescent="0.25">
      <c r="B10" s="13"/>
    </row>
    <row r="11" spans="2:4" ht="15.75" x14ac:dyDescent="0.25">
      <c r="B11" s="20" t="s">
        <v>73</v>
      </c>
      <c r="C11" s="8"/>
    </row>
    <row r="12" spans="2:4" x14ac:dyDescent="0.25">
      <c r="B12" s="13" t="s">
        <v>434</v>
      </c>
    </row>
    <row r="13" spans="2:4" ht="30" x14ac:dyDescent="0.25">
      <c r="B13" s="13" t="s">
        <v>451</v>
      </c>
    </row>
    <row r="14" spans="2:4" x14ac:dyDescent="0.25">
      <c r="B14" s="13"/>
    </row>
    <row r="15" spans="2:4" ht="15.75" x14ac:dyDescent="0.25">
      <c r="B15" s="20" t="s">
        <v>76</v>
      </c>
      <c r="C15" s="8"/>
    </row>
    <row r="16" spans="2:4" x14ac:dyDescent="0.25">
      <c r="B16" s="13" t="s">
        <v>424</v>
      </c>
    </row>
    <row r="17" spans="2:3" x14ac:dyDescent="0.25">
      <c r="B17" s="13" t="s">
        <v>433</v>
      </c>
    </row>
    <row r="18" spans="2:3" x14ac:dyDescent="0.25">
      <c r="B18" s="13"/>
    </row>
    <row r="19" spans="2:3" ht="15.75" x14ac:dyDescent="0.25">
      <c r="B19" s="20" t="s">
        <v>68</v>
      </c>
      <c r="C19" s="8"/>
    </row>
    <row r="20" spans="2:3" ht="30" x14ac:dyDescent="0.25">
      <c r="B20" s="13" t="s">
        <v>423</v>
      </c>
    </row>
    <row r="21" spans="2:3" ht="45" x14ac:dyDescent="0.25">
      <c r="B21" s="13" t="s">
        <v>421</v>
      </c>
    </row>
    <row r="22" spans="2:3" ht="30" x14ac:dyDescent="0.25">
      <c r="B22" s="13" t="s">
        <v>422</v>
      </c>
      <c r="C22" s="14" t="s">
        <v>420</v>
      </c>
    </row>
    <row r="23" spans="2:3" ht="30" x14ac:dyDescent="0.25">
      <c r="B23" s="13" t="s">
        <v>425</v>
      </c>
    </row>
    <row r="24" spans="2:3" x14ac:dyDescent="0.25">
      <c r="B24" s="13"/>
    </row>
    <row r="25" spans="2:3" ht="15.75" x14ac:dyDescent="0.25">
      <c r="B25" s="20" t="s">
        <v>53</v>
      </c>
      <c r="C25" s="8"/>
    </row>
    <row r="26" spans="2:3" x14ac:dyDescent="0.25">
      <c r="B26" s="13"/>
    </row>
    <row r="27" spans="2:3" x14ac:dyDescent="0.25">
      <c r="B27" s="13"/>
    </row>
    <row r="28" spans="2:3" x14ac:dyDescent="0.25">
      <c r="B28" s="13"/>
    </row>
    <row r="29" spans="2:3" ht="15.75" x14ac:dyDescent="0.25">
      <c r="B29" s="20" t="s">
        <v>70</v>
      </c>
      <c r="C29" s="8"/>
    </row>
    <row r="30" spans="2:3" x14ac:dyDescent="0.25">
      <c r="B30" s="13" t="s">
        <v>344</v>
      </c>
      <c r="C30" s="14" t="s">
        <v>371</v>
      </c>
    </row>
  </sheetData>
  <hyperlinks>
    <hyperlink ref="C30" r:id="rId1" xr:uid="{BC39192B-72B1-425A-9C7F-68615E181A02}"/>
    <hyperlink ref="C22" r:id="rId2" xr:uid="{51711F2E-8D4A-4688-BFDE-A902421105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18" t="s">
        <v>53</v>
      </c>
      <c r="H2" s="8" t="s">
        <v>70</v>
      </c>
    </row>
    <row r="3" spans="2:8" ht="15.75" x14ac:dyDescent="0.25">
      <c r="B3" s="8" t="s">
        <v>1</v>
      </c>
      <c r="C3" t="s">
        <v>332</v>
      </c>
      <c r="D3" t="s">
        <v>332</v>
      </c>
      <c r="G3" s="19"/>
    </row>
    <row r="4" spans="2:8" ht="15.75" x14ac:dyDescent="0.25">
      <c r="B4" s="8" t="s">
        <v>2</v>
      </c>
      <c r="C4" t="s">
        <v>332</v>
      </c>
      <c r="D4" t="s">
        <v>332</v>
      </c>
      <c r="E4" s="15" t="s">
        <v>409</v>
      </c>
      <c r="F4" t="s">
        <v>332</v>
      </c>
      <c r="G4" s="19"/>
      <c r="H4" t="s">
        <v>331</v>
      </c>
    </row>
    <row r="5" spans="2:8" ht="15.75" x14ac:dyDescent="0.25">
      <c r="B5" s="8" t="s">
        <v>33</v>
      </c>
      <c r="C5" t="s">
        <v>332</v>
      </c>
      <c r="D5" t="s">
        <v>332</v>
      </c>
      <c r="G5" s="19"/>
    </row>
    <row r="6" spans="2:8" ht="15.75" x14ac:dyDescent="0.25">
      <c r="B6" s="8" t="s">
        <v>3</v>
      </c>
      <c r="C6" t="s">
        <v>408</v>
      </c>
      <c r="D6" t="s">
        <v>408</v>
      </c>
      <c r="G6" s="19" t="s">
        <v>372</v>
      </c>
    </row>
    <row r="8" spans="2:8" x14ac:dyDescent="0.25">
      <c r="C8" t="s">
        <v>441</v>
      </c>
    </row>
    <row r="10" spans="2:8" x14ac:dyDescent="0.25">
      <c r="C10" t="s">
        <v>442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B2" sqref="B2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19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10" t="s">
        <v>86</v>
      </c>
      <c r="C3" s="11" t="s">
        <v>98</v>
      </c>
      <c r="D3" s="11" t="s">
        <v>103</v>
      </c>
      <c r="E3" s="11" t="s">
        <v>107</v>
      </c>
      <c r="F3" s="11" t="s">
        <v>108</v>
      </c>
      <c r="G3" s="11" t="s">
        <v>109</v>
      </c>
      <c r="H3" s="11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112</v>
      </c>
      <c r="F4" s="9" t="s">
        <v>334</v>
      </c>
      <c r="G4" s="9" t="s">
        <v>110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114</v>
      </c>
      <c r="F5" s="9" t="s">
        <v>115</v>
      </c>
      <c r="G5" s="9" t="s">
        <v>389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113</v>
      </c>
      <c r="F6" s="9" t="s">
        <v>116</v>
      </c>
      <c r="G6" s="9" t="s">
        <v>111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268</v>
      </c>
      <c r="E7" s="9" t="s">
        <v>443</v>
      </c>
      <c r="F7" s="9" t="s">
        <v>446</v>
      </c>
      <c r="G7" s="9" t="s">
        <v>444</v>
      </c>
      <c r="H7" s="9" t="s">
        <v>445</v>
      </c>
    </row>
    <row r="9" spans="2:8" ht="15.75" x14ac:dyDescent="0.25">
      <c r="C9" s="8" t="s">
        <v>3</v>
      </c>
      <c r="D9" s="8" t="s">
        <v>435</v>
      </c>
      <c r="E9" s="8" t="s">
        <v>438</v>
      </c>
    </row>
    <row r="10" spans="2:8" ht="15.75" x14ac:dyDescent="0.25">
      <c r="B10" s="8" t="s">
        <v>436</v>
      </c>
      <c r="C10" s="9" t="s">
        <v>437</v>
      </c>
      <c r="D10" s="9" t="s">
        <v>439</v>
      </c>
      <c r="E10" s="9" t="s">
        <v>419</v>
      </c>
    </row>
    <row r="11" spans="2:8" x14ac:dyDescent="0.25">
      <c r="D11" s="9" t="s">
        <v>440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T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6" max="16" width="11.85546875" bestFit="1" customWidth="1"/>
    <col min="17" max="17" width="7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tr">
        <f t="shared" ref="D5:D19" si="0">_xlfn.CONCAT(C$2,B5,"=")</f>
        <v>SEKAMTNS1M=</v>
      </c>
      <c r="E5">
        <f>_xll.RtGet("IDN",D5,"BID")</f>
        <v>3.6000000000000004E-2</v>
      </c>
      <c r="F5">
        <f>_xll.RtGet("IDN",D5,"ASK")</f>
        <v>5.6000000000000001E-2</v>
      </c>
      <c r="G5">
        <f>AVERAGE(E5:F5)</f>
        <v>4.5999999999999999E-2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  <c r="N5" s="12">
        <v>0</v>
      </c>
      <c r="P5" s="16">
        <f>_xll.RHistory(D5,".Timestamp;.Close","START:01-Mar-1995 NBROWS:1 INTERVAL:1D",,"SORT:ASC TSREPEAT:NO")</f>
        <v>37502</v>
      </c>
      <c r="Q5">
        <v>4.34</v>
      </c>
    </row>
    <row r="6" spans="2:20" x14ac:dyDescent="0.25">
      <c r="B6" t="s">
        <v>6</v>
      </c>
      <c r="C6" t="s">
        <v>1</v>
      </c>
      <c r="D6" t="str">
        <f t="shared" si="0"/>
        <v>SEKAMTNS2M=</v>
      </c>
      <c r="E6">
        <f>_xll.RtGet("IDN",D6,"BID")</f>
        <v>-4.5999999999999999E-2</v>
      </c>
      <c r="F6">
        <f>_xll.RtGet("IDN",D6,"ASK")</f>
        <v>-6.0000000000000001E-3</v>
      </c>
      <c r="G6">
        <f t="shared" ref="G6:G24" si="2">AVERAGE(E6:F6)</f>
        <v>-2.5999999999999999E-2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  <c r="N6" s="12">
        <v>0</v>
      </c>
      <c r="P6" s="16">
        <f>_xll.RHistory(D6,".Timestamp;.Close","START:01-Mar-1995 NBROWS:1 INTERVAL:1D",,"SORT:ASC TSREPEAT:NO")</f>
        <v>37502</v>
      </c>
      <c r="Q6">
        <v>4.34</v>
      </c>
    </row>
    <row r="7" spans="2:20" x14ac:dyDescent="0.25">
      <c r="B7" t="s">
        <v>7</v>
      </c>
      <c r="C7" t="s">
        <v>1</v>
      </c>
      <c r="D7" t="str">
        <f t="shared" si="0"/>
        <v>SEKAMTNS3M=</v>
      </c>
      <c r="E7">
        <f>_xll.RtGet("IDN",D7,"BID")</f>
        <v>-3.3000000000000002E-2</v>
      </c>
      <c r="F7">
        <f>_xll.RtGet("IDN",D7,"ASK")</f>
        <v>7.0000000000000001E-3</v>
      </c>
      <c r="G7">
        <f t="shared" si="2"/>
        <v>-1.3000000000000001E-2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  <c r="N7" s="12">
        <v>0</v>
      </c>
      <c r="P7" s="16">
        <f>_xll.RHistory(D7,".Timestamp;.Close","START:01-Mar-1995 NBROWS:1 INTERVAL:1D",,"SORT:ASC TSREPEAT:NO")</f>
        <v>37502</v>
      </c>
      <c r="Q7">
        <v>4.33</v>
      </c>
    </row>
    <row r="8" spans="2:20" x14ac:dyDescent="0.25">
      <c r="B8" t="s">
        <v>10</v>
      </c>
      <c r="C8" t="s">
        <v>1</v>
      </c>
      <c r="D8" t="str">
        <f t="shared" si="0"/>
        <v>SEKAMTNS6M=</v>
      </c>
      <c r="E8">
        <f>_xll.RtGet("IDN",D8,"BID")</f>
        <v>-4.4000000000000004E-2</v>
      </c>
      <c r="F8">
        <f>_xll.RtGet("IDN",D8,"ASK")</f>
        <v>-4.0000000000000001E-3</v>
      </c>
      <c r="G8">
        <f t="shared" si="2"/>
        <v>-2.4E-2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  <c r="N8" s="12">
        <v>0</v>
      </c>
      <c r="P8" s="16">
        <f>_xll.RHistory(D8,".Timestamp;.Close","START:01-Mar-1995 NBROWS:1 INTERVAL:1D",,"SORT:ASC TSREPEAT:NO")</f>
        <v>37502</v>
      </c>
      <c r="Q8">
        <v>4.3600000000000003</v>
      </c>
    </row>
    <row r="9" spans="2:20" x14ac:dyDescent="0.25">
      <c r="B9" t="s">
        <v>13</v>
      </c>
      <c r="C9" t="s">
        <v>1</v>
      </c>
      <c r="D9" t="str">
        <f t="shared" si="0"/>
        <v>SEKAMTNS9M=</v>
      </c>
      <c r="E9">
        <f>_xll.RtGet("IDN",D9,"BID")</f>
        <v>-4.5000000000000005E-2</v>
      </c>
      <c r="F9">
        <f>_xll.RtGet("IDN",D9,"ASK")</f>
        <v>-5.0000000000000001E-3</v>
      </c>
      <c r="G9">
        <f t="shared" si="2"/>
        <v>-2.5000000000000001E-2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  <c r="N9" s="12">
        <v>0</v>
      </c>
      <c r="P9" s="16">
        <f>_xll.RHistory(D9,".Timestamp;.Close","START:01-Mar-1995 NBROWS:1 INTERVAL:1D",,"SORT:ASC TSREPEAT:NO")</f>
        <v>37502</v>
      </c>
      <c r="Q9">
        <v>4.41</v>
      </c>
    </row>
    <row r="10" spans="2:20" x14ac:dyDescent="0.25">
      <c r="B10" t="s">
        <v>16</v>
      </c>
      <c r="C10" t="s">
        <v>1</v>
      </c>
      <c r="D10" t="str">
        <f t="shared" si="0"/>
        <v>SEKAMTNS1Y=</v>
      </c>
      <c r="E10">
        <f>_xll.RtGet("IDN",D10,"BID")</f>
        <v>-4.5999999999999999E-2</v>
      </c>
      <c r="F10">
        <f>_xll.RtGet("IDN",D10,"ASK")</f>
        <v>-6.0000000000000001E-3</v>
      </c>
      <c r="G10">
        <f t="shared" si="2"/>
        <v>-2.5999999999999999E-2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  <c r="N10" s="12">
        <v>0</v>
      </c>
      <c r="P10" s="16">
        <f>_xll.RHistory(D10,".Timestamp;.Close","START:01-Mar-1995 NBROWS:1 INTERVAL:1D",,"SORT:ASC TSREPEAT:NO")</f>
        <v>37497</v>
      </c>
      <c r="Q10">
        <v>4.4800000000000004</v>
      </c>
    </row>
    <row r="11" spans="2:20" x14ac:dyDescent="0.25">
      <c r="B11" t="s">
        <v>17</v>
      </c>
      <c r="C11" t="s">
        <v>1</v>
      </c>
      <c r="D11" t="str">
        <f t="shared" si="0"/>
        <v>SEKAMTNS2Y=</v>
      </c>
      <c r="E11">
        <f>_xll.RtGet("IDN",D11,"BID")</f>
        <v>-2.6000000000000002E-2</v>
      </c>
      <c r="F11">
        <f>_xll.RtGet("IDN",D11,"ASK")</f>
        <v>2.4E-2</v>
      </c>
      <c r="G11">
        <f t="shared" si="2"/>
        <v>-1.0000000000000009E-3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  <c r="N11" s="12">
        <v>0</v>
      </c>
      <c r="P11" s="16">
        <f>_xll.RHistory(D11,".Timestamp;.Close","START:01-Mar-1995 NBROWS:1 INTERVAL:1D",,"SORT:ASC TSREPEAT:NO")</f>
        <v>41204</v>
      </c>
      <c r="Q11">
        <v>1.0149999999999999</v>
      </c>
    </row>
    <row r="12" spans="2:20" x14ac:dyDescent="0.25">
      <c r="B12" t="s">
        <v>18</v>
      </c>
      <c r="C12" t="s">
        <v>1</v>
      </c>
      <c r="D12" t="str">
        <f t="shared" si="0"/>
        <v>SEKAMTNS3Y=</v>
      </c>
      <c r="E12">
        <f>_xll.RtGet("IDN",D12,"BID")</f>
        <v>2.6000000000000002E-2</v>
      </c>
      <c r="F12">
        <f>_xll.RtGet("IDN",D12,"ASK")</f>
        <v>7.5999999999999998E-2</v>
      </c>
      <c r="G12">
        <f t="shared" si="2"/>
        <v>5.1000000000000004E-2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  <c r="N12" s="12">
        <v>0</v>
      </c>
      <c r="P12" s="16">
        <f>_xll.RHistory(D12,".Timestamp;.Close","START:01-Mar-1995 NBROWS:1 INTERVAL:1D",,"SORT:ASC TSREPEAT:NO")</f>
        <v>41204</v>
      </c>
      <c r="Q12">
        <v>1.105</v>
      </c>
    </row>
    <row r="13" spans="2:20" x14ac:dyDescent="0.25">
      <c r="B13" t="s">
        <v>19</v>
      </c>
      <c r="C13" t="s">
        <v>1</v>
      </c>
      <c r="D13" t="str">
        <f t="shared" si="0"/>
        <v>SEKAMTNS4Y=</v>
      </c>
      <c r="E13">
        <f>_xll.RtGet("IDN",D13,"BID")</f>
        <v>0.04</v>
      </c>
      <c r="F13">
        <f>_xll.RtGet("IDN",D13,"ASK")</f>
        <v>9.0000000000000011E-2</v>
      </c>
      <c r="G13">
        <f t="shared" si="2"/>
        <v>6.5000000000000002E-2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  <c r="N13" s="12">
        <v>0</v>
      </c>
      <c r="P13" s="16">
        <f>_xll.RHistory(D13,".Timestamp;.Close","START:01-Mar-1995 NBROWS:1 INTERVAL:1D",,"SORT:ASC TSREPEAT:NO")</f>
        <v>41204</v>
      </c>
      <c r="Q13">
        <v>1.22</v>
      </c>
    </row>
    <row r="14" spans="2:20" x14ac:dyDescent="0.25">
      <c r="B14" t="s">
        <v>20</v>
      </c>
      <c r="C14" t="s">
        <v>1</v>
      </c>
      <c r="D14" t="str">
        <f t="shared" si="0"/>
        <v>SEKAMTNS5Y=</v>
      </c>
      <c r="E14">
        <f>_xll.RtGet("IDN",D14,"BID")</f>
        <v>0.13500000000000001</v>
      </c>
      <c r="F14">
        <f>_xll.RtGet("IDN",D14,"ASK")</f>
        <v>0.185</v>
      </c>
      <c r="G14">
        <f t="shared" si="2"/>
        <v>0.16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  <c r="N14" s="12">
        <v>0</v>
      </c>
      <c r="P14" s="16">
        <f>_xll.RHistory(D14,".Timestamp;.Close","START:01-Mar-1995 NBROWS:1 INTERVAL:1D",,"SORT:ASC TSREPEAT:NO")</f>
        <v>41204</v>
      </c>
      <c r="Q14">
        <v>1.365</v>
      </c>
    </row>
    <row r="15" spans="2:20" x14ac:dyDescent="0.25">
      <c r="B15" t="s">
        <v>21</v>
      </c>
      <c r="C15" t="s">
        <v>1</v>
      </c>
      <c r="D15" t="str">
        <f t="shared" si="0"/>
        <v>SEKAMTNS6Y=</v>
      </c>
      <c r="E15">
        <f>_xll.RtGet("IDN",D15,"BID")</f>
        <v>0.17</v>
      </c>
      <c r="F15">
        <f>_xll.RtGet("IDN",D15,"ASK")</f>
        <v>0.22</v>
      </c>
      <c r="G15">
        <f t="shared" si="2"/>
        <v>0.19500000000000001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  <c r="N15" s="12">
        <v>0</v>
      </c>
      <c r="P15" s="16">
        <f>_xll.RHistory(D15,".Timestamp;.Close","START:01-Mar-1995 NBROWS:1 INTERVAL:1D",,"SORT:ASC TSREPEAT:NO")</f>
        <v>41204</v>
      </c>
      <c r="Q15">
        <v>1.49</v>
      </c>
    </row>
    <row r="16" spans="2:20" x14ac:dyDescent="0.25">
      <c r="B16" t="s">
        <v>22</v>
      </c>
      <c r="C16" t="s">
        <v>1</v>
      </c>
      <c r="D16" t="str">
        <f t="shared" si="0"/>
        <v>SEKAMTNS7Y=</v>
      </c>
      <c r="E16">
        <f>_xll.RtGet("IDN",D16,"BID")</f>
        <v>0.20500000000000002</v>
      </c>
      <c r="F16">
        <f>_xll.RtGet("IDN",D16,"ASK")</f>
        <v>0.255</v>
      </c>
      <c r="G16">
        <f t="shared" si="2"/>
        <v>0.23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  <c r="N16" s="12">
        <v>0</v>
      </c>
      <c r="P16" s="16">
        <f>_xll.RHistory(D16,".Timestamp;.Close","START:01-Mar-1995 NBROWS:1 INTERVAL:1D",,"SORT:ASC TSREPEAT:NO")</f>
        <v>41204</v>
      </c>
      <c r="Q16">
        <v>1.615</v>
      </c>
    </row>
    <row r="17" spans="1:20" x14ac:dyDescent="0.25">
      <c r="B17" t="s">
        <v>23</v>
      </c>
      <c r="C17" t="s">
        <v>1</v>
      </c>
      <c r="D17" t="str">
        <f t="shared" si="0"/>
        <v>SEKAMTNS8Y=</v>
      </c>
      <c r="E17">
        <f>_xll.RtGet("IDN",D17,"BID")</f>
        <v>0.23500000000000001</v>
      </c>
      <c r="F17">
        <f>_xll.RtGet("IDN",D17,"ASK")</f>
        <v>0.28500000000000003</v>
      </c>
      <c r="G17">
        <f t="shared" si="2"/>
        <v>0.26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  <c r="N17" s="12">
        <v>0</v>
      </c>
      <c r="P17" s="16">
        <f>_xll.RHistory(D17,".Timestamp;.Close","START:01-Mar-1995 NBROWS:1 INTERVAL:1D",,"SORT:ASC TSREPEAT:NO")</f>
        <v>41204</v>
      </c>
      <c r="Q17">
        <v>1.7150000000000001</v>
      </c>
    </row>
    <row r="18" spans="1:20" x14ac:dyDescent="0.25">
      <c r="B18" t="s">
        <v>24</v>
      </c>
      <c r="C18" t="s">
        <v>1</v>
      </c>
      <c r="D18" t="str">
        <f t="shared" si="0"/>
        <v>SEKAMTNS9Y=</v>
      </c>
      <c r="E18">
        <f>_xll.RtGet("IDN",D18,"BID")</f>
        <v>0.27</v>
      </c>
      <c r="F18">
        <f>_xll.RtGet("IDN",D18,"ASK")</f>
        <v>0.32</v>
      </c>
      <c r="G18">
        <f t="shared" si="2"/>
        <v>0.29500000000000004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  <c r="N18" s="12">
        <v>0</v>
      </c>
      <c r="P18" s="16">
        <f>_xll.RHistory(D18,".Timestamp;.Close","START:01-Mar-1995 NBROWS:1 INTERVAL:1D",,"SORT:ASC TSREPEAT:NO")</f>
        <v>41204</v>
      </c>
      <c r="Q18">
        <v>1.81</v>
      </c>
    </row>
    <row r="19" spans="1:20" x14ac:dyDescent="0.25">
      <c r="B19" t="s">
        <v>25</v>
      </c>
      <c r="C19" t="s">
        <v>1</v>
      </c>
      <c r="D19" t="str">
        <f t="shared" si="0"/>
        <v>SEKAMTNS10Y=</v>
      </c>
      <c r="E19">
        <f>_xll.RtGet("IDN",D19,"BID")</f>
        <v>0.31</v>
      </c>
      <c r="F19">
        <f>_xll.RtGet("IDN",D19,"ASK")</f>
        <v>0.36000000000000004</v>
      </c>
      <c r="G19">
        <f t="shared" si="2"/>
        <v>0.33500000000000002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  <c r="N19" s="12">
        <v>0</v>
      </c>
      <c r="P19" s="16">
        <f>_xll.RHistory(D19,".Timestamp;.Close","START:01-Mar-1995 NBROWS:1 INTERVAL:1D",,"SORT:ASC TSREPEAT:NO")</f>
        <v>41204</v>
      </c>
      <c r="Q19">
        <v>1.895</v>
      </c>
    </row>
    <row r="20" spans="1:20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>
        <f>_xll.RtGet("IDN",D20,"BID")</f>
        <v>0.36000000000000004</v>
      </c>
      <c r="F20">
        <f>_xll.RtGet("IDN",D20,"ASK")</f>
        <v>0.42000000000000004</v>
      </c>
      <c r="G20">
        <f t="shared" si="2"/>
        <v>0.39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  <c r="N20" s="12">
        <v>0</v>
      </c>
      <c r="P20" s="16">
        <f>_xll.RHistory(D20,".Timestamp;.Close","START:01-Mar-1995 NBROWS:1 INTERVAL:1D",,"SORT:ASC TSREPEAT:NO")</f>
        <v>41459</v>
      </c>
      <c r="Q20">
        <v>2.4249999999999998</v>
      </c>
    </row>
    <row r="21" spans="1:20" x14ac:dyDescent="0.25">
      <c r="B21" t="s">
        <v>27</v>
      </c>
      <c r="C21" t="s">
        <v>1</v>
      </c>
      <c r="D21" t="str">
        <f t="shared" si="3"/>
        <v>SEKAMTNS15Y=</v>
      </c>
      <c r="E21">
        <f>_xll.RtGet("IDN",D21,"BID")</f>
        <v>0.42000000000000004</v>
      </c>
      <c r="F21">
        <f>_xll.RtGet("IDN",D21,"ASK")</f>
        <v>0.48000000000000004</v>
      </c>
      <c r="G21">
        <f t="shared" si="2"/>
        <v>0.45000000000000007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  <c r="N21" s="12">
        <v>0</v>
      </c>
      <c r="P21" s="16">
        <f>_xll.RHistory(D21,".Timestamp;.Close","START:01-Mar-1995 NBROWS:1 INTERVAL:1D",,"SORT:ASC TSREPEAT:NO")</f>
        <v>41459</v>
      </c>
      <c r="Q21">
        <v>2.5150000000000001</v>
      </c>
    </row>
    <row r="22" spans="1:20" x14ac:dyDescent="0.25">
      <c r="B22" t="s">
        <v>28</v>
      </c>
      <c r="C22" t="s">
        <v>1</v>
      </c>
      <c r="D22" t="str">
        <f t="shared" si="3"/>
        <v>SEKAMTNS20Y=</v>
      </c>
      <c r="E22">
        <f>_xll.RtGet("IDN",D22,"BID")</f>
        <v>0.435</v>
      </c>
      <c r="F22">
        <f>_xll.RtGet("IDN",D22,"ASK")</f>
        <v>0.51500000000000001</v>
      </c>
      <c r="G22">
        <f t="shared" si="2"/>
        <v>0.47499999999999998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  <c r="N22" s="12">
        <v>0</v>
      </c>
      <c r="P22" s="16">
        <f>_xll.RHistory(D22,".Timestamp;.Close","START:01-Mar-1995 NBROWS:1 INTERVAL:1D",,"SORT:ASC TSREPEAT:NO")</f>
        <v>41459</v>
      </c>
      <c r="Q22">
        <v>2.5750000000000002</v>
      </c>
    </row>
    <row r="23" spans="1:20" x14ac:dyDescent="0.25">
      <c r="B23" t="s">
        <v>29</v>
      </c>
      <c r="C23" t="s">
        <v>1</v>
      </c>
      <c r="D23" t="str">
        <f t="shared" si="3"/>
        <v>SEKAMTNS25Y=</v>
      </c>
      <c r="E23">
        <f>_xll.RtGet("IDN",D23,"BID")</f>
        <v>0.40500000000000003</v>
      </c>
      <c r="F23">
        <f>_xll.RtGet("IDN",D23,"ASK")</f>
        <v>0.48500000000000004</v>
      </c>
      <c r="G23">
        <f t="shared" si="2"/>
        <v>0.44500000000000006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  <c r="N23" s="12">
        <v>0</v>
      </c>
      <c r="P23" s="16">
        <f>_xll.RHistory(D23,".Timestamp;.Close","START:01-Mar-1995 NBROWS:1 INTERVAL:1D",,"SORT:ASC TSREPEAT:NO")</f>
        <v>41459</v>
      </c>
      <c r="Q23">
        <v>2.605</v>
      </c>
    </row>
    <row r="24" spans="1:20" x14ac:dyDescent="0.25">
      <c r="B24" t="s">
        <v>30</v>
      </c>
      <c r="C24" t="s">
        <v>1</v>
      </c>
      <c r="D24" t="str">
        <f t="shared" si="3"/>
        <v>SEKAMTNS30Y=</v>
      </c>
      <c r="E24">
        <f>_xll.RtGet("IDN",D24,"BID")</f>
        <v>0.32</v>
      </c>
      <c r="F24">
        <f>_xll.RtGet("IDN",D24,"ASK")</f>
        <v>0.42000000000000004</v>
      </c>
      <c r="G24">
        <f t="shared" si="2"/>
        <v>0.37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  <c r="N24" s="12">
        <v>0</v>
      </c>
      <c r="P24" s="16">
        <f>_xll.RHistory(D24,".Timestamp;.Close","START:01-Mar-1995 NBROWS:1 INTERVAL:1D",,"SORT:ASC TSREPEAT:NO")</f>
        <v>41459</v>
      </c>
      <c r="Q24">
        <v>2.645</v>
      </c>
    </row>
    <row r="25" spans="1:20" x14ac:dyDescent="0.25">
      <c r="B25" t="s">
        <v>4</v>
      </c>
      <c r="C25" t="s">
        <v>2</v>
      </c>
      <c r="D25" t="s">
        <v>31</v>
      </c>
      <c r="G25">
        <f>_xll.RtGet("IDN",D25,"PRIMACT_1")</f>
        <v>0.10700000000000001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  <c r="N25" s="12">
        <v>0</v>
      </c>
      <c r="P25" s="16">
        <f>_xll.RHistory(D25,".Timestamp;.Close","START:01-Mar-1995 NBROWS:1 INTERVAL:1D",,"SORT:ASC TSREPEAT:NO")</f>
        <v>35591</v>
      </c>
      <c r="Q25">
        <v>4.2</v>
      </c>
      <c r="T25" s="16"/>
    </row>
    <row r="26" spans="1:20" x14ac:dyDescent="0.25">
      <c r="A26" t="s">
        <v>412</v>
      </c>
      <c r="B26" t="s">
        <v>117</v>
      </c>
      <c r="C26" t="s">
        <v>2</v>
      </c>
      <c r="D26" t="s">
        <v>417</v>
      </c>
      <c r="G26">
        <f>_xll.RtGet("IDN",D26,"PRIMACT_1")</f>
        <v>0.11800000000000001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  <c r="N26" s="12">
        <v>0</v>
      </c>
      <c r="P26" s="16">
        <f>_xll.RHistory(D26,".Timestamp;.Close","START:01-Mar-1995 NBROWS:1 INTERVAL:1D",,"SORT:ASC TSREPEAT:NO")</f>
        <v>34759</v>
      </c>
      <c r="Q26">
        <v>8.0500000000000007</v>
      </c>
    </row>
    <row r="27" spans="1:20" x14ac:dyDescent="0.25">
      <c r="A27" t="s">
        <v>412</v>
      </c>
      <c r="B27" t="s">
        <v>5</v>
      </c>
      <c r="C27" t="s">
        <v>2</v>
      </c>
      <c r="D27" t="s">
        <v>120</v>
      </c>
      <c r="G27">
        <f>_xll.RtGet("IDN",D27,"PRIMACT_1")</f>
        <v>0.26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  <c r="N27" s="12">
        <v>0</v>
      </c>
      <c r="P27" s="16">
        <f>_xll.RHistory(D27,".Timestamp;.Close","START:01-Mar-1995 NBROWS:1 INTERVAL:1D",,"SORT:ASC TSREPEAT:NO")</f>
        <v>34759</v>
      </c>
      <c r="Q27">
        <v>8.1</v>
      </c>
    </row>
    <row r="28" spans="1:20" x14ac:dyDescent="0.25">
      <c r="A28" t="s">
        <v>412</v>
      </c>
      <c r="B28" t="s">
        <v>6</v>
      </c>
      <c r="C28" t="s">
        <v>2</v>
      </c>
      <c r="D28" t="s">
        <v>119</v>
      </c>
      <c r="G28">
        <f>_xll.RtGet("IDN",D28,"PRIMACT_1")</f>
        <v>0.313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  <c r="N28" s="12">
        <v>0</v>
      </c>
      <c r="P28" s="16">
        <f>_xll.RHistory(D28,".Timestamp;.Close","START:01-Mar-1995 NBROWS:1 INTERVAL:1D",,"SORT:ASC TSREPEAT:NO")</f>
        <v>34759</v>
      </c>
      <c r="Q28">
        <v>8.25</v>
      </c>
    </row>
    <row r="29" spans="1:20" x14ac:dyDescent="0.25">
      <c r="B29" t="s">
        <v>7</v>
      </c>
      <c r="C29" t="s">
        <v>2</v>
      </c>
      <c r="D29" t="s">
        <v>32</v>
      </c>
      <c r="G29">
        <f>_xll.RtGet("IDN",D29,"PRIMACT_1")</f>
        <v>0.35500000000000004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  <c r="N29" s="12">
        <v>0</v>
      </c>
      <c r="P29" s="16">
        <f>_xll.RHistory(D29,".Timestamp;.Close","START:01-Mar-1995 NBROWS:1 INTERVAL:1D",,"SORT:ASC TSREPEAT:NO")</f>
        <v>34759</v>
      </c>
      <c r="Q29">
        <v>8.35</v>
      </c>
    </row>
    <row r="30" spans="1:20" x14ac:dyDescent="0.25">
      <c r="A30" t="s">
        <v>412</v>
      </c>
      <c r="B30" t="s">
        <v>10</v>
      </c>
      <c r="C30" t="s">
        <v>2</v>
      </c>
      <c r="D30" t="s">
        <v>118</v>
      </c>
      <c r="G30">
        <f>_xll.RtGet("IDN",D30,"PRIMACT_1")</f>
        <v>0.40900000000000003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  <c r="N30" s="12">
        <v>0</v>
      </c>
      <c r="P30" s="16">
        <f>_xll.RHistory(D30,".Timestamp;.Close","START:01-Mar-1995 NBROWS:1 INTERVAL:1D",,"SORT:ASC TSREPEAT:NO")</f>
        <v>34759</v>
      </c>
      <c r="Q30">
        <v>8.6</v>
      </c>
    </row>
    <row r="31" spans="1:20" x14ac:dyDescent="0.25">
      <c r="B31" t="s">
        <v>10</v>
      </c>
      <c r="C31" t="s">
        <v>33</v>
      </c>
      <c r="D31" t="s">
        <v>34</v>
      </c>
      <c r="E31">
        <f>_xll.RtGet("IDN",D31,"BID")</f>
        <v>0.20500000000000002</v>
      </c>
      <c r="F31">
        <f>_xll.RtGet("IDN",D31,"ASK")</f>
        <v>0.22500000000000001</v>
      </c>
      <c r="G31">
        <f t="shared" ref="G31:G57" si="7">AVERAGE(E31:F31)</f>
        <v>0.21500000000000002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  <c r="N31" s="12" t="s">
        <v>7</v>
      </c>
      <c r="P31" s="16">
        <f>_xll.RHistory(D31,".Timestamp;.Close","START:01-Mar-1995 NBROWS:1 INTERVAL:1D",,"SORT:ASC TSREPEAT:NO")</f>
        <v>35048</v>
      </c>
      <c r="Q31">
        <v>8.7200000000000006</v>
      </c>
      <c r="S31" t="str">
        <f>_xll.RtGet("IDN",D31,"GV3_TEXT")</f>
        <v>150620</v>
      </c>
      <c r="T31" s="16">
        <f>DATE(RIGHT(S31,2)+100,MID(S31,3,2)+LEFT(N31,1),LEFT(S31,2))</f>
        <v>44089</v>
      </c>
    </row>
    <row r="32" spans="1:20" x14ac:dyDescent="0.25">
      <c r="B32" t="s">
        <v>13</v>
      </c>
      <c r="C32" t="s">
        <v>33</v>
      </c>
      <c r="D32" t="s">
        <v>35</v>
      </c>
      <c r="E32">
        <f>_xll.RtGet("IDN",D32,"BID")</f>
        <v>0.154</v>
      </c>
      <c r="F32">
        <f>_xll.RtGet("IDN",D32,"ASK")</f>
        <v>0.17400000000000002</v>
      </c>
      <c r="G32">
        <f t="shared" si="7"/>
        <v>0.16400000000000001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  <c r="N32" s="12" t="s">
        <v>7</v>
      </c>
      <c r="P32" s="16">
        <f>_xll.RHistory(D32,".Timestamp;.Close","START:01-Mar-1995 NBROWS:1 INTERVAL:1D",,"SORT:ASC TSREPEAT:NO")</f>
        <v>35048</v>
      </c>
      <c r="Q32">
        <v>8.1300000000000008</v>
      </c>
      <c r="S32" t="str">
        <f>_xll.RtGet("IDN",D32,"GV3_TEXT")</f>
        <v>140920</v>
      </c>
      <c r="T32" s="16">
        <f t="shared" ref="T32:T47" si="8">DATE(RIGHT(S32,2)+100,MID(S32,3,2)+LEFT(N32,1),LEFT(S32,2))</f>
        <v>44179</v>
      </c>
    </row>
    <row r="33" spans="1:20" x14ac:dyDescent="0.25">
      <c r="B33" t="s">
        <v>16</v>
      </c>
      <c r="C33" t="s">
        <v>33</v>
      </c>
      <c r="D33" t="s">
        <v>36</v>
      </c>
      <c r="E33">
        <f>_xll.RtGet("IDN",D33,"BID")</f>
        <v>0.17</v>
      </c>
      <c r="F33">
        <f>_xll.RtGet("IDN",D33,"ASK")</f>
        <v>0.19</v>
      </c>
      <c r="G33">
        <f t="shared" si="7"/>
        <v>0.18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  <c r="N33" s="12" t="s">
        <v>7</v>
      </c>
      <c r="P33" s="16">
        <f>_xll.RHistory(D33,".Timestamp;.Close","START:01-Mar-1995 NBROWS:1 INTERVAL:1D",,"SORT:ASC TSREPEAT:NO")</f>
        <v>35048</v>
      </c>
      <c r="Q33">
        <v>7.83</v>
      </c>
      <c r="S33" t="str">
        <f>_xll.RtGet("IDN",D33,"GV3_TEXT")</f>
        <v>141220</v>
      </c>
      <c r="T33" s="16">
        <f t="shared" si="8"/>
        <v>44269</v>
      </c>
    </row>
    <row r="34" spans="1:20" x14ac:dyDescent="0.25">
      <c r="B34" t="s">
        <v>37</v>
      </c>
      <c r="C34" t="s">
        <v>33</v>
      </c>
      <c r="D34" t="s">
        <v>38</v>
      </c>
      <c r="E34">
        <f>_xll.RtGet("IDN",D34,"BID")</f>
        <v>0.19500000000000001</v>
      </c>
      <c r="F34">
        <f>_xll.RtGet("IDN",D34,"ASK")</f>
        <v>0.215</v>
      </c>
      <c r="G34">
        <f t="shared" si="7"/>
        <v>0.20500000000000002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  <c r="N34" s="12" t="s">
        <v>7</v>
      </c>
      <c r="P34" s="16">
        <f>_xll.RHistory(D34,".Timestamp;.Close","START:01-Mar-1995 NBROWS:1 INTERVAL:1D",,"SORT:ASC TSREPEAT:NO")</f>
        <v>35048</v>
      </c>
      <c r="Q34">
        <v>7.69</v>
      </c>
      <c r="S34" t="str">
        <f>_xll.RtGet("IDN",D34,"GV3_TEXT")</f>
        <v>150321</v>
      </c>
      <c r="T34" s="16">
        <f t="shared" si="8"/>
        <v>44362</v>
      </c>
    </row>
    <row r="35" spans="1:20" x14ac:dyDescent="0.25">
      <c r="B35" t="s">
        <v>39</v>
      </c>
      <c r="C35" t="s">
        <v>33</v>
      </c>
      <c r="D35" t="s">
        <v>40</v>
      </c>
      <c r="E35">
        <f>_xll.RtGet("IDN",D35,"BID")</f>
        <v>0.19</v>
      </c>
      <c r="F35">
        <f>_xll.RtGet("IDN",D35,"ASK")</f>
        <v>0.22</v>
      </c>
      <c r="G35">
        <f t="shared" si="7"/>
        <v>0.20500000000000002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  <c r="N35" s="12" t="s">
        <v>7</v>
      </c>
      <c r="P35" s="16">
        <f>_xll.RHistory(D35,".Timestamp;.Close","START:01-Mar-1995 NBROWS:1 INTERVAL:1D",,"SORT:ASC TSREPEAT:NO")</f>
        <v>35048</v>
      </c>
      <c r="Q35">
        <v>7.71</v>
      </c>
      <c r="S35" t="str">
        <f>_xll.RtGet("IDN",D35,"GV3_TEXT")</f>
        <v>140621</v>
      </c>
      <c r="T35" s="16">
        <f t="shared" si="8"/>
        <v>44453</v>
      </c>
    </row>
    <row r="36" spans="1:20" x14ac:dyDescent="0.25">
      <c r="B36" t="s">
        <v>41</v>
      </c>
      <c r="C36" t="s">
        <v>33</v>
      </c>
      <c r="D36" t="s">
        <v>42</v>
      </c>
      <c r="E36">
        <f>_xll.RtGet("IDN",D36,"BID")</f>
        <v>0.20500000000000002</v>
      </c>
      <c r="F36">
        <f>_xll.RtGet("IDN",D36,"ASK")</f>
        <v>0.22500000000000001</v>
      </c>
      <c r="G36">
        <f t="shared" si="7"/>
        <v>0.21500000000000002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  <c r="N36" s="12" t="s">
        <v>7</v>
      </c>
      <c r="P36" s="16">
        <f>_xll.RHistory(D36,".Timestamp;.Close","START:01-Mar-1995 NBROWS:1 INTERVAL:1D",,"SORT:ASC TSREPEAT:NO")</f>
        <v>35048</v>
      </c>
      <c r="Q36">
        <v>7.75</v>
      </c>
      <c r="S36" t="str">
        <f>_xll.RtGet("IDN",D36,"GV3_TEXT")</f>
        <v>130921</v>
      </c>
      <c r="T36" s="16">
        <f t="shared" si="8"/>
        <v>44543</v>
      </c>
    </row>
    <row r="37" spans="1:20" x14ac:dyDescent="0.25">
      <c r="B37" t="s">
        <v>17</v>
      </c>
      <c r="C37" t="s">
        <v>33</v>
      </c>
      <c r="D37" t="s">
        <v>43</v>
      </c>
      <c r="E37">
        <f>_xll.RtGet("IDN",D37,"BID")</f>
        <v>0.17</v>
      </c>
      <c r="F37">
        <f>_xll.RtGet("IDN",D37,"ASK")</f>
        <v>0.2</v>
      </c>
      <c r="G37">
        <f t="shared" si="7"/>
        <v>0.185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  <c r="N37" s="12" t="s">
        <v>7</v>
      </c>
      <c r="P37" s="16">
        <f>_xll.RHistory(D37,".Timestamp;.Close","START:01-Mar-1995 NBROWS:1 INTERVAL:1D",,"SORT:ASC TSREPEAT:NO")</f>
        <v>35048</v>
      </c>
      <c r="Q37">
        <v>7.8</v>
      </c>
      <c r="S37" t="str">
        <f>_xll.RtGet("IDN",D37,"GV3_TEXT")</f>
        <v>131221</v>
      </c>
      <c r="T37" s="16">
        <f t="shared" si="8"/>
        <v>44633</v>
      </c>
    </row>
    <row r="38" spans="1:20" x14ac:dyDescent="0.25">
      <c r="B38" t="s">
        <v>44</v>
      </c>
      <c r="C38" t="s">
        <v>33</v>
      </c>
      <c r="D38" t="s">
        <v>45</v>
      </c>
      <c r="E38">
        <f>_xll.RtGet("IDN",D38,"BID")</f>
        <v>0.215</v>
      </c>
      <c r="F38">
        <f>_xll.RtGet("IDN",D38,"ASK")</f>
        <v>0.245</v>
      </c>
      <c r="G38">
        <f t="shared" si="7"/>
        <v>0.22999999999999998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  <c r="N38" s="12" t="s">
        <v>7</v>
      </c>
      <c r="P38" s="16">
        <f>_xll.RHistory(D38,".Timestamp;.Close","START:01-Mar-1995 NBROWS:1 INTERVAL:1D",,"SORT:ASC TSREPEAT:NO")</f>
        <v>35048</v>
      </c>
      <c r="Q38">
        <v>7.85</v>
      </c>
      <c r="S38" t="str">
        <f>_xll.RtGet("IDN",D38,"GV3_TEXT")</f>
        <v>140322</v>
      </c>
      <c r="T38" s="16">
        <f t="shared" si="8"/>
        <v>44726</v>
      </c>
    </row>
    <row r="39" spans="1:20" x14ac:dyDescent="0.25">
      <c r="B39" t="s">
        <v>46</v>
      </c>
      <c r="C39" t="s">
        <v>33</v>
      </c>
      <c r="D39" t="s">
        <v>47</v>
      </c>
      <c r="E39">
        <f>_xll.RtGet("IDN",D39,"BID")</f>
        <v>0.255</v>
      </c>
      <c r="F39">
        <f>_xll.RtGet("IDN",D39,"ASK")</f>
        <v>0.29499999999999998</v>
      </c>
      <c r="G39">
        <f t="shared" si="7"/>
        <v>0.27500000000000002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  <c r="N39" s="12" t="s">
        <v>7</v>
      </c>
      <c r="P39" s="16">
        <f>_xll.RHistory(D39,".Timestamp;.Close","START:01-Mar-1995 NBROWS:1 INTERVAL:1D",,"SORT:ASC TSREPEAT:NO")</f>
        <v>36305</v>
      </c>
      <c r="Q39">
        <v>4.5</v>
      </c>
      <c r="S39" t="str">
        <f>_xll.RtGet("IDN",D39,"GV3_TEXT")</f>
        <v>130622</v>
      </c>
      <c r="T39" s="16">
        <f t="shared" si="8"/>
        <v>44817</v>
      </c>
    </row>
    <row r="40" spans="1:20" x14ac:dyDescent="0.25">
      <c r="B40" t="s">
        <v>48</v>
      </c>
      <c r="C40" t="s">
        <v>33</v>
      </c>
      <c r="D40" t="s">
        <v>49</v>
      </c>
      <c r="E40">
        <f>_xll.RtGet("IDN",D40,"BID")</f>
        <v>0.29399999999999998</v>
      </c>
      <c r="F40">
        <f>_xll.RtGet("IDN",D40,"ASK")</f>
        <v>0.33400000000000002</v>
      </c>
      <c r="G40">
        <f t="shared" si="7"/>
        <v>0.314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  <c r="N40" s="12" t="s">
        <v>7</v>
      </c>
      <c r="P40" s="16">
        <f>_xll.RHistory(D40,".Timestamp;.Close","START:01-Mar-1995 NBROWS:1 INTERVAL:1D",,"SORT:ASC TSREPEAT:NO")</f>
        <v>36305</v>
      </c>
      <c r="Q40">
        <v>4.6900000000000004</v>
      </c>
      <c r="S40" t="str">
        <f>_xll.RtGet("IDN",D40,"GV3_TEXT")</f>
        <v>190922</v>
      </c>
      <c r="T40" s="16">
        <f t="shared" si="8"/>
        <v>44914</v>
      </c>
    </row>
    <row r="41" spans="1:20" x14ac:dyDescent="0.25">
      <c r="B41" t="s">
        <v>18</v>
      </c>
      <c r="C41" t="s">
        <v>33</v>
      </c>
      <c r="D41" t="s">
        <v>50</v>
      </c>
      <c r="E41">
        <f>_xll.RtGet("IDN",D41,"BID")</f>
        <v>0.27900000000000003</v>
      </c>
      <c r="F41">
        <f>_xll.RtGet("IDN",D41,"ASK")</f>
        <v>0.31900000000000001</v>
      </c>
      <c r="G41">
        <f t="shared" si="7"/>
        <v>0.29900000000000004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  <c r="N41" s="12" t="s">
        <v>7</v>
      </c>
      <c r="P41" s="16">
        <f>_xll.RHistory(D41,".Timestamp;.Close","START:01-Mar-1995 NBROWS:1 INTERVAL:1D",,"SORT:ASC TSREPEAT:NO")</f>
        <v>36305</v>
      </c>
      <c r="Q41">
        <v>4.83</v>
      </c>
      <c r="S41" t="str">
        <f>_xll.RtGet("IDN",D41,"GV3_TEXT")</f>
        <v>191222</v>
      </c>
      <c r="T41" s="16">
        <f t="shared" si="8"/>
        <v>45004</v>
      </c>
    </row>
    <row r="42" spans="1:20" x14ac:dyDescent="0.25">
      <c r="B42" t="s">
        <v>51</v>
      </c>
      <c r="C42" t="s">
        <v>33</v>
      </c>
      <c r="D42" t="s">
        <v>52</v>
      </c>
      <c r="E42">
        <f>_xll.RtGet("IDN",D42,"BID")</f>
        <v>0.33900000000000002</v>
      </c>
      <c r="F42">
        <f>_xll.RtGet("IDN",D42,"ASK")</f>
        <v>0.379</v>
      </c>
      <c r="G42">
        <f t="shared" si="7"/>
        <v>0.35899999999999999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  <c r="N42" s="12" t="s">
        <v>7</v>
      </c>
      <c r="P42" s="16">
        <f>_xll.RHistory(D42,".Timestamp;.Close","START:01-Mar-1995 NBROWS:1 INTERVAL:1D",,"SORT:ASC TSREPEAT:NO")</f>
        <v>36305</v>
      </c>
      <c r="Q42">
        <v>4.91</v>
      </c>
      <c r="S42" t="str">
        <f>_xll.RtGet("IDN",D42,"GV3_TEXT")</f>
        <v>130323</v>
      </c>
      <c r="T42" s="16">
        <f t="shared" si="8"/>
        <v>45090</v>
      </c>
    </row>
    <row r="43" spans="1:20" x14ac:dyDescent="0.25">
      <c r="B43" t="s">
        <v>16</v>
      </c>
      <c r="C43" t="s">
        <v>3</v>
      </c>
      <c r="D43" t="str">
        <f t="shared" ref="D43:D57" si="9">_xlfn.CONCAT("SEKAB3S",B43,"=")</f>
        <v>SEKAB3S1Y=</v>
      </c>
      <c r="E43">
        <f>_xll.RtGet("IDN",D43,"BID")</f>
        <v>0.19500000000000001</v>
      </c>
      <c r="F43">
        <f>_xll.RtGet("IDN",D43,"ASK")</f>
        <v>0.24500000000000002</v>
      </c>
      <c r="G43">
        <f t="shared" si="7"/>
        <v>0.22000000000000003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  <c r="N43" s="12" t="s">
        <v>7</v>
      </c>
      <c r="P43" s="16">
        <f>_xll.RHistory(D43,".Timestamp;.Close","START:01-Mar-1995 NBROWS:1 INTERVAL:1D",,"SORT:ASC TSREPEAT:NO")</f>
        <v>35558</v>
      </c>
      <c r="Q43">
        <v>4.72</v>
      </c>
      <c r="T43" s="16"/>
    </row>
    <row r="44" spans="1:20" x14ac:dyDescent="0.25">
      <c r="A44" t="s">
        <v>412</v>
      </c>
      <c r="B44" t="s">
        <v>39</v>
      </c>
      <c r="C44" t="s">
        <v>3</v>
      </c>
      <c r="D44" t="s">
        <v>121</v>
      </c>
      <c r="E44">
        <f>_xll.RtGet("IDN",D44,"BID")</f>
        <v>0.20800000000000002</v>
      </c>
      <c r="F44">
        <f>_xll.RtGet("IDN",D44,"ASK")</f>
        <v>0.22800000000000001</v>
      </c>
      <c r="G44">
        <f t="shared" si="7"/>
        <v>0.21800000000000003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1">B$2</f>
        <v>SEK</v>
      </c>
      <c r="N44" s="12" t="s">
        <v>7</v>
      </c>
      <c r="P44" s="16">
        <f>_xll.RHistory(D44,".Timestamp;.Close","START:01-Mar-1995 NBROWS:1 INTERVAL:1D",,"SORT:ASC TSREPEAT:NO")</f>
        <v>37628</v>
      </c>
      <c r="Q44">
        <v>3.96</v>
      </c>
      <c r="T44" s="16"/>
    </row>
    <row r="45" spans="1:20" x14ac:dyDescent="0.25">
      <c r="B45" t="s">
        <v>17</v>
      </c>
      <c r="C45" t="s">
        <v>3</v>
      </c>
      <c r="D45" t="str">
        <f t="shared" si="9"/>
        <v>SEKAB3S2Y=</v>
      </c>
      <c r="E45">
        <f>_xll.RtGet("IDN",D45,"BID")</f>
        <v>0.20500000000000002</v>
      </c>
      <c r="F45">
        <f>_xll.RtGet("IDN",D45,"ASK")</f>
        <v>0.22500000000000001</v>
      </c>
      <c r="G45">
        <f t="shared" si="7"/>
        <v>0.21500000000000002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9.8699999999999992</v>
      </c>
      <c r="T45" s="16"/>
    </row>
    <row r="46" spans="1:20" x14ac:dyDescent="0.25">
      <c r="B46" t="s">
        <v>18</v>
      </c>
      <c r="C46" t="s">
        <v>3</v>
      </c>
      <c r="D46" t="str">
        <f t="shared" si="9"/>
        <v>SEKAB3S3Y=</v>
      </c>
      <c r="E46">
        <f>_xll.RtGet("IDN",D46,"BID")</f>
        <v>0.22800000000000001</v>
      </c>
      <c r="F46">
        <f>_xll.RtGet("IDN",D46,"ASK")</f>
        <v>0.248</v>
      </c>
      <c r="G46">
        <f t="shared" si="7"/>
        <v>0.23799999999999999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10.23</v>
      </c>
      <c r="T46" s="16"/>
    </row>
    <row r="47" spans="1:20" x14ac:dyDescent="0.25">
      <c r="B47" t="s">
        <v>19</v>
      </c>
      <c r="C47" t="s">
        <v>3</v>
      </c>
      <c r="D47" t="str">
        <f t="shared" si="9"/>
        <v>SEKAB3S4Y=</v>
      </c>
      <c r="E47">
        <f>_xll.RtGet("IDN",D47,"BID")</f>
        <v>0.26</v>
      </c>
      <c r="F47">
        <f>_xll.RtGet("IDN",D47,"ASK")</f>
        <v>0.28000000000000003</v>
      </c>
      <c r="G47">
        <f t="shared" si="7"/>
        <v>0.27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10.43</v>
      </c>
      <c r="T47" s="16"/>
    </row>
    <row r="48" spans="1:20" x14ac:dyDescent="0.25">
      <c r="B48" t="s">
        <v>20</v>
      </c>
      <c r="C48" t="s">
        <v>3</v>
      </c>
      <c r="D48" t="str">
        <f t="shared" si="9"/>
        <v>SEKAB3S5Y=</v>
      </c>
      <c r="E48">
        <f>_xll.RtGet("IDN",D48,"BID")</f>
        <v>0.3</v>
      </c>
      <c r="F48">
        <f>_xll.RtGet("IDN",D48,"ASK")</f>
        <v>0.32</v>
      </c>
      <c r="G48">
        <f t="shared" si="7"/>
        <v>0.31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10.52</v>
      </c>
    </row>
    <row r="49" spans="2:17" x14ac:dyDescent="0.25">
      <c r="B49" t="s">
        <v>21</v>
      </c>
      <c r="C49" t="s">
        <v>3</v>
      </c>
      <c r="D49" t="str">
        <f t="shared" si="9"/>
        <v>SEKAB3S6Y=</v>
      </c>
      <c r="E49">
        <f>_xll.RtGet("IDN",D49,"BID")</f>
        <v>0.33800000000000002</v>
      </c>
      <c r="F49">
        <f>_xll.RtGet("IDN",D49,"ASK")</f>
        <v>0.35800000000000004</v>
      </c>
      <c r="G49">
        <f t="shared" si="7"/>
        <v>0.34800000000000003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  <c r="N49" s="12" t="s">
        <v>7</v>
      </c>
      <c r="P49" s="16">
        <f>_xll.RHistory(D49,".Timestamp;.Close","START:01-Mar-1995 NBROWS:1 INTERVAL:1D",,"SORT:ASC TSREPEAT:NO")</f>
        <v>35655</v>
      </c>
      <c r="Q49">
        <v>6.4</v>
      </c>
    </row>
    <row r="50" spans="2:17" x14ac:dyDescent="0.25">
      <c r="B50" t="s">
        <v>22</v>
      </c>
      <c r="C50" t="s">
        <v>3</v>
      </c>
      <c r="D50" t="str">
        <f t="shared" si="9"/>
        <v>SEKAB3S7Y=</v>
      </c>
      <c r="E50">
        <f>_xll.RtGet("IDN",D50,"BID")</f>
        <v>0.37</v>
      </c>
      <c r="F50">
        <f>_xll.RtGet("IDN",D50,"ASK")</f>
        <v>0.39</v>
      </c>
      <c r="G50">
        <f t="shared" si="7"/>
        <v>0.38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10.66</v>
      </c>
    </row>
    <row r="51" spans="2:17" x14ac:dyDescent="0.25">
      <c r="B51" t="s">
        <v>23</v>
      </c>
      <c r="C51" t="s">
        <v>3</v>
      </c>
      <c r="D51" t="str">
        <f t="shared" si="9"/>
        <v>SEKAB3S8Y=</v>
      </c>
      <c r="E51">
        <f>_xll.RtGet("IDN",D51,"BID")</f>
        <v>0.40400000000000003</v>
      </c>
      <c r="F51">
        <f>_xll.RtGet("IDN",D51,"ASK")</f>
        <v>0.42400000000000004</v>
      </c>
      <c r="G51">
        <f t="shared" si="7"/>
        <v>0.41400000000000003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  <c r="N51" s="12" t="s">
        <v>7</v>
      </c>
      <c r="P51" s="16">
        <f>_xll.RHistory(D51,".Timestamp;.Close","START:01-Mar-1995 NBROWS:1 INTERVAL:1D",,"SORT:ASC TSREPEAT:NO")</f>
        <v>35655</v>
      </c>
      <c r="Q51">
        <v>6.63</v>
      </c>
    </row>
    <row r="52" spans="2:17" x14ac:dyDescent="0.25">
      <c r="B52" t="s">
        <v>24</v>
      </c>
      <c r="C52" t="s">
        <v>3</v>
      </c>
      <c r="D52" t="str">
        <f t="shared" si="9"/>
        <v>SEKAB3S9Y=</v>
      </c>
      <c r="E52">
        <f>_xll.RtGet("IDN",D52,"BID")</f>
        <v>0.45</v>
      </c>
      <c r="F52">
        <f>_xll.RtGet("IDN",D52,"ASK")</f>
        <v>0.47000000000000003</v>
      </c>
      <c r="G52">
        <f t="shared" si="7"/>
        <v>0.46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  <c r="N52" s="12" t="s">
        <v>7</v>
      </c>
      <c r="P52" s="16">
        <f>_xll.RHistory(D52,".Timestamp;.Close","START:01-Mar-1995 NBROWS:1 INTERVAL:1D",,"SORT:ASC TSREPEAT:NO")</f>
        <v>35655</v>
      </c>
      <c r="Q52">
        <v>6.73</v>
      </c>
    </row>
    <row r="53" spans="2:17" x14ac:dyDescent="0.25">
      <c r="B53" t="s">
        <v>25</v>
      </c>
      <c r="C53" t="s">
        <v>3</v>
      </c>
      <c r="D53" t="str">
        <f t="shared" si="9"/>
        <v>SEKAB3S10Y=</v>
      </c>
      <c r="E53">
        <f>_xll.RtGet("IDN",D53,"BID")</f>
        <v>0.47800000000000004</v>
      </c>
      <c r="F53">
        <f>_xll.RtGet("IDN",D53,"ASK")</f>
        <v>0.498</v>
      </c>
      <c r="G53">
        <f t="shared" si="7"/>
        <v>0.48799999999999999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  <c r="N53" s="12" t="s">
        <v>7</v>
      </c>
      <c r="P53" s="16">
        <f>_xll.RHistory(D53,".Timestamp;.Close","START:01-Mar-1995 NBROWS:1 INTERVAL:1D",,"SORT:ASC TSREPEAT:NO")</f>
        <v>34759</v>
      </c>
      <c r="Q53">
        <v>10.88</v>
      </c>
    </row>
    <row r="54" spans="2:17" x14ac:dyDescent="0.25">
      <c r="B54" t="s">
        <v>26</v>
      </c>
      <c r="C54" t="s">
        <v>3</v>
      </c>
      <c r="D54" t="str">
        <f t="shared" si="9"/>
        <v>SEKAB3S12Y=</v>
      </c>
      <c r="E54">
        <f>_xll.RtGet("IDN",D54,"BID")</f>
        <v>0.53500000000000003</v>
      </c>
      <c r="F54">
        <f>_xll.RtGet("IDN",D54,"ASK")</f>
        <v>0.55500000000000005</v>
      </c>
      <c r="G54">
        <f t="shared" si="7"/>
        <v>0.54500000000000004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  <c r="N54" s="12" t="s">
        <v>7</v>
      </c>
      <c r="P54" s="16">
        <f>_xll.RHistory(D54,".Timestamp;.Close","START:01-Mar-1995 NBROWS:1 INTERVAL:1D",,"SORT:ASC TSREPEAT:NO")</f>
        <v>39457</v>
      </c>
      <c r="Q54">
        <v>4.7925000000000004</v>
      </c>
    </row>
    <row r="55" spans="2:17" x14ac:dyDescent="0.25">
      <c r="B55" t="s">
        <v>27</v>
      </c>
      <c r="C55" t="s">
        <v>3</v>
      </c>
      <c r="D55" t="str">
        <f t="shared" si="9"/>
        <v>SEKAB3S15Y=</v>
      </c>
      <c r="E55">
        <f>_xll.RtGet("IDN",D55,"BID")</f>
        <v>0.59300000000000008</v>
      </c>
      <c r="F55">
        <f>_xll.RtGet("IDN",D55,"ASK")</f>
        <v>0.623</v>
      </c>
      <c r="G55">
        <f t="shared" si="7"/>
        <v>0.6080000000000001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  <c r="N55" s="12" t="s">
        <v>7</v>
      </c>
      <c r="P55" s="16">
        <f>_xll.RHistory(D55,".Timestamp;.Close","START:01-Mar-1995 NBROWS:1 INTERVAL:1D",,"SORT:ASC TSREPEAT:NO")</f>
        <v>39457</v>
      </c>
      <c r="Q55">
        <v>4.8099999999999996</v>
      </c>
    </row>
    <row r="56" spans="2:17" x14ac:dyDescent="0.25">
      <c r="B56" t="s">
        <v>28</v>
      </c>
      <c r="C56" t="s">
        <v>3</v>
      </c>
      <c r="D56" t="str">
        <f t="shared" si="9"/>
        <v>SEKAB3S20Y=</v>
      </c>
      <c r="E56">
        <f>_xll.RtGet("IDN",D56,"BID")</f>
        <v>0.61799999999999999</v>
      </c>
      <c r="F56">
        <f>_xll.RtGet("IDN",D56,"ASK")</f>
        <v>0.64800000000000002</v>
      </c>
      <c r="G56">
        <f t="shared" si="7"/>
        <v>0.63300000000000001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  <c r="N56" s="12" t="s">
        <v>7</v>
      </c>
      <c r="P56" s="16">
        <f>_xll.RHistory(D56,".Timestamp;.Close","START:01-Mar-1995 NBROWS:1 INTERVAL:1D",,"SORT:ASC TSREPEAT:NO")</f>
        <v>39484</v>
      </c>
      <c r="Q56">
        <v>4.5925000000000002</v>
      </c>
    </row>
    <row r="57" spans="2:17" x14ac:dyDescent="0.25">
      <c r="B57" t="s">
        <v>30</v>
      </c>
      <c r="C57" t="s">
        <v>3</v>
      </c>
      <c r="D57" t="str">
        <f t="shared" si="9"/>
        <v>SEKAB3S30Y=</v>
      </c>
      <c r="E57">
        <f>_xll.RtGet("IDN",D57,"BID")</f>
        <v>0.50800000000000001</v>
      </c>
      <c r="F57">
        <f>_xll.RtGet("IDN",D57,"ASK")</f>
        <v>0.53800000000000003</v>
      </c>
      <c r="G57">
        <f t="shared" si="7"/>
        <v>0.52300000000000002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  <c r="N57" s="12" t="s">
        <v>7</v>
      </c>
      <c r="P57" s="16">
        <f>_xll.RHistory(D57,".Timestamp;.Close","START:01-Mar-1995 NBROWS:1 INTERVAL:1D",,"SORT:ASC TSREPEAT:NO")</f>
        <v>40947</v>
      </c>
      <c r="Q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A2:T62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2:20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267</v>
      </c>
      <c r="P4" s="7" t="s">
        <v>416</v>
      </c>
      <c r="Q4" s="7" t="s">
        <v>414</v>
      </c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tr">
        <f>_xlfn.CONCAT(C$2,B5,"OIS=")</f>
        <v>USD1MOIS=</v>
      </c>
      <c r="E5">
        <f>_xll.RtGet("IDN",D5,"BID")</f>
        <v>8.8000000000000009E-2</v>
      </c>
      <c r="F5">
        <f>_xll.RtGet("IDN",D5,"ASK")</f>
        <v>0.108</v>
      </c>
      <c r="G5">
        <f>AVERAGE(E5:F5)</f>
        <v>9.8000000000000004E-2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  <c r="N5" s="12">
        <v>0</v>
      </c>
      <c r="P5" s="16">
        <f>_xll.RHistory(D5,".Timestamp;.Close","START:01-Mar-1995 NBROWS:1 INTERVAL:1D",,"SORT:ASC TSREPEAT:NO")</f>
        <v>37931</v>
      </c>
      <c r="Q5">
        <v>1</v>
      </c>
    </row>
    <row r="6" spans="2:20" x14ac:dyDescent="0.25">
      <c r="B6" t="s">
        <v>6</v>
      </c>
      <c r="C6" t="s">
        <v>1</v>
      </c>
      <c r="D6" t="str">
        <f t="shared" ref="D6:D17" si="0">_xlfn.CONCAT(C$2,B6,"OIS=")</f>
        <v>USD2MOIS=</v>
      </c>
      <c r="E6">
        <f>_xll.RtGet("IDN",D6,"BID")</f>
        <v>8.7000000000000008E-2</v>
      </c>
      <c r="F6">
        <f>_xll.RtGet("IDN",D6,"ASK")</f>
        <v>0.108</v>
      </c>
      <c r="G6">
        <f t="shared" ref="G6:G17" si="1">AVERAGE(E6:F6)</f>
        <v>9.7500000000000003E-2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60" si="2">B$2</f>
        <v>USD</v>
      </c>
      <c r="N6" s="12">
        <v>0</v>
      </c>
      <c r="P6" s="16">
        <f>_xll.RHistory(D6,".Timestamp;.Close","START:01-Mar-1995 NBROWS:1 INTERVAL:1D",,"SORT:ASC TSREPEAT:NO")</f>
        <v>37948</v>
      </c>
      <c r="Q6">
        <v>1</v>
      </c>
    </row>
    <row r="7" spans="2:20" x14ac:dyDescent="0.25">
      <c r="B7" t="s">
        <v>7</v>
      </c>
      <c r="C7" t="s">
        <v>1</v>
      </c>
      <c r="D7" t="str">
        <f t="shared" si="0"/>
        <v>USD3MOIS=</v>
      </c>
      <c r="E7">
        <f>_xll.RtGet("IDN",D7,"BID")</f>
        <v>7.2000000000000008E-2</v>
      </c>
      <c r="F7">
        <f>_xll.RtGet("IDN",D7,"ASK")</f>
        <v>0.112</v>
      </c>
      <c r="G7">
        <f t="shared" si="1"/>
        <v>9.1999999999999998E-2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  <c r="N7" s="12">
        <v>0</v>
      </c>
      <c r="P7" s="16">
        <f>_xll.RHistory(D7,".Timestamp;.Close","START:01-Mar-1995 NBROWS:1 INTERVAL:1D",,"SORT:ASC TSREPEAT:NO")</f>
        <v>37948</v>
      </c>
      <c r="Q7">
        <v>1.01</v>
      </c>
    </row>
    <row r="8" spans="2:20" x14ac:dyDescent="0.25">
      <c r="B8" t="s">
        <v>8</v>
      </c>
      <c r="C8" t="s">
        <v>1</v>
      </c>
      <c r="D8" t="str">
        <f t="shared" si="0"/>
        <v>USD4MOIS=</v>
      </c>
      <c r="E8">
        <f>_xll.RtGet("IDN",D8,"BID")</f>
        <v>6.3E-2</v>
      </c>
      <c r="F8">
        <f>_xll.RtGet("IDN",D8,"ASK")</f>
        <v>0.113</v>
      </c>
      <c r="G8">
        <f t="shared" si="1"/>
        <v>8.7999999999999995E-2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  <c r="N8" s="12">
        <v>0</v>
      </c>
      <c r="P8" s="16">
        <f>_xll.RHistory(D8,".Timestamp;.Close","START:01-Mar-1995 NBROWS:1 INTERVAL:1D",,"SORT:ASC TSREPEAT:NO")</f>
        <v>37949</v>
      </c>
      <c r="Q8">
        <v>1.0325</v>
      </c>
    </row>
    <row r="9" spans="2:20" x14ac:dyDescent="0.25">
      <c r="B9" t="s">
        <v>9</v>
      </c>
      <c r="C9" t="s">
        <v>1</v>
      </c>
      <c r="D9" t="str">
        <f t="shared" si="0"/>
        <v>USD5MOIS=</v>
      </c>
      <c r="E9">
        <f>_xll.RtGet("IDN",D9,"BID")</f>
        <v>7.4999999999999997E-2</v>
      </c>
      <c r="F9">
        <f>_xll.RtGet("IDN",D9,"ASK")</f>
        <v>9.5000000000000001E-2</v>
      </c>
      <c r="G9">
        <f t="shared" si="1"/>
        <v>8.4999999999999992E-2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  <c r="N9" s="12">
        <v>0</v>
      </c>
      <c r="P9" s="16">
        <f>_xll.RHistory(D9,".Timestamp;.Close","START:01-Mar-1995 NBROWS:1 INTERVAL:1D",,"SORT:ASC TSREPEAT:NO")</f>
        <v>37948</v>
      </c>
      <c r="Q9">
        <v>1.0325</v>
      </c>
    </row>
    <row r="10" spans="2:20" x14ac:dyDescent="0.25">
      <c r="B10" t="s">
        <v>10</v>
      </c>
      <c r="C10" t="s">
        <v>1</v>
      </c>
      <c r="D10" t="str">
        <f t="shared" si="0"/>
        <v>USD6MOIS=</v>
      </c>
      <c r="E10">
        <f>_xll.RtGet("IDN",D10,"BID")</f>
        <v>7.0000000000000007E-2</v>
      </c>
      <c r="F10">
        <f>_xll.RtGet("IDN",D10,"ASK")</f>
        <v>9.0000000000000011E-2</v>
      </c>
      <c r="G10">
        <f t="shared" si="1"/>
        <v>8.0000000000000016E-2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  <c r="N10" s="12">
        <v>0</v>
      </c>
      <c r="P10" s="16">
        <f>_xll.RHistory(D10,".Timestamp;.Close","START:01-Mar-1995 NBROWS:1 INTERVAL:1D",,"SORT:ASC TSREPEAT:NO")</f>
        <v>37948</v>
      </c>
      <c r="Q10">
        <v>1.0525</v>
      </c>
    </row>
    <row r="11" spans="2:20" x14ac:dyDescent="0.25">
      <c r="B11" t="s">
        <v>11</v>
      </c>
      <c r="C11" t="s">
        <v>1</v>
      </c>
      <c r="D11" t="str">
        <f t="shared" si="0"/>
        <v>USD7MOIS=</v>
      </c>
      <c r="E11">
        <f>_xll.RtGet("IDN",D11,"BID")</f>
        <v>6.8000000000000005E-2</v>
      </c>
      <c r="F11">
        <f>_xll.RtGet("IDN",D11,"ASK")</f>
        <v>8.8000000000000009E-2</v>
      </c>
      <c r="G11">
        <f t="shared" si="1"/>
        <v>7.8000000000000014E-2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  <c r="N11" s="12">
        <v>0</v>
      </c>
      <c r="P11" s="16">
        <f>_xll.RHistory(D11,".Timestamp;.Close","START:01-Mar-1995 NBROWS:1 INTERVAL:1D",,"SORT:ASC TSREPEAT:NO")</f>
        <v>37949</v>
      </c>
      <c r="Q11">
        <v>1.0900000000000001</v>
      </c>
    </row>
    <row r="12" spans="2:20" x14ac:dyDescent="0.25">
      <c r="B12" t="s">
        <v>12</v>
      </c>
      <c r="C12" t="s">
        <v>1</v>
      </c>
      <c r="D12" t="str">
        <f t="shared" si="0"/>
        <v>USD8MOIS=</v>
      </c>
      <c r="E12">
        <f>_xll.RtGet("IDN",D12,"BID")</f>
        <v>6.7000000000000004E-2</v>
      </c>
      <c r="F12">
        <f>_xll.RtGet("IDN",D12,"ASK")</f>
        <v>8.7000000000000008E-2</v>
      </c>
      <c r="G12">
        <f t="shared" si="1"/>
        <v>7.7000000000000013E-2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  <c r="N12" s="12">
        <v>0</v>
      </c>
      <c r="P12" s="16">
        <f>_xll.RHistory(D12,".Timestamp;.Close","START:01-Mar-1995 NBROWS:1 INTERVAL:1D",,"SORT:ASC TSREPEAT:NO")</f>
        <v>37949</v>
      </c>
      <c r="Q12">
        <v>1.1299999999999999</v>
      </c>
    </row>
    <row r="13" spans="2:20" x14ac:dyDescent="0.25">
      <c r="B13" t="s">
        <v>13</v>
      </c>
      <c r="C13" t="s">
        <v>1</v>
      </c>
      <c r="D13" t="str">
        <f t="shared" si="0"/>
        <v>USD9MOIS=</v>
      </c>
      <c r="E13">
        <f>_xll.RtGet("IDN",D13,"BID")</f>
        <v>5.2000000000000005E-2</v>
      </c>
      <c r="F13">
        <f>_xll.RtGet("IDN",D13,"ASK")</f>
        <v>0.10200000000000001</v>
      </c>
      <c r="G13">
        <f t="shared" si="1"/>
        <v>7.7000000000000013E-2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  <c r="N13" s="12">
        <v>0</v>
      </c>
      <c r="P13" s="16">
        <f>_xll.RHistory(D13,".Timestamp;.Close","START:01-Mar-1995 NBROWS:1 INTERVAL:1D",,"SORT:ASC TSREPEAT:NO")</f>
        <v>37948</v>
      </c>
      <c r="Q13">
        <v>1.1499999999999999</v>
      </c>
    </row>
    <row r="14" spans="2:20" x14ac:dyDescent="0.25">
      <c r="B14" t="s">
        <v>14</v>
      </c>
      <c r="C14" t="s">
        <v>1</v>
      </c>
      <c r="D14" t="str">
        <f t="shared" si="0"/>
        <v>USD10MOIS=</v>
      </c>
      <c r="E14">
        <f>_xll.RtGet("IDN",D14,"BID")</f>
        <v>6.7000000000000004E-2</v>
      </c>
      <c r="F14">
        <f>_xll.RtGet("IDN",D14,"ASK")</f>
        <v>8.7000000000000008E-2</v>
      </c>
      <c r="G14">
        <f t="shared" si="1"/>
        <v>7.7000000000000013E-2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  <c r="N14" s="12">
        <v>0</v>
      </c>
      <c r="P14" s="16">
        <f>_xll.RHistory(D14,".Timestamp;.Close","START:01-Mar-1995 NBROWS:1 INTERVAL:1D",,"SORT:ASC TSREPEAT:NO")</f>
        <v>37949</v>
      </c>
      <c r="Q14">
        <v>1.2</v>
      </c>
    </row>
    <row r="15" spans="2:20" x14ac:dyDescent="0.25">
      <c r="B15" t="s">
        <v>15</v>
      </c>
      <c r="C15" t="s">
        <v>1</v>
      </c>
      <c r="D15" t="str">
        <f t="shared" si="0"/>
        <v>USD11MOIS=</v>
      </c>
      <c r="E15">
        <f>_xll.RtGet("IDN",D15,"BID")</f>
        <v>6.8000000000000005E-2</v>
      </c>
      <c r="F15">
        <f>_xll.RtGet("IDN",D15,"ASK")</f>
        <v>8.8000000000000009E-2</v>
      </c>
      <c r="G15">
        <f t="shared" si="1"/>
        <v>7.8000000000000014E-2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  <c r="N15" s="12">
        <v>0</v>
      </c>
      <c r="P15" s="16">
        <f>_xll.RHistory(D15,".Timestamp;.Close","START:01-Mar-1995 NBROWS:1 INTERVAL:1D",,"SORT:ASC TSREPEAT:NO")</f>
        <v>37949</v>
      </c>
      <c r="Q15">
        <v>1.24</v>
      </c>
    </row>
    <row r="16" spans="2:20" x14ac:dyDescent="0.25">
      <c r="B16" t="s">
        <v>16</v>
      </c>
      <c r="C16" t="s">
        <v>1</v>
      </c>
      <c r="D16" t="str">
        <f t="shared" si="0"/>
        <v>USD1YOIS=</v>
      </c>
      <c r="E16">
        <f>_xll.RtGet("IDN",D16,"BID")</f>
        <v>6.9000000000000006E-2</v>
      </c>
      <c r="F16">
        <f>_xll.RtGet("IDN",D16,"ASK")</f>
        <v>8.900000000000001E-2</v>
      </c>
      <c r="G16">
        <f t="shared" si="1"/>
        <v>7.9000000000000015E-2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  <c r="N16" s="12">
        <v>0</v>
      </c>
      <c r="P16" s="16">
        <f>_xll.RHistory(D16,".Timestamp;.Close","START:01-Mar-1995 NBROWS:1 INTERVAL:1D",,"SORT:ASC TSREPEAT:NO")</f>
        <v>37948</v>
      </c>
      <c r="Q16">
        <v>1.2775000000000001</v>
      </c>
    </row>
    <row r="17" spans="1:20" x14ac:dyDescent="0.25">
      <c r="B17" t="s">
        <v>17</v>
      </c>
      <c r="C17" t="s">
        <v>1</v>
      </c>
      <c r="D17" t="str">
        <f t="shared" si="0"/>
        <v>USD2YOIS=</v>
      </c>
      <c r="E17">
        <f>_xll.RtGet("IDN",D17,"BID")</f>
        <v>8.6000000000000007E-2</v>
      </c>
      <c r="F17">
        <f>_xll.RtGet("IDN",D17,"ASK")</f>
        <v>0.10600000000000001</v>
      </c>
      <c r="G17">
        <f t="shared" si="1"/>
        <v>9.6000000000000002E-2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  <c r="N17" s="12">
        <v>0</v>
      </c>
      <c r="P17" s="16">
        <f>_xll.RHistory(D17,".Timestamp;.Close","START:01-Mar-1995 NBROWS:1 INTERVAL:1D",,"SORT:ASC TSREPEAT:NO")</f>
        <v>39218</v>
      </c>
      <c r="Q17">
        <v>5.016</v>
      </c>
    </row>
    <row r="18" spans="1:20" x14ac:dyDescent="0.25">
      <c r="B18" t="s">
        <v>77</v>
      </c>
      <c r="C18" t="s">
        <v>2</v>
      </c>
      <c r="D18" t="s">
        <v>78</v>
      </c>
      <c r="G18">
        <f>_xll.RtGet("IDN",D18,"PRIMACT_1")</f>
        <v>0.21188000000000001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ref="M18" si="3">B$2</f>
        <v>USD</v>
      </c>
      <c r="N18" s="12">
        <v>0</v>
      </c>
      <c r="P18" s="16">
        <f>_xll.RHistory(D18,".Timestamp;.Close","START:01-Mar-1995 NBROWS:1 INTERVAL:1D",,"SORT:ASC TSREPEAT:NO")</f>
        <v>36893</v>
      </c>
      <c r="Q18">
        <v>6.6512500000000001</v>
      </c>
    </row>
    <row r="19" spans="1:20" x14ac:dyDescent="0.25">
      <c r="A19" t="s">
        <v>412</v>
      </c>
      <c r="B19" t="s">
        <v>71</v>
      </c>
      <c r="C19" t="s">
        <v>2</v>
      </c>
      <c r="D19" t="s">
        <v>270</v>
      </c>
      <c r="G19">
        <f>_xll.RtGet("IDN",D19,"PRIMACT_1")</f>
        <v>0.73488000000000009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ref="M19:M21" si="4">B$2</f>
        <v>USD</v>
      </c>
      <c r="N19" s="12">
        <v>0</v>
      </c>
      <c r="P19" s="16">
        <f>_xll.RHistory(D19,".Timestamp;.Close","START:01-Mar-1995 NBROWS:1 INTERVAL:1D",,"SORT:ASC TSREPEAT:NO")</f>
        <v>35765</v>
      </c>
      <c r="Q19">
        <v>5.6953100000000001</v>
      </c>
    </row>
    <row r="20" spans="1:20" x14ac:dyDescent="0.25">
      <c r="A20" t="s">
        <v>412</v>
      </c>
      <c r="B20" t="s">
        <v>5</v>
      </c>
      <c r="C20" t="s">
        <v>2</v>
      </c>
      <c r="D20" t="s">
        <v>271</v>
      </c>
      <c r="G20">
        <f>_xll.RtGet("IDN",D20,"PRIMACT_1")</f>
        <v>0.9285000000000001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4"/>
        <v>USD</v>
      </c>
      <c r="N20" s="12">
        <v>0</v>
      </c>
      <c r="P20" s="16">
        <f>_xll.RHistory(D20,".Timestamp;.Close","START:01-Mar-1995 NBROWS:1 INTERVAL:1D",,"SORT:ASC TSREPEAT:NO")</f>
        <v>34759</v>
      </c>
      <c r="Q20">
        <v>6.125</v>
      </c>
    </row>
    <row r="21" spans="1:20" x14ac:dyDescent="0.25">
      <c r="A21" t="s">
        <v>412</v>
      </c>
      <c r="B21" t="s">
        <v>6</v>
      </c>
      <c r="C21" t="s">
        <v>2</v>
      </c>
      <c r="D21" t="s">
        <v>272</v>
      </c>
      <c r="G21">
        <f>_xll.RtGet("IDN",D21,"PRIMACT_1")</f>
        <v>1.1000000000000001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USD</v>
      </c>
      <c r="N21" s="12">
        <v>0</v>
      </c>
      <c r="P21" s="16">
        <f>_xll.RHistory(D21,".Timestamp;.Close","START:01-Mar-1995 NBROWS:1 INTERVAL:1D",,"SORT:ASC TSREPEAT:NO")</f>
        <v>34759</v>
      </c>
      <c r="Q21">
        <v>6.1875</v>
      </c>
    </row>
    <row r="22" spans="1:20" x14ac:dyDescent="0.25">
      <c r="B22" t="s">
        <v>7</v>
      </c>
      <c r="C22" t="s">
        <v>2</v>
      </c>
      <c r="D22" t="s">
        <v>79</v>
      </c>
      <c r="G22">
        <f>_xll.RtGet("IDN",D22,"PRIMACT_1")</f>
        <v>1.2041300000000001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  <c r="N22" s="12">
        <v>0</v>
      </c>
      <c r="P22" s="16">
        <f>_xll.RHistory(D22,".Timestamp;.Close","START:01-Mar-1995 NBROWS:1 INTERVAL:1D",,"SORT:ASC TSREPEAT:NO")</f>
        <v>34759</v>
      </c>
      <c r="Q22">
        <v>6.25</v>
      </c>
    </row>
    <row r="23" spans="1:20" x14ac:dyDescent="0.25">
      <c r="A23" t="s">
        <v>412</v>
      </c>
      <c r="B23" t="s">
        <v>10</v>
      </c>
      <c r="C23" t="s">
        <v>2</v>
      </c>
      <c r="D23" t="s">
        <v>273</v>
      </c>
      <c r="G23">
        <f>_xll.RtGet("IDN",D23,"PRIMACT_1")</f>
        <v>0.99425000000000008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:M26" si="5">B$2</f>
        <v>USD</v>
      </c>
      <c r="N23" s="12">
        <v>0</v>
      </c>
      <c r="P23" s="16">
        <f>_xll.RHistory(D23,".Timestamp;.Close","START:01-Mar-1995 NBROWS:1 INTERVAL:1D",,"SORT:ASC TSREPEAT:NO")</f>
        <v>34759</v>
      </c>
      <c r="Q23">
        <v>6.4375</v>
      </c>
    </row>
    <row r="24" spans="1:20" x14ac:dyDescent="0.25">
      <c r="B24" t="s">
        <v>16</v>
      </c>
      <c r="C24" t="s">
        <v>2</v>
      </c>
      <c r="D24" t="s">
        <v>269</v>
      </c>
      <c r="G24">
        <f>_xll.RtGet("IDN",D24,"PRIMACT_1")</f>
        <v>0.93350000000000011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5"/>
        <v>USD</v>
      </c>
      <c r="N24" s="12">
        <v>0</v>
      </c>
      <c r="P24" s="16">
        <f>_xll.RHistory(D24,".Timestamp;.Close","START:01-Mar-1995 NBROWS:1 INTERVAL:1D",,"SORT:ASC TSREPEAT:NO")</f>
        <v>34759</v>
      </c>
      <c r="Q24">
        <v>6.75</v>
      </c>
    </row>
    <row r="25" spans="1:20" x14ac:dyDescent="0.25">
      <c r="A25" t="s">
        <v>412</v>
      </c>
      <c r="B25" t="s">
        <v>8</v>
      </c>
      <c r="C25" t="s">
        <v>33</v>
      </c>
      <c r="D25" t="s">
        <v>274</v>
      </c>
      <c r="E25">
        <f>_xll.RtGet("IDN",D25,"Ask")</f>
        <v>0.85489999999999999</v>
      </c>
      <c r="F25">
        <f>_xll.RtGet("IDN",D25,"Bid")</f>
        <v>0.81490000000000007</v>
      </c>
      <c r="G25">
        <f t="shared" ref="G25:G26" si="6">(E25+F25)/2</f>
        <v>0.83489999999999998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5"/>
        <v>USD</v>
      </c>
      <c r="N25" s="12" t="s">
        <v>7</v>
      </c>
      <c r="P25" s="16">
        <f>_xll.RHistory(D25,".Timestamp;.Close","START:01-Mar-1995 NBROWS:1 INTERVAL:1D",,"SORT:ASC TSREPEAT:NO")</f>
        <v>34759</v>
      </c>
      <c r="Q25">
        <v>6.29</v>
      </c>
      <c r="S25" t="str">
        <f>_xll.RtGet("IDN",D25,"GV3_TEXT")</f>
        <v>1X4</v>
      </c>
      <c r="T25" s="16" t="e">
        <f>DATE(RIGHT(S25,2)+100,MID(S25,3,2)+LEFT(N25,1),LEFT(S25,2))</f>
        <v>#VALUE!</v>
      </c>
    </row>
    <row r="26" spans="1:20" x14ac:dyDescent="0.25">
      <c r="A26" t="s">
        <v>412</v>
      </c>
      <c r="B26" t="s">
        <v>9</v>
      </c>
      <c r="C26" t="s">
        <v>33</v>
      </c>
      <c r="D26" t="s">
        <v>275</v>
      </c>
      <c r="E26">
        <f>_xll.RtGet("IDN",D26,"Ask")</f>
        <v>0.61299999999999999</v>
      </c>
      <c r="F26">
        <f>_xll.RtGet("IDN",D26,"Bid")</f>
        <v>0.59299999999999997</v>
      </c>
      <c r="G26">
        <f t="shared" si="6"/>
        <v>0.60299999999999998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5"/>
        <v>USD</v>
      </c>
      <c r="N26" s="12" t="s">
        <v>7</v>
      </c>
      <c r="P26" s="16">
        <f>_xll.RHistory(D26,".Timestamp;.Close","START:01-Mar-1995 NBROWS:1 INTERVAL:1D",,"SORT:ASC TSREPEAT:NO")</f>
        <v>34759</v>
      </c>
      <c r="Q26">
        <v>6.38</v>
      </c>
    </row>
    <row r="27" spans="1:20" x14ac:dyDescent="0.25">
      <c r="B27" t="s">
        <v>10</v>
      </c>
      <c r="C27" t="s">
        <v>33</v>
      </c>
      <c r="D27" t="s">
        <v>80</v>
      </c>
      <c r="E27">
        <f>_xll.RtGet("IDN",D27,"Ask")</f>
        <v>0.51600000000000001</v>
      </c>
      <c r="F27">
        <f>_xll.RtGet("IDN",D27,"Bid")</f>
        <v>0.496</v>
      </c>
      <c r="G27">
        <f t="shared" ref="G27:G44" si="7">(E27+F27)/2</f>
        <v>0.50600000000000001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  <c r="N27" s="12" t="s">
        <v>7</v>
      </c>
      <c r="P27" s="16">
        <f>_xll.RHistory(D27,".Timestamp;.Close","START:01-Mar-1995 NBROWS:1 INTERVAL:1D",,"SORT:ASC TSREPEAT:NO")</f>
        <v>34759</v>
      </c>
      <c r="Q27">
        <v>6.47</v>
      </c>
    </row>
    <row r="28" spans="1:20" x14ac:dyDescent="0.25">
      <c r="A28" t="s">
        <v>412</v>
      </c>
      <c r="B28" t="s">
        <v>11</v>
      </c>
      <c r="C28" t="s">
        <v>33</v>
      </c>
      <c r="D28" t="s">
        <v>276</v>
      </c>
      <c r="E28">
        <f>_xll.RtGet("IDN",D28,"Ask")</f>
        <v>0.46750000000000003</v>
      </c>
      <c r="F28">
        <f>_xll.RtGet("IDN",D28,"Bid")</f>
        <v>0.42750000000000005</v>
      </c>
      <c r="G28">
        <f t="shared" ref="G28:G29" si="8">(E28+F28)/2</f>
        <v>0.44750000000000001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29" si="9">B$2</f>
        <v>USD</v>
      </c>
      <c r="N28" s="12" t="s">
        <v>7</v>
      </c>
      <c r="P28" s="16">
        <f>_xll.RHistory(D28,".Timestamp;.Close","START:01-Mar-1995 NBROWS:1 INTERVAL:1D",,"SORT:ASC TSREPEAT:NO")</f>
        <v>34759</v>
      </c>
      <c r="Q28">
        <v>6.55</v>
      </c>
    </row>
    <row r="29" spans="1:20" x14ac:dyDescent="0.25">
      <c r="A29" t="s">
        <v>412</v>
      </c>
      <c r="B29" t="s">
        <v>12</v>
      </c>
      <c r="C29" t="s">
        <v>33</v>
      </c>
      <c r="D29" t="s">
        <v>277</v>
      </c>
      <c r="E29">
        <f>_xll.RtGet("IDN",D29,"Ask")</f>
        <v>0.40400000000000003</v>
      </c>
      <c r="F29">
        <f>_xll.RtGet("IDN",D29,"Bid")</f>
        <v>0.38400000000000001</v>
      </c>
      <c r="G29">
        <f t="shared" si="8"/>
        <v>0.39400000000000002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9"/>
        <v>USD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6.65</v>
      </c>
    </row>
    <row r="30" spans="1:20" x14ac:dyDescent="0.25">
      <c r="B30" t="s">
        <v>13</v>
      </c>
      <c r="C30" t="s">
        <v>33</v>
      </c>
      <c r="D30" t="s">
        <v>81</v>
      </c>
      <c r="E30">
        <f>_xll.RtGet("IDN",D30,"Ask")</f>
        <v>0.372</v>
      </c>
      <c r="F30">
        <f>_xll.RtGet("IDN",D30,"Bid")</f>
        <v>0.34200000000000003</v>
      </c>
      <c r="G30">
        <f t="shared" si="7"/>
        <v>0.35699999999999998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6.74</v>
      </c>
    </row>
    <row r="31" spans="1:20" x14ac:dyDescent="0.25">
      <c r="A31" t="s">
        <v>412</v>
      </c>
      <c r="B31" t="s">
        <v>14</v>
      </c>
      <c r="C31" t="s">
        <v>33</v>
      </c>
      <c r="D31" t="s">
        <v>278</v>
      </c>
      <c r="E31">
        <f>_xll.RtGet("IDN",D31,"Ask")</f>
        <v>0.38400000000000001</v>
      </c>
      <c r="F31">
        <f>_xll.RtGet("IDN",D31,"Bid")</f>
        <v>0.34400000000000003</v>
      </c>
      <c r="G31">
        <f t="shared" si="7"/>
        <v>0.36399999999999999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6.87</v>
      </c>
    </row>
    <row r="32" spans="1:20" x14ac:dyDescent="0.25">
      <c r="A32" t="s">
        <v>412</v>
      </c>
      <c r="B32" t="s">
        <v>15</v>
      </c>
      <c r="C32" t="s">
        <v>33</v>
      </c>
      <c r="D32" t="s">
        <v>279</v>
      </c>
      <c r="E32">
        <f>_xll.RtGet("IDN",D32,"Ask")</f>
        <v>0.372</v>
      </c>
      <c r="F32">
        <f>_xll.RtGet("IDN",D32,"Bid")</f>
        <v>0.35199999999999998</v>
      </c>
      <c r="G32">
        <f t="shared" ref="G32" si="10">(E32+F32)/2</f>
        <v>0.36199999999999999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" si="11">B$2</f>
        <v>USD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6.93</v>
      </c>
    </row>
    <row r="33" spans="1:17" x14ac:dyDescent="0.25">
      <c r="B33" t="s">
        <v>16</v>
      </c>
      <c r="C33" t="s">
        <v>33</v>
      </c>
      <c r="D33" t="s">
        <v>82</v>
      </c>
      <c r="E33">
        <f>_xll.RtGet("IDN",D33,"Ask")</f>
        <v>0.38200000000000001</v>
      </c>
      <c r="F33">
        <f>_xll.RtGet("IDN",D33,"Bid")</f>
        <v>0.34200000000000003</v>
      </c>
      <c r="G33">
        <f t="shared" si="7"/>
        <v>0.36199999999999999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6.96</v>
      </c>
    </row>
    <row r="34" spans="1:17" x14ac:dyDescent="0.25">
      <c r="A34" t="s">
        <v>412</v>
      </c>
      <c r="B34" t="s">
        <v>11</v>
      </c>
      <c r="C34" t="s">
        <v>33</v>
      </c>
      <c r="D34" t="s">
        <v>280</v>
      </c>
      <c r="E34">
        <f>_xll.RtGet("IDN",D34,"Ask")</f>
        <v>0.751</v>
      </c>
      <c r="F34">
        <f>_xll.RtGet("IDN",D34,"Bid")</f>
        <v>0.71099999999999997</v>
      </c>
      <c r="G34">
        <f t="shared" ref="G34:G36" si="12">(E34+F34)/2</f>
        <v>0.73099999999999998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ref="M34:M36" si="13">B$2</f>
        <v>USD</v>
      </c>
      <c r="N34" s="12" t="s">
        <v>10</v>
      </c>
      <c r="P34" s="16">
        <f>_xll.RHistory(D34,".Timestamp;.Close","START:01-Mar-1995 NBROWS:1 INTERVAL:1D",,"SORT:ASC TSREPEAT:NO")</f>
        <v>34759</v>
      </c>
      <c r="Q34">
        <v>6.48</v>
      </c>
    </row>
    <row r="35" spans="1:17" x14ac:dyDescent="0.25">
      <c r="A35" t="s">
        <v>412</v>
      </c>
      <c r="B35" t="s">
        <v>12</v>
      </c>
      <c r="C35" t="s">
        <v>33</v>
      </c>
      <c r="D35" t="s">
        <v>281</v>
      </c>
      <c r="E35">
        <f>_xll.RtGet("IDN",D35,"Ask")</f>
        <v>0.58499999999999996</v>
      </c>
      <c r="F35">
        <f>_xll.RtGet("IDN",D35,"Bid")</f>
        <v>0.56500000000000006</v>
      </c>
      <c r="G35">
        <f t="shared" si="12"/>
        <v>0.57499999999999996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13"/>
        <v>USD</v>
      </c>
      <c r="N35" s="12" t="s">
        <v>10</v>
      </c>
      <c r="P35" s="16">
        <f>_xll.RHistory(D35,".Timestamp;.Close","START:01-Mar-1995 NBROWS:1 INTERVAL:1D",,"SORT:ASC TSREPEAT:NO")</f>
        <v>34759</v>
      </c>
      <c r="Q35">
        <v>6.57</v>
      </c>
    </row>
    <row r="36" spans="1:17" x14ac:dyDescent="0.25">
      <c r="A36" t="s">
        <v>412</v>
      </c>
      <c r="B36" t="s">
        <v>13</v>
      </c>
      <c r="C36" t="s">
        <v>33</v>
      </c>
      <c r="D36" t="s">
        <v>282</v>
      </c>
      <c r="E36">
        <f>_xll.RtGet("IDN",D36,"Ask")</f>
        <v>0.52600000000000002</v>
      </c>
      <c r="F36">
        <f>_xll.RtGet("IDN",D36,"Bid")</f>
        <v>0.48600000000000004</v>
      </c>
      <c r="G36">
        <f t="shared" si="12"/>
        <v>0.50600000000000001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13"/>
        <v>USD</v>
      </c>
      <c r="N36" s="12" t="s">
        <v>10</v>
      </c>
      <c r="P36" s="16">
        <f>_xll.RHistory(D36,".Timestamp;.Close","START:01-Mar-1995 NBROWS:1 INTERVAL:1D",,"SORT:ASC TSREPEAT:NO")</f>
        <v>34759</v>
      </c>
      <c r="Q36">
        <v>6.66</v>
      </c>
    </row>
    <row r="37" spans="1:17" x14ac:dyDescent="0.25">
      <c r="A37" t="s">
        <v>412</v>
      </c>
      <c r="B37" t="s">
        <v>14</v>
      </c>
      <c r="C37" t="s">
        <v>33</v>
      </c>
      <c r="D37" t="s">
        <v>283</v>
      </c>
      <c r="E37">
        <f>_xll.RtGet("IDN",D37,"Ask")</f>
        <v>0.50700000000000001</v>
      </c>
      <c r="F37">
        <f>_xll.RtGet("IDN",D37,"Bid")</f>
        <v>0.46700000000000003</v>
      </c>
      <c r="G37">
        <f t="shared" ref="G37:G40" si="14">(E37+F37)/2</f>
        <v>0.48699999999999999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ref="M37:M40" si="15">B$2</f>
        <v>USD</v>
      </c>
      <c r="N37" s="12" t="s">
        <v>10</v>
      </c>
      <c r="P37" s="16">
        <f>_xll.RHistory(D37,".Timestamp;.Close","START:01-Mar-1995 NBROWS:1 INTERVAL:1D",,"SORT:ASC TSREPEAT:NO")</f>
        <v>34759</v>
      </c>
      <c r="Q37">
        <v>6.78</v>
      </c>
    </row>
    <row r="38" spans="1:17" x14ac:dyDescent="0.25">
      <c r="A38" t="s">
        <v>412</v>
      </c>
      <c r="B38" t="s">
        <v>15</v>
      </c>
      <c r="C38" t="s">
        <v>33</v>
      </c>
      <c r="D38" t="s">
        <v>284</v>
      </c>
      <c r="E38">
        <f>_xll.RtGet("IDN",D38,"Ask")</f>
        <v>0.47500000000000003</v>
      </c>
      <c r="F38">
        <f>_xll.RtGet("IDN",D38,"Bid")</f>
        <v>0.435</v>
      </c>
      <c r="G38">
        <f t="shared" si="14"/>
        <v>0.45500000000000002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15"/>
        <v>USD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6.85</v>
      </c>
    </row>
    <row r="39" spans="1:17" x14ac:dyDescent="0.25">
      <c r="A39" t="s">
        <v>412</v>
      </c>
      <c r="B39" t="s">
        <v>124</v>
      </c>
      <c r="C39" t="s">
        <v>33</v>
      </c>
      <c r="D39" t="s">
        <v>285</v>
      </c>
      <c r="E39">
        <f>_xll.RtGet("IDN",D39,"Ask")</f>
        <v>0.442</v>
      </c>
      <c r="F39">
        <f>_xll.RtGet("IDN",D39,"Bid")</f>
        <v>0.40200000000000002</v>
      </c>
      <c r="G39">
        <f t="shared" si="14"/>
        <v>0.42200000000000004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15"/>
        <v>USD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6.91</v>
      </c>
    </row>
    <row r="40" spans="1:17" x14ac:dyDescent="0.25">
      <c r="A40" t="s">
        <v>412</v>
      </c>
      <c r="B40" t="s">
        <v>37</v>
      </c>
      <c r="C40" t="s">
        <v>33</v>
      </c>
      <c r="D40" t="s">
        <v>286</v>
      </c>
      <c r="E40">
        <f>_xll.RtGet("IDN",D40,"Ask")</f>
        <v>0.45100000000000001</v>
      </c>
      <c r="F40">
        <f>_xll.RtGet("IDN",D40,"Bid")</f>
        <v>0.41100000000000003</v>
      </c>
      <c r="G40">
        <f t="shared" si="14"/>
        <v>0.43100000000000005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15"/>
        <v>USD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7.07</v>
      </c>
    </row>
    <row r="41" spans="1:17" x14ac:dyDescent="0.25">
      <c r="A41" t="s">
        <v>412</v>
      </c>
      <c r="B41" t="s">
        <v>39</v>
      </c>
      <c r="C41" t="s">
        <v>33</v>
      </c>
      <c r="D41" t="s">
        <v>287</v>
      </c>
      <c r="E41">
        <f>_xll.RtGet("IDN",D41,"Ask")</f>
        <v>0.435</v>
      </c>
      <c r="F41">
        <f>_xll.RtGet("IDN",D41,"Bid")</f>
        <v>0.39500000000000002</v>
      </c>
      <c r="G41">
        <f t="shared" ref="G41" si="16">(E41+F41)/2</f>
        <v>0.41500000000000004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ref="M41" si="17">B$2</f>
        <v>USD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7.14</v>
      </c>
    </row>
    <row r="42" spans="1:17" x14ac:dyDescent="0.25">
      <c r="B42" t="s">
        <v>37</v>
      </c>
      <c r="C42" t="s">
        <v>33</v>
      </c>
      <c r="D42" t="s">
        <v>83</v>
      </c>
      <c r="E42">
        <f>_xll.RtGet("IDN",D42,"Ask")</f>
        <v>0.33200000000000002</v>
      </c>
      <c r="F42">
        <f>_xll.RtGet("IDN",D42,"Bid")</f>
        <v>0.312</v>
      </c>
      <c r="G42">
        <f t="shared" si="7"/>
        <v>0.32200000000000001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2"/>
        <v>USD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7.05</v>
      </c>
    </row>
    <row r="43" spans="1:17" x14ac:dyDescent="0.25">
      <c r="B43" t="s">
        <v>39</v>
      </c>
      <c r="C43" t="s">
        <v>33</v>
      </c>
      <c r="D43" t="s">
        <v>84</v>
      </c>
      <c r="E43">
        <f>_xll.RtGet("IDN",D43,"Ask")</f>
        <v>0.3488</v>
      </c>
      <c r="F43">
        <f>_xll.RtGet("IDN",D43,"Bid")</f>
        <v>0.30880000000000002</v>
      </c>
      <c r="G43">
        <f t="shared" si="7"/>
        <v>0.32879999999999998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2"/>
        <v>USD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7.12</v>
      </c>
    </row>
    <row r="44" spans="1:17" x14ac:dyDescent="0.25">
      <c r="B44" t="s">
        <v>41</v>
      </c>
      <c r="C44" t="s">
        <v>33</v>
      </c>
      <c r="D44" t="s">
        <v>85</v>
      </c>
      <c r="E44">
        <f>_xll.RtGet("IDN",D44,"Ask")</f>
        <v>0.36200000000000004</v>
      </c>
      <c r="F44">
        <f>_xll.RtGet("IDN",D44,"Bid")</f>
        <v>0.32200000000000001</v>
      </c>
      <c r="G44">
        <f t="shared" si="7"/>
        <v>0.34200000000000003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2"/>
        <v>USD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7.64</v>
      </c>
    </row>
    <row r="45" spans="1:17" x14ac:dyDescent="0.25">
      <c r="A45" t="s">
        <v>412</v>
      </c>
      <c r="B45" t="s">
        <v>288</v>
      </c>
      <c r="C45" t="s">
        <v>33</v>
      </c>
      <c r="D45" t="s">
        <v>289</v>
      </c>
      <c r="E45">
        <f>_xll.RtGet("IDN",D45,"Ask")</f>
        <v>0.44900000000000001</v>
      </c>
      <c r="F45">
        <f>_xll.RtGet("IDN",D45,"Bid")</f>
        <v>0.40900000000000003</v>
      </c>
      <c r="G45">
        <f t="shared" ref="G45" si="18">(E45+F45)/2</f>
        <v>0.42900000000000005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19">B$2</f>
        <v>USD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8.0299999999999994</v>
      </c>
    </row>
    <row r="46" spans="1:17" x14ac:dyDescent="0.25">
      <c r="B46" t="s">
        <v>16</v>
      </c>
      <c r="C46" t="s">
        <v>3</v>
      </c>
      <c r="D46" t="str">
        <f t="shared" ref="D46:D60" si="20">_xlfn.CONCAT("USDAM3L",B46,"=")</f>
        <v>USDAM3L1Y=</v>
      </c>
      <c r="E46">
        <f>_xll.RtGet("IDN",D46,"Ask")</f>
        <v>0.625</v>
      </c>
      <c r="F46">
        <f>_xll.RtGet("IDN",D46,"Bid")</f>
        <v>0.60499999999999998</v>
      </c>
      <c r="G46">
        <f>_xll.RtGet("IDN",D46,"GEN_VAL4")</f>
        <v>0.61499999999999999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2"/>
        <v>USD</v>
      </c>
      <c r="N46" s="12" t="s">
        <v>7</v>
      </c>
      <c r="P46" s="16">
        <f>_xll.RHistory(D46,".Timestamp;.Close","START:01-Mar-1995 NBROWS:1 INTERVAL:1D",,"SORT:ASC TSREPEAT:NO")</f>
        <v>35072</v>
      </c>
      <c r="Q46">
        <v>5.33</v>
      </c>
    </row>
    <row r="47" spans="1:17" x14ac:dyDescent="0.25">
      <c r="B47" t="s">
        <v>17</v>
      </c>
      <c r="C47" t="s">
        <v>3</v>
      </c>
      <c r="D47" t="str">
        <f t="shared" si="20"/>
        <v>USDAM3L2Y=</v>
      </c>
      <c r="E47">
        <f>_xll.RtGet("IDN",D47,"Ask")</f>
        <v>0.47400000000000003</v>
      </c>
      <c r="F47">
        <f>_xll.RtGet("IDN",D47,"Bid")</f>
        <v>0.45400000000000001</v>
      </c>
      <c r="G47">
        <f>_xll.RtGet("IDN",D47,"GEN_VAL4")</f>
        <v>0.46400000000000002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2"/>
        <v>USD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7.01</v>
      </c>
    </row>
    <row r="48" spans="1:17" x14ac:dyDescent="0.25">
      <c r="B48" t="s">
        <v>18</v>
      </c>
      <c r="C48" t="s">
        <v>3</v>
      </c>
      <c r="D48" t="str">
        <f t="shared" si="20"/>
        <v>USDAM3L3Y=</v>
      </c>
      <c r="E48">
        <f>_xll.RtGet("IDN",D48,"Ask")</f>
        <v>0.46230000000000004</v>
      </c>
      <c r="F48">
        <f>_xll.RtGet("IDN",D48,"Bid")</f>
        <v>0.45730000000000004</v>
      </c>
      <c r="G48">
        <f>_xll.RtGet("IDN",D48,"GEN_VAL4")</f>
        <v>0.45980000000000004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2"/>
        <v>USD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7.15</v>
      </c>
    </row>
    <row r="49" spans="1:17" x14ac:dyDescent="0.25">
      <c r="B49" t="s">
        <v>19</v>
      </c>
      <c r="C49" t="s">
        <v>3</v>
      </c>
      <c r="D49" t="str">
        <f t="shared" si="20"/>
        <v>USDAM3L4Y=</v>
      </c>
      <c r="E49">
        <f>_xll.RtGet("IDN",D49,"Ask")</f>
        <v>0.48100000000000004</v>
      </c>
      <c r="F49">
        <f>_xll.RtGet("IDN",D49,"Bid")</f>
        <v>0.46100000000000002</v>
      </c>
      <c r="G49">
        <f>_xll.RtGet("IDN",D49,"GEN_VAL4")</f>
        <v>0.47100000000000003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2"/>
        <v>USD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7.23</v>
      </c>
    </row>
    <row r="50" spans="1:17" x14ac:dyDescent="0.25">
      <c r="B50" t="s">
        <v>20</v>
      </c>
      <c r="C50" t="s">
        <v>3</v>
      </c>
      <c r="D50" t="str">
        <f t="shared" si="20"/>
        <v>USDAM3L5Y=</v>
      </c>
      <c r="E50">
        <f>_xll.RtGet("IDN",D50,"Ask")</f>
        <v>0.51100000000000001</v>
      </c>
      <c r="F50">
        <f>_xll.RtGet("IDN",D50,"Bid")</f>
        <v>0.49100000000000005</v>
      </c>
      <c r="G50">
        <f>_xll.RtGet("IDN",D50,"GEN_VAL4")</f>
        <v>0.501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2"/>
        <v>USD</v>
      </c>
      <c r="N50" s="12" t="s">
        <v>7</v>
      </c>
      <c r="P50" s="16">
        <f>_xll.RHistory(D50,".Timestamp;.Close","START:01-Mar-1995 NBROWS:1 INTERVAL:1D",,"SORT:ASC TSREPEAT:NO")</f>
        <v>34759</v>
      </c>
      <c r="Q50">
        <v>7.31</v>
      </c>
    </row>
    <row r="51" spans="1:17" x14ac:dyDescent="0.25">
      <c r="B51" t="s">
        <v>21</v>
      </c>
      <c r="C51" t="s">
        <v>3</v>
      </c>
      <c r="D51" t="str">
        <f t="shared" si="20"/>
        <v>USDAM3L6Y=</v>
      </c>
      <c r="E51">
        <f>_xll.RtGet("IDN",D51,"Ask")</f>
        <v>0.56100000000000005</v>
      </c>
      <c r="F51">
        <f>_xll.RtGet("IDN",D51,"Bid")</f>
        <v>0.54100000000000004</v>
      </c>
      <c r="G51">
        <f>_xll.RtGet("IDN",D51,"GEN_VAL4")</f>
        <v>0.55100000000000005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2"/>
        <v>USD</v>
      </c>
      <c r="N51" s="12" t="s">
        <v>7</v>
      </c>
      <c r="P51" s="16">
        <f>_xll.RHistory(D51,".Timestamp;.Close","START:01-Mar-1995 NBROWS:1 INTERVAL:1D",,"SORT:ASC TSREPEAT:NO")</f>
        <v>35298</v>
      </c>
      <c r="Q51">
        <v>6.73</v>
      </c>
    </row>
    <row r="52" spans="1:17" x14ac:dyDescent="0.25">
      <c r="B52" t="s">
        <v>22</v>
      </c>
      <c r="C52" t="s">
        <v>3</v>
      </c>
      <c r="D52" t="str">
        <f t="shared" si="20"/>
        <v>USDAM3L7Y=</v>
      </c>
      <c r="E52">
        <f>_xll.RtGet("IDN",D52,"Ask")</f>
        <v>0.61699999999999999</v>
      </c>
      <c r="F52">
        <f>_xll.RtGet("IDN",D52,"Bid")</f>
        <v>0.59699999999999998</v>
      </c>
      <c r="G52">
        <f>_xll.RtGet("IDN",D52,"GEN_VAL4")</f>
        <v>0.60699999999999998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2"/>
        <v>USD</v>
      </c>
      <c r="N52" s="12" t="s">
        <v>7</v>
      </c>
      <c r="P52" s="16">
        <f>_xll.RHistory(D52,".Timestamp;.Close","START:01-Mar-1995 NBROWS:1 INTERVAL:1D",,"SORT:ASC TSREPEAT:NO")</f>
        <v>34759</v>
      </c>
      <c r="Q52">
        <v>7.43</v>
      </c>
    </row>
    <row r="53" spans="1:17" x14ac:dyDescent="0.25">
      <c r="B53" t="s">
        <v>23</v>
      </c>
      <c r="C53" t="s">
        <v>3</v>
      </c>
      <c r="D53" t="str">
        <f t="shared" si="20"/>
        <v>USDAM3L8Y=</v>
      </c>
      <c r="E53">
        <f>_xll.RtGet("IDN",D53,"Ask")</f>
        <v>0.64160000000000006</v>
      </c>
      <c r="F53">
        <f>_xll.RtGet("IDN",D53,"Bid")</f>
        <v>0.60210000000000008</v>
      </c>
      <c r="G53">
        <f>_xll.RtGet("IDN",D53,"GEN_VAL4")</f>
        <v>0.62190000000000001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2"/>
        <v>USD</v>
      </c>
      <c r="N53" s="12" t="s">
        <v>7</v>
      </c>
      <c r="P53" s="16">
        <f>_xll.RHistory(D53,".Timestamp;.Close","START:01-Mar-1995 NBROWS:1 INTERVAL:1D",,"SORT:ASC TSREPEAT:NO")</f>
        <v>35298</v>
      </c>
      <c r="Q53">
        <v>6.83</v>
      </c>
    </row>
    <row r="54" spans="1:17" x14ac:dyDescent="0.25">
      <c r="B54" t="s">
        <v>24</v>
      </c>
      <c r="C54" t="s">
        <v>3</v>
      </c>
      <c r="D54" t="str">
        <f t="shared" si="20"/>
        <v>USDAM3L9Y=</v>
      </c>
      <c r="E54">
        <f>_xll.RtGet("IDN",D54,"Ask")</f>
        <v>0.68100000000000005</v>
      </c>
      <c r="F54">
        <f>_xll.RtGet("IDN",D54,"Bid")</f>
        <v>0.64100000000000001</v>
      </c>
      <c r="G54">
        <f>_xll.RtGet("IDN",D54,"GEN_VAL4")</f>
        <v>0.66100000000000003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2"/>
        <v>USD</v>
      </c>
      <c r="N54" s="12" t="s">
        <v>7</v>
      </c>
      <c r="P54" s="16">
        <f>_xll.RHistory(D54,".Timestamp;.Close","START:01-Mar-1995 NBROWS:1 INTERVAL:1D",,"SORT:ASC TSREPEAT:NO")</f>
        <v>35299</v>
      </c>
      <c r="Q54">
        <v>6.95</v>
      </c>
    </row>
    <row r="55" spans="1:17" x14ac:dyDescent="0.25">
      <c r="B55" t="s">
        <v>25</v>
      </c>
      <c r="C55" t="s">
        <v>3</v>
      </c>
      <c r="D55" t="str">
        <f t="shared" si="20"/>
        <v>USDAM3L10Y=</v>
      </c>
      <c r="E55">
        <f>_xll.RtGet("IDN",D55,"Ask")</f>
        <v>0.70300000000000007</v>
      </c>
      <c r="F55">
        <f>_xll.RtGet("IDN",D55,"Bid")</f>
        <v>0.66300000000000003</v>
      </c>
      <c r="G55">
        <f>_xll.RtGet("IDN",D55,"GEN_VAL4")</f>
        <v>0.68300000000000005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2"/>
        <v>USD</v>
      </c>
      <c r="N55" s="12" t="s">
        <v>7</v>
      </c>
      <c r="P55" s="16">
        <f>_xll.RHistory(D55,".Timestamp;.Close","START:01-Mar-1995 NBROWS:1 INTERVAL:1D",,"SORT:ASC TSREPEAT:NO")</f>
        <v>34759</v>
      </c>
      <c r="Q55">
        <v>7.57</v>
      </c>
    </row>
    <row r="56" spans="1:17" x14ac:dyDescent="0.25">
      <c r="B56" t="s">
        <v>26</v>
      </c>
      <c r="C56" t="s">
        <v>3</v>
      </c>
      <c r="D56" t="str">
        <f t="shared" si="20"/>
        <v>USDAM3L12Y=</v>
      </c>
      <c r="E56">
        <f>_xll.RtGet("IDN",D56,"Ask")</f>
        <v>0.73</v>
      </c>
      <c r="F56">
        <f>_xll.RtGet("IDN",D56,"Bid")</f>
        <v>0.69000000000000006</v>
      </c>
      <c r="G56">
        <f>_xll.RtGet("IDN",D56,"GEN_VAL4")</f>
        <v>0.71000000000000008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2"/>
        <v>USD</v>
      </c>
      <c r="N56" s="12" t="s">
        <v>7</v>
      </c>
      <c r="P56" s="16">
        <f>_xll.RHistory(D56,".Timestamp;.Close","START:01-Mar-1995 NBROWS:1 INTERVAL:1D",,"SORT:ASC TSREPEAT:NO")</f>
        <v>35648</v>
      </c>
      <c r="Q56">
        <v>6.23</v>
      </c>
    </row>
    <row r="57" spans="1:17" x14ac:dyDescent="0.25">
      <c r="B57" t="s">
        <v>27</v>
      </c>
      <c r="C57" t="s">
        <v>3</v>
      </c>
      <c r="D57" t="str">
        <f t="shared" si="20"/>
        <v>USDAM3L15Y=</v>
      </c>
      <c r="E57">
        <f>_xll.RtGet("IDN",D57,"Ask")</f>
        <v>0.76100000000000001</v>
      </c>
      <c r="F57">
        <f>_xll.RtGet("IDN",D57,"Bid")</f>
        <v>0.72100000000000009</v>
      </c>
      <c r="G57">
        <f>_xll.RtGet("IDN",D57,"GEN_VAL4")</f>
        <v>0.74099999999999999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2"/>
        <v>USD</v>
      </c>
      <c r="N57" s="12" t="s">
        <v>7</v>
      </c>
      <c r="P57" s="16">
        <f>_xll.RHistory(D57,".Timestamp;.Close","START:01-Mar-1995 NBROWS:1 INTERVAL:1D",,"SORT:ASC TSREPEAT:NO")</f>
        <v>35648</v>
      </c>
      <c r="Q57">
        <v>6.75</v>
      </c>
    </row>
    <row r="58" spans="1:17" x14ac:dyDescent="0.25">
      <c r="B58" t="s">
        <v>28</v>
      </c>
      <c r="C58" t="s">
        <v>3</v>
      </c>
      <c r="D58" t="str">
        <f t="shared" si="20"/>
        <v>USDAM3L20Y=</v>
      </c>
      <c r="E58">
        <f>_xll.RtGet("IDN",D58,"Ask")</f>
        <v>0.76829999999999998</v>
      </c>
      <c r="F58">
        <f>_xll.RtGet("IDN",D58,"Bid")</f>
        <v>0.72870000000000001</v>
      </c>
      <c r="G58">
        <f>_xll.RtGet("IDN",D58,"GEN_VAL4")</f>
        <v>0.74850000000000005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2"/>
        <v>USD</v>
      </c>
      <c r="N58" s="12" t="s">
        <v>7</v>
      </c>
      <c r="P58" s="16">
        <f>_xll.RHistory(D58,".Timestamp;.Close","START:01-Mar-1995 NBROWS:1 INTERVAL:1D",,"SORT:ASC TSREPEAT:NO")</f>
        <v>35648</v>
      </c>
      <c r="Q58">
        <v>6.56</v>
      </c>
    </row>
    <row r="59" spans="1:17" x14ac:dyDescent="0.25">
      <c r="B59" t="s">
        <v>29</v>
      </c>
      <c r="C59" t="s">
        <v>3</v>
      </c>
      <c r="D59" t="str">
        <f t="shared" si="20"/>
        <v>USDAM3L25Y=</v>
      </c>
      <c r="E59">
        <f>_xll.RtGet("IDN",D59,"Ask")</f>
        <v>0.79300000000000004</v>
      </c>
      <c r="F59">
        <f>_xll.RtGet("IDN",D59,"Bid")</f>
        <v>0.753</v>
      </c>
      <c r="G59">
        <f>_xll.RtGet("IDN",D59,"GEN_VAL4")</f>
        <v>0.77300000000000002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2"/>
        <v>USD</v>
      </c>
      <c r="N59" s="12" t="s">
        <v>7</v>
      </c>
      <c r="P59" s="16">
        <f>_xll.RHistory(D59,".Timestamp;.Close","START:01-Mar-1995 NBROWS:1 INTERVAL:1D",,"SORT:ASC TSREPEAT:NO")</f>
        <v>35648</v>
      </c>
      <c r="Q59">
        <v>6.69</v>
      </c>
    </row>
    <row r="60" spans="1:17" x14ac:dyDescent="0.25">
      <c r="B60" t="s">
        <v>30</v>
      </c>
      <c r="C60" t="s">
        <v>3</v>
      </c>
      <c r="D60" t="str">
        <f t="shared" si="20"/>
        <v>USDAM3L30Y=</v>
      </c>
      <c r="E60">
        <f>_xll.RtGet("IDN",D60,"Ask")</f>
        <v>0.79500000000000004</v>
      </c>
      <c r="F60">
        <f>_xll.RtGet("IDN",D60,"Bid")</f>
        <v>0.755</v>
      </c>
      <c r="G60">
        <f>_xll.RtGet("IDN",D60,"GEN_VAL4")</f>
        <v>0.77500000000000002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2"/>
        <v>USD</v>
      </c>
      <c r="N60" s="12" t="s">
        <v>7</v>
      </c>
      <c r="P60" s="16">
        <f>_xll.RHistory(D60,".Timestamp;.Close","START:01-Mar-1995 NBROWS:1 INTERVAL:1D",,"SORT:ASC TSREPEAT:NO")</f>
        <v>35648</v>
      </c>
      <c r="Q60">
        <v>6.82</v>
      </c>
    </row>
    <row r="61" spans="1:17" x14ac:dyDescent="0.25">
      <c r="A61" t="s">
        <v>412</v>
      </c>
      <c r="B61" t="s">
        <v>157</v>
      </c>
      <c r="C61" t="s">
        <v>3</v>
      </c>
      <c r="D61" t="str">
        <f t="shared" ref="D61:D62" si="21">_xlfn.CONCAT("USDAM3L",B61,"=")</f>
        <v>USDAM3L40Y=</v>
      </c>
      <c r="E61">
        <f>_xll.RtGet("IDN",D61,"Ask")</f>
        <v>0.73299999999999998</v>
      </c>
      <c r="F61">
        <f>_xll.RtGet("IDN",D61,"Bid")</f>
        <v>0.69400000000000006</v>
      </c>
      <c r="G61">
        <f>_xll.RtGet("IDN",D61,"GEN_VAL4")</f>
        <v>0.71350000000000002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ref="M61:M62" si="22">B$2</f>
        <v>USD</v>
      </c>
      <c r="N61" s="12" t="s">
        <v>7</v>
      </c>
      <c r="P61" s="16">
        <f>_xll.RHistory(D61,".Timestamp;.Close","START:01-Mar-1995 NBROWS:1 INTERVAL:1D",,"SORT:ASC TSREPEAT:NO")</f>
        <v>39245</v>
      </c>
      <c r="Q61">
        <v>5.9770000000000003</v>
      </c>
    </row>
    <row r="62" spans="1:17" x14ac:dyDescent="0.25">
      <c r="A62" t="s">
        <v>412</v>
      </c>
      <c r="B62" t="s">
        <v>158</v>
      </c>
      <c r="C62" t="s">
        <v>3</v>
      </c>
      <c r="D62" t="str">
        <f t="shared" si="21"/>
        <v>USDAM3L50Y=</v>
      </c>
      <c r="E62">
        <f>_xll.RtGet("IDN",D62,"Ask")</f>
        <v>0.65200000000000002</v>
      </c>
      <c r="F62">
        <f>_xll.RtGet("IDN",D62,"Bid")</f>
        <v>0.61199999999999999</v>
      </c>
      <c r="G62">
        <f>_xll.RtGet("IDN",D62,"GEN_VAL4")</f>
        <v>0.63200000000000001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22"/>
        <v>USD</v>
      </c>
      <c r="N62" s="12" t="s">
        <v>7</v>
      </c>
      <c r="P62" s="16">
        <f>_xll.RHistory(D62,".Timestamp;.Close","START:01-Mar-1995 NBROWS:1 INTERVAL:1D",,"SORT:ASC TSREPEAT:NO")</f>
        <v>39245</v>
      </c>
      <c r="Q62">
        <v>5.9580000000000002</v>
      </c>
    </row>
  </sheetData>
  <dataValidations disablePrompts="1"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T38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6" max="16" width="11.85546875" bestFit="1" customWidth="1"/>
    <col min="19" max="19" width="1.85546875" customWidth="1"/>
    <col min="20" max="20" width="14" bestFit="1" customWidth="1"/>
  </cols>
  <sheetData>
    <row r="2" spans="2:20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23" t="s">
        <v>0</v>
      </c>
      <c r="C4" s="23" t="s">
        <v>56</v>
      </c>
      <c r="D4" s="23" t="s">
        <v>57</v>
      </c>
      <c r="E4" s="23" t="s">
        <v>58</v>
      </c>
      <c r="F4" s="23" t="s">
        <v>59</v>
      </c>
      <c r="G4" s="23" t="s">
        <v>60</v>
      </c>
      <c r="H4" s="23" t="s">
        <v>61</v>
      </c>
      <c r="I4" s="23" t="s">
        <v>62</v>
      </c>
      <c r="J4" s="23" t="s">
        <v>63</v>
      </c>
      <c r="K4" s="23" t="s">
        <v>64</v>
      </c>
      <c r="L4" s="23" t="s">
        <v>65</v>
      </c>
      <c r="M4" s="23" t="s">
        <v>66</v>
      </c>
      <c r="N4" s="23" t="s">
        <v>267</v>
      </c>
      <c r="O4" s="24"/>
      <c r="P4" s="23" t="s">
        <v>416</v>
      </c>
      <c r="Q4" s="23" t="s">
        <v>414</v>
      </c>
      <c r="R4" s="24"/>
      <c r="S4" s="23" t="s">
        <v>426</v>
      </c>
      <c r="T4" s="23" t="s">
        <v>427</v>
      </c>
    </row>
    <row r="5" spans="2:20" x14ac:dyDescent="0.25">
      <c r="B5" t="s">
        <v>77</v>
      </c>
      <c r="C5" t="s">
        <v>2</v>
      </c>
      <c r="D5" t="s">
        <v>266</v>
      </c>
      <c r="G5">
        <f>_xll.RtGet("IDN",D5,"PRIMACT_1")</f>
        <v>0.99</v>
      </c>
      <c r="H5">
        <v>1</v>
      </c>
      <c r="I5">
        <v>1</v>
      </c>
      <c r="J5">
        <v>1</v>
      </c>
      <c r="K5">
        <v>1</v>
      </c>
      <c r="L5" t="s">
        <v>67</v>
      </c>
      <c r="M5" t="s">
        <v>76</v>
      </c>
      <c r="N5" s="12">
        <v>0</v>
      </c>
      <c r="P5" s="16">
        <f>_xll.RHistory(D5,".Timestamp;.Close","START:01-Mar-1995 NBROWS:1 INTERVAL:1D",,"SORT:ASC TSREPEAT:NO")</f>
        <v>40816</v>
      </c>
      <c r="Q5">
        <v>2.69</v>
      </c>
    </row>
    <row r="6" spans="2:20" x14ac:dyDescent="0.25">
      <c r="B6" t="s">
        <v>123</v>
      </c>
      <c r="C6" t="s">
        <v>2</v>
      </c>
      <c r="D6" t="s">
        <v>428</v>
      </c>
      <c r="G6">
        <f>_xll.RtGet("IDN",D6,"PRIMACT_1")</f>
        <v>0.59</v>
      </c>
      <c r="H6">
        <v>1</v>
      </c>
      <c r="I6">
        <v>1</v>
      </c>
      <c r="J6">
        <v>1</v>
      </c>
      <c r="K6">
        <v>1</v>
      </c>
      <c r="L6" t="s">
        <v>67</v>
      </c>
      <c r="M6" t="s">
        <v>76</v>
      </c>
      <c r="N6" s="12">
        <v>0</v>
      </c>
      <c r="P6" s="16">
        <f>_xll.RHistory(D6,".Timestamp;.Close","START:01-Mar-1995 NBROWS:1 INTERVAL:1D",,"SORT:ASC TSREPEAT:NO")</f>
        <v>42146</v>
      </c>
      <c r="Q6">
        <v>1.49</v>
      </c>
    </row>
    <row r="7" spans="2:20" x14ac:dyDescent="0.25">
      <c r="B7" t="s">
        <v>5</v>
      </c>
      <c r="C7" t="s">
        <v>2</v>
      </c>
      <c r="D7" t="s">
        <v>429</v>
      </c>
      <c r="G7">
        <f>_xll.RtGet("IDN",D7,"PRIMACT_1")</f>
        <v>0.94000000000000006</v>
      </c>
      <c r="H7">
        <v>1</v>
      </c>
      <c r="I7">
        <v>1</v>
      </c>
      <c r="J7">
        <v>1</v>
      </c>
      <c r="K7">
        <v>1</v>
      </c>
      <c r="L7" t="s">
        <v>67</v>
      </c>
      <c r="M7" t="s">
        <v>76</v>
      </c>
      <c r="N7" s="12">
        <v>0</v>
      </c>
      <c r="P7" s="16">
        <f>_xll.RHistory(D7,".Timestamp;.Close","START:01-Mar-1995 NBROWS:1 INTERVAL:1D",,"SORT:ASC TSREPEAT:NO")</f>
        <v>42146</v>
      </c>
      <c r="Q7">
        <v>1.45</v>
      </c>
    </row>
    <row r="8" spans="2:20" x14ac:dyDescent="0.25">
      <c r="B8" t="s">
        <v>6</v>
      </c>
      <c r="C8" t="s">
        <v>2</v>
      </c>
      <c r="D8" t="s">
        <v>430</v>
      </c>
      <c r="G8">
        <f>_xll.RtGet("IDN",D8,"PRIMACT_1")</f>
        <v>0.99</v>
      </c>
      <c r="H8">
        <v>1</v>
      </c>
      <c r="I8">
        <v>1</v>
      </c>
      <c r="J8">
        <v>1</v>
      </c>
      <c r="K8">
        <v>1</v>
      </c>
      <c r="L8" t="s">
        <v>67</v>
      </c>
      <c r="M8" t="s">
        <v>76</v>
      </c>
      <c r="N8" s="12">
        <v>0</v>
      </c>
      <c r="P8" s="16">
        <f>_xll.RHistory(D8,".Timestamp;.Close","START:01-Mar-1995 NBROWS:1 INTERVAL:1D",,"SORT:ASC TSREPEAT:NO")</f>
        <v>42146</v>
      </c>
      <c r="Q8">
        <v>1.47</v>
      </c>
    </row>
    <row r="9" spans="2:20" x14ac:dyDescent="0.25">
      <c r="B9" t="s">
        <v>7</v>
      </c>
      <c r="C9" t="s">
        <v>2</v>
      </c>
      <c r="D9" t="s">
        <v>432</v>
      </c>
      <c r="G9">
        <f>_xll.RtGet("IDN",D9,"PRIMACT_1")</f>
        <v>1.1200000000000001</v>
      </c>
      <c r="H9">
        <v>1</v>
      </c>
      <c r="I9">
        <v>1</v>
      </c>
      <c r="J9">
        <v>1</v>
      </c>
      <c r="K9">
        <v>1</v>
      </c>
      <c r="L9" t="s">
        <v>67</v>
      </c>
      <c r="M9" t="s">
        <v>76</v>
      </c>
      <c r="N9" s="12">
        <v>0</v>
      </c>
      <c r="P9" s="16">
        <f>_xll.RHistory(D9,".Timestamp;.Close","START:01-Mar-1995 NBROWS:1 INTERVAL:1D",,"SORT:ASC TSREPEAT:NO")</f>
        <v>42146</v>
      </c>
      <c r="Q9">
        <v>1.5</v>
      </c>
    </row>
    <row r="10" spans="2:20" x14ac:dyDescent="0.25">
      <c r="B10" t="s">
        <v>10</v>
      </c>
      <c r="C10" t="s">
        <v>2</v>
      </c>
      <c r="D10" t="s">
        <v>431</v>
      </c>
      <c r="G10">
        <f>_xll.RtGet("IDN",D10,"PRIMACT_1")</f>
        <v>1.03</v>
      </c>
      <c r="H10">
        <v>1</v>
      </c>
      <c r="I10">
        <v>1</v>
      </c>
      <c r="J10">
        <v>1</v>
      </c>
      <c r="K10">
        <v>1</v>
      </c>
      <c r="L10" t="s">
        <v>67</v>
      </c>
      <c r="M10" t="s">
        <v>76</v>
      </c>
      <c r="N10" s="12">
        <v>0</v>
      </c>
      <c r="P10" s="16">
        <f>_xll.RHistory(D10,".Timestamp;.Close","START:01-Mar-1995 NBROWS:1 INTERVAL:1D",,"SORT:ASC TSREPEAT:NO")</f>
        <v>42146</v>
      </c>
      <c r="Q10">
        <v>1.49</v>
      </c>
    </row>
    <row r="11" spans="2:20" x14ac:dyDescent="0.25">
      <c r="B11" t="s">
        <v>10</v>
      </c>
      <c r="C11" t="s">
        <v>33</v>
      </c>
      <c r="D11" t="s">
        <v>125</v>
      </c>
      <c r="E11">
        <f>_xll.RtGet("IDN",D11,"BID")</f>
        <v>0.63500000000000001</v>
      </c>
      <c r="F11">
        <f>_xll.RtGet("IDN",D11,"ASK")</f>
        <v>0.65500000000000003</v>
      </c>
      <c r="G11">
        <f t="shared" ref="G11:G27" si="0">AVERAGE(E11:F11)</f>
        <v>0.64500000000000002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NOK</v>
      </c>
      <c r="N11" s="12" t="s">
        <v>7</v>
      </c>
      <c r="P11" s="16">
        <f>_xll.RHistory(D11,".Timestamp;.Close","START:01-Mar-1995 NBROWS:1 INTERVAL:1D",,"SORT:ASC TSREPEAT:NO")</f>
        <v>34759</v>
      </c>
      <c r="Q11">
        <v>5.35</v>
      </c>
      <c r="S11" t="str">
        <f>_xll.RtGet("IDN",D11,"GV3_TEXT")</f>
        <v>150620</v>
      </c>
      <c r="T11" s="16">
        <f>DATE(RIGHT(S11,2)+100,MID(S11,3,2)+LEFT(N11,1),LEFT(S11,2))</f>
        <v>44089</v>
      </c>
    </row>
    <row r="12" spans="2:20" x14ac:dyDescent="0.25">
      <c r="B12" t="s">
        <v>13</v>
      </c>
      <c r="C12" t="s">
        <v>33</v>
      </c>
      <c r="D12" t="s">
        <v>127</v>
      </c>
      <c r="E12">
        <f>_xll.RtGet("IDN",D12,"BID")</f>
        <v>0.54500000000000004</v>
      </c>
      <c r="F12">
        <f>_xll.RtGet("IDN",D12,"ASK")</f>
        <v>0.56500000000000006</v>
      </c>
      <c r="G12">
        <f t="shared" si="0"/>
        <v>0.55500000000000005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ref="M12:M26" si="1">B$2</f>
        <v>NOK</v>
      </c>
      <c r="N12" s="12" t="s">
        <v>7</v>
      </c>
      <c r="P12" s="16">
        <f>_xll.RHistory(D12,".Timestamp;.Close","START:01-Mar-1995 NBROWS:1 INTERVAL:1D",,"SORT:ASC TSREPEAT:NO")</f>
        <v>34759</v>
      </c>
      <c r="Q12">
        <v>5.75</v>
      </c>
      <c r="S12" t="str">
        <f>_xll.RtGet("IDN",D12,"GV3_TEXT")</f>
        <v>140920</v>
      </c>
      <c r="T12" s="16">
        <f t="shared" ref="T12:T28" si="2">DATE(RIGHT(S12,2)+100,MID(S12,3,2)+LEFT(N12,1),LEFT(S12,2))</f>
        <v>44179</v>
      </c>
    </row>
    <row r="13" spans="2:20" x14ac:dyDescent="0.25">
      <c r="B13" t="s">
        <v>16</v>
      </c>
      <c r="C13" t="s">
        <v>33</v>
      </c>
      <c r="D13" t="s">
        <v>128</v>
      </c>
      <c r="E13">
        <f>_xll.RtGet("IDN",D13,"BID")</f>
        <v>0.57500000000000007</v>
      </c>
      <c r="F13">
        <f>_xll.RtGet("IDN",D13,"ASK")</f>
        <v>0.59499999999999997</v>
      </c>
      <c r="G13">
        <f t="shared" si="0"/>
        <v>0.58499999999999996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NOK</v>
      </c>
      <c r="N13" s="12" t="s">
        <v>7</v>
      </c>
      <c r="P13" s="16">
        <f>_xll.RHistory(D13,".Timestamp;.Close","START:01-Mar-1995 NBROWS:1 INTERVAL:1D",,"SORT:ASC TSREPEAT:NO")</f>
        <v>34759</v>
      </c>
      <c r="Q13">
        <v>6</v>
      </c>
      <c r="S13" t="str">
        <f>_xll.RtGet("IDN",D13,"GV3_TEXT")</f>
        <v>141220</v>
      </c>
      <c r="T13" s="16">
        <f t="shared" si="2"/>
        <v>44269</v>
      </c>
    </row>
    <row r="14" spans="2:20" x14ac:dyDescent="0.25">
      <c r="B14" t="s">
        <v>37</v>
      </c>
      <c r="C14" t="s">
        <v>33</v>
      </c>
      <c r="D14" t="s">
        <v>129</v>
      </c>
      <c r="E14">
        <f>_xll.RtGet("IDN",D14,"BID")</f>
        <v>0.55500000000000005</v>
      </c>
      <c r="F14">
        <f>_xll.RtGet("IDN",D14,"ASK")</f>
        <v>0.57500000000000007</v>
      </c>
      <c r="G14">
        <f t="shared" si="0"/>
        <v>0.56500000000000006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NOK</v>
      </c>
      <c r="N14" s="12" t="s">
        <v>7</v>
      </c>
      <c r="P14" s="16">
        <f>_xll.RHistory(D14,".Timestamp;.Close","START:01-Mar-1995 NBROWS:1 INTERVAL:1D",,"SORT:ASC TSREPEAT:NO")</f>
        <v>34759</v>
      </c>
      <c r="Q14">
        <v>6.32</v>
      </c>
      <c r="S14" t="str">
        <f>_xll.RtGet("IDN",D14,"GV3_TEXT")</f>
        <v>150321</v>
      </c>
      <c r="T14" s="16">
        <f t="shared" si="2"/>
        <v>44362</v>
      </c>
    </row>
    <row r="15" spans="2:20" x14ac:dyDescent="0.25">
      <c r="B15" t="s">
        <v>39</v>
      </c>
      <c r="C15" t="s">
        <v>33</v>
      </c>
      <c r="D15" t="s">
        <v>130</v>
      </c>
      <c r="E15">
        <f>_xll.RtGet("IDN",D15,"BID")</f>
        <v>0.54</v>
      </c>
      <c r="F15">
        <f>_xll.RtGet("IDN",D15,"ASK")</f>
        <v>0.57000000000000006</v>
      </c>
      <c r="G15">
        <f t="shared" si="0"/>
        <v>0.55500000000000005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NOK</v>
      </c>
      <c r="N15" s="12" t="s">
        <v>7</v>
      </c>
      <c r="P15" s="16">
        <f>_xll.RHistory(D15,".Timestamp;.Close","START:01-Mar-1995 NBROWS:1 INTERVAL:1D",,"SORT:ASC TSREPEAT:NO")</f>
        <v>39310</v>
      </c>
      <c r="Q15">
        <v>5.47</v>
      </c>
      <c r="S15" t="str">
        <f>_xll.RtGet("IDN",D15,"GV3_TEXT")</f>
        <v>140621</v>
      </c>
      <c r="T15" s="16">
        <f t="shared" si="2"/>
        <v>44453</v>
      </c>
    </row>
    <row r="16" spans="2:20" x14ac:dyDescent="0.25">
      <c r="B16" t="s">
        <v>41</v>
      </c>
      <c r="C16" t="s">
        <v>33</v>
      </c>
      <c r="D16" t="s">
        <v>131</v>
      </c>
      <c r="E16">
        <f>_xll.RtGet("IDN",D16,"BID")</f>
        <v>0.57000000000000006</v>
      </c>
      <c r="F16">
        <f>_xll.RtGet("IDN",D16,"ASK")</f>
        <v>0.6</v>
      </c>
      <c r="G16">
        <f t="shared" si="0"/>
        <v>0.58499999999999996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NOK</v>
      </c>
      <c r="N16" s="12" t="s">
        <v>7</v>
      </c>
      <c r="P16" s="16">
        <f>_xll.RHistory(D16,".Timestamp;.Close","START:01-Mar-1995 NBROWS:1 INTERVAL:1D",,"SORT:ASC TSREPEAT:NO")</f>
        <v>39310</v>
      </c>
      <c r="Q16">
        <v>5.42</v>
      </c>
      <c r="S16" t="str">
        <f>_xll.RtGet("IDN",D16,"GV3_TEXT")</f>
        <v>130921</v>
      </c>
      <c r="T16" s="16">
        <f t="shared" si="2"/>
        <v>44543</v>
      </c>
    </row>
    <row r="17" spans="2:20" x14ac:dyDescent="0.25">
      <c r="B17" t="s">
        <v>17</v>
      </c>
      <c r="C17" t="s">
        <v>33</v>
      </c>
      <c r="D17" t="s">
        <v>132</v>
      </c>
      <c r="E17">
        <f>_xll.RtGet("IDN",D17,"BID")</f>
        <v>0.63</v>
      </c>
      <c r="F17">
        <f>_xll.RtGet("IDN",D17,"ASK")</f>
        <v>0.66</v>
      </c>
      <c r="G17">
        <f t="shared" si="0"/>
        <v>0.64500000000000002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NOK</v>
      </c>
      <c r="N17" s="12" t="s">
        <v>7</v>
      </c>
      <c r="P17" s="16">
        <f>_xll.RHistory(D17,".Timestamp;.Close","START:01-Mar-1995 NBROWS:1 INTERVAL:1D",,"SORT:ASC TSREPEAT:NO")</f>
        <v>39951</v>
      </c>
      <c r="Q17">
        <v>3.14</v>
      </c>
      <c r="S17" t="str">
        <f>_xll.RtGet("IDN",D17,"GV3_TEXT")</f>
        <v>131221</v>
      </c>
      <c r="T17" s="16">
        <f t="shared" si="2"/>
        <v>44633</v>
      </c>
    </row>
    <row r="18" spans="2:20" x14ac:dyDescent="0.25">
      <c r="B18" t="s">
        <v>44</v>
      </c>
      <c r="C18" t="s">
        <v>33</v>
      </c>
      <c r="D18" t="s">
        <v>133</v>
      </c>
      <c r="E18">
        <f>_xll.RtGet("IDN",D18,"BID")</f>
        <v>0.66</v>
      </c>
      <c r="F18">
        <f>_xll.RtGet("IDN",D18,"ASK")</f>
        <v>0.69000000000000006</v>
      </c>
      <c r="G18">
        <f t="shared" si="0"/>
        <v>0.67500000000000004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NOK</v>
      </c>
      <c r="N18" s="12" t="s">
        <v>7</v>
      </c>
      <c r="P18" s="16">
        <f>_xll.RHistory(D18,".Timestamp;.Close","START:01-Mar-1995 NBROWS:1 INTERVAL:1D",,"SORT:ASC TSREPEAT:NO")</f>
        <v>39951</v>
      </c>
      <c r="Q18">
        <v>3.42</v>
      </c>
      <c r="S18" t="str">
        <f>_xll.RtGet("IDN",D18,"GV3_TEXT")</f>
        <v>140322</v>
      </c>
      <c r="T18" s="16">
        <f t="shared" si="2"/>
        <v>44726</v>
      </c>
    </row>
    <row r="19" spans="2:20" x14ac:dyDescent="0.25">
      <c r="B19" t="s">
        <v>46</v>
      </c>
      <c r="C19" t="s">
        <v>33</v>
      </c>
      <c r="D19" t="s">
        <v>136</v>
      </c>
      <c r="E19">
        <f>_xll.RtGet("IDN",D19,"BID")</f>
        <v>0.68</v>
      </c>
      <c r="F19">
        <f>_xll.RtGet("IDN",D19,"ASK")</f>
        <v>0.71</v>
      </c>
      <c r="G19">
        <f t="shared" si="0"/>
        <v>0.69500000000000006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NOK</v>
      </c>
      <c r="N19" s="12" t="s">
        <v>7</v>
      </c>
      <c r="P19" s="16">
        <f>_xll.RHistory(D19,".Timestamp;.Close","START:01-Mar-1995 NBROWS:1 INTERVAL:1D",,"SORT:ASC TSREPEAT:NO")</f>
        <v>42934</v>
      </c>
      <c r="Q19">
        <v>1.32</v>
      </c>
      <c r="S19" t="str">
        <f>_xll.RtGet("IDN",D19,"GV3_TEXT")</f>
        <v>130622</v>
      </c>
      <c r="T19" s="16">
        <f t="shared" si="2"/>
        <v>44817</v>
      </c>
    </row>
    <row r="20" spans="2:20" x14ac:dyDescent="0.25">
      <c r="B20" t="s">
        <v>48</v>
      </c>
      <c r="C20" t="s">
        <v>33</v>
      </c>
      <c r="D20" t="s">
        <v>137</v>
      </c>
      <c r="E20">
        <f>_xll.RtGet("IDN",D20,"BID")</f>
        <v>0.74</v>
      </c>
      <c r="F20">
        <f>_xll.RtGet("IDN",D20,"ASK")</f>
        <v>0.77</v>
      </c>
      <c r="G20">
        <f t="shared" si="0"/>
        <v>0.755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1"/>
        <v>NOK</v>
      </c>
      <c r="N20" s="12" t="s">
        <v>7</v>
      </c>
      <c r="P20" s="16">
        <f>_xll.RHistory(D20,".Timestamp;.Close","START:01-Mar-1995 NBROWS:1 INTERVAL:1D",,"SORT:ASC TSREPEAT:NO")</f>
        <v>42934</v>
      </c>
      <c r="Q20">
        <v>1.41</v>
      </c>
      <c r="S20" t="str">
        <f>_xll.RtGet("IDN",D20,"GV3_TEXT")</f>
        <v>190922</v>
      </c>
      <c r="T20" s="16">
        <f t="shared" si="2"/>
        <v>44914</v>
      </c>
    </row>
    <row r="21" spans="2:20" x14ac:dyDescent="0.25">
      <c r="B21" t="s">
        <v>18</v>
      </c>
      <c r="C21" t="s">
        <v>33</v>
      </c>
      <c r="D21" t="s">
        <v>138</v>
      </c>
      <c r="E21">
        <f>_xll.RtGet("IDN",D21,"BID")</f>
        <v>0.81</v>
      </c>
      <c r="F21">
        <f>_xll.RtGet("IDN",D21,"ASK")</f>
        <v>0.84</v>
      </c>
      <c r="G21">
        <f t="shared" si="0"/>
        <v>0.82499999999999996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1"/>
        <v>NOK</v>
      </c>
      <c r="N21" s="12" t="s">
        <v>7</v>
      </c>
      <c r="P21" s="16">
        <f>_xll.RHistory(D21,".Timestamp;.Close","START:01-Mar-1995 NBROWS:1 INTERVAL:1D",,"SORT:ASC TSREPEAT:NO")</f>
        <v>42934</v>
      </c>
      <c r="Q21">
        <v>1.47</v>
      </c>
      <c r="S21" t="str">
        <f>_xll.RtGet("IDN",D21,"GV3_TEXT")</f>
        <v>191222</v>
      </c>
      <c r="T21" s="16">
        <f t="shared" si="2"/>
        <v>45004</v>
      </c>
    </row>
    <row r="22" spans="2:20" x14ac:dyDescent="0.25">
      <c r="B22" t="s">
        <v>51</v>
      </c>
      <c r="C22" t="s">
        <v>33</v>
      </c>
      <c r="D22" t="s">
        <v>139</v>
      </c>
      <c r="E22">
        <f>_xll.RtGet("IDN",D22,"BID")</f>
        <v>0.86</v>
      </c>
      <c r="F22">
        <f>_xll.RtGet("IDN",D22,"ASK")</f>
        <v>0.89</v>
      </c>
      <c r="G22">
        <f t="shared" si="0"/>
        <v>0.875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1"/>
        <v>NOK</v>
      </c>
      <c r="N22" s="12" t="s">
        <v>7</v>
      </c>
      <c r="P22" s="16">
        <f>_xll.RHistory(D22,".Timestamp;.Close","START:01-Mar-1995 NBROWS:1 INTERVAL:1D",,"SORT:ASC TSREPEAT:NO")</f>
        <v>42934</v>
      </c>
      <c r="Q22">
        <v>1.55</v>
      </c>
      <c r="S22" t="str">
        <f>_xll.RtGet("IDN",D22,"GV3_TEXT")</f>
        <v>130323</v>
      </c>
      <c r="T22" s="16">
        <f t="shared" si="2"/>
        <v>45090</v>
      </c>
    </row>
    <row r="23" spans="2:20" x14ac:dyDescent="0.25">
      <c r="B23" t="s">
        <v>13</v>
      </c>
      <c r="C23" t="s">
        <v>33</v>
      </c>
      <c r="D23" t="s">
        <v>126</v>
      </c>
      <c r="E23">
        <f>_xll.RtGet("IDN",D23,"BID")</f>
        <v>0.70000000000000007</v>
      </c>
      <c r="F23">
        <f>_xll.RtGet("IDN",D23,"ASK")</f>
        <v>0.73</v>
      </c>
      <c r="G23">
        <f t="shared" si="0"/>
        <v>0.71500000000000008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1"/>
        <v>NOK</v>
      </c>
      <c r="N23" s="12" t="s">
        <v>10</v>
      </c>
      <c r="P23" s="16">
        <f>_xll.RHistory(D23,".Timestamp;.Close","START:01-Mar-1995 NBROWS:1 INTERVAL:1D",,"SORT:ASC TSREPEAT:NO")</f>
        <v>34759</v>
      </c>
      <c r="Q23">
        <v>6.02</v>
      </c>
      <c r="S23" t="str">
        <f>_xll.RtGet("IDN",D23,"GV3_TEXT")</f>
        <v>150620</v>
      </c>
      <c r="T23" s="16">
        <f t="shared" si="2"/>
        <v>44180</v>
      </c>
    </row>
    <row r="24" spans="2:20" x14ac:dyDescent="0.25">
      <c r="B24" t="s">
        <v>16</v>
      </c>
      <c r="C24" t="s">
        <v>33</v>
      </c>
      <c r="D24" t="s">
        <v>134</v>
      </c>
      <c r="E24">
        <f>_xll.RtGet("IDN",D24,"BID")</f>
        <v>0.64</v>
      </c>
      <c r="F24">
        <f>_xll.RtGet("IDN",D24,"ASK")</f>
        <v>0.67</v>
      </c>
      <c r="G24">
        <f t="shared" si="0"/>
        <v>0.65500000000000003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1"/>
        <v>NOK</v>
      </c>
      <c r="N24" s="12" t="s">
        <v>10</v>
      </c>
      <c r="P24" s="16">
        <f>_xll.RHistory(D24,".Timestamp;.Close","START:01-Mar-1995 NBROWS:1 INTERVAL:1D",,"SORT:ASC TSREPEAT:NO")</f>
        <v>34759</v>
      </c>
      <c r="Q24">
        <v>5.98</v>
      </c>
      <c r="S24" t="str">
        <f>_xll.RtGet("IDN",D24,"GV3_TEXT")</f>
        <v>140920</v>
      </c>
      <c r="T24" s="16">
        <f t="shared" si="2"/>
        <v>44269</v>
      </c>
    </row>
    <row r="25" spans="2:20" x14ac:dyDescent="0.25">
      <c r="B25" t="s">
        <v>410</v>
      </c>
      <c r="C25" t="s">
        <v>33</v>
      </c>
      <c r="D25" t="s">
        <v>135</v>
      </c>
      <c r="E25">
        <f>_xll.RtGet("IDN",D25,"BID")</f>
        <v>0.61</v>
      </c>
      <c r="F25">
        <f>_xll.RtGet("IDN",D25,"ASK")</f>
        <v>0.64</v>
      </c>
      <c r="G25">
        <f t="shared" si="0"/>
        <v>0.625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1"/>
        <v>NOK</v>
      </c>
      <c r="N25" s="12" t="s">
        <v>10</v>
      </c>
      <c r="P25" s="16">
        <f>_xll.RHistory(D25,".Timestamp;.Close","START:01-Mar-1995 NBROWS:1 INTERVAL:1D",,"SORT:ASC TSREPEAT:NO")</f>
        <v>34759</v>
      </c>
      <c r="Q25">
        <v>6.2</v>
      </c>
      <c r="S25" t="str">
        <f>_xll.RtGet("IDN",D25,"GV3_TEXT")</f>
        <v>141220</v>
      </c>
      <c r="T25" s="16">
        <f t="shared" si="2"/>
        <v>44361</v>
      </c>
    </row>
    <row r="26" spans="2:20" x14ac:dyDescent="0.25">
      <c r="B26" t="s">
        <v>140</v>
      </c>
      <c r="C26" t="s">
        <v>33</v>
      </c>
      <c r="D26" t="s">
        <v>141</v>
      </c>
      <c r="E26">
        <f>_xll.RtGet("IDN",D26,"BID")</f>
        <v>0.57999999999999996</v>
      </c>
      <c r="F26">
        <f>_xll.RtGet("IDN",D26,"ASK")</f>
        <v>0.61</v>
      </c>
      <c r="G26">
        <f t="shared" si="0"/>
        <v>0.59499999999999997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1"/>
        <v>NOK</v>
      </c>
      <c r="N26" s="12" t="s">
        <v>10</v>
      </c>
      <c r="P26" s="16">
        <f>_xll.RHistory(D26,".Timestamp;.Close","START:01-Mar-1995 NBROWS:1 INTERVAL:1D",,"SORT:ASC TSREPEAT:NO")</f>
        <v>34759</v>
      </c>
      <c r="Q26">
        <v>6.56</v>
      </c>
      <c r="S26" t="str">
        <f>_xll.RtGet("IDN",D26,"GV3_TEXT")</f>
        <v>150321</v>
      </c>
      <c r="T26" s="16">
        <f t="shared" si="2"/>
        <v>44454</v>
      </c>
    </row>
    <row r="27" spans="2:20" x14ac:dyDescent="0.25">
      <c r="B27" t="s">
        <v>16</v>
      </c>
      <c r="C27" t="s">
        <v>3</v>
      </c>
      <c r="D27" t="str">
        <f>_xlfn.CONCAT("NOKAB3O",B27,"=")</f>
        <v>NOKAB3O1Y=</v>
      </c>
      <c r="E27">
        <f>_xll.RtGet("IDN",D27,"BID")</f>
        <v>0.70500000000000007</v>
      </c>
      <c r="F27">
        <f>_xll.RtGet("IDN",D27,"ASK")</f>
        <v>0.755</v>
      </c>
      <c r="G27">
        <f t="shared" si="0"/>
        <v>0.73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  <c r="N27" s="12" t="s">
        <v>7</v>
      </c>
      <c r="P27" s="16">
        <f>_xll.RHistory(D27,".Timestamp;.Close","START:01-Mar-1995 NBROWS:1 INTERVAL:1D",,"SORT:ASC TSREPEAT:NO")</f>
        <v>35696</v>
      </c>
      <c r="Q27">
        <v>4.34</v>
      </c>
      <c r="T27" s="16"/>
    </row>
    <row r="28" spans="2:20" x14ac:dyDescent="0.25">
      <c r="B28" t="s">
        <v>17</v>
      </c>
      <c r="C28" t="s">
        <v>3</v>
      </c>
      <c r="D28" t="str">
        <f>_xlfn.CONCAT("NOKAB6O",B28,"=")</f>
        <v>NOKAB6O2Y=</v>
      </c>
      <c r="E28">
        <f>_xll.RtGet("IDN",D28,"BID")</f>
        <v>0.72699999999999998</v>
      </c>
      <c r="F28">
        <f>_xll.RtGet("IDN",D28,"ASK")</f>
        <v>0.77700000000000002</v>
      </c>
      <c r="G28">
        <f t="shared" ref="G28:G37" si="3">AVERAGE(E28:F28)</f>
        <v>0.752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37" si="4">B$2</f>
        <v>NOK</v>
      </c>
      <c r="N28" s="12" t="s">
        <v>10</v>
      </c>
      <c r="P28" s="16">
        <f>_xll.RHistory(D28,".Timestamp;.Close","START:01-Mar-1995 NBROWS:1 INTERVAL:1D",,"SORT:ASC TSREPEAT:NO")</f>
        <v>34759</v>
      </c>
      <c r="Q28">
        <v>7.08</v>
      </c>
      <c r="T28" s="16"/>
    </row>
    <row r="29" spans="2:20" x14ac:dyDescent="0.25">
      <c r="B29" t="s">
        <v>18</v>
      </c>
      <c r="C29" t="s">
        <v>3</v>
      </c>
      <c r="D29" t="str">
        <f t="shared" ref="D29:D37" si="5">_xlfn.CONCAT("NOKAB6O",B29,"=")</f>
        <v>NOKAB6O3Y=</v>
      </c>
      <c r="E29">
        <f>_xll.RtGet("IDN",D29,"BID")</f>
        <v>0.754</v>
      </c>
      <c r="F29">
        <f>_xll.RtGet("IDN",D29,"ASK")</f>
        <v>0.80400000000000005</v>
      </c>
      <c r="G29">
        <f t="shared" si="3"/>
        <v>0.77900000000000003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4"/>
        <v>NOK</v>
      </c>
      <c r="N29" s="12" t="s">
        <v>10</v>
      </c>
      <c r="P29" s="16">
        <f>_xll.RHistory(D29,".Timestamp;.Close","START:01-Mar-1995 NBROWS:1 INTERVAL:1D",,"SORT:ASC TSREPEAT:NO")</f>
        <v>34759</v>
      </c>
      <c r="Q29">
        <v>7.45</v>
      </c>
    </row>
    <row r="30" spans="2:20" x14ac:dyDescent="0.25">
      <c r="B30" t="s">
        <v>19</v>
      </c>
      <c r="C30" t="s">
        <v>3</v>
      </c>
      <c r="D30" t="str">
        <f t="shared" si="5"/>
        <v>NOKAB6O4Y=</v>
      </c>
      <c r="E30">
        <f>_xll.RtGet("IDN",D30,"BID")</f>
        <v>0.80800000000000005</v>
      </c>
      <c r="F30">
        <f>_xll.RtGet("IDN",D30,"ASK")</f>
        <v>0.8580000000000001</v>
      </c>
      <c r="G30">
        <f t="shared" si="3"/>
        <v>0.83300000000000007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4"/>
        <v>NOK</v>
      </c>
      <c r="N30" s="12" t="s">
        <v>10</v>
      </c>
      <c r="P30" s="16">
        <f>_xll.RHistory(D30,".Timestamp;.Close","START:01-Mar-1995 NBROWS:1 INTERVAL:1D",,"SORT:ASC TSREPEAT:NO")</f>
        <v>34759</v>
      </c>
      <c r="Q30">
        <v>7.83</v>
      </c>
    </row>
    <row r="31" spans="2:20" x14ac:dyDescent="0.25">
      <c r="B31" t="s">
        <v>20</v>
      </c>
      <c r="C31" t="s">
        <v>3</v>
      </c>
      <c r="D31" t="str">
        <f t="shared" si="5"/>
        <v>NOKAB6O5Y=</v>
      </c>
      <c r="E31">
        <f>_xll.RtGet("IDN",D31,"BID")</f>
        <v>0.88300000000000001</v>
      </c>
      <c r="F31">
        <f>_xll.RtGet("IDN",D31,"ASK")</f>
        <v>0.91300000000000003</v>
      </c>
      <c r="G31">
        <f t="shared" si="3"/>
        <v>0.89800000000000002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4"/>
        <v>NOK</v>
      </c>
      <c r="N31" s="12" t="s">
        <v>10</v>
      </c>
      <c r="P31" s="16">
        <f>_xll.RHistory(D31,".Timestamp;.Close","START:01-Mar-1995 NBROWS:1 INTERVAL:1D",,"SORT:ASC TSREPEAT:NO")</f>
        <v>34759</v>
      </c>
      <c r="Q31">
        <v>7.97</v>
      </c>
    </row>
    <row r="32" spans="2:20" x14ac:dyDescent="0.25">
      <c r="B32" t="s">
        <v>21</v>
      </c>
      <c r="C32" t="s">
        <v>3</v>
      </c>
      <c r="D32" t="str">
        <f t="shared" si="5"/>
        <v>NOKAB6O6Y=</v>
      </c>
      <c r="E32">
        <f>_xll.RtGet("IDN",D32,"BID")</f>
        <v>0.94300000000000006</v>
      </c>
      <c r="F32">
        <f>_xll.RtGet("IDN",D32,"ASK")</f>
        <v>0.99299999999999999</v>
      </c>
      <c r="G32">
        <f t="shared" si="3"/>
        <v>0.96799999999999997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4"/>
        <v>NOK</v>
      </c>
      <c r="N32" s="12" t="s">
        <v>10</v>
      </c>
      <c r="P32" s="16">
        <f>_xll.RHistory(D32,".Timestamp;.Close","START:01-Mar-1995 NBROWS:1 INTERVAL:1D",,"SORT:ASC TSREPEAT:NO")</f>
        <v>35655</v>
      </c>
      <c r="Q32">
        <v>5.79</v>
      </c>
    </row>
    <row r="33" spans="2:17" x14ac:dyDescent="0.25">
      <c r="B33" t="s">
        <v>22</v>
      </c>
      <c r="C33" t="s">
        <v>3</v>
      </c>
      <c r="D33" t="str">
        <f t="shared" si="5"/>
        <v>NOKAB6O7Y=</v>
      </c>
      <c r="E33">
        <f>_xll.RtGet("IDN",D33,"BID")</f>
        <v>1.0550000000000002</v>
      </c>
      <c r="F33">
        <f>_xll.RtGet("IDN",D33,"ASK")</f>
        <v>1.105</v>
      </c>
      <c r="G33">
        <f t="shared" si="3"/>
        <v>1.08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4"/>
        <v>NOK</v>
      </c>
      <c r="N33" s="12" t="s">
        <v>10</v>
      </c>
      <c r="P33" s="16">
        <f>_xll.RHistory(D33,".Timestamp;.Close","START:01-Mar-1995 NBROWS:1 INTERVAL:1D",,"SORT:ASC TSREPEAT:NO")</f>
        <v>34928</v>
      </c>
      <c r="Q33">
        <v>7.67</v>
      </c>
    </row>
    <row r="34" spans="2:17" x14ac:dyDescent="0.25">
      <c r="B34" t="s">
        <v>23</v>
      </c>
      <c r="C34" t="s">
        <v>3</v>
      </c>
      <c r="D34" t="str">
        <f t="shared" si="5"/>
        <v>NOKAB6O8Y=</v>
      </c>
      <c r="E34">
        <f>_xll.RtGet("IDN",D34,"BID")</f>
        <v>1.075</v>
      </c>
      <c r="F34">
        <f>_xll.RtGet("IDN",D34,"ASK")</f>
        <v>1.125</v>
      </c>
      <c r="G34">
        <f t="shared" si="3"/>
        <v>1.1000000000000001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4"/>
        <v>NOK</v>
      </c>
      <c r="N34" s="12" t="s">
        <v>10</v>
      </c>
      <c r="P34" s="16">
        <f>_xll.RHistory(D34,".Timestamp;.Close","START:01-Mar-1995 NBROWS:1 INTERVAL:1D",,"SORT:ASC TSREPEAT:NO")</f>
        <v>35655</v>
      </c>
      <c r="Q34">
        <v>6.06</v>
      </c>
    </row>
    <row r="35" spans="2:17" x14ac:dyDescent="0.25">
      <c r="B35" t="s">
        <v>24</v>
      </c>
      <c r="C35" t="s">
        <v>3</v>
      </c>
      <c r="D35" t="str">
        <f t="shared" si="5"/>
        <v>NOKAB6O9Y=</v>
      </c>
      <c r="E35">
        <f>_xll.RtGet("IDN",D35,"BID")</f>
        <v>1.1300000000000001</v>
      </c>
      <c r="F35">
        <f>_xll.RtGet("IDN",D35,"ASK")</f>
        <v>1.1800000000000002</v>
      </c>
      <c r="G35">
        <f t="shared" si="3"/>
        <v>1.1550000000000002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4"/>
        <v>NOK</v>
      </c>
      <c r="N35" s="12" t="s">
        <v>10</v>
      </c>
      <c r="P35" s="16">
        <f>_xll.RHistory(D35,".Timestamp;.Close","START:01-Mar-1995 NBROWS:1 INTERVAL:1D",,"SORT:ASC TSREPEAT:NO")</f>
        <v>35655</v>
      </c>
      <c r="Q35">
        <v>6.16</v>
      </c>
    </row>
    <row r="36" spans="2:17" x14ac:dyDescent="0.25">
      <c r="B36" t="s">
        <v>25</v>
      </c>
      <c r="C36" t="s">
        <v>3</v>
      </c>
      <c r="D36" t="str">
        <f t="shared" si="5"/>
        <v>NOKAB6O10Y=</v>
      </c>
      <c r="E36">
        <f>_xll.RtGet("IDN",D36,"BID")</f>
        <v>1.2150000000000001</v>
      </c>
      <c r="F36">
        <f>_xll.RtGet("IDN",D36,"ASK")</f>
        <v>1.2650000000000001</v>
      </c>
      <c r="G36">
        <f t="shared" si="3"/>
        <v>1.2400000000000002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4"/>
        <v>NOK</v>
      </c>
      <c r="N36" s="12" t="s">
        <v>10</v>
      </c>
      <c r="P36" s="16">
        <f>_xll.RHistory(D36,".Timestamp;.Close","START:01-Mar-1995 NBROWS:1 INTERVAL:1D",,"SORT:ASC TSREPEAT:NO")</f>
        <v>34928</v>
      </c>
      <c r="Q36">
        <v>7.84</v>
      </c>
    </row>
    <row r="37" spans="2:17" x14ac:dyDescent="0.25">
      <c r="B37" t="s">
        <v>27</v>
      </c>
      <c r="C37" t="s">
        <v>3</v>
      </c>
      <c r="D37" t="str">
        <f t="shared" si="5"/>
        <v>NOKAB6O15Y=</v>
      </c>
      <c r="E37">
        <f>_xll.RtGet("IDN",D37,"BID")</f>
        <v>1.26</v>
      </c>
      <c r="F37">
        <f>_xll.RtGet("IDN",D37,"ASK")</f>
        <v>1.31</v>
      </c>
      <c r="G37">
        <f t="shared" si="3"/>
        <v>1.2850000000000001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4"/>
        <v>NOK</v>
      </c>
      <c r="N37" s="12" t="s">
        <v>10</v>
      </c>
      <c r="P37" s="16">
        <f>_xll.RHistory(D37,".Timestamp;.Close","START:01-Mar-1995 NBROWS:1 INTERVAL:1D",,"SORT:ASC TSREPEAT:NO")</f>
        <v>39561</v>
      </c>
      <c r="Q37">
        <v>5.41</v>
      </c>
    </row>
    <row r="38" spans="2:17" ht="15" customHeight="1" x14ac:dyDescent="0.25">
      <c r="N38" s="13" t="s">
        <v>333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X168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6" max="16" width="11.85546875" bestFit="1" customWidth="1"/>
    <col min="23" max="23" width="18.5703125" bestFit="1" customWidth="1"/>
  </cols>
  <sheetData>
    <row r="2" spans="1:20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1:20" x14ac:dyDescent="0.25">
      <c r="A5" t="s">
        <v>122</v>
      </c>
      <c r="B5" t="s">
        <v>71</v>
      </c>
      <c r="C5" t="s">
        <v>1</v>
      </c>
      <c r="D5" t="str">
        <f>_xlfn.CONCAT(C$2,B5,"=")</f>
        <v>EUREONSW=</v>
      </c>
      <c r="E5">
        <f>_xll.RtGet("IDN",D5,"BID")</f>
        <v>-0.48700000000000004</v>
      </c>
      <c r="F5">
        <f>_xll.RtGet("IDN",D5,"ASK")</f>
        <v>-0.45700000000000002</v>
      </c>
      <c r="G5">
        <f>AVERAGE(E5:F5)</f>
        <v>-0.47200000000000003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  <c r="N5" s="12">
        <v>0</v>
      </c>
      <c r="P5" s="16">
        <f>_xll.RHistory(D5,".Timestamp;.Close","START:01-Mar-1995 NBROWS:1 INTERVAL:1D",,"SORT:ASC TSREPEAT:NO")</f>
        <v>36229</v>
      </c>
      <c r="Q5">
        <v>3.0049999999999999</v>
      </c>
    </row>
    <row r="6" spans="1:20" x14ac:dyDescent="0.25">
      <c r="A6" t="s">
        <v>122</v>
      </c>
      <c r="B6" t="s">
        <v>72</v>
      </c>
      <c r="C6" t="s">
        <v>1</v>
      </c>
      <c r="D6" t="str">
        <f>_xlfn.CONCAT(C$2,B6,"=")</f>
        <v>EUREON2W=</v>
      </c>
      <c r="E6">
        <f>_xll.RtGet("IDN",D6,"BID")</f>
        <v>-0.48000000000000004</v>
      </c>
      <c r="F6">
        <f>_xll.RtGet("IDN",D6,"ASK")</f>
        <v>-0.46</v>
      </c>
      <c r="G6">
        <f>AVERAGE(E6:F6)</f>
        <v>-0.47000000000000003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EUR</v>
      </c>
      <c r="N6" s="12">
        <v>0</v>
      </c>
      <c r="P6" s="16">
        <f>_xll.RHistory(D6,".Timestamp;.Close","START:01-Mar-1995 NBROWS:1 INTERVAL:1D",,"SORT:ASC TSREPEAT:NO")</f>
        <v>36229</v>
      </c>
      <c r="Q6">
        <v>3.0150000000000001</v>
      </c>
    </row>
    <row r="7" spans="1:20" x14ac:dyDescent="0.25">
      <c r="A7" t="s">
        <v>122</v>
      </c>
      <c r="B7" t="s">
        <v>192</v>
      </c>
      <c r="C7" t="s">
        <v>1</v>
      </c>
      <c r="D7" t="str">
        <f>_xlfn.CONCAT(C$2,B7,"=")</f>
        <v>EUREON3W=</v>
      </c>
      <c r="E7">
        <f>_xll.RtGet("IDN",D7,"BID")</f>
        <v>-0.48000000000000004</v>
      </c>
      <c r="F7">
        <f>_xll.RtGet("IDN",D7,"ASK")</f>
        <v>-0.46</v>
      </c>
      <c r="G7">
        <f>AVERAGE(E7:F7)</f>
        <v>-0.47000000000000003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EUR</v>
      </c>
      <c r="N7" s="12">
        <v>0</v>
      </c>
      <c r="P7" s="16">
        <f>_xll.RHistory(D7,".Timestamp;.Close","START:01-Mar-1995 NBROWS:1 INTERVAL:1D",,"SORT:ASC TSREPEAT:NO")</f>
        <v>36229</v>
      </c>
      <c r="Q7">
        <v>3.03</v>
      </c>
    </row>
    <row r="8" spans="1:20" x14ac:dyDescent="0.25">
      <c r="B8" t="s">
        <v>5</v>
      </c>
      <c r="C8" t="s">
        <v>1</v>
      </c>
      <c r="D8" t="str">
        <f>_xlfn.CONCAT(C$2,B8,"=")</f>
        <v>EUREON1M=</v>
      </c>
      <c r="E8">
        <f>_xll.RtGet("IDN",D8,"BID")</f>
        <v>-0.48000000000000004</v>
      </c>
      <c r="F8">
        <f>_xll.RtGet("IDN",D8,"ASK")</f>
        <v>-0.46</v>
      </c>
      <c r="G8">
        <f>AVERAGE(E8:F8)</f>
        <v>-0.47000000000000003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EUR</v>
      </c>
      <c r="N8" s="12">
        <v>0</v>
      </c>
      <c r="P8" s="16">
        <f>_xll.RHistory(D8,".Timestamp;.Close","START:01-Mar-1995 NBROWS:1 INTERVAL:1D",,"SORT:ASC TSREPEAT:NO")</f>
        <v>36164</v>
      </c>
      <c r="Q8">
        <v>3.11</v>
      </c>
    </row>
    <row r="9" spans="1:20" x14ac:dyDescent="0.25">
      <c r="B9" t="s">
        <v>6</v>
      </c>
      <c r="C9" t="s">
        <v>1</v>
      </c>
      <c r="D9" t="str">
        <f t="shared" ref="D9:D31" si="0">_xlfn.CONCAT(C$2,B9,"=")</f>
        <v>EUREON2M=</v>
      </c>
      <c r="E9">
        <f>_xll.RtGet("IDN",D9,"BID")</f>
        <v>-0.51319999999999999</v>
      </c>
      <c r="F9">
        <f>_xll.RtGet("IDN",D9,"ASK")</f>
        <v>-0.47390000000000004</v>
      </c>
      <c r="G9">
        <f t="shared" ref="G9:G31" si="1">AVERAGE(E9:F9)</f>
        <v>-0.49355000000000004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ref="M9:M30" si="2">B$2</f>
        <v>EUR</v>
      </c>
      <c r="N9" s="12">
        <v>0</v>
      </c>
      <c r="P9" s="16">
        <f>_xll.RHistory(D9,".Timestamp;.Close","START:01-Mar-1995 NBROWS:1 INTERVAL:1D",,"SORT:ASC TSREPEAT:NO")</f>
        <v>36164</v>
      </c>
      <c r="Q9">
        <v>3.09</v>
      </c>
    </row>
    <row r="10" spans="1:20" x14ac:dyDescent="0.25">
      <c r="B10" t="s">
        <v>7</v>
      </c>
      <c r="C10" t="s">
        <v>1</v>
      </c>
      <c r="D10" t="str">
        <f t="shared" si="0"/>
        <v>EUREON3M=</v>
      </c>
      <c r="E10">
        <f>_xll.RtGet("IDN",D10,"BID")</f>
        <v>-0.52460000000000007</v>
      </c>
      <c r="F10">
        <f>_xll.RtGet("IDN",D10,"ASK")</f>
        <v>-0.49270000000000003</v>
      </c>
      <c r="G10">
        <f t="shared" si="1"/>
        <v>-0.50865000000000005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  <c r="N10" s="12">
        <v>0</v>
      </c>
      <c r="P10" s="16">
        <f>_xll.RHistory(D10,".Timestamp;.Close","START:01-Mar-1995 NBROWS:1 INTERVAL:1D",,"SORT:ASC TSREPEAT:NO")</f>
        <v>36164</v>
      </c>
      <c r="Q10">
        <v>3.08</v>
      </c>
    </row>
    <row r="11" spans="1:20" x14ac:dyDescent="0.25">
      <c r="B11" t="s">
        <v>8</v>
      </c>
      <c r="C11" t="s">
        <v>1</v>
      </c>
      <c r="D11" t="str">
        <f t="shared" si="0"/>
        <v>EUREON4M=</v>
      </c>
      <c r="E11">
        <f>_xll.RtGet("IDN",D11,"BID")</f>
        <v>-0.51500000000000001</v>
      </c>
      <c r="F11">
        <f>_xll.RtGet("IDN",D11,"ASK")</f>
        <v>-0.505</v>
      </c>
      <c r="G11">
        <f t="shared" si="1"/>
        <v>-0.51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  <c r="N11" s="12">
        <v>0</v>
      </c>
      <c r="P11" s="16">
        <f>_xll.RHistory(D11,".Timestamp;.Close","START:01-Mar-1995 NBROWS:1 INTERVAL:1D",,"SORT:ASC TSREPEAT:NO")</f>
        <v>36229</v>
      </c>
      <c r="Q11">
        <v>3</v>
      </c>
    </row>
    <row r="12" spans="1:20" x14ac:dyDescent="0.25">
      <c r="B12" t="s">
        <v>9</v>
      </c>
      <c r="C12" t="s">
        <v>1</v>
      </c>
      <c r="D12" t="str">
        <f t="shared" si="0"/>
        <v>EUREON5M=</v>
      </c>
      <c r="E12">
        <f>_xll.RtGet("IDN",D12,"BID")</f>
        <v>-0.54080000000000006</v>
      </c>
      <c r="F12">
        <f>_xll.RtGet("IDN",D12,"ASK")</f>
        <v>-0.50890000000000002</v>
      </c>
      <c r="G12">
        <f t="shared" si="1"/>
        <v>-0.52485000000000004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  <c r="N12" s="12">
        <v>0</v>
      </c>
      <c r="P12" s="16">
        <f>_xll.RHistory(D12,".Timestamp;.Close","START:01-Mar-1995 NBROWS:1 INTERVAL:1D",,"SORT:ASC TSREPEAT:NO")</f>
        <v>36229</v>
      </c>
      <c r="Q12">
        <v>2.99</v>
      </c>
    </row>
    <row r="13" spans="1:20" x14ac:dyDescent="0.25">
      <c r="B13" t="s">
        <v>10</v>
      </c>
      <c r="C13" t="s">
        <v>1</v>
      </c>
      <c r="D13" t="str">
        <f t="shared" si="0"/>
        <v>EUREON6M=</v>
      </c>
      <c r="E13">
        <f>_xll.RtGet("IDN",D13,"BID")</f>
        <v>-0.54580000000000006</v>
      </c>
      <c r="F13">
        <f>_xll.RtGet("IDN",D13,"ASK")</f>
        <v>-0.51390000000000002</v>
      </c>
      <c r="G13">
        <f t="shared" si="1"/>
        <v>-0.52985000000000004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  <c r="N13" s="12">
        <v>0</v>
      </c>
      <c r="P13" s="16">
        <f>_xll.RHistory(D13,".Timestamp;.Close","START:01-Mar-1995 NBROWS:1 INTERVAL:1D",,"SORT:ASC TSREPEAT:NO")</f>
        <v>36164</v>
      </c>
      <c r="Q13">
        <v>3.04</v>
      </c>
    </row>
    <row r="14" spans="1:20" x14ac:dyDescent="0.25">
      <c r="B14" t="s">
        <v>11</v>
      </c>
      <c r="C14" t="s">
        <v>1</v>
      </c>
      <c r="D14" t="str">
        <f t="shared" si="0"/>
        <v>EUREON7M=</v>
      </c>
      <c r="E14">
        <f>_xll.RtGet("IDN",D14,"BID")</f>
        <v>-0.54930000000000001</v>
      </c>
      <c r="F14">
        <f>_xll.RtGet("IDN",D14,"ASK")</f>
        <v>-0.51739999999999997</v>
      </c>
      <c r="G14">
        <f t="shared" si="1"/>
        <v>-0.53334999999999999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  <c r="N14" s="12">
        <v>0</v>
      </c>
      <c r="P14" s="16">
        <f>_xll.RHistory(D14,".Timestamp;.Close","START:01-Mar-1995 NBROWS:1 INTERVAL:1D",,"SORT:ASC TSREPEAT:NO")</f>
        <v>36229</v>
      </c>
      <c r="Q14">
        <v>2.97</v>
      </c>
    </row>
    <row r="15" spans="1:20" x14ac:dyDescent="0.25">
      <c r="B15" t="s">
        <v>12</v>
      </c>
      <c r="C15" t="s">
        <v>1</v>
      </c>
      <c r="D15" t="str">
        <f t="shared" si="0"/>
        <v>EUREON8M=</v>
      </c>
      <c r="E15">
        <f>_xll.RtGet("IDN",D15,"BID")</f>
        <v>-0.55159999999999998</v>
      </c>
      <c r="F15">
        <f>_xll.RtGet("IDN",D15,"ASK")</f>
        <v>-0.51970000000000005</v>
      </c>
      <c r="G15">
        <f t="shared" si="1"/>
        <v>-0.53564999999999996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  <c r="N15" s="12">
        <v>0</v>
      </c>
      <c r="P15" s="16">
        <f>_xll.RHistory(D15,".Timestamp;.Close","START:01-Mar-1995 NBROWS:1 INTERVAL:1D",,"SORT:ASC TSREPEAT:NO")</f>
        <v>36229</v>
      </c>
      <c r="Q15">
        <v>2.9649999999999999</v>
      </c>
    </row>
    <row r="16" spans="1:20" x14ac:dyDescent="0.25">
      <c r="B16" t="s">
        <v>13</v>
      </c>
      <c r="C16" t="s">
        <v>1</v>
      </c>
      <c r="D16" t="str">
        <f t="shared" si="0"/>
        <v>EUREON9M=</v>
      </c>
      <c r="E16">
        <f>_xll.RtGet("IDN",D16,"BID")</f>
        <v>-0.55320000000000003</v>
      </c>
      <c r="F16">
        <f>_xll.RtGet("IDN",D16,"ASK")</f>
        <v>-0.52139999999999997</v>
      </c>
      <c r="G16">
        <f t="shared" si="1"/>
        <v>-0.5373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  <c r="N16" s="12">
        <v>0</v>
      </c>
      <c r="P16" s="16">
        <f>_xll.RHistory(D16,".Timestamp;.Close","START:01-Mar-1995 NBROWS:1 INTERVAL:1D",,"SORT:ASC TSREPEAT:NO")</f>
        <v>36164</v>
      </c>
      <c r="Q16">
        <v>3.02</v>
      </c>
    </row>
    <row r="17" spans="2:17" x14ac:dyDescent="0.25">
      <c r="B17" t="s">
        <v>14</v>
      </c>
      <c r="C17" t="s">
        <v>1</v>
      </c>
      <c r="D17" t="str">
        <f t="shared" si="0"/>
        <v>EUREON10M=</v>
      </c>
      <c r="E17">
        <f>_xll.RtGet("IDN",D17,"BID")</f>
        <v>-0.55390000000000006</v>
      </c>
      <c r="F17">
        <f>_xll.RtGet("IDN",D17,"ASK")</f>
        <v>-0.52210000000000001</v>
      </c>
      <c r="G17">
        <f t="shared" si="1"/>
        <v>-0.53800000000000003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  <c r="N17" s="12">
        <v>0</v>
      </c>
      <c r="P17" s="16">
        <f>_xll.RHistory(D17,".Timestamp;.Close","START:01-Mar-1995 NBROWS:1 INTERVAL:1D",,"SORT:ASC TSREPEAT:NO")</f>
        <v>36229</v>
      </c>
      <c r="Q17">
        <v>2.99</v>
      </c>
    </row>
    <row r="18" spans="2:17" x14ac:dyDescent="0.25">
      <c r="B18" t="s">
        <v>15</v>
      </c>
      <c r="C18" t="s">
        <v>1</v>
      </c>
      <c r="D18" t="str">
        <f t="shared" si="0"/>
        <v>EUREON11M=</v>
      </c>
      <c r="E18">
        <f>_xll.RtGet("IDN",D18,"BID")</f>
        <v>-0.53800000000000003</v>
      </c>
      <c r="F18">
        <f>_xll.RtGet("IDN",D18,"ASK")</f>
        <v>-0.53200000000000003</v>
      </c>
      <c r="G18">
        <f t="shared" si="1"/>
        <v>-0.53500000000000003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  <c r="N18" s="12">
        <v>0</v>
      </c>
      <c r="P18" s="16">
        <f>_xll.RHistory(D18,".Timestamp;.Close","START:01-Mar-1995 NBROWS:1 INTERVAL:1D",,"SORT:ASC TSREPEAT:NO")</f>
        <v>36229</v>
      </c>
      <c r="Q18">
        <v>2.9849999999999999</v>
      </c>
    </row>
    <row r="19" spans="2:17" x14ac:dyDescent="0.25">
      <c r="B19" t="s">
        <v>16</v>
      </c>
      <c r="C19" t="s">
        <v>1</v>
      </c>
      <c r="D19" t="str">
        <f t="shared" si="0"/>
        <v>EUREON1Y=</v>
      </c>
      <c r="E19">
        <f>_xll.RtGet("IDN",D19,"BID")</f>
        <v>-0.55490000000000006</v>
      </c>
      <c r="F19">
        <f>_xll.RtGet("IDN",D19,"ASK")</f>
        <v>-0.52300000000000002</v>
      </c>
      <c r="G19">
        <f t="shared" si="1"/>
        <v>-0.53895000000000004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  <c r="N19" s="12">
        <v>0</v>
      </c>
      <c r="P19" s="16">
        <f>_xll.RHistory(D19,".Timestamp;.Close","START:01-Mar-1995 NBROWS:1 INTERVAL:1D",,"SORT:ASC TSREPEAT:NO")</f>
        <v>36164</v>
      </c>
      <c r="Q19">
        <v>3.02</v>
      </c>
    </row>
    <row r="20" spans="2:17" x14ac:dyDescent="0.25">
      <c r="B20" t="s">
        <v>37</v>
      </c>
      <c r="C20" t="s">
        <v>1</v>
      </c>
      <c r="D20" t="str">
        <f t="shared" si="0"/>
        <v>EUREON15M=</v>
      </c>
      <c r="E20">
        <f>_xll.RtGet("IDN",D20,"BID")</f>
        <v>-0.55549999999999999</v>
      </c>
      <c r="F20">
        <f>_xll.RtGet("IDN",D20,"ASK")</f>
        <v>-0.52350000000000008</v>
      </c>
      <c r="G20">
        <f t="shared" si="1"/>
        <v>-0.53950000000000009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  <c r="N20" s="12">
        <v>0</v>
      </c>
      <c r="P20" s="16">
        <f>_xll.RHistory(D20,".Timestamp;.Close","START:01-Mar-1995 NBROWS:1 INTERVAL:1D",,"SORT:ASC TSREPEAT:NO")</f>
        <v>38344</v>
      </c>
      <c r="Q20">
        <v>2.294</v>
      </c>
    </row>
    <row r="21" spans="2:17" x14ac:dyDescent="0.25">
      <c r="B21" t="s">
        <v>39</v>
      </c>
      <c r="C21" t="s">
        <v>1</v>
      </c>
      <c r="D21" t="str">
        <f t="shared" si="0"/>
        <v>EUREON18M=</v>
      </c>
      <c r="E21">
        <f>_xll.RtGet("IDN",D21,"BID")</f>
        <v>-0.55310000000000004</v>
      </c>
      <c r="F21">
        <f>_xll.RtGet("IDN",D21,"ASK")</f>
        <v>-0.52080000000000004</v>
      </c>
      <c r="G21">
        <f t="shared" si="1"/>
        <v>-0.53695000000000004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  <c r="N21" s="12">
        <v>0</v>
      </c>
      <c r="P21" s="16">
        <f>_xll.RHistory(D21,".Timestamp;.Close","START:01-Mar-1995 NBROWS:1 INTERVAL:1D",,"SORT:ASC TSREPEAT:NO")</f>
        <v>38344</v>
      </c>
      <c r="Q21">
        <v>2.3450000000000002</v>
      </c>
    </row>
    <row r="22" spans="2:17" x14ac:dyDescent="0.25">
      <c r="B22" t="s">
        <v>41</v>
      </c>
      <c r="C22" t="s">
        <v>1</v>
      </c>
      <c r="D22" t="str">
        <f t="shared" si="0"/>
        <v>EUREON21M=</v>
      </c>
      <c r="E22">
        <f>_xll.RtGet("IDN",D22,"BID")</f>
        <v>-0.53100000000000003</v>
      </c>
      <c r="F22">
        <f>_xll.RtGet("IDN",D22,"ASK")</f>
        <v>-0.52100000000000002</v>
      </c>
      <c r="G22">
        <f t="shared" si="1"/>
        <v>-0.52600000000000002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  <c r="N22" s="12">
        <v>0</v>
      </c>
      <c r="P22" s="16">
        <f>_xll.RHistory(D22,".Timestamp;.Close","START:01-Mar-1995 NBROWS:1 INTERVAL:1D",,"SORT:ASC TSREPEAT:NO")</f>
        <v>38344</v>
      </c>
      <c r="Q22">
        <v>2.4020000000000001</v>
      </c>
    </row>
    <row r="23" spans="2:17" x14ac:dyDescent="0.25">
      <c r="B23" t="s">
        <v>17</v>
      </c>
      <c r="C23" t="s">
        <v>1</v>
      </c>
      <c r="D23" t="str">
        <f t="shared" si="0"/>
        <v>EUREON2Y=</v>
      </c>
      <c r="E23">
        <f>_xll.RtGet("IDN",D23,"BID")</f>
        <v>-0.52400000000000002</v>
      </c>
      <c r="F23">
        <f>_xll.RtGet("IDN",D23,"ASK")</f>
        <v>-0.51400000000000001</v>
      </c>
      <c r="G23">
        <f t="shared" si="1"/>
        <v>-0.51900000000000002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  <c r="N23" s="12">
        <v>0</v>
      </c>
      <c r="P23" s="16">
        <f>_xll.RHistory(D23,".Timestamp;.Close","START:01-Mar-1995 NBROWS:1 INTERVAL:1D",,"SORT:ASC TSREPEAT:NO")</f>
        <v>36907</v>
      </c>
      <c r="Q23">
        <v>4.55</v>
      </c>
    </row>
    <row r="24" spans="2:17" x14ac:dyDescent="0.25">
      <c r="B24" t="s">
        <v>18</v>
      </c>
      <c r="C24" t="s">
        <v>1</v>
      </c>
      <c r="D24" t="str">
        <f t="shared" si="0"/>
        <v>EUREON3Y=</v>
      </c>
      <c r="E24">
        <f>_xll.RtGet("IDN",D24,"BID")</f>
        <v>-0.49400000000000005</v>
      </c>
      <c r="F24">
        <f>_xll.RtGet("IDN",D24,"ASK")</f>
        <v>-0.48400000000000004</v>
      </c>
      <c r="G24">
        <f t="shared" si="1"/>
        <v>-0.48900000000000005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  <c r="N24" s="12">
        <v>0</v>
      </c>
      <c r="P24" s="16">
        <f>_xll.RHistory(D24,".Timestamp;.Close","START:01-Mar-1995 NBROWS:1 INTERVAL:1D",,"SORT:ASC TSREPEAT:NO")</f>
        <v>38344</v>
      </c>
      <c r="Q24">
        <v>2.63</v>
      </c>
    </row>
    <row r="25" spans="2:17" x14ac:dyDescent="0.25">
      <c r="B25" t="s">
        <v>19</v>
      </c>
      <c r="C25" t="s">
        <v>1</v>
      </c>
      <c r="D25" t="str">
        <f t="shared" si="0"/>
        <v>EUREON4Y=</v>
      </c>
      <c r="E25">
        <f>_xll.RtGet("IDN",D25,"BID")</f>
        <v>-0.46800000000000003</v>
      </c>
      <c r="F25">
        <f>_xll.RtGet("IDN",D25,"ASK")</f>
        <v>-0.41800000000000004</v>
      </c>
      <c r="G25">
        <f t="shared" si="1"/>
        <v>-0.44300000000000006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  <c r="N25" s="12">
        <v>0</v>
      </c>
      <c r="P25" s="16">
        <f>_xll.RHistory(D25,".Timestamp;.Close","START:01-Mar-1995 NBROWS:1 INTERVAL:1D",,"SORT:ASC TSREPEAT:NO")</f>
        <v>38579</v>
      </c>
      <c r="Q25">
        <v>2.5720000000000001</v>
      </c>
    </row>
    <row r="26" spans="2:17" x14ac:dyDescent="0.25">
      <c r="B26" t="s">
        <v>20</v>
      </c>
      <c r="C26" t="s">
        <v>1</v>
      </c>
      <c r="D26" t="str">
        <f t="shared" si="0"/>
        <v>EUREON5Y=</v>
      </c>
      <c r="E26">
        <f>_xll.RtGet("IDN",D26,"BID")</f>
        <v>-0.41300000000000003</v>
      </c>
      <c r="F26">
        <f>_xll.RtGet("IDN",D26,"ASK")</f>
        <v>-0.372</v>
      </c>
      <c r="G26">
        <f t="shared" si="1"/>
        <v>-0.39250000000000002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  <c r="N26" s="12">
        <v>0</v>
      </c>
      <c r="P26" s="16">
        <f>_xll.RHistory(D26,".Timestamp;.Close","START:01-Mar-1995 NBROWS:1 INTERVAL:1D",,"SORT:ASC TSREPEAT:NO")</f>
        <v>38579</v>
      </c>
      <c r="Q26">
        <v>2.71</v>
      </c>
    </row>
    <row r="27" spans="2:17" x14ac:dyDescent="0.25">
      <c r="B27" t="s">
        <v>21</v>
      </c>
      <c r="C27" t="s">
        <v>1</v>
      </c>
      <c r="D27" t="str">
        <f t="shared" si="0"/>
        <v>EUREON6Y=</v>
      </c>
      <c r="E27">
        <f>_xll.RtGet("IDN",D27,"BID")</f>
        <v>-0.36200000000000004</v>
      </c>
      <c r="F27">
        <f>_xll.RtGet("IDN",D27,"ASK")</f>
        <v>-0.32100000000000001</v>
      </c>
      <c r="G27">
        <f t="shared" si="1"/>
        <v>-0.34150000000000003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  <c r="N27" s="12">
        <v>0</v>
      </c>
      <c r="P27" s="16">
        <f>_xll.RHistory(D27,".Timestamp;.Close","START:01-Mar-1995 NBROWS:1 INTERVAL:1D",,"SORT:ASC TSREPEAT:NO")</f>
        <v>38579</v>
      </c>
      <c r="Q27">
        <v>2.835</v>
      </c>
    </row>
    <row r="28" spans="2:17" x14ac:dyDescent="0.25">
      <c r="B28" t="s">
        <v>22</v>
      </c>
      <c r="C28" t="s">
        <v>1</v>
      </c>
      <c r="D28" t="str">
        <f t="shared" si="0"/>
        <v>EUREON7Y=</v>
      </c>
      <c r="E28">
        <f>_xll.RtGet("IDN",D28,"BID")</f>
        <v>-0.314</v>
      </c>
      <c r="F28">
        <f>_xll.RtGet("IDN",D28,"ASK")</f>
        <v>-0.27300000000000002</v>
      </c>
      <c r="G28">
        <f t="shared" si="1"/>
        <v>-0.29349999999999998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  <c r="N28" s="12">
        <v>0</v>
      </c>
      <c r="P28" s="16">
        <f>_xll.RHistory(D28,".Timestamp;.Close","START:01-Mar-1995 NBROWS:1 INTERVAL:1D",,"SORT:ASC TSREPEAT:NO")</f>
        <v>38579</v>
      </c>
      <c r="Q28">
        <v>2.9609999999999999</v>
      </c>
    </row>
    <row r="29" spans="2:17" x14ac:dyDescent="0.25">
      <c r="B29" t="s">
        <v>23</v>
      </c>
      <c r="C29" t="s">
        <v>1</v>
      </c>
      <c r="D29" t="str">
        <f t="shared" si="0"/>
        <v>EUREON8Y=</v>
      </c>
      <c r="E29">
        <f>_xll.RtGet("IDN",D29,"BID")</f>
        <v>-0.27</v>
      </c>
      <c r="F29">
        <f>_xll.RtGet("IDN",D29,"ASK")</f>
        <v>-0.22900000000000001</v>
      </c>
      <c r="G29">
        <f t="shared" si="1"/>
        <v>-0.2495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EUR</v>
      </c>
      <c r="N29" s="12">
        <v>0</v>
      </c>
      <c r="P29" s="16">
        <f>_xll.RHistory(D29,".Timestamp;.Close","START:01-Mar-1995 NBROWS:1 INTERVAL:1D",,"SORT:ASC TSREPEAT:NO")</f>
        <v>38579</v>
      </c>
      <c r="Q29">
        <v>3.0720000000000001</v>
      </c>
    </row>
    <row r="30" spans="2:17" x14ac:dyDescent="0.25">
      <c r="B30" t="s">
        <v>24</v>
      </c>
      <c r="C30" t="s">
        <v>1</v>
      </c>
      <c r="D30" t="str">
        <f t="shared" si="0"/>
        <v>EUREON9Y=</v>
      </c>
      <c r="E30">
        <f>_xll.RtGet("IDN",D30,"BID")</f>
        <v>-0.23100000000000001</v>
      </c>
      <c r="F30">
        <f>_xll.RtGet("IDN",D30,"ASK")</f>
        <v>-0.19</v>
      </c>
      <c r="G30">
        <f t="shared" si="1"/>
        <v>-0.21050000000000002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EUR</v>
      </c>
      <c r="N30" s="12">
        <v>0</v>
      </c>
      <c r="P30" s="16">
        <f>_xll.RHistory(D30,".Timestamp;.Close","START:01-Mar-1995 NBROWS:1 INTERVAL:1D",,"SORT:ASC TSREPEAT:NO")</f>
        <v>38579</v>
      </c>
      <c r="Q30">
        <v>3.1709999999999998</v>
      </c>
    </row>
    <row r="31" spans="2:17" x14ac:dyDescent="0.25">
      <c r="B31" t="s">
        <v>25</v>
      </c>
      <c r="C31" t="s">
        <v>1</v>
      </c>
      <c r="D31" t="str">
        <f t="shared" si="0"/>
        <v>EUREON10Y=</v>
      </c>
      <c r="E31">
        <f>_xll.RtGet("IDN",D31,"BID")</f>
        <v>-0.19700000000000001</v>
      </c>
      <c r="F31">
        <f>_xll.RtGet("IDN",D31,"ASK")</f>
        <v>-0.14700000000000002</v>
      </c>
      <c r="G31">
        <f t="shared" si="1"/>
        <v>-0.17200000000000001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EUR</v>
      </c>
      <c r="N31" s="12">
        <v>0</v>
      </c>
      <c r="P31" s="16">
        <f>_xll.RHistory(D31,".Timestamp;.Close","START:01-Mar-1995 NBROWS:1 INTERVAL:1D",,"SORT:ASC TSREPEAT:NO")</f>
        <v>38579</v>
      </c>
      <c r="Q31">
        <v>3.2559999999999998</v>
      </c>
    </row>
    <row r="32" spans="2:17" x14ac:dyDescent="0.25">
      <c r="B32" t="s">
        <v>28</v>
      </c>
      <c r="C32" t="s">
        <v>1</v>
      </c>
      <c r="D32" t="str">
        <f t="shared" ref="D32:D34" si="3">_xlfn.CONCAT(C$2,B32,"=")</f>
        <v>EUREON20Y=</v>
      </c>
      <c r="E32">
        <f>_xll.RtGet("IDN",D32,"BID")</f>
        <v>-0.01</v>
      </c>
      <c r="F32">
        <f>_xll.RtGet("IDN",D32,"ASK")</f>
        <v>0.04</v>
      </c>
      <c r="G32">
        <f t="shared" ref="G32:G34" si="4">AVERAGE(E32:F32)</f>
        <v>1.4999999999999999E-2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:M33" si="5">B$2</f>
        <v>EUR</v>
      </c>
      <c r="N32" s="12">
        <v>0</v>
      </c>
      <c r="P32" s="16">
        <f>_xll.RHistory(D32,".Timestamp;.Close","START:01-Mar-1995 NBROWS:1 INTERVAL:1D",,"SORT:ASC TSREPEAT:NO")</f>
        <v>39450</v>
      </c>
      <c r="Q32">
        <v>4.5460000000000003</v>
      </c>
    </row>
    <row r="33" spans="2:20" x14ac:dyDescent="0.25">
      <c r="B33" t="s">
        <v>29</v>
      </c>
      <c r="C33" t="s">
        <v>1</v>
      </c>
      <c r="D33" t="str">
        <f t="shared" si="3"/>
        <v>EUREON25Y=</v>
      </c>
      <c r="E33">
        <f>_xll.RtGet("IDN",D33,"BID")</f>
        <v>-0.04</v>
      </c>
      <c r="F33">
        <f>_xll.RtGet("IDN",D33,"ASK")</f>
        <v>0.01</v>
      </c>
      <c r="G33">
        <f t="shared" si="4"/>
        <v>-1.4999999999999999E-2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EUR</v>
      </c>
      <c r="N33" s="12">
        <v>0</v>
      </c>
      <c r="P33" s="16">
        <f>_xll.RHistory(D33,".Timestamp;.Close","START:01-Mar-1995 NBROWS:1 INTERVAL:1D",,"SORT:ASC TSREPEAT:NO")</f>
        <v>43025</v>
      </c>
      <c r="Q33">
        <v>1.331</v>
      </c>
    </row>
    <row r="34" spans="2:20" x14ac:dyDescent="0.25">
      <c r="B34" t="s">
        <v>30</v>
      </c>
      <c r="C34" t="s">
        <v>1</v>
      </c>
      <c r="D34" t="str">
        <f t="shared" si="3"/>
        <v>EUREON30Y=</v>
      </c>
      <c r="E34">
        <f>_xll.RtGet("IDN",D34,"BID")</f>
        <v>-0.10200000000000001</v>
      </c>
      <c r="F34">
        <f>_xll.RtGet("IDN",D34,"ASK")</f>
        <v>-5.2000000000000005E-2</v>
      </c>
      <c r="G34">
        <f t="shared" si="4"/>
        <v>-7.7000000000000013E-2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EUR</v>
      </c>
      <c r="N34" s="12">
        <v>0</v>
      </c>
      <c r="P34" s="16">
        <f>_xll.RHistory(D34,".Timestamp;.Close","START:01-Mar-1995 NBROWS:1 INTERVAL:1D",,"SORT:ASC TSREPEAT:NO")</f>
        <v>39450</v>
      </c>
      <c r="Q34">
        <v>4.5389999999999997</v>
      </c>
    </row>
    <row r="35" spans="2:20" x14ac:dyDescent="0.25">
      <c r="B35" t="s">
        <v>77</v>
      </c>
      <c r="C35" t="s">
        <v>2</v>
      </c>
      <c r="D35" t="s">
        <v>265</v>
      </c>
      <c r="G35">
        <f>_xll.RtGet("IDN",D35,"PRIMACT_1")</f>
        <v>-0.441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EUR</v>
      </c>
      <c r="N35" s="12">
        <v>0</v>
      </c>
      <c r="P35" s="16">
        <f>_xll.RHistory(D35,".Timestamp;.Close","START:01-Mar-1995 NBROWS:1 INTERVAL:1D",,"SORT:ASC TSREPEAT:NO")</f>
        <v>36164</v>
      </c>
      <c r="Q35">
        <v>3.2</v>
      </c>
    </row>
    <row r="36" spans="2:20" x14ac:dyDescent="0.25">
      <c r="B36" t="s">
        <v>71</v>
      </c>
      <c r="C36" t="s">
        <v>2</v>
      </c>
      <c r="D36" t="s">
        <v>260</v>
      </c>
      <c r="G36">
        <f>_xll.RtGet("IDN",D36,"PRIMACT_1")</f>
        <v>-0.496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ref="M36:M40" si="6">B$2</f>
        <v>EUR</v>
      </c>
      <c r="N36" s="12">
        <v>0</v>
      </c>
      <c r="P36" s="16">
        <f>_xll.RHistory(D36,".Timestamp;.Close","START:01-Mar-1995 NBROWS:1 INTERVAL:1D",,"SORT:ASC TSREPEAT:NO")</f>
        <v>36159</v>
      </c>
      <c r="Q36">
        <v>3.2509999999999999</v>
      </c>
    </row>
    <row r="37" spans="2:20" x14ac:dyDescent="0.25">
      <c r="B37" t="s">
        <v>5</v>
      </c>
      <c r="C37" t="s">
        <v>2</v>
      </c>
      <c r="D37" t="s">
        <v>261</v>
      </c>
      <c r="G37">
        <f>_xll.RtGet("IDN",D37,"PRIMACT_1")</f>
        <v>-0.45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EUR</v>
      </c>
      <c r="N37" s="12">
        <v>0</v>
      </c>
      <c r="P37" s="16">
        <f>_xll.RHistory(D37,".Timestamp;.Close","START:01-Mar-1995 NBROWS:1 INTERVAL:1D",,"SORT:ASC TSREPEAT:NO")</f>
        <v>34759</v>
      </c>
      <c r="Q37">
        <v>5.0007000000000001</v>
      </c>
    </row>
    <row r="38" spans="2:20" x14ac:dyDescent="0.25">
      <c r="B38" t="s">
        <v>7</v>
      </c>
      <c r="C38" t="s">
        <v>2</v>
      </c>
      <c r="D38" t="s">
        <v>262</v>
      </c>
      <c r="G38">
        <f>_xll.RtGet("IDN",D38,"PRIMACT_1")</f>
        <v>-0.371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EUR</v>
      </c>
      <c r="N38" s="12">
        <v>0</v>
      </c>
      <c r="P38" s="16">
        <f>_xll.RHistory(D38,".Timestamp;.Close","START:01-Mar-1995 NBROWS:1 INTERVAL:1D",,"SORT:ASC TSREPEAT:NO")</f>
        <v>34759</v>
      </c>
      <c r="Q38">
        <v>5.1016700000000004</v>
      </c>
    </row>
    <row r="39" spans="2:20" x14ac:dyDescent="0.25">
      <c r="B39" t="s">
        <v>10</v>
      </c>
      <c r="C39" t="s">
        <v>2</v>
      </c>
      <c r="D39" t="s">
        <v>263</v>
      </c>
      <c r="G39">
        <f>_xll.RtGet("IDN",D39,"PRIMACT_1")</f>
        <v>-0.313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6"/>
        <v>EUR</v>
      </c>
      <c r="N39" s="12">
        <v>0</v>
      </c>
      <c r="P39" s="16">
        <f>_xll.RHistory(D39,".Timestamp;.Close","START:01-Mar-1995 NBROWS:1 INTERVAL:1D",,"SORT:ASC TSREPEAT:NO")</f>
        <v>34759</v>
      </c>
      <c r="Q39">
        <v>5.2957999999999998</v>
      </c>
    </row>
    <row r="40" spans="2:20" x14ac:dyDescent="0.25">
      <c r="B40" t="s">
        <v>16</v>
      </c>
      <c r="C40" t="s">
        <v>2</v>
      </c>
      <c r="D40" t="s">
        <v>264</v>
      </c>
      <c r="G40">
        <f>_xll.RtGet("IDN",D40,"PRIMACT_1")</f>
        <v>-0.186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6"/>
        <v>EUR</v>
      </c>
      <c r="N40" s="12">
        <v>0</v>
      </c>
      <c r="P40" s="16">
        <f>_xll.RHistory(D40,".Timestamp;.Close","START:01-Mar-1995 NBROWS:1 INTERVAL:1D",,"SORT:ASC TSREPEAT:NO")</f>
        <v>34759</v>
      </c>
      <c r="Q40">
        <v>5.7346000000000004</v>
      </c>
    </row>
    <row r="41" spans="2:20" x14ac:dyDescent="0.25">
      <c r="B41" t="s">
        <v>208</v>
      </c>
      <c r="C41" t="s">
        <v>33</v>
      </c>
      <c r="D41" t="s">
        <v>234</v>
      </c>
      <c r="E41">
        <f>_xll.RtGet("IDN",D41,"BID")</f>
        <v>-0.371</v>
      </c>
      <c r="F41">
        <f>_xll.RtGet("IDN",D41,"ASK")</f>
        <v>-0.36099999999999999</v>
      </c>
      <c r="G41">
        <f t="shared" ref="G41" si="7">AVERAGE(E41:F41)</f>
        <v>-0.36599999999999999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EUR</v>
      </c>
      <c r="N41" s="12" t="s">
        <v>7</v>
      </c>
      <c r="P41" s="16">
        <f>_xll.RHistory(D41,".Timestamp;.Close","START:01-Mar-1995 NBROWS:1 INTERVAL:1D",,"SORT:ASC TSREPEAT:NO")</f>
        <v>34759</v>
      </c>
      <c r="Q41">
        <v>6.39</v>
      </c>
      <c r="S41" t="str">
        <f>_xll.RtGet("IDN",D41,"GV3_TEXT")</f>
        <v>1X4</v>
      </c>
      <c r="T41" s="16" t="e">
        <f>DATE(RIGHT(S41,2)+100,MID(S41,3,2)+LEFT(N41,1),LEFT(S41,2))</f>
        <v>#VALUE!</v>
      </c>
    </row>
    <row r="42" spans="2:20" x14ac:dyDescent="0.25">
      <c r="B42" t="s">
        <v>209</v>
      </c>
      <c r="C42" t="s">
        <v>33</v>
      </c>
      <c r="D42" t="s">
        <v>235</v>
      </c>
      <c r="E42">
        <f>_xll.RtGet("IDN",D42,"BID")</f>
        <v>-0.379</v>
      </c>
      <c r="F42">
        <f>_xll.RtGet("IDN",D42,"ASK")</f>
        <v>-0.36899999999999999</v>
      </c>
      <c r="G42">
        <f t="shared" ref="G42:G66" si="8">AVERAGE(E42:F42)</f>
        <v>-0.374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ref="M42:M66" si="9">B$2</f>
        <v>EUR</v>
      </c>
      <c r="N42" s="12" t="s">
        <v>7</v>
      </c>
      <c r="P42" s="16">
        <f>_xll.RHistory(D42,".Timestamp;.Close","START:01-Mar-1995 NBROWS:1 INTERVAL:1D",,"SORT:ASC TSREPEAT:NO")</f>
        <v>34759</v>
      </c>
      <c r="Q42">
        <v>6.51</v>
      </c>
      <c r="S42" t="str">
        <f>_xll.RtGet("IDN",D42,"GV3_TEXT")</f>
        <v>2X5</v>
      </c>
      <c r="T42" s="16" t="e">
        <f t="shared" ref="T42:T105" si="10">DATE(RIGHT(S42,2)+100,MID(S42,3,2)+LEFT(N42,1),LEFT(S42,2))</f>
        <v>#VALUE!</v>
      </c>
    </row>
    <row r="43" spans="2:20" x14ac:dyDescent="0.25">
      <c r="B43" t="s">
        <v>210</v>
      </c>
      <c r="C43" t="s">
        <v>33</v>
      </c>
      <c r="D43" t="s">
        <v>236</v>
      </c>
      <c r="E43">
        <f>_xll.RtGet("IDN",D43,"BID")</f>
        <v>-0.39200000000000002</v>
      </c>
      <c r="F43">
        <f>_xll.RtGet("IDN",D43,"ASK")</f>
        <v>-0.38200000000000001</v>
      </c>
      <c r="G43">
        <f t="shared" si="8"/>
        <v>-0.38700000000000001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EUR</v>
      </c>
      <c r="N43" s="12" t="s">
        <v>7</v>
      </c>
      <c r="P43" s="16">
        <f>_xll.RHistory(D43,".Timestamp;.Close","START:01-Mar-1995 NBROWS:1 INTERVAL:1D",,"SORT:ASC TSREPEAT:NO")</f>
        <v>34759</v>
      </c>
      <c r="Q43">
        <v>6.65</v>
      </c>
      <c r="S43" t="str">
        <f>_xll.RtGet("IDN",D43,"GV3_TEXT")</f>
        <v>3X6</v>
      </c>
      <c r="T43" s="16" t="e">
        <f t="shared" si="10"/>
        <v>#VALUE!</v>
      </c>
    </row>
    <row r="44" spans="2:20" x14ac:dyDescent="0.25">
      <c r="B44" t="s">
        <v>211</v>
      </c>
      <c r="C44" t="s">
        <v>33</v>
      </c>
      <c r="D44" t="s">
        <v>237</v>
      </c>
      <c r="E44">
        <f>_xll.RtGet("IDN",D44,"BID")</f>
        <v>-0.39700000000000002</v>
      </c>
      <c r="F44">
        <f>_xll.RtGet("IDN",D44,"ASK")</f>
        <v>-0.38700000000000001</v>
      </c>
      <c r="G44">
        <f t="shared" si="8"/>
        <v>-0.39200000000000002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EUR</v>
      </c>
      <c r="N44" s="12" t="s">
        <v>7</v>
      </c>
      <c r="P44" s="16">
        <f>_xll.RHistory(D44,".Timestamp;.Close","START:01-Mar-1995 NBROWS:1 INTERVAL:1D",,"SORT:ASC TSREPEAT:NO")</f>
        <v>34759</v>
      </c>
      <c r="Q44">
        <v>6.75</v>
      </c>
      <c r="S44" t="str">
        <f>_xll.RtGet("IDN",D44,"GV3_TEXT")</f>
        <v>4X7</v>
      </c>
      <c r="T44" s="16" t="e">
        <f t="shared" si="10"/>
        <v>#VALUE!</v>
      </c>
    </row>
    <row r="45" spans="2:20" x14ac:dyDescent="0.25">
      <c r="B45" t="s">
        <v>212</v>
      </c>
      <c r="C45" t="s">
        <v>33</v>
      </c>
      <c r="D45" t="s">
        <v>238</v>
      </c>
      <c r="E45">
        <f>_xll.RtGet("IDN",D45,"BID")</f>
        <v>-0.40500000000000003</v>
      </c>
      <c r="F45">
        <f>_xll.RtGet("IDN",D45,"ASK")</f>
        <v>-0.39500000000000002</v>
      </c>
      <c r="G45">
        <f t="shared" si="8"/>
        <v>-0.4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EUR</v>
      </c>
      <c r="N45" s="12" t="s">
        <v>7</v>
      </c>
      <c r="P45" s="16">
        <f>_xll.RHistory(D45,".Timestamp;.Close","START:01-Mar-1995 NBROWS:1 INTERVAL:1D",,"SORT:ASC TSREPEAT:NO")</f>
        <v>34759</v>
      </c>
      <c r="Q45">
        <v>6.87</v>
      </c>
      <c r="S45" t="str">
        <f>_xll.RtGet("IDN",D45,"GV3_TEXT")</f>
        <v xml:space="preserve">5X8   </v>
      </c>
      <c r="T45" s="16" t="e">
        <f t="shared" si="10"/>
        <v>#VALUE!</v>
      </c>
    </row>
    <row r="46" spans="2:20" x14ac:dyDescent="0.25">
      <c r="B46" t="s">
        <v>213</v>
      </c>
      <c r="C46" t="s">
        <v>33</v>
      </c>
      <c r="D46" t="s">
        <v>239</v>
      </c>
      <c r="E46">
        <f>_xll.RtGet("IDN",D46,"BID")</f>
        <v>-0.43099999999999999</v>
      </c>
      <c r="F46">
        <f>_xll.RtGet("IDN",D46,"ASK")</f>
        <v>-0.38100000000000001</v>
      </c>
      <c r="G46">
        <f t="shared" si="8"/>
        <v>-0.40600000000000003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EUR</v>
      </c>
      <c r="N46" s="12" t="s">
        <v>7</v>
      </c>
      <c r="P46" s="16">
        <f>_xll.RHistory(D46,".Timestamp;.Close","START:01-Mar-1995 NBROWS:1 INTERVAL:1D",,"SORT:ASC TSREPEAT:NO")</f>
        <v>34759</v>
      </c>
      <c r="Q46">
        <v>7.01</v>
      </c>
      <c r="S46" t="str">
        <f>_xll.RtGet("IDN",D46,"GV3_TEXT")</f>
        <v>6X9</v>
      </c>
      <c r="T46" s="16" t="e">
        <f t="shared" si="10"/>
        <v>#VALUE!</v>
      </c>
    </row>
    <row r="47" spans="2:20" x14ac:dyDescent="0.25">
      <c r="B47" t="s">
        <v>214</v>
      </c>
      <c r="C47" t="s">
        <v>33</v>
      </c>
      <c r="D47" t="s">
        <v>240</v>
      </c>
      <c r="E47">
        <f>_xll.RtGet("IDN",D47,"BID")</f>
        <v>-0.41200000000000003</v>
      </c>
      <c r="F47">
        <f>_xll.RtGet("IDN",D47,"ASK")</f>
        <v>-0.40200000000000002</v>
      </c>
      <c r="G47">
        <f t="shared" si="8"/>
        <v>-0.40700000000000003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EUR</v>
      </c>
      <c r="N47" s="12" t="s">
        <v>7</v>
      </c>
      <c r="P47" s="16">
        <f>_xll.RHistory(D47,".Timestamp;.Close","START:01-Mar-1995 NBROWS:1 INTERVAL:1D",,"SORT:ASC TSREPEAT:NO")</f>
        <v>34759</v>
      </c>
      <c r="Q47">
        <v>7.13</v>
      </c>
      <c r="S47" t="str">
        <f>_xll.RtGet("IDN",D47,"GV3_TEXT")</f>
        <v>7X10</v>
      </c>
      <c r="T47" s="16" t="e">
        <f t="shared" si="10"/>
        <v>#VALUE!</v>
      </c>
    </row>
    <row r="48" spans="2:20" x14ac:dyDescent="0.25">
      <c r="B48" t="s">
        <v>215</v>
      </c>
      <c r="C48" t="s">
        <v>33</v>
      </c>
      <c r="D48" t="s">
        <v>241</v>
      </c>
      <c r="E48">
        <f>_xll.RtGet("IDN",D48,"BID")</f>
        <v>-0.41200000000000003</v>
      </c>
      <c r="F48">
        <f>_xll.RtGet("IDN",D48,"ASK")</f>
        <v>-0.39200000000000002</v>
      </c>
      <c r="G48">
        <f t="shared" si="8"/>
        <v>-0.40200000000000002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EUR</v>
      </c>
      <c r="N48" s="12" t="s">
        <v>7</v>
      </c>
      <c r="P48" s="16">
        <f>_xll.RHistory(D48,".Timestamp;.Close","START:01-Mar-1995 NBROWS:1 INTERVAL:1D",,"SORT:ASC TSREPEAT:NO")</f>
        <v>34759</v>
      </c>
      <c r="Q48">
        <v>7.25</v>
      </c>
      <c r="S48" t="str">
        <f>_xll.RtGet("IDN",D48,"GV3_TEXT")</f>
        <v>8X11</v>
      </c>
      <c r="T48" s="16" t="e">
        <f t="shared" si="10"/>
        <v>#VALUE!</v>
      </c>
    </row>
    <row r="49" spans="2:20" x14ac:dyDescent="0.25">
      <c r="B49" t="s">
        <v>216</v>
      </c>
      <c r="C49" t="s">
        <v>33</v>
      </c>
      <c r="D49" t="s">
        <v>242</v>
      </c>
      <c r="E49">
        <f>_xll.RtGet("IDN",D49,"BID")</f>
        <v>-0.42</v>
      </c>
      <c r="F49">
        <f>_xll.RtGet("IDN",D49,"ASK")</f>
        <v>-0.4</v>
      </c>
      <c r="G49">
        <f t="shared" si="8"/>
        <v>-0.41000000000000003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EUR</v>
      </c>
      <c r="N49" s="12" t="s">
        <v>7</v>
      </c>
      <c r="P49" s="16">
        <f>_xll.RHistory(D49,".Timestamp;.Close","START:01-Mar-1995 NBROWS:1 INTERVAL:1D",,"SORT:ASC TSREPEAT:NO")</f>
        <v>34759</v>
      </c>
      <c r="Q49">
        <v>7.37</v>
      </c>
      <c r="S49" t="str">
        <f>_xll.RtGet("IDN",D49,"GV3_TEXT")</f>
        <v>9X12</v>
      </c>
      <c r="T49" s="16" t="e">
        <f t="shared" si="10"/>
        <v>#VALUE!</v>
      </c>
    </row>
    <row r="50" spans="2:20" x14ac:dyDescent="0.25">
      <c r="B50" t="s">
        <v>217</v>
      </c>
      <c r="C50" t="s">
        <v>33</v>
      </c>
      <c r="D50" t="s">
        <v>243</v>
      </c>
      <c r="E50">
        <f>_xll.RtGet("IDN",D50,"BID")</f>
        <v>-0.40300000000000002</v>
      </c>
      <c r="F50">
        <f>_xll.RtGet("IDN",D50,"ASK")</f>
        <v>-0.39300000000000002</v>
      </c>
      <c r="G50">
        <f t="shared" si="8"/>
        <v>-0.39800000000000002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EUR</v>
      </c>
      <c r="N50" s="12" t="s">
        <v>7</v>
      </c>
      <c r="P50" s="16">
        <f>_xll.RHistory(D50,".Timestamp;.Close","START:01-Mar-1995 NBROWS:1 INTERVAL:1D",,"SORT:ASC TSREPEAT:NO")</f>
        <v>36165</v>
      </c>
      <c r="Q50">
        <v>2.98</v>
      </c>
      <c r="S50" t="str">
        <f>_xll.RtGet("IDN",D50,"GV3_TEXT")</f>
        <v>12X15</v>
      </c>
      <c r="T50" s="16" t="e">
        <f t="shared" si="10"/>
        <v>#VALUE!</v>
      </c>
    </row>
    <row r="51" spans="2:20" x14ac:dyDescent="0.25">
      <c r="B51" t="s">
        <v>218</v>
      </c>
      <c r="C51" t="s">
        <v>33</v>
      </c>
      <c r="D51" t="s">
        <v>244</v>
      </c>
      <c r="E51">
        <f>_xll.RtGet("IDN",D51,"BID")</f>
        <v>-0.39</v>
      </c>
      <c r="F51">
        <f>_xll.RtGet("IDN",D51,"ASK")</f>
        <v>-0.34</v>
      </c>
      <c r="G51">
        <f t="shared" si="8"/>
        <v>-0.36499999999999999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EUR</v>
      </c>
      <c r="N51" s="12" t="s">
        <v>7</v>
      </c>
      <c r="P51" s="16">
        <f>_xll.RHistory(D51,".Timestamp;.Close","START:01-Mar-1995 NBROWS:1 INTERVAL:1D",,"SORT:ASC TSREPEAT:NO")</f>
        <v>41912</v>
      </c>
      <c r="Q51">
        <v>0.68700000000000006</v>
      </c>
      <c r="S51" t="str">
        <f>_xll.RtGet("IDN",D51,"GV3_TEXT")</f>
        <v xml:space="preserve">15X18 </v>
      </c>
      <c r="T51" s="16" t="e">
        <f t="shared" si="10"/>
        <v>#VALUE!</v>
      </c>
    </row>
    <row r="52" spans="2:20" x14ac:dyDescent="0.25">
      <c r="B52" t="s">
        <v>219</v>
      </c>
      <c r="C52" t="s">
        <v>33</v>
      </c>
      <c r="D52" t="s">
        <v>245</v>
      </c>
      <c r="E52">
        <f>_xll.RtGet("IDN",D52,"BID")</f>
        <v>-0.37</v>
      </c>
      <c r="F52">
        <f>_xll.RtGet("IDN",D52,"ASK")</f>
        <v>-0.32</v>
      </c>
      <c r="G52">
        <f t="shared" si="8"/>
        <v>-0.34499999999999997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EUR</v>
      </c>
      <c r="N52" s="12" t="s">
        <v>7</v>
      </c>
      <c r="P52" s="16">
        <f>_xll.RHistory(D52,".Timestamp;.Close","START:01-Mar-1995 NBROWS:1 INTERVAL:1D",,"SORT:ASC TSREPEAT:NO")</f>
        <v>41912</v>
      </c>
      <c r="Q52">
        <v>0.41199999999999998</v>
      </c>
      <c r="S52" t="str">
        <f>_xll.RtGet("IDN",D52,"GV3_TEXT")</f>
        <v xml:space="preserve">18X21 </v>
      </c>
      <c r="T52" s="16" t="e">
        <f t="shared" si="10"/>
        <v>#VALUE!</v>
      </c>
    </row>
    <row r="53" spans="2:20" x14ac:dyDescent="0.25">
      <c r="B53" t="s">
        <v>220</v>
      </c>
      <c r="C53" t="s">
        <v>33</v>
      </c>
      <c r="D53" t="s">
        <v>246</v>
      </c>
      <c r="E53">
        <f>_xll.RtGet("IDN",D53,"BID")</f>
        <v>-0.35000000000000003</v>
      </c>
      <c r="F53">
        <f>_xll.RtGet("IDN",D53,"ASK")</f>
        <v>-0.3</v>
      </c>
      <c r="G53">
        <f t="shared" si="8"/>
        <v>-0.32500000000000001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EUR</v>
      </c>
      <c r="N53" s="12" t="s">
        <v>7</v>
      </c>
      <c r="P53" s="16">
        <f>_xll.RHistory(D53,".Timestamp;.Close","START:01-Mar-1995 NBROWS:1 INTERVAL:1D",,"SORT:ASC TSREPEAT:NO")</f>
        <v>41912</v>
      </c>
      <c r="Q53">
        <v>0.83199999999999996</v>
      </c>
      <c r="S53" t="str">
        <f>_xll.RtGet("IDN",D53,"GV3_TEXT")</f>
        <v xml:space="preserve">21X24 </v>
      </c>
      <c r="T53" s="16" t="e">
        <f t="shared" si="10"/>
        <v>#VALUE!</v>
      </c>
    </row>
    <row r="54" spans="2:20" x14ac:dyDescent="0.25">
      <c r="B54" t="s">
        <v>221</v>
      </c>
      <c r="C54" t="s">
        <v>33</v>
      </c>
      <c r="D54" t="s">
        <v>247</v>
      </c>
      <c r="E54">
        <f>_xll.RtGet("IDN",D54,"BID")</f>
        <v>-0.317</v>
      </c>
      <c r="F54">
        <f>_xll.RtGet("IDN",D54,"ASK")</f>
        <v>-0.307</v>
      </c>
      <c r="G54">
        <f t="shared" si="8"/>
        <v>-0.312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9"/>
        <v>EUR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6.67</v>
      </c>
      <c r="S54" t="str">
        <f>_xll.RtGet("IDN",D54,"GV3_TEXT")</f>
        <v>1X7</v>
      </c>
      <c r="T54" s="16" t="e">
        <f t="shared" si="10"/>
        <v>#VALUE!</v>
      </c>
    </row>
    <row r="55" spans="2:20" x14ac:dyDescent="0.25">
      <c r="B55" t="s">
        <v>222</v>
      </c>
      <c r="C55" t="s">
        <v>33</v>
      </c>
      <c r="D55" t="s">
        <v>248</v>
      </c>
      <c r="E55">
        <f>_xll.RtGet("IDN",D55,"BID")</f>
        <v>-0.31900000000000001</v>
      </c>
      <c r="F55">
        <f>_xll.RtGet("IDN",D55,"ASK")</f>
        <v>-0.309</v>
      </c>
      <c r="G55">
        <f t="shared" si="8"/>
        <v>-0.314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9"/>
        <v>EUR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6.76</v>
      </c>
      <c r="S55" t="str">
        <f>_xll.RtGet("IDN",D55,"GV3_TEXT")</f>
        <v>2X8</v>
      </c>
      <c r="T55" s="16" t="e">
        <f t="shared" si="10"/>
        <v>#VALUE!</v>
      </c>
    </row>
    <row r="56" spans="2:20" x14ac:dyDescent="0.25">
      <c r="B56" t="s">
        <v>223</v>
      </c>
      <c r="C56" t="s">
        <v>33</v>
      </c>
      <c r="D56" t="s">
        <v>249</v>
      </c>
      <c r="E56">
        <f>_xll.RtGet("IDN",D56,"BID")</f>
        <v>-0.21099999999999999</v>
      </c>
      <c r="F56">
        <f>_xll.RtGet("IDN",D56,"ASK")</f>
        <v>-0.191</v>
      </c>
      <c r="G56">
        <f t="shared" si="8"/>
        <v>-0.20100000000000001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9"/>
        <v>EUR</v>
      </c>
      <c r="N56" s="12" t="s">
        <v>124</v>
      </c>
      <c r="P56" s="16">
        <f>_xll.RHistory(D56,".Timestamp;.Close","START:01-Mar-1995 NBROWS:1 INTERVAL:1D",,"SORT:ASC TSREPEAT:NO")</f>
        <v>36165</v>
      </c>
      <c r="Q56">
        <v>3.19</v>
      </c>
      <c r="S56" t="str">
        <f>_xll.RtGet("IDN",D56,"GV3_TEXT")</f>
        <v>2X14</v>
      </c>
      <c r="T56" s="16" t="e">
        <f t="shared" si="10"/>
        <v>#VALUE!</v>
      </c>
    </row>
    <row r="57" spans="2:20" x14ac:dyDescent="0.25">
      <c r="B57" t="s">
        <v>224</v>
      </c>
      <c r="C57" t="s">
        <v>33</v>
      </c>
      <c r="D57" t="s">
        <v>250</v>
      </c>
      <c r="E57">
        <f>_xll.RtGet("IDN",D57,"BID")</f>
        <v>-0.32200000000000001</v>
      </c>
      <c r="F57">
        <f>_xll.RtGet("IDN",D57,"ASK")</f>
        <v>-0.312</v>
      </c>
      <c r="G57">
        <f t="shared" si="8"/>
        <v>-0.317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9"/>
        <v>EUR</v>
      </c>
      <c r="N57" s="12" t="s">
        <v>10</v>
      </c>
      <c r="P57" s="16">
        <f>_xll.RHistory(D57,".Timestamp;.Close","START:01-Mar-1995 NBROWS:1 INTERVAL:1D",,"SORT:ASC TSREPEAT:NO")</f>
        <v>34759</v>
      </c>
      <c r="Q57">
        <v>6.88</v>
      </c>
      <c r="S57" t="str">
        <f>_xll.RtGet("IDN",D57,"GV3_TEXT")</f>
        <v>3X9</v>
      </c>
      <c r="T57" s="16" t="e">
        <f t="shared" si="10"/>
        <v>#VALUE!</v>
      </c>
    </row>
    <row r="58" spans="2:20" x14ac:dyDescent="0.25">
      <c r="B58" t="s">
        <v>225</v>
      </c>
      <c r="C58" t="s">
        <v>33</v>
      </c>
      <c r="D58" t="s">
        <v>251</v>
      </c>
      <c r="E58">
        <f>_xll.RtGet("IDN",D58,"BID")</f>
        <v>-0.214</v>
      </c>
      <c r="F58">
        <f>_xll.RtGet("IDN",D58,"ASK")</f>
        <v>-0.19400000000000001</v>
      </c>
      <c r="G58">
        <f t="shared" si="8"/>
        <v>-0.20400000000000001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9"/>
        <v>EUR</v>
      </c>
      <c r="N58" s="12" t="s">
        <v>124</v>
      </c>
      <c r="P58" s="16">
        <f>_xll.RHistory(D58,".Timestamp;.Close","START:01-Mar-1995 NBROWS:1 INTERVAL:1D",,"SORT:ASC TSREPEAT:NO")</f>
        <v>36165</v>
      </c>
      <c r="Q58">
        <v>3.12</v>
      </c>
      <c r="S58" t="str">
        <f>_xll.RtGet("IDN",D58,"GV3_TEXT")</f>
        <v>3X15</v>
      </c>
      <c r="T58" s="16" t="e">
        <f t="shared" si="10"/>
        <v>#VALUE!</v>
      </c>
    </row>
    <row r="59" spans="2:20" x14ac:dyDescent="0.25">
      <c r="B59" t="s">
        <v>226</v>
      </c>
      <c r="C59" t="s">
        <v>33</v>
      </c>
      <c r="D59" t="s">
        <v>252</v>
      </c>
      <c r="E59">
        <f>_xll.RtGet("IDN",D59,"BID")</f>
        <v>-0.34500000000000003</v>
      </c>
      <c r="F59">
        <f>_xll.RtGet("IDN",D59,"ASK")</f>
        <v>-0.29499999999999998</v>
      </c>
      <c r="G59">
        <f t="shared" si="8"/>
        <v>-0.32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9"/>
        <v>EUR</v>
      </c>
      <c r="N59" s="12" t="s">
        <v>10</v>
      </c>
      <c r="P59" s="16">
        <f>_xll.RHistory(D59,".Timestamp;.Close","START:01-Mar-1995 NBROWS:1 INTERVAL:1D",,"SORT:ASC TSREPEAT:NO")</f>
        <v>34759</v>
      </c>
      <c r="Q59">
        <v>6.99</v>
      </c>
      <c r="S59" t="str">
        <f>_xll.RtGet("IDN",D59,"GV3_TEXT")</f>
        <v>4X10</v>
      </c>
      <c r="T59" s="16" t="e">
        <f t="shared" si="10"/>
        <v>#VALUE!</v>
      </c>
    </row>
    <row r="60" spans="2:20" x14ac:dyDescent="0.25">
      <c r="B60" t="s">
        <v>227</v>
      </c>
      <c r="C60" t="s">
        <v>33</v>
      </c>
      <c r="D60" t="s">
        <v>253</v>
      </c>
      <c r="E60">
        <f>_xll.RtGet("IDN",D60,"BID")</f>
        <v>-0.34900000000000003</v>
      </c>
      <c r="F60">
        <f>_xll.RtGet("IDN",D60,"ASK")</f>
        <v>-0.29899999999999999</v>
      </c>
      <c r="G60">
        <f t="shared" si="8"/>
        <v>-0.32400000000000001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9"/>
        <v>EUR</v>
      </c>
      <c r="N60" s="12" t="s">
        <v>10</v>
      </c>
      <c r="P60" s="16">
        <f>_xll.RHistory(D60,".Timestamp;.Close","START:01-Mar-1995 NBROWS:1 INTERVAL:1D",,"SORT:ASC TSREPEAT:NO")</f>
        <v>34759</v>
      </c>
      <c r="Q60">
        <v>7.14</v>
      </c>
      <c r="S60" t="str">
        <f>_xll.RtGet("IDN",D60,"GV3_TEXT")</f>
        <v>5X11</v>
      </c>
      <c r="T60" s="16" t="e">
        <f t="shared" si="10"/>
        <v>#VALUE!</v>
      </c>
    </row>
    <row r="61" spans="2:20" x14ac:dyDescent="0.25">
      <c r="B61" t="s">
        <v>228</v>
      </c>
      <c r="C61" t="s">
        <v>33</v>
      </c>
      <c r="D61" t="s">
        <v>254</v>
      </c>
      <c r="E61">
        <f>_xll.RtGet("IDN",D61,"BID")</f>
        <v>-0.35199999999999998</v>
      </c>
      <c r="F61">
        <f>_xll.RtGet("IDN",D61,"ASK")</f>
        <v>-0.30199999999999999</v>
      </c>
      <c r="G61">
        <f t="shared" si="8"/>
        <v>-0.32699999999999996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9"/>
        <v>EUR</v>
      </c>
      <c r="N61" s="12" t="s">
        <v>10</v>
      </c>
      <c r="P61" s="16">
        <f>_xll.RHistory(D61,".Timestamp;.Close","START:01-Mar-1995 NBROWS:1 INTERVAL:1D",,"SORT:ASC TSREPEAT:NO")</f>
        <v>34759</v>
      </c>
      <c r="Q61">
        <v>7.25</v>
      </c>
      <c r="S61" t="str">
        <f>_xll.RtGet("IDN",D61,"GV3_TEXT")</f>
        <v>6X12</v>
      </c>
      <c r="T61" s="16" t="e">
        <f t="shared" si="10"/>
        <v>#VALUE!</v>
      </c>
    </row>
    <row r="62" spans="2:20" x14ac:dyDescent="0.25">
      <c r="B62" t="s">
        <v>229</v>
      </c>
      <c r="C62" t="s">
        <v>33</v>
      </c>
      <c r="D62" t="s">
        <v>255</v>
      </c>
      <c r="E62">
        <f>_xll.RtGet("IDN",D62,"BID")</f>
        <v>-0.33</v>
      </c>
      <c r="F62">
        <f>_xll.RtGet("IDN",D62,"ASK")</f>
        <v>-0.31</v>
      </c>
      <c r="G62">
        <f t="shared" si="8"/>
        <v>-0.32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9"/>
        <v>EUR</v>
      </c>
      <c r="N62" s="12" t="s">
        <v>10</v>
      </c>
      <c r="P62" s="16">
        <f>_xll.RHistory(D62,".Timestamp;.Close","START:01-Mar-1995 NBROWS:1 INTERVAL:1D",,"SORT:ASC TSREPEAT:NO")</f>
        <v>36165</v>
      </c>
      <c r="Q62">
        <v>3.11</v>
      </c>
      <c r="S62" t="str">
        <f>_xll.RtGet("IDN",D62,"GV3_TEXT")</f>
        <v>9X15</v>
      </c>
      <c r="T62" s="16" t="e">
        <f t="shared" si="10"/>
        <v>#VALUE!</v>
      </c>
    </row>
    <row r="63" spans="2:20" x14ac:dyDescent="0.25">
      <c r="B63" t="s">
        <v>230</v>
      </c>
      <c r="C63" t="s">
        <v>33</v>
      </c>
      <c r="D63" t="s">
        <v>256</v>
      </c>
      <c r="E63">
        <f>_xll.RtGet("IDN",D63,"BID")</f>
        <v>-0.31</v>
      </c>
      <c r="F63">
        <f>_xll.RtGet("IDN",D63,"ASK")</f>
        <v>-0.30000000000000004</v>
      </c>
      <c r="G63">
        <f t="shared" si="8"/>
        <v>-0.30500000000000005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9"/>
        <v>EUR</v>
      </c>
      <c r="N63" s="12" t="s">
        <v>10</v>
      </c>
      <c r="P63" s="16">
        <f>_xll.RHistory(D63,".Timestamp;.Close","START:01-Mar-1995 NBROWS:1 INTERVAL:1D",,"SORT:ASC TSREPEAT:NO")</f>
        <v>34759</v>
      </c>
      <c r="Q63">
        <v>7.88</v>
      </c>
      <c r="S63" t="str">
        <f>_xll.RtGet("IDN",D63,"GV3_TEXT")</f>
        <v>12X18</v>
      </c>
      <c r="T63" s="16" t="e">
        <f t="shared" si="10"/>
        <v>#VALUE!</v>
      </c>
    </row>
    <row r="64" spans="2:20" x14ac:dyDescent="0.25">
      <c r="B64" t="s">
        <v>231</v>
      </c>
      <c r="C64" t="s">
        <v>33</v>
      </c>
      <c r="D64" t="s">
        <v>257</v>
      </c>
      <c r="E64">
        <f>_xll.RtGet("IDN",D64,"BID")</f>
        <v>-0.28200000000000003</v>
      </c>
      <c r="F64">
        <f>_xll.RtGet("IDN",D64,"ASK")</f>
        <v>-0.23200000000000001</v>
      </c>
      <c r="G64">
        <f t="shared" si="8"/>
        <v>-0.25700000000000001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9"/>
        <v>EUR</v>
      </c>
      <c r="N64" s="12" t="s">
        <v>10</v>
      </c>
      <c r="P64" s="16">
        <f>_xll.RHistory(D64,".Timestamp;.Close","START:01-Mar-1995 NBROWS:1 INTERVAL:1D",,"SORT:ASC TSREPEAT:NO")</f>
        <v>34759</v>
      </c>
      <c r="Q64">
        <v>8.1999999999999993</v>
      </c>
      <c r="S64" t="str">
        <f>_xll.RtGet("IDN",D64,"GV3_TEXT")</f>
        <v>18X24</v>
      </c>
      <c r="T64" s="16" t="e">
        <f t="shared" si="10"/>
        <v>#VALUE!</v>
      </c>
    </row>
    <row r="65" spans="2:20" x14ac:dyDescent="0.25">
      <c r="B65" t="s">
        <v>232</v>
      </c>
      <c r="C65" t="s">
        <v>33</v>
      </c>
      <c r="D65" t="s">
        <v>258</v>
      </c>
      <c r="E65">
        <f>_xll.RtGet("IDN",D65,"BID")</f>
        <v>-0.24</v>
      </c>
      <c r="F65">
        <f>_xll.RtGet("IDN",D65,"ASK")</f>
        <v>-0.22</v>
      </c>
      <c r="G65">
        <f t="shared" si="8"/>
        <v>-0.22999999999999998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9"/>
        <v>EUR</v>
      </c>
      <c r="N65" s="12" t="s">
        <v>124</v>
      </c>
      <c r="P65" s="16">
        <f>_xll.RHistory(D65,".Timestamp;.Close","START:01-Mar-1995 NBROWS:1 INTERVAL:1D",,"SORT:ASC TSREPEAT:NO")</f>
        <v>34759</v>
      </c>
      <c r="Q65">
        <v>7.71</v>
      </c>
      <c r="S65" t="str">
        <f>_xll.RtGet("IDN",D65,"GV3_TEXT")</f>
        <v>6X18</v>
      </c>
      <c r="T65" s="16" t="e">
        <f t="shared" si="10"/>
        <v>#VALUE!</v>
      </c>
    </row>
    <row r="66" spans="2:20" x14ac:dyDescent="0.25">
      <c r="B66" t="s">
        <v>233</v>
      </c>
      <c r="C66" t="s">
        <v>33</v>
      </c>
      <c r="D66" t="s">
        <v>259</v>
      </c>
      <c r="E66">
        <f>_xll.RtGet("IDN",D66,"BID")</f>
        <v>-0.20400000000000001</v>
      </c>
      <c r="F66">
        <f>_xll.RtGet("IDN",D66,"ASK")</f>
        <v>-0.19400000000000001</v>
      </c>
      <c r="G66">
        <f t="shared" si="8"/>
        <v>-0.19900000000000001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9"/>
        <v>EUR</v>
      </c>
      <c r="N66" s="12" t="s">
        <v>124</v>
      </c>
      <c r="P66" s="16">
        <f>_xll.RHistory(D66,".Timestamp;.Close","START:01-Mar-1995 NBROWS:1 INTERVAL:1D",,"SORT:ASC TSREPEAT:NO")</f>
        <v>34759</v>
      </c>
      <c r="Q66">
        <v>8.18</v>
      </c>
      <c r="S66" t="str">
        <f>_xll.RtGet("IDN",D66,"GV3_TEXT")</f>
        <v>12X24</v>
      </c>
      <c r="T66" s="16" t="e">
        <f t="shared" si="10"/>
        <v>#VALUE!</v>
      </c>
    </row>
    <row r="67" spans="2:20" x14ac:dyDescent="0.25">
      <c r="B67" t="s">
        <v>16</v>
      </c>
      <c r="C67" t="s">
        <v>3</v>
      </c>
      <c r="D67" t="s">
        <v>159</v>
      </c>
      <c r="E67">
        <f>_xll.RtGet("IDN",D67,"BID")</f>
        <v>-0.34620000000000001</v>
      </c>
      <c r="F67">
        <f>_xll.RtGet("IDN",D67,"ASK")</f>
        <v>-0.29620000000000002</v>
      </c>
      <c r="G67">
        <f>AVERAGE(E67:F67)</f>
        <v>-0.32120000000000004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>B$2</f>
        <v>EUR</v>
      </c>
      <c r="N67" s="12" t="s">
        <v>10</v>
      </c>
      <c r="P67" s="16">
        <f>_xll.RHistory(D67,".Timestamp;.Close","START:01-Mar-1995 NBROWS:1 INTERVAL:1D",,"SORT:ASC TSREPEAT:NO")</f>
        <v>36129</v>
      </c>
      <c r="Q67">
        <v>3.58</v>
      </c>
      <c r="T67" s="16"/>
    </row>
    <row r="68" spans="2:20" x14ac:dyDescent="0.25">
      <c r="B68" t="s">
        <v>39</v>
      </c>
      <c r="C68" t="s">
        <v>3</v>
      </c>
      <c r="D68" t="s">
        <v>160</v>
      </c>
      <c r="E68">
        <f>_xll.RtGet("IDN",D68,"BID")</f>
        <v>-0.34140000000000004</v>
      </c>
      <c r="F68">
        <f>_xll.RtGet("IDN",D68,"ASK")</f>
        <v>-0.28770000000000001</v>
      </c>
      <c r="G68">
        <f t="shared" ref="G68:G99" si="11">AVERAGE(E68:F68)</f>
        <v>-0.31455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ref="M68:M99" si="12">B$2</f>
        <v>EUR</v>
      </c>
      <c r="N68" s="12" t="s">
        <v>10</v>
      </c>
      <c r="P68" s="16">
        <f>_xll.RHistory(D68,".Timestamp;.Close","START:01-Mar-1995 NBROWS:1 INTERVAL:1D",,"SORT:ASC TSREPEAT:NO")</f>
        <v>36201</v>
      </c>
      <c r="Q68">
        <v>3.04</v>
      </c>
      <c r="T68" s="16"/>
    </row>
    <row r="69" spans="2:20" x14ac:dyDescent="0.25">
      <c r="B69" t="s">
        <v>17</v>
      </c>
      <c r="C69" t="s">
        <v>3</v>
      </c>
      <c r="D69" t="s">
        <v>161</v>
      </c>
      <c r="E69">
        <f>_xll.RtGet("IDN",D69,"BID")</f>
        <v>-0.30499999999999999</v>
      </c>
      <c r="F69">
        <f>_xll.RtGet("IDN",D69,"ASK")</f>
        <v>-0.3</v>
      </c>
      <c r="G69">
        <f t="shared" si="11"/>
        <v>-0.30249999999999999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12"/>
        <v>EUR</v>
      </c>
      <c r="N69" s="12" t="s">
        <v>10</v>
      </c>
      <c r="P69" s="16">
        <f>_xll.RHistory(D69,".Timestamp;.Close","START:01-Mar-1995 NBROWS:1 INTERVAL:1D",,"SORT:ASC TSREPEAT:NO")</f>
        <v>34759</v>
      </c>
      <c r="Q69">
        <v>6.37</v>
      </c>
      <c r="T69" s="16"/>
    </row>
    <row r="70" spans="2:20" x14ac:dyDescent="0.25">
      <c r="B70" t="s">
        <v>18</v>
      </c>
      <c r="C70" t="s">
        <v>3</v>
      </c>
      <c r="D70" t="s">
        <v>162</v>
      </c>
      <c r="E70">
        <f>_xll.RtGet("IDN",D70,"BID")</f>
        <v>-0.29330000000000001</v>
      </c>
      <c r="F70">
        <f>_xll.RtGet("IDN",D70,"ASK")</f>
        <v>-0.24330000000000002</v>
      </c>
      <c r="G70">
        <f t="shared" si="11"/>
        <v>-0.26829999999999998</v>
      </c>
      <c r="H70">
        <v>1</v>
      </c>
      <c r="I70">
        <v>1</v>
      </c>
      <c r="J70">
        <v>1</v>
      </c>
      <c r="K70">
        <v>1</v>
      </c>
      <c r="L70" t="s">
        <v>67</v>
      </c>
      <c r="M70" t="str">
        <f t="shared" si="12"/>
        <v>EUR</v>
      </c>
      <c r="N70" s="12" t="s">
        <v>10</v>
      </c>
      <c r="P70" s="16">
        <f>_xll.RHistory(D70,".Timestamp;.Close","START:01-Mar-1995 NBROWS:1 INTERVAL:1D",,"SORT:ASC TSREPEAT:NO")</f>
        <v>34759</v>
      </c>
      <c r="Q70">
        <v>6.72</v>
      </c>
      <c r="T70" s="16"/>
    </row>
    <row r="71" spans="2:20" x14ac:dyDescent="0.25">
      <c r="B71" t="s">
        <v>19</v>
      </c>
      <c r="C71" t="s">
        <v>3</v>
      </c>
      <c r="D71" t="s">
        <v>163</v>
      </c>
      <c r="E71">
        <f>_xll.RtGet("IDN",D71,"BID")</f>
        <v>-0.24250000000000002</v>
      </c>
      <c r="F71">
        <f>_xll.RtGet("IDN",D71,"ASK")</f>
        <v>-0.2225</v>
      </c>
      <c r="G71">
        <f t="shared" si="11"/>
        <v>-0.23250000000000001</v>
      </c>
      <c r="H71">
        <v>1</v>
      </c>
      <c r="I71">
        <v>1</v>
      </c>
      <c r="J71">
        <v>1</v>
      </c>
      <c r="K71">
        <v>1</v>
      </c>
      <c r="L71" t="s">
        <v>67</v>
      </c>
      <c r="M71" t="str">
        <f t="shared" si="12"/>
        <v>EUR</v>
      </c>
      <c r="N71" s="12" t="s">
        <v>10</v>
      </c>
      <c r="P71" s="16">
        <f>_xll.RHistory(D71,".Timestamp;.Close","START:01-Mar-1995 NBROWS:1 INTERVAL:1D",,"SORT:ASC TSREPEAT:NO")</f>
        <v>34759</v>
      </c>
      <c r="Q71">
        <v>6.94</v>
      </c>
      <c r="T71" s="16"/>
    </row>
    <row r="72" spans="2:20" x14ac:dyDescent="0.25">
      <c r="B72" t="s">
        <v>20</v>
      </c>
      <c r="C72" t="s">
        <v>3</v>
      </c>
      <c r="D72" t="s">
        <v>164</v>
      </c>
      <c r="E72">
        <f>_xll.RtGet("IDN",D72,"BID")</f>
        <v>-0.16900000000000001</v>
      </c>
      <c r="F72">
        <f>_xll.RtGet("IDN",D72,"ASK")</f>
        <v>-0.16400000000000001</v>
      </c>
      <c r="G72">
        <f t="shared" si="11"/>
        <v>-0.16650000000000001</v>
      </c>
      <c r="H72">
        <v>1</v>
      </c>
      <c r="I72">
        <v>1</v>
      </c>
      <c r="J72">
        <v>1</v>
      </c>
      <c r="K72">
        <v>1</v>
      </c>
      <c r="L72" t="s">
        <v>67</v>
      </c>
      <c r="M72" t="str">
        <f t="shared" si="12"/>
        <v>EUR</v>
      </c>
      <c r="N72" s="12" t="s">
        <v>10</v>
      </c>
      <c r="P72" s="16">
        <f>_xll.RHistory(D72,".Timestamp;.Close","START:01-Mar-1995 NBROWS:1 INTERVAL:1D",,"SORT:ASC TSREPEAT:NO")</f>
        <v>34759</v>
      </c>
      <c r="Q72">
        <v>7.1</v>
      </c>
      <c r="T72" s="16"/>
    </row>
    <row r="73" spans="2:20" x14ac:dyDescent="0.25">
      <c r="B73" t="s">
        <v>21</v>
      </c>
      <c r="C73" t="s">
        <v>3</v>
      </c>
      <c r="D73" t="s">
        <v>165</v>
      </c>
      <c r="E73">
        <f>_xll.RtGet("IDN",D73,"BID")</f>
        <v>-0.1308</v>
      </c>
      <c r="F73">
        <f>_xll.RtGet("IDN",D73,"ASK")</f>
        <v>-0.11080000000000001</v>
      </c>
      <c r="G73">
        <f t="shared" si="11"/>
        <v>-0.1208</v>
      </c>
      <c r="H73">
        <v>1</v>
      </c>
      <c r="I73">
        <v>1</v>
      </c>
      <c r="J73">
        <v>1</v>
      </c>
      <c r="K73">
        <v>1</v>
      </c>
      <c r="L73" t="s">
        <v>67</v>
      </c>
      <c r="M73" t="str">
        <f t="shared" si="12"/>
        <v>EUR</v>
      </c>
      <c r="N73" s="12" t="s">
        <v>10</v>
      </c>
      <c r="P73" s="16">
        <f>_xll.RHistory(D73,".Timestamp;.Close","START:01-Mar-1995 NBROWS:1 INTERVAL:1D",,"SORT:ASC TSREPEAT:NO")</f>
        <v>34759</v>
      </c>
      <c r="Q73">
        <v>7.23</v>
      </c>
      <c r="T73" s="16"/>
    </row>
    <row r="74" spans="2:20" x14ac:dyDescent="0.25">
      <c r="B74" t="s">
        <v>22</v>
      </c>
      <c r="C74" t="s">
        <v>3</v>
      </c>
      <c r="D74" t="s">
        <v>166</v>
      </c>
      <c r="E74">
        <f>_xll.RtGet("IDN",D74,"BID")</f>
        <v>-8.4500000000000006E-2</v>
      </c>
      <c r="F74">
        <f>_xll.RtGet("IDN",D74,"ASK")</f>
        <v>-6.4500000000000002E-2</v>
      </c>
      <c r="G74">
        <f t="shared" si="11"/>
        <v>-7.4500000000000011E-2</v>
      </c>
      <c r="H74">
        <v>1</v>
      </c>
      <c r="I74">
        <v>1</v>
      </c>
      <c r="J74">
        <v>1</v>
      </c>
      <c r="K74">
        <v>1</v>
      </c>
      <c r="L74" t="s">
        <v>67</v>
      </c>
      <c r="M74" t="str">
        <f t="shared" si="12"/>
        <v>EUR</v>
      </c>
      <c r="N74" s="12" t="s">
        <v>10</v>
      </c>
      <c r="P74" s="16">
        <f>_xll.RHistory(D74,".Timestamp;.Close","START:01-Mar-1995 NBROWS:1 INTERVAL:1D",,"SORT:ASC TSREPEAT:NO")</f>
        <v>34759</v>
      </c>
      <c r="Q74">
        <v>7.35</v>
      </c>
      <c r="T74" s="16"/>
    </row>
    <row r="75" spans="2:20" x14ac:dyDescent="0.25">
      <c r="B75" t="s">
        <v>23</v>
      </c>
      <c r="C75" t="s">
        <v>3</v>
      </c>
      <c r="D75" t="s">
        <v>167</v>
      </c>
      <c r="E75">
        <f>_xll.RtGet("IDN",D75,"BID")</f>
        <v>-4.6200000000000005E-2</v>
      </c>
      <c r="F75">
        <f>_xll.RtGet("IDN",D75,"ASK")</f>
        <v>-2.6200000000000001E-2</v>
      </c>
      <c r="G75">
        <f t="shared" si="11"/>
        <v>-3.6200000000000003E-2</v>
      </c>
      <c r="H75">
        <v>1</v>
      </c>
      <c r="I75">
        <v>1</v>
      </c>
      <c r="J75">
        <v>1</v>
      </c>
      <c r="K75">
        <v>1</v>
      </c>
      <c r="L75" t="s">
        <v>67</v>
      </c>
      <c r="M75" t="str">
        <f t="shared" si="12"/>
        <v>EUR</v>
      </c>
      <c r="N75" s="12" t="s">
        <v>10</v>
      </c>
      <c r="P75" s="16">
        <f>_xll.RHistory(D75,".Timestamp;.Close","START:01-Mar-1995 NBROWS:1 INTERVAL:1D",,"SORT:ASC TSREPEAT:NO")</f>
        <v>34759</v>
      </c>
      <c r="Q75">
        <v>7.42</v>
      </c>
      <c r="T75" s="16"/>
    </row>
    <row r="76" spans="2:20" x14ac:dyDescent="0.25">
      <c r="B76" t="s">
        <v>24</v>
      </c>
      <c r="C76" t="s">
        <v>3</v>
      </c>
      <c r="D76" t="s">
        <v>168</v>
      </c>
      <c r="E76">
        <f>_xll.RtGet("IDN",D76,"BID")</f>
        <v>-1.2E-2</v>
      </c>
      <c r="F76">
        <f>_xll.RtGet("IDN",D76,"ASK")</f>
        <v>8.0000000000000002E-3</v>
      </c>
      <c r="G76">
        <f t="shared" si="11"/>
        <v>-2E-3</v>
      </c>
      <c r="H76">
        <v>1</v>
      </c>
      <c r="I76">
        <v>1</v>
      </c>
      <c r="J76">
        <v>1</v>
      </c>
      <c r="K76">
        <v>1</v>
      </c>
      <c r="L76" t="s">
        <v>67</v>
      </c>
      <c r="M76" t="str">
        <f t="shared" si="12"/>
        <v>EUR</v>
      </c>
      <c r="N76" s="12" t="s">
        <v>10</v>
      </c>
      <c r="P76" s="16">
        <f>_xll.RHistory(D76,".Timestamp;.Close","START:01-Mar-1995 NBROWS:1 INTERVAL:1D",,"SORT:ASC TSREPEAT:NO")</f>
        <v>34759</v>
      </c>
      <c r="Q76">
        <v>7.47</v>
      </c>
      <c r="T76" s="16"/>
    </row>
    <row r="77" spans="2:20" x14ac:dyDescent="0.25">
      <c r="B77" t="s">
        <v>25</v>
      </c>
      <c r="C77" t="s">
        <v>3</v>
      </c>
      <c r="D77" t="s">
        <v>169</v>
      </c>
      <c r="E77">
        <f>_xll.RtGet("IDN",D77,"BID")</f>
        <v>1.6E-2</v>
      </c>
      <c r="F77">
        <f>_xll.RtGet("IDN",D77,"ASK")</f>
        <v>5.6000000000000001E-2</v>
      </c>
      <c r="G77">
        <f t="shared" si="11"/>
        <v>3.6000000000000004E-2</v>
      </c>
      <c r="H77">
        <v>1</v>
      </c>
      <c r="I77">
        <v>1</v>
      </c>
      <c r="J77">
        <v>1</v>
      </c>
      <c r="K77">
        <v>1</v>
      </c>
      <c r="L77" t="s">
        <v>67</v>
      </c>
      <c r="M77" t="str">
        <f t="shared" si="12"/>
        <v>EUR</v>
      </c>
      <c r="N77" s="12" t="s">
        <v>10</v>
      </c>
      <c r="P77" s="16">
        <f>_xll.RHistory(D77,".Timestamp;.Close","START:01-Mar-1995 NBROWS:1 INTERVAL:1D",,"SORT:ASC TSREPEAT:NO")</f>
        <v>34759</v>
      </c>
      <c r="Q77">
        <v>7.5</v>
      </c>
      <c r="T77" s="16"/>
    </row>
    <row r="78" spans="2:20" x14ac:dyDescent="0.25">
      <c r="B78" t="s">
        <v>142</v>
      </c>
      <c r="C78" t="s">
        <v>3</v>
      </c>
      <c r="D78" t="s">
        <v>170</v>
      </c>
      <c r="E78">
        <f>_xll.RtGet("IDN",D78,"BID")</f>
        <v>5.2000000000000005E-2</v>
      </c>
      <c r="F78">
        <f>_xll.RtGet("IDN",D78,"ASK")</f>
        <v>7.2000000000000008E-2</v>
      </c>
      <c r="G78">
        <f t="shared" si="11"/>
        <v>6.2000000000000006E-2</v>
      </c>
      <c r="H78">
        <v>1</v>
      </c>
      <c r="I78">
        <v>1</v>
      </c>
      <c r="J78">
        <v>1</v>
      </c>
      <c r="K78">
        <v>1</v>
      </c>
      <c r="L78" t="s">
        <v>67</v>
      </c>
      <c r="M78" t="str">
        <f t="shared" si="12"/>
        <v>EUR</v>
      </c>
      <c r="N78" s="12" t="s">
        <v>10</v>
      </c>
      <c r="P78" s="16">
        <f>_xll.RHistory(D78,".Timestamp;.Close","START:01-Mar-1995 NBROWS:1 INTERVAL:1D",,"SORT:ASC TSREPEAT:NO")</f>
        <v>36164</v>
      </c>
      <c r="Q78">
        <v>4.2300000000000004</v>
      </c>
      <c r="T78" s="16"/>
    </row>
    <row r="79" spans="2:20" x14ac:dyDescent="0.25">
      <c r="B79" t="s">
        <v>26</v>
      </c>
      <c r="C79" t="s">
        <v>3</v>
      </c>
      <c r="D79" t="s">
        <v>171</v>
      </c>
      <c r="E79">
        <f>_xll.RtGet("IDN",D79,"BID")</f>
        <v>7.400000000000001E-2</v>
      </c>
      <c r="F79">
        <f>_xll.RtGet("IDN",D79,"ASK")</f>
        <v>0.114</v>
      </c>
      <c r="G79">
        <f t="shared" si="11"/>
        <v>9.4E-2</v>
      </c>
      <c r="H79">
        <v>1</v>
      </c>
      <c r="I79">
        <v>1</v>
      </c>
      <c r="J79">
        <v>1</v>
      </c>
      <c r="K79">
        <v>1</v>
      </c>
      <c r="L79" t="s">
        <v>67</v>
      </c>
      <c r="M79" t="str">
        <f t="shared" si="12"/>
        <v>EUR</v>
      </c>
      <c r="N79" s="12" t="s">
        <v>10</v>
      </c>
      <c r="P79" s="16">
        <f>_xll.RHistory(D79,".Timestamp;.Close","START:01-Mar-1995 NBROWS:1 INTERVAL:1D",,"SORT:ASC TSREPEAT:NO")</f>
        <v>36125</v>
      </c>
      <c r="Q79">
        <v>4.6100000000000003</v>
      </c>
      <c r="T79" s="16"/>
    </row>
    <row r="80" spans="2:20" x14ac:dyDescent="0.25">
      <c r="B80" t="s">
        <v>143</v>
      </c>
      <c r="C80" t="s">
        <v>3</v>
      </c>
      <c r="D80" t="s">
        <v>172</v>
      </c>
      <c r="E80">
        <f>_xll.RtGet("IDN",D80,"BID")</f>
        <v>0.1086</v>
      </c>
      <c r="F80">
        <f>_xll.RtGet("IDN",D80,"ASK")</f>
        <v>0.12790000000000001</v>
      </c>
      <c r="G80">
        <f t="shared" si="11"/>
        <v>0.11825000000000001</v>
      </c>
      <c r="H80">
        <v>1</v>
      </c>
      <c r="I80">
        <v>1</v>
      </c>
      <c r="J80">
        <v>1</v>
      </c>
      <c r="K80">
        <v>1</v>
      </c>
      <c r="L80" t="s">
        <v>67</v>
      </c>
      <c r="M80" t="str">
        <f t="shared" si="12"/>
        <v>EUR</v>
      </c>
      <c r="N80" s="12" t="s">
        <v>10</v>
      </c>
      <c r="P80" s="16">
        <f>_xll.RHistory(D80,".Timestamp;.Close","START:01-Mar-1995 NBROWS:1 INTERVAL:1D",,"SORT:ASC TSREPEAT:NO")</f>
        <v>37083</v>
      </c>
      <c r="Q80">
        <v>5.6574999999999998</v>
      </c>
      <c r="T80" s="16"/>
    </row>
    <row r="81" spans="2:20" x14ac:dyDescent="0.25">
      <c r="B81" t="s">
        <v>144</v>
      </c>
      <c r="C81" t="s">
        <v>3</v>
      </c>
      <c r="D81" t="s">
        <v>173</v>
      </c>
      <c r="E81">
        <f>_xll.RtGet("IDN",D81,"BID")</f>
        <v>0.12300000000000001</v>
      </c>
      <c r="F81">
        <f>_xll.RtGet("IDN",D81,"ASK")</f>
        <v>0.16300000000000001</v>
      </c>
      <c r="G81">
        <f t="shared" si="11"/>
        <v>0.14300000000000002</v>
      </c>
      <c r="H81">
        <v>1</v>
      </c>
      <c r="I81">
        <v>1</v>
      </c>
      <c r="J81">
        <v>1</v>
      </c>
      <c r="K81">
        <v>1</v>
      </c>
      <c r="L81" t="s">
        <v>67</v>
      </c>
      <c r="M81" t="str">
        <f t="shared" si="12"/>
        <v>EUR</v>
      </c>
      <c r="N81" s="12" t="s">
        <v>10</v>
      </c>
      <c r="P81" s="16">
        <f>_xll.RHistory(D81,".Timestamp;.Close","START:01-Mar-1995 NBROWS:1 INTERVAL:1D",,"SORT:ASC TSREPEAT:NO")</f>
        <v>37083</v>
      </c>
      <c r="Q81">
        <v>5.71</v>
      </c>
      <c r="T81" s="16"/>
    </row>
    <row r="82" spans="2:20" x14ac:dyDescent="0.25">
      <c r="B82" t="s">
        <v>27</v>
      </c>
      <c r="C82" t="s">
        <v>3</v>
      </c>
      <c r="D82" t="s">
        <v>174</v>
      </c>
      <c r="E82">
        <f>_xll.RtGet("IDN",D82,"BID")</f>
        <v>0.15679999999999999</v>
      </c>
      <c r="F82">
        <f>_xll.RtGet("IDN",D82,"ASK")</f>
        <v>0.1668</v>
      </c>
      <c r="G82">
        <f t="shared" si="11"/>
        <v>0.1618</v>
      </c>
      <c r="H82">
        <v>1</v>
      </c>
      <c r="I82">
        <v>1</v>
      </c>
      <c r="J82">
        <v>1</v>
      </c>
      <c r="K82">
        <v>1</v>
      </c>
      <c r="L82" t="s">
        <v>67</v>
      </c>
      <c r="M82" t="str">
        <f t="shared" si="12"/>
        <v>EUR</v>
      </c>
      <c r="N82" s="12" t="s">
        <v>10</v>
      </c>
      <c r="P82" s="16">
        <f>_xll.RHistory(D82,".Timestamp;.Close","START:01-Mar-1995 NBROWS:1 INTERVAL:1D",,"SORT:ASC TSREPEAT:NO")</f>
        <v>35354</v>
      </c>
      <c r="Q82">
        <v>6.61</v>
      </c>
      <c r="T82" s="16"/>
    </row>
    <row r="83" spans="2:20" x14ac:dyDescent="0.25">
      <c r="B83" t="s">
        <v>145</v>
      </c>
      <c r="C83" t="s">
        <v>3</v>
      </c>
      <c r="D83" t="s">
        <v>175</v>
      </c>
      <c r="E83">
        <f>_xll.RtGet("IDN",D83,"BID")</f>
        <v>0.1636</v>
      </c>
      <c r="F83">
        <f>_xll.RtGet("IDN",D83,"ASK")</f>
        <v>0.18360000000000001</v>
      </c>
      <c r="G83">
        <f t="shared" si="11"/>
        <v>0.1736</v>
      </c>
      <c r="H83">
        <v>1</v>
      </c>
      <c r="I83">
        <v>1</v>
      </c>
      <c r="J83">
        <v>1</v>
      </c>
      <c r="K83">
        <v>1</v>
      </c>
      <c r="L83" t="s">
        <v>67</v>
      </c>
      <c r="M83" t="str">
        <f t="shared" si="12"/>
        <v>EUR</v>
      </c>
      <c r="N83" s="12" t="s">
        <v>10</v>
      </c>
      <c r="P83" s="16">
        <f>_xll.RHistory(D83,".Timestamp;.Close","START:01-Mar-1995 NBROWS:1 INTERVAL:1D",,"SORT:ASC TSREPEAT:NO")</f>
        <v>37083</v>
      </c>
      <c r="Q83">
        <v>5.79</v>
      </c>
      <c r="T83" s="16"/>
    </row>
    <row r="84" spans="2:20" x14ac:dyDescent="0.25">
      <c r="B84" t="s">
        <v>146</v>
      </c>
      <c r="C84" t="s">
        <v>3</v>
      </c>
      <c r="D84" t="s">
        <v>176</v>
      </c>
      <c r="E84">
        <f>_xll.RtGet("IDN",D84,"BID")</f>
        <v>0.17400000000000002</v>
      </c>
      <c r="F84">
        <f>_xll.RtGet("IDN",D84,"ASK")</f>
        <v>0.19400000000000001</v>
      </c>
      <c r="G84">
        <f t="shared" si="11"/>
        <v>0.184</v>
      </c>
      <c r="H84">
        <v>1</v>
      </c>
      <c r="I84">
        <v>1</v>
      </c>
      <c r="J84">
        <v>1</v>
      </c>
      <c r="K84">
        <v>1</v>
      </c>
      <c r="L84" t="s">
        <v>67</v>
      </c>
      <c r="M84" t="str">
        <f t="shared" si="12"/>
        <v>EUR</v>
      </c>
      <c r="N84" s="12" t="s">
        <v>10</v>
      </c>
      <c r="P84" s="16">
        <f>_xll.RHistory(D84,".Timestamp;.Close","START:01-Mar-1995 NBROWS:1 INTERVAL:1D",,"SORT:ASC TSREPEAT:NO")</f>
        <v>37120</v>
      </c>
      <c r="Q84">
        <v>5.5449999999999999</v>
      </c>
      <c r="T84" s="16"/>
    </row>
    <row r="85" spans="2:20" x14ac:dyDescent="0.25">
      <c r="B85" t="s">
        <v>147</v>
      </c>
      <c r="C85" t="s">
        <v>3</v>
      </c>
      <c r="D85" t="s">
        <v>177</v>
      </c>
      <c r="E85">
        <f>_xll.RtGet("IDN",D85,"BID")</f>
        <v>0.1807</v>
      </c>
      <c r="F85">
        <f>_xll.RtGet("IDN",D85,"ASK")</f>
        <v>0.20070000000000002</v>
      </c>
      <c r="G85">
        <f t="shared" si="11"/>
        <v>0.19070000000000001</v>
      </c>
      <c r="H85">
        <v>1</v>
      </c>
      <c r="I85">
        <v>1</v>
      </c>
      <c r="J85">
        <v>1</v>
      </c>
      <c r="K85">
        <v>1</v>
      </c>
      <c r="L85" t="s">
        <v>67</v>
      </c>
      <c r="M85" t="str">
        <f t="shared" si="12"/>
        <v>EUR</v>
      </c>
      <c r="N85" s="12" t="s">
        <v>10</v>
      </c>
      <c r="P85" s="16">
        <f>_xll.RHistory(D85,".Timestamp;.Close","START:01-Mar-1995 NBROWS:1 INTERVAL:1D",,"SORT:ASC TSREPEAT:NO")</f>
        <v>37083</v>
      </c>
      <c r="Q85">
        <v>5.85</v>
      </c>
      <c r="T85" s="16"/>
    </row>
    <row r="86" spans="2:20" x14ac:dyDescent="0.25">
      <c r="B86" t="s">
        <v>148</v>
      </c>
      <c r="C86" t="s">
        <v>3</v>
      </c>
      <c r="D86" t="s">
        <v>178</v>
      </c>
      <c r="E86">
        <f>_xll.RtGet("IDN",D86,"BID")</f>
        <v>0.18380000000000002</v>
      </c>
      <c r="F86">
        <f>_xll.RtGet("IDN",D86,"ASK")</f>
        <v>0.20380000000000001</v>
      </c>
      <c r="G86">
        <f t="shared" si="11"/>
        <v>0.19380000000000003</v>
      </c>
      <c r="H86">
        <v>1</v>
      </c>
      <c r="I86">
        <v>1</v>
      </c>
      <c r="J86">
        <v>1</v>
      </c>
      <c r="K86">
        <v>1</v>
      </c>
      <c r="L86" t="s">
        <v>67</v>
      </c>
      <c r="M86" t="str">
        <f t="shared" si="12"/>
        <v>EUR</v>
      </c>
      <c r="N86" s="12" t="s">
        <v>10</v>
      </c>
      <c r="P86" s="16">
        <f>_xll.RHistory(D86,".Timestamp;.Close","START:01-Mar-1995 NBROWS:1 INTERVAL:1D",,"SORT:ASC TSREPEAT:NO")</f>
        <v>37083</v>
      </c>
      <c r="Q86">
        <v>5.8650000000000002</v>
      </c>
      <c r="T86" s="16"/>
    </row>
    <row r="87" spans="2:20" x14ac:dyDescent="0.25">
      <c r="B87" t="s">
        <v>28</v>
      </c>
      <c r="C87" t="s">
        <v>3</v>
      </c>
      <c r="D87" t="s">
        <v>179</v>
      </c>
      <c r="E87">
        <f>_xll.RtGet("IDN",D87,"BID")</f>
        <v>0.186</v>
      </c>
      <c r="F87">
        <f>_xll.RtGet("IDN",D87,"ASK")</f>
        <v>0.20600000000000002</v>
      </c>
      <c r="G87">
        <f t="shared" si="11"/>
        <v>0.19600000000000001</v>
      </c>
      <c r="H87">
        <v>1</v>
      </c>
      <c r="I87">
        <v>1</v>
      </c>
      <c r="J87">
        <v>1</v>
      </c>
      <c r="K87">
        <v>1</v>
      </c>
      <c r="L87" t="s">
        <v>67</v>
      </c>
      <c r="M87" t="str">
        <f t="shared" si="12"/>
        <v>EUR</v>
      </c>
      <c r="N87" s="12" t="s">
        <v>10</v>
      </c>
      <c r="P87" s="16">
        <f>_xll.RHistory(D87,".Timestamp;.Close","START:01-Mar-1995 NBROWS:1 INTERVAL:1D",,"SORT:ASC TSREPEAT:NO")</f>
        <v>36020</v>
      </c>
      <c r="Q87">
        <v>5</v>
      </c>
      <c r="T87" s="16"/>
    </row>
    <row r="88" spans="2:20" x14ac:dyDescent="0.25">
      <c r="B88" t="s">
        <v>149</v>
      </c>
      <c r="C88" t="s">
        <v>3</v>
      </c>
      <c r="D88" t="s">
        <v>180</v>
      </c>
      <c r="E88">
        <f>_xll.RtGet("IDN",D88,"BID")</f>
        <v>0.17200000000000001</v>
      </c>
      <c r="F88">
        <f>_xll.RtGet("IDN",D88,"ASK")</f>
        <v>0.21200000000000002</v>
      </c>
      <c r="G88">
        <f t="shared" si="11"/>
        <v>0.192</v>
      </c>
      <c r="H88">
        <v>1</v>
      </c>
      <c r="I88">
        <v>1</v>
      </c>
      <c r="J88">
        <v>1</v>
      </c>
      <c r="K88">
        <v>1</v>
      </c>
      <c r="L88" t="s">
        <v>67</v>
      </c>
      <c r="M88" t="str">
        <f t="shared" si="12"/>
        <v>EUR</v>
      </c>
      <c r="N88" s="12" t="s">
        <v>10</v>
      </c>
      <c r="P88" s="16">
        <f>_xll.RHistory(D88,".Timestamp;.Close","START:01-Mar-1995 NBROWS:1 INTERVAL:1D",,"SORT:ASC TSREPEAT:NO")</f>
        <v>37083</v>
      </c>
      <c r="Q88">
        <v>5.8925000000000001</v>
      </c>
      <c r="T88" s="16"/>
    </row>
    <row r="89" spans="2:20" x14ac:dyDescent="0.25">
      <c r="B89" t="s">
        <v>150</v>
      </c>
      <c r="C89" t="s">
        <v>3</v>
      </c>
      <c r="D89" t="s">
        <v>181</v>
      </c>
      <c r="E89">
        <f>_xll.RtGet("IDN",D89,"BID")</f>
        <v>0.16900000000000001</v>
      </c>
      <c r="F89">
        <f>_xll.RtGet("IDN",D89,"ASK")</f>
        <v>0.19900000000000001</v>
      </c>
      <c r="G89">
        <f t="shared" si="11"/>
        <v>0.184</v>
      </c>
      <c r="H89">
        <v>1</v>
      </c>
      <c r="I89">
        <v>1</v>
      </c>
      <c r="J89">
        <v>1</v>
      </c>
      <c r="K89">
        <v>1</v>
      </c>
      <c r="L89" t="s">
        <v>67</v>
      </c>
      <c r="M89" t="str">
        <f t="shared" si="12"/>
        <v>EUR</v>
      </c>
      <c r="N89" s="12" t="s">
        <v>10</v>
      </c>
      <c r="P89" s="16">
        <f>_xll.RHistory(D89,".Timestamp;.Close","START:01-Mar-1995 NBROWS:1 INTERVAL:1D",,"SORT:ASC TSREPEAT:NO")</f>
        <v>37083</v>
      </c>
      <c r="Q89">
        <v>5.9024999999999999</v>
      </c>
      <c r="T89" s="16"/>
    </row>
    <row r="90" spans="2:20" x14ac:dyDescent="0.25">
      <c r="B90" t="s">
        <v>151</v>
      </c>
      <c r="C90" t="s">
        <v>3</v>
      </c>
      <c r="D90" t="s">
        <v>182</v>
      </c>
      <c r="E90">
        <f>_xll.RtGet("IDN",D90,"BID")</f>
        <v>0.159</v>
      </c>
      <c r="F90">
        <f>_xll.RtGet("IDN",D90,"ASK")</f>
        <v>0.189</v>
      </c>
      <c r="G90">
        <f t="shared" si="11"/>
        <v>0.17399999999999999</v>
      </c>
      <c r="H90">
        <v>1</v>
      </c>
      <c r="I90">
        <v>1</v>
      </c>
      <c r="J90">
        <v>1</v>
      </c>
      <c r="K90">
        <v>1</v>
      </c>
      <c r="L90" t="s">
        <v>67</v>
      </c>
      <c r="M90" t="str">
        <f t="shared" si="12"/>
        <v>EUR</v>
      </c>
      <c r="N90" s="12" t="s">
        <v>10</v>
      </c>
      <c r="P90" s="16">
        <f>_xll.RHistory(D90,".Timestamp;.Close","START:01-Mar-1995 NBROWS:1 INTERVAL:1D",,"SORT:ASC TSREPEAT:NO")</f>
        <v>37083</v>
      </c>
      <c r="Q90">
        <v>5.9124999999999996</v>
      </c>
      <c r="T90" s="16"/>
    </row>
    <row r="91" spans="2:20" x14ac:dyDescent="0.25">
      <c r="B91" t="s">
        <v>152</v>
      </c>
      <c r="C91" t="s">
        <v>3</v>
      </c>
      <c r="D91" t="s">
        <v>183</v>
      </c>
      <c r="E91">
        <f>_xll.RtGet("IDN",D91,"BID")</f>
        <v>0.15</v>
      </c>
      <c r="F91">
        <f>_xll.RtGet("IDN",D91,"ASK")</f>
        <v>0.18000000000000002</v>
      </c>
      <c r="G91">
        <f t="shared" si="11"/>
        <v>0.16500000000000001</v>
      </c>
      <c r="H91">
        <v>1</v>
      </c>
      <c r="I91">
        <v>1</v>
      </c>
      <c r="J91">
        <v>1</v>
      </c>
      <c r="K91">
        <v>1</v>
      </c>
      <c r="L91" t="s">
        <v>67</v>
      </c>
      <c r="M91" t="str">
        <f t="shared" si="12"/>
        <v>EUR</v>
      </c>
      <c r="N91" s="12" t="s">
        <v>10</v>
      </c>
      <c r="P91" s="16">
        <f>_xll.RHistory(D91,".Timestamp;.Close","START:01-Mar-1995 NBROWS:1 INTERVAL:1D",,"SORT:ASC TSREPEAT:NO")</f>
        <v>37280</v>
      </c>
      <c r="Q91">
        <v>5.4024999999999999</v>
      </c>
      <c r="T91" s="16"/>
    </row>
    <row r="92" spans="2:20" x14ac:dyDescent="0.25">
      <c r="B92" t="s">
        <v>29</v>
      </c>
      <c r="C92" t="s">
        <v>3</v>
      </c>
      <c r="D92" t="s">
        <v>184</v>
      </c>
      <c r="E92">
        <f>_xll.RtGet("IDN",D92,"BID")</f>
        <v>0.13600000000000001</v>
      </c>
      <c r="F92">
        <f>_xll.RtGet("IDN",D92,"ASK")</f>
        <v>0.17600000000000002</v>
      </c>
      <c r="G92">
        <f t="shared" si="11"/>
        <v>0.15600000000000003</v>
      </c>
      <c r="H92">
        <v>1</v>
      </c>
      <c r="I92">
        <v>1</v>
      </c>
      <c r="J92">
        <v>1</v>
      </c>
      <c r="K92">
        <v>1</v>
      </c>
      <c r="L92" t="s">
        <v>67</v>
      </c>
      <c r="M92" t="str">
        <f t="shared" si="12"/>
        <v>EUR</v>
      </c>
      <c r="N92" s="12" t="s">
        <v>10</v>
      </c>
      <c r="P92" s="16">
        <f>_xll.RHistory(D92,".Timestamp;.Close","START:01-Mar-1995 NBROWS:1 INTERVAL:1D",,"SORT:ASC TSREPEAT:NO")</f>
        <v>36125</v>
      </c>
      <c r="Q92">
        <v>5.0999999999999996</v>
      </c>
      <c r="T92" s="16"/>
    </row>
    <row r="93" spans="2:20" x14ac:dyDescent="0.25">
      <c r="B93" t="s">
        <v>153</v>
      </c>
      <c r="C93" t="s">
        <v>3</v>
      </c>
      <c r="D93" t="s">
        <v>185</v>
      </c>
      <c r="E93">
        <f>_xll.RtGet("IDN",D93,"BID")</f>
        <v>0.125</v>
      </c>
      <c r="F93">
        <f>_xll.RtGet("IDN",D93,"ASK")</f>
        <v>0.16500000000000001</v>
      </c>
      <c r="G93">
        <f t="shared" si="11"/>
        <v>0.14500000000000002</v>
      </c>
      <c r="H93">
        <v>1</v>
      </c>
      <c r="I93">
        <v>1</v>
      </c>
      <c r="J93">
        <v>1</v>
      </c>
      <c r="K93">
        <v>1</v>
      </c>
      <c r="L93" t="s">
        <v>67</v>
      </c>
      <c r="M93" t="str">
        <f t="shared" si="12"/>
        <v>EUR</v>
      </c>
      <c r="N93" s="12" t="s">
        <v>10</v>
      </c>
      <c r="P93" s="16">
        <f>_xll.RHistory(D93,".Timestamp;.Close","START:01-Mar-1995 NBROWS:1 INTERVAL:1D",,"SORT:ASC TSREPEAT:NO")</f>
        <v>37083</v>
      </c>
      <c r="Q93">
        <v>5.9325000000000001</v>
      </c>
      <c r="T93" s="16"/>
    </row>
    <row r="94" spans="2:20" x14ac:dyDescent="0.25">
      <c r="B94" t="s">
        <v>154</v>
      </c>
      <c r="C94" t="s">
        <v>3</v>
      </c>
      <c r="D94" t="s">
        <v>186</v>
      </c>
      <c r="E94">
        <f>_xll.RtGet("IDN",D94,"BID")</f>
        <v>0.111</v>
      </c>
      <c r="F94">
        <f>_xll.RtGet("IDN",D94,"ASK")</f>
        <v>0.151</v>
      </c>
      <c r="G94">
        <f t="shared" si="11"/>
        <v>0.13100000000000001</v>
      </c>
      <c r="H94">
        <v>1</v>
      </c>
      <c r="I94">
        <v>1</v>
      </c>
      <c r="J94">
        <v>1</v>
      </c>
      <c r="K94">
        <v>1</v>
      </c>
      <c r="L94" t="s">
        <v>67</v>
      </c>
      <c r="M94" t="str">
        <f t="shared" si="12"/>
        <v>EUR</v>
      </c>
      <c r="N94" s="12" t="s">
        <v>10</v>
      </c>
      <c r="P94" s="16">
        <f>_xll.RHistory(D94,".Timestamp;.Close","START:01-Mar-1995 NBROWS:1 INTERVAL:1D",,"SORT:ASC TSREPEAT:NO")</f>
        <v>37083</v>
      </c>
      <c r="Q94">
        <v>5.9325000000000001</v>
      </c>
      <c r="T94" s="16"/>
    </row>
    <row r="95" spans="2:20" x14ac:dyDescent="0.25">
      <c r="B95" t="s">
        <v>155</v>
      </c>
      <c r="C95" t="s">
        <v>3</v>
      </c>
      <c r="D95" t="s">
        <v>187</v>
      </c>
      <c r="E95">
        <f>_xll.RtGet("IDN",D95,"BID")</f>
        <v>0.10100000000000001</v>
      </c>
      <c r="F95">
        <f>_xll.RtGet("IDN",D95,"ASK")</f>
        <v>0.13100000000000001</v>
      </c>
      <c r="G95">
        <f t="shared" si="11"/>
        <v>0.11600000000000001</v>
      </c>
      <c r="H95">
        <v>1</v>
      </c>
      <c r="I95">
        <v>1</v>
      </c>
      <c r="J95">
        <v>1</v>
      </c>
      <c r="K95">
        <v>1</v>
      </c>
      <c r="L95" t="s">
        <v>67</v>
      </c>
      <c r="M95" t="str">
        <f t="shared" si="12"/>
        <v>EUR</v>
      </c>
      <c r="N95" s="12" t="s">
        <v>10</v>
      </c>
      <c r="P95" s="16">
        <f>_xll.RHistory(D95,".Timestamp;.Close","START:01-Mar-1995 NBROWS:1 INTERVAL:1D",,"SORT:ASC TSREPEAT:NO")</f>
        <v>37083</v>
      </c>
      <c r="Q95">
        <v>5.9325000000000001</v>
      </c>
      <c r="T95" s="16"/>
    </row>
    <row r="96" spans="2:20" x14ac:dyDescent="0.25">
      <c r="B96" t="s">
        <v>156</v>
      </c>
      <c r="C96" t="s">
        <v>3</v>
      </c>
      <c r="D96" t="s">
        <v>188</v>
      </c>
      <c r="E96">
        <f>_xll.RtGet("IDN",D96,"BID")</f>
        <v>8.6000000000000007E-2</v>
      </c>
      <c r="F96">
        <f>_xll.RtGet("IDN",D96,"ASK")</f>
        <v>0.126</v>
      </c>
      <c r="G96">
        <f t="shared" si="11"/>
        <v>0.10600000000000001</v>
      </c>
      <c r="H96">
        <v>1</v>
      </c>
      <c r="I96">
        <v>1</v>
      </c>
      <c r="J96">
        <v>1</v>
      </c>
      <c r="K96">
        <v>1</v>
      </c>
      <c r="L96" t="s">
        <v>67</v>
      </c>
      <c r="M96" t="str">
        <f t="shared" si="12"/>
        <v>EUR</v>
      </c>
      <c r="N96" s="12" t="s">
        <v>10</v>
      </c>
      <c r="P96" s="16">
        <f>_xll.RHistory(D96,".Timestamp;.Close","START:01-Mar-1995 NBROWS:1 INTERVAL:1D",,"SORT:ASC TSREPEAT:NO")</f>
        <v>37083</v>
      </c>
      <c r="Q96">
        <v>5.9325000000000001</v>
      </c>
      <c r="T96" s="16"/>
    </row>
    <row r="97" spans="2:20" x14ac:dyDescent="0.25">
      <c r="B97" t="s">
        <v>30</v>
      </c>
      <c r="C97" t="s">
        <v>3</v>
      </c>
      <c r="D97" t="s">
        <v>189</v>
      </c>
      <c r="E97">
        <f>_xll.RtGet("IDN",D97,"BID")</f>
        <v>7.400000000000001E-2</v>
      </c>
      <c r="F97">
        <f>_xll.RtGet("IDN",D97,"ASK")</f>
        <v>0.114</v>
      </c>
      <c r="G97">
        <f t="shared" si="11"/>
        <v>9.4E-2</v>
      </c>
      <c r="H97">
        <v>1</v>
      </c>
      <c r="I97">
        <v>1</v>
      </c>
      <c r="J97">
        <v>1</v>
      </c>
      <c r="K97">
        <v>1</v>
      </c>
      <c r="L97" t="s">
        <v>67</v>
      </c>
      <c r="M97" t="str">
        <f t="shared" si="12"/>
        <v>EUR</v>
      </c>
      <c r="N97" s="12" t="s">
        <v>10</v>
      </c>
      <c r="P97" s="16">
        <f>_xll.RHistory(D97,".Timestamp;.Close","START:01-Mar-1995 NBROWS:1 INTERVAL:1D",,"SORT:ASC TSREPEAT:NO")</f>
        <v>36020</v>
      </c>
      <c r="Q97">
        <v>5</v>
      </c>
      <c r="T97" s="16"/>
    </row>
    <row r="98" spans="2:20" x14ac:dyDescent="0.25">
      <c r="B98" t="s">
        <v>157</v>
      </c>
      <c r="C98" t="s">
        <v>3</v>
      </c>
      <c r="D98" t="s">
        <v>190</v>
      </c>
      <c r="E98">
        <f>_xll.RtGet("IDN",D98,"BID")</f>
        <v>-1.78E-2</v>
      </c>
      <c r="F98">
        <f>_xll.RtGet("IDN",D98,"ASK")</f>
        <v>2.2200000000000001E-2</v>
      </c>
      <c r="G98">
        <f t="shared" si="11"/>
        <v>2.2000000000000006E-3</v>
      </c>
      <c r="H98">
        <v>1</v>
      </c>
      <c r="I98">
        <v>1</v>
      </c>
      <c r="J98">
        <v>1</v>
      </c>
      <c r="K98">
        <v>1</v>
      </c>
      <c r="L98" t="s">
        <v>67</v>
      </c>
      <c r="M98" t="str">
        <f t="shared" si="12"/>
        <v>EUR</v>
      </c>
      <c r="N98" s="12" t="s">
        <v>10</v>
      </c>
      <c r="P98" s="16">
        <f>_xll.RHistory(D98,".Timestamp;.Close","START:01-Mar-1995 NBROWS:1 INTERVAL:1D",,"SORT:ASC TSREPEAT:NO")</f>
        <v>37825</v>
      </c>
      <c r="Q98">
        <v>4.8775000000000004</v>
      </c>
      <c r="T98" s="16"/>
    </row>
    <row r="99" spans="2:20" x14ac:dyDescent="0.25">
      <c r="B99" t="s">
        <v>158</v>
      </c>
      <c r="C99" t="s">
        <v>3</v>
      </c>
      <c r="D99" t="s">
        <v>191</v>
      </c>
      <c r="E99">
        <f>_xll.RtGet("IDN",D99,"BID")</f>
        <v>-0.11080000000000001</v>
      </c>
      <c r="F99">
        <f>_xll.RtGet("IDN",D99,"ASK")</f>
        <v>-7.0800000000000002E-2</v>
      </c>
      <c r="G99">
        <f t="shared" si="11"/>
        <v>-9.0800000000000006E-2</v>
      </c>
      <c r="H99">
        <v>1</v>
      </c>
      <c r="I99">
        <v>1</v>
      </c>
      <c r="J99">
        <v>1</v>
      </c>
      <c r="K99">
        <v>1</v>
      </c>
      <c r="L99" t="s">
        <v>67</v>
      </c>
      <c r="M99" t="str">
        <f t="shared" si="12"/>
        <v>EUR</v>
      </c>
      <c r="N99" s="12" t="s">
        <v>10</v>
      </c>
      <c r="P99" s="16">
        <f>_xll.RHistory(D99,".Timestamp;.Close","START:01-Mar-1995 NBROWS:1 INTERVAL:1D",,"SORT:ASC TSREPEAT:NO")</f>
        <v>37825</v>
      </c>
      <c r="Q99">
        <v>4.88</v>
      </c>
      <c r="T99" s="16"/>
    </row>
    <row r="100" spans="2:20" x14ac:dyDescent="0.25">
      <c r="B100" t="s">
        <v>6</v>
      </c>
      <c r="C100" t="s">
        <v>3</v>
      </c>
      <c r="D100" t="s">
        <v>335</v>
      </c>
      <c r="E100">
        <f>_xll.RtGet("IDN",D100,"BID")</f>
        <v>-0.46700000000000003</v>
      </c>
      <c r="F100">
        <f>_xll.RtGet("IDN",D100,"ASK")</f>
        <v>-0.437</v>
      </c>
      <c r="G100">
        <f t="shared" ref="G100:G108" si="13">AVERAGE(E100:F100)</f>
        <v>-0.45200000000000001</v>
      </c>
      <c r="H100">
        <v>1</v>
      </c>
      <c r="I100">
        <v>1</v>
      </c>
      <c r="J100">
        <v>1</v>
      </c>
      <c r="K100">
        <v>1</v>
      </c>
      <c r="L100" t="s">
        <v>67</v>
      </c>
      <c r="M100" t="str">
        <f t="shared" ref="M100:M108" si="14">B$2</f>
        <v>EUR</v>
      </c>
      <c r="N100" s="12" t="s">
        <v>5</v>
      </c>
      <c r="P100" s="16">
        <f>_xll.RHistory(D100,".Timestamp;.Close","START:01-Mar-1995 NBROWS:1 INTERVAL:1D",,"SORT:ASC TSREPEAT:NO")</f>
        <v>41918</v>
      </c>
      <c r="Q100">
        <v>-3.0000000000000001E-3</v>
      </c>
      <c r="T100" s="16"/>
    </row>
    <row r="101" spans="2:20" x14ac:dyDescent="0.25">
      <c r="B101" t="s">
        <v>7</v>
      </c>
      <c r="C101" t="s">
        <v>3</v>
      </c>
      <c r="D101" t="s">
        <v>336</v>
      </c>
      <c r="E101">
        <f>_xll.RtGet("IDN",D101,"BID")</f>
        <v>-0.46700000000000003</v>
      </c>
      <c r="F101">
        <f>_xll.RtGet("IDN",D101,"ASK")</f>
        <v>-0.44600000000000001</v>
      </c>
      <c r="G101">
        <f t="shared" si="13"/>
        <v>-0.45650000000000002</v>
      </c>
      <c r="H101">
        <v>1</v>
      </c>
      <c r="I101">
        <v>1</v>
      </c>
      <c r="J101">
        <v>1</v>
      </c>
      <c r="K101">
        <v>1</v>
      </c>
      <c r="L101" t="s">
        <v>67</v>
      </c>
      <c r="M101" t="str">
        <f t="shared" si="14"/>
        <v>EUR</v>
      </c>
      <c r="N101" s="12" t="s">
        <v>5</v>
      </c>
      <c r="P101" s="16">
        <f>_xll.RHistory(D101,".Timestamp;.Close","START:01-Mar-1995 NBROWS:1 INTERVAL:1D",,"SORT:ASC TSREPEAT:NO")</f>
        <v>38007</v>
      </c>
      <c r="Q101">
        <v>2.04</v>
      </c>
      <c r="T101" s="16"/>
    </row>
    <row r="102" spans="2:20" x14ac:dyDescent="0.25">
      <c r="B102" t="s">
        <v>8</v>
      </c>
      <c r="C102" t="s">
        <v>3</v>
      </c>
      <c r="D102" t="s">
        <v>337</v>
      </c>
      <c r="E102">
        <f>_xll.RtGet("IDN",D102,"BID")</f>
        <v>-0.47600000000000003</v>
      </c>
      <c r="F102">
        <f>_xll.RtGet("IDN",D102,"ASK")</f>
        <v>-0.44600000000000001</v>
      </c>
      <c r="G102">
        <f t="shared" si="13"/>
        <v>-0.46100000000000002</v>
      </c>
      <c r="H102">
        <v>1</v>
      </c>
      <c r="I102">
        <v>1</v>
      </c>
      <c r="J102">
        <v>1</v>
      </c>
      <c r="K102">
        <v>1</v>
      </c>
      <c r="L102" t="s">
        <v>67</v>
      </c>
      <c r="M102" t="str">
        <f t="shared" si="14"/>
        <v>EUR</v>
      </c>
      <c r="N102" s="12" t="s">
        <v>5</v>
      </c>
      <c r="P102" s="16">
        <f>_xll.RHistory(D102,".Timestamp;.Close","START:01-Mar-1995 NBROWS:1 INTERVAL:1D",,"SORT:ASC TSREPEAT:NO")</f>
        <v>41918</v>
      </c>
      <c r="Q102">
        <v>-1E-3</v>
      </c>
      <c r="T102" s="16"/>
    </row>
    <row r="103" spans="2:20" x14ac:dyDescent="0.25">
      <c r="B103" t="s">
        <v>9</v>
      </c>
      <c r="C103" t="s">
        <v>3</v>
      </c>
      <c r="D103" t="s">
        <v>338</v>
      </c>
      <c r="E103">
        <f>_xll.RtGet("IDN",D103,"BID")</f>
        <v>-0.48000000000000004</v>
      </c>
      <c r="F103">
        <f>_xll.RtGet("IDN",D103,"ASK")</f>
        <v>-0.45</v>
      </c>
      <c r="G103">
        <f t="shared" si="13"/>
        <v>-0.46500000000000002</v>
      </c>
      <c r="H103">
        <v>1</v>
      </c>
      <c r="I103">
        <v>1</v>
      </c>
      <c r="J103">
        <v>1</v>
      </c>
      <c r="K103">
        <v>1</v>
      </c>
      <c r="L103" t="s">
        <v>67</v>
      </c>
      <c r="M103" t="str">
        <f t="shared" si="14"/>
        <v>EUR</v>
      </c>
      <c r="N103" s="12" t="s">
        <v>5</v>
      </c>
      <c r="P103" s="16">
        <f>_xll.RHistory(D103,".Timestamp;.Close","START:01-Mar-1995 NBROWS:1 INTERVAL:1D",,"SORT:ASC TSREPEAT:NO")</f>
        <v>41918</v>
      </c>
      <c r="Q103">
        <v>1E-3</v>
      </c>
      <c r="T103" s="16"/>
    </row>
    <row r="104" spans="2:20" x14ac:dyDescent="0.25">
      <c r="B104" t="s">
        <v>10</v>
      </c>
      <c r="C104" t="s">
        <v>3</v>
      </c>
      <c r="D104" t="s">
        <v>339</v>
      </c>
      <c r="E104">
        <f>_xll.RtGet("IDN",D104,"BID")</f>
        <v>-0.48000000000000004</v>
      </c>
      <c r="F104">
        <f>_xll.RtGet("IDN",D104,"ASK")</f>
        <v>-0.45900000000000002</v>
      </c>
      <c r="G104">
        <f t="shared" si="13"/>
        <v>-0.46950000000000003</v>
      </c>
      <c r="H104">
        <v>1</v>
      </c>
      <c r="I104">
        <v>1</v>
      </c>
      <c r="J104">
        <v>1</v>
      </c>
      <c r="K104">
        <v>1</v>
      </c>
      <c r="L104" t="s">
        <v>67</v>
      </c>
      <c r="M104" t="str">
        <f t="shared" si="14"/>
        <v>EUR</v>
      </c>
      <c r="N104" s="12" t="s">
        <v>5</v>
      </c>
      <c r="P104" s="16">
        <f>_xll.RHistory(D104,".Timestamp;.Close","START:01-Mar-1995 NBROWS:1 INTERVAL:1D",,"SORT:ASC TSREPEAT:NO")</f>
        <v>38007</v>
      </c>
      <c r="Q104">
        <v>2.0379999999999998</v>
      </c>
      <c r="T104" s="16"/>
    </row>
    <row r="105" spans="2:20" x14ac:dyDescent="0.25">
      <c r="B105" t="s">
        <v>11</v>
      </c>
      <c r="C105" t="s">
        <v>3</v>
      </c>
      <c r="D105" t="s">
        <v>340</v>
      </c>
      <c r="E105">
        <f>_xll.RtGet("IDN",D105,"BID")</f>
        <v>-0.48700000000000004</v>
      </c>
      <c r="F105">
        <f>_xll.RtGet("IDN",D105,"ASK")</f>
        <v>-0.45700000000000002</v>
      </c>
      <c r="G105">
        <f t="shared" si="13"/>
        <v>-0.47200000000000003</v>
      </c>
      <c r="H105">
        <v>1</v>
      </c>
      <c r="I105">
        <v>1</v>
      </c>
      <c r="J105">
        <v>1</v>
      </c>
      <c r="K105">
        <v>1</v>
      </c>
      <c r="L105" t="s">
        <v>67</v>
      </c>
      <c r="M105" t="str">
        <f t="shared" si="14"/>
        <v>EUR</v>
      </c>
      <c r="N105" s="12" t="s">
        <v>5</v>
      </c>
      <c r="P105" s="16">
        <f>_xll.RHistory(D105,".Timestamp;.Close","START:01-Mar-1995 NBROWS:1 INTERVAL:1D",,"SORT:ASC TSREPEAT:NO")</f>
        <v>41918</v>
      </c>
      <c r="Q105">
        <v>-1.2999999999999999E-2</v>
      </c>
      <c r="T105" s="16"/>
    </row>
    <row r="106" spans="2:20" x14ac:dyDescent="0.25">
      <c r="B106" t="s">
        <v>12</v>
      </c>
      <c r="C106" t="s">
        <v>3</v>
      </c>
      <c r="D106" t="s">
        <v>341</v>
      </c>
      <c r="E106">
        <f>_xll.RtGet("IDN",D106,"BID")</f>
        <v>-0.49000000000000005</v>
      </c>
      <c r="F106">
        <f>_xll.RtGet("IDN",D106,"ASK")</f>
        <v>-0.46</v>
      </c>
      <c r="G106">
        <f t="shared" si="13"/>
        <v>-0.47500000000000003</v>
      </c>
      <c r="H106">
        <v>1</v>
      </c>
      <c r="I106">
        <v>1</v>
      </c>
      <c r="J106">
        <v>1</v>
      </c>
      <c r="K106">
        <v>1</v>
      </c>
      <c r="L106" t="s">
        <v>67</v>
      </c>
      <c r="M106" t="str">
        <f t="shared" si="14"/>
        <v>EUR</v>
      </c>
      <c r="N106" s="12" t="s">
        <v>5</v>
      </c>
      <c r="P106" s="16">
        <f>_xll.RHistory(D106,".Timestamp;.Close","START:01-Mar-1995 NBROWS:1 INTERVAL:1D",,"SORT:ASC TSREPEAT:NO")</f>
        <v>41918</v>
      </c>
      <c r="Q106">
        <v>-1.6E-2</v>
      </c>
      <c r="T106" s="16"/>
    </row>
    <row r="107" spans="2:20" x14ac:dyDescent="0.25">
      <c r="B107" t="s">
        <v>13</v>
      </c>
      <c r="C107" t="s">
        <v>3</v>
      </c>
      <c r="D107" t="s">
        <v>342</v>
      </c>
      <c r="E107">
        <f>_xll.RtGet("IDN",D107,"BID")</f>
        <v>-0.48500000000000004</v>
      </c>
      <c r="F107">
        <f>_xll.RtGet("IDN",D107,"ASK")</f>
        <v>-0.46400000000000002</v>
      </c>
      <c r="G107">
        <f t="shared" si="13"/>
        <v>-0.47450000000000003</v>
      </c>
      <c r="H107">
        <v>1</v>
      </c>
      <c r="I107">
        <v>1</v>
      </c>
      <c r="J107">
        <v>1</v>
      </c>
      <c r="K107">
        <v>1</v>
      </c>
      <c r="L107" t="s">
        <v>67</v>
      </c>
      <c r="M107" t="str">
        <f t="shared" si="14"/>
        <v>EUR</v>
      </c>
      <c r="N107" s="12" t="s">
        <v>5</v>
      </c>
      <c r="P107" s="16">
        <f>_xll.RHistory(D107,".Timestamp;.Close","START:01-Mar-1995 NBROWS:1 INTERVAL:1D",,"SORT:ASC TSREPEAT:NO")</f>
        <v>38041</v>
      </c>
      <c r="Q107">
        <v>2.04</v>
      </c>
      <c r="T107" s="16"/>
    </row>
    <row r="108" spans="2:20" x14ac:dyDescent="0.25">
      <c r="B108" t="s">
        <v>16</v>
      </c>
      <c r="C108" t="s">
        <v>3</v>
      </c>
      <c r="D108" t="s">
        <v>343</v>
      </c>
      <c r="E108">
        <f>_xll.RtGet("IDN",D108,"BID")</f>
        <v>-0.49000000000000005</v>
      </c>
      <c r="F108">
        <f>_xll.RtGet("IDN",D108,"ASK")</f>
        <v>-0.46900000000000003</v>
      </c>
      <c r="G108">
        <f t="shared" si="13"/>
        <v>-0.47950000000000004</v>
      </c>
      <c r="H108">
        <v>1</v>
      </c>
      <c r="I108">
        <v>1</v>
      </c>
      <c r="J108">
        <v>1</v>
      </c>
      <c r="K108">
        <v>1</v>
      </c>
      <c r="L108" t="s">
        <v>67</v>
      </c>
      <c r="M108" t="str">
        <f t="shared" si="14"/>
        <v>EUR</v>
      </c>
      <c r="N108" s="12" t="s">
        <v>5</v>
      </c>
      <c r="P108" s="16">
        <f>_xll.RHistory(D108,".Timestamp;.Close","START:01-Mar-1995 NBROWS:1 INTERVAL:1D",,"SORT:ASC TSREPEAT:NO")</f>
        <v>38041</v>
      </c>
      <c r="Q108">
        <v>2.09</v>
      </c>
      <c r="T108" s="16"/>
    </row>
    <row r="109" spans="2:20" x14ac:dyDescent="0.25">
      <c r="B109" t="s">
        <v>13</v>
      </c>
      <c r="C109" t="s">
        <v>3</v>
      </c>
      <c r="D109" t="s">
        <v>345</v>
      </c>
      <c r="E109">
        <f>_xll.RtGet("IDN",D109,"BID")</f>
        <v>-0.39200000000000002</v>
      </c>
      <c r="F109">
        <f>_xll.RtGet("IDN",D109,"ASK")</f>
        <v>-0.372</v>
      </c>
      <c r="G109">
        <f t="shared" ref="G109:G134" si="15">AVERAGE(E109:F109)</f>
        <v>-0.38200000000000001</v>
      </c>
      <c r="H109">
        <v>1</v>
      </c>
      <c r="I109">
        <v>1</v>
      </c>
      <c r="J109">
        <v>1</v>
      </c>
      <c r="K109">
        <v>1</v>
      </c>
      <c r="L109" t="s">
        <v>67</v>
      </c>
      <c r="M109" t="str">
        <f t="shared" ref="M109:M134" si="16">B$2</f>
        <v>EUR</v>
      </c>
      <c r="N109" s="12" t="s">
        <v>7</v>
      </c>
      <c r="P109" s="16">
        <f>_xll.RHistory(D109,".Timestamp;.Close","START:01-Mar-1995 NBROWS:1 INTERVAL:1D",,"SORT:ASC TSREPEAT:NO")</f>
        <v>39450</v>
      </c>
      <c r="Q109">
        <v>4.51</v>
      </c>
      <c r="T109" s="16"/>
    </row>
    <row r="110" spans="2:20" x14ac:dyDescent="0.25">
      <c r="B110" t="s">
        <v>16</v>
      </c>
      <c r="C110" t="s">
        <v>3</v>
      </c>
      <c r="D110" t="s">
        <v>346</v>
      </c>
      <c r="E110">
        <f>_xll.RtGet("IDN",D110,"BID")</f>
        <v>-0.42120000000000002</v>
      </c>
      <c r="F110">
        <f>_xll.RtGet("IDN",D110,"ASK")</f>
        <v>-0.37120000000000003</v>
      </c>
      <c r="G110">
        <f t="shared" si="15"/>
        <v>-0.3962</v>
      </c>
      <c r="H110">
        <v>1</v>
      </c>
      <c r="I110">
        <v>1</v>
      </c>
      <c r="J110">
        <v>1</v>
      </c>
      <c r="K110">
        <v>1</v>
      </c>
      <c r="L110" t="s">
        <v>67</v>
      </c>
      <c r="M110" t="str">
        <f t="shared" si="16"/>
        <v>EUR</v>
      </c>
      <c r="N110" s="12" t="s">
        <v>7</v>
      </c>
      <c r="P110" s="16">
        <f>_xll.RHistory(D110,".Timestamp;.Close","START:01-Mar-1995 NBROWS:1 INTERVAL:1D",,"SORT:ASC TSREPEAT:NO")</f>
        <v>36125</v>
      </c>
      <c r="Q110">
        <v>3.47</v>
      </c>
      <c r="T110" s="16"/>
    </row>
    <row r="111" spans="2:20" x14ac:dyDescent="0.25">
      <c r="B111" t="s">
        <v>39</v>
      </c>
      <c r="C111" t="s">
        <v>3</v>
      </c>
      <c r="D111" t="s">
        <v>347</v>
      </c>
      <c r="E111">
        <f>_xll.RtGet("IDN",D111,"BID")</f>
        <v>-0.41500000000000004</v>
      </c>
      <c r="F111">
        <f>_xll.RtGet("IDN",D111,"ASK")</f>
        <v>-0.375</v>
      </c>
      <c r="G111">
        <f t="shared" si="15"/>
        <v>-0.39500000000000002</v>
      </c>
      <c r="H111">
        <v>1</v>
      </c>
      <c r="I111">
        <v>1</v>
      </c>
      <c r="J111">
        <v>1</v>
      </c>
      <c r="K111">
        <v>1</v>
      </c>
      <c r="L111" t="s">
        <v>67</v>
      </c>
      <c r="M111" t="str">
        <f t="shared" si="16"/>
        <v>EUR</v>
      </c>
      <c r="N111" s="12" t="s">
        <v>7</v>
      </c>
      <c r="P111" s="16">
        <f>_xll.RHistory(D111,".Timestamp;.Close","START:01-Mar-1995 NBROWS:1 INTERVAL:1D",,"SORT:ASC TSREPEAT:NO")</f>
        <v>36271</v>
      </c>
      <c r="Q111">
        <v>2.75</v>
      </c>
      <c r="T111" s="16"/>
    </row>
    <row r="112" spans="2:20" x14ac:dyDescent="0.25">
      <c r="B112" t="s">
        <v>17</v>
      </c>
      <c r="C112" t="s">
        <v>3</v>
      </c>
      <c r="D112" t="s">
        <v>348</v>
      </c>
      <c r="E112">
        <f>_xll.RtGet("IDN",D112,"BID")</f>
        <v>-0.40670000000000001</v>
      </c>
      <c r="F112">
        <f>_xll.RtGet("IDN",D112,"ASK")</f>
        <v>-0.35670000000000002</v>
      </c>
      <c r="G112">
        <f t="shared" si="15"/>
        <v>-0.38170000000000004</v>
      </c>
      <c r="H112">
        <v>1</v>
      </c>
      <c r="I112">
        <v>1</v>
      </c>
      <c r="J112">
        <v>1</v>
      </c>
      <c r="K112">
        <v>1</v>
      </c>
      <c r="L112" t="s">
        <v>67</v>
      </c>
      <c r="M112" t="str">
        <f t="shared" si="16"/>
        <v>EUR</v>
      </c>
      <c r="N112" s="12" t="s">
        <v>7</v>
      </c>
      <c r="P112" s="16">
        <f>_xll.RHistory(D112,".Timestamp;.Close","START:01-Mar-1995 NBROWS:1 INTERVAL:1D",,"SORT:ASC TSREPEAT:NO")</f>
        <v>36130</v>
      </c>
      <c r="Q112">
        <v>3.39</v>
      </c>
      <c r="T112" s="16"/>
    </row>
    <row r="113" spans="2:20" x14ac:dyDescent="0.25">
      <c r="B113" t="s">
        <v>18</v>
      </c>
      <c r="C113" t="s">
        <v>3</v>
      </c>
      <c r="D113" t="s">
        <v>349</v>
      </c>
      <c r="E113">
        <f>_xll.RtGet("IDN",D113,"BID")</f>
        <v>-0.37280000000000002</v>
      </c>
      <c r="F113">
        <f>_xll.RtGet("IDN",D113,"ASK")</f>
        <v>-0.32280000000000003</v>
      </c>
      <c r="G113">
        <f t="shared" si="15"/>
        <v>-0.3478</v>
      </c>
      <c r="H113">
        <v>1</v>
      </c>
      <c r="I113">
        <v>1</v>
      </c>
      <c r="J113">
        <v>1</v>
      </c>
      <c r="K113">
        <v>1</v>
      </c>
      <c r="L113" t="s">
        <v>67</v>
      </c>
      <c r="M113" t="str">
        <f t="shared" si="16"/>
        <v>EUR</v>
      </c>
      <c r="N113" s="12" t="s">
        <v>7</v>
      </c>
      <c r="P113" s="16">
        <f>_xll.RHistory(D113,".Timestamp;.Close","START:01-Mar-1995 NBROWS:1 INTERVAL:1D",,"SORT:ASC TSREPEAT:NO")</f>
        <v>36130</v>
      </c>
      <c r="Q113">
        <v>3.46</v>
      </c>
      <c r="T113" s="16"/>
    </row>
    <row r="114" spans="2:20" x14ac:dyDescent="0.25">
      <c r="B114" t="s">
        <v>19</v>
      </c>
      <c r="C114" t="s">
        <v>3</v>
      </c>
      <c r="D114" t="s">
        <v>350</v>
      </c>
      <c r="E114">
        <f>_xll.RtGet("IDN",D114,"BID")</f>
        <v>-0.32200000000000001</v>
      </c>
      <c r="F114">
        <f>_xll.RtGet("IDN",D114,"ASK")</f>
        <v>-0.28100000000000003</v>
      </c>
      <c r="G114">
        <f t="shared" si="15"/>
        <v>-0.30149999999999999</v>
      </c>
      <c r="H114">
        <v>1</v>
      </c>
      <c r="I114">
        <v>1</v>
      </c>
      <c r="J114">
        <v>1</v>
      </c>
      <c r="K114">
        <v>1</v>
      </c>
      <c r="L114" t="s">
        <v>67</v>
      </c>
      <c r="M114" t="str">
        <f t="shared" si="16"/>
        <v>EUR</v>
      </c>
      <c r="N114" s="12" t="s">
        <v>7</v>
      </c>
      <c r="P114" s="16">
        <f>_xll.RHistory(D114,".Timestamp;.Close","START:01-Mar-1995 NBROWS:1 INTERVAL:1D",,"SORT:ASC TSREPEAT:NO")</f>
        <v>36130</v>
      </c>
      <c r="Q114">
        <v>3.55</v>
      </c>
      <c r="T114" s="16"/>
    </row>
    <row r="115" spans="2:20" x14ac:dyDescent="0.25">
      <c r="B115" t="s">
        <v>20</v>
      </c>
      <c r="C115" t="s">
        <v>3</v>
      </c>
      <c r="D115" t="s">
        <v>351</v>
      </c>
      <c r="E115">
        <f>_xll.RtGet("IDN",D115,"BID")</f>
        <v>-0.249</v>
      </c>
      <c r="F115">
        <f>_xll.RtGet("IDN",D115,"ASK")</f>
        <v>-0.24400000000000002</v>
      </c>
      <c r="G115">
        <f t="shared" si="15"/>
        <v>-0.2465</v>
      </c>
      <c r="H115">
        <v>1</v>
      </c>
      <c r="I115">
        <v>1</v>
      </c>
      <c r="J115">
        <v>1</v>
      </c>
      <c r="K115">
        <v>1</v>
      </c>
      <c r="L115" t="s">
        <v>67</v>
      </c>
      <c r="M115" t="str">
        <f t="shared" si="16"/>
        <v>EUR</v>
      </c>
      <c r="N115" s="12" t="s">
        <v>7</v>
      </c>
      <c r="P115" s="16">
        <f>_xll.RHistory(D115,".Timestamp;.Close","START:01-Mar-1995 NBROWS:1 INTERVAL:1D",,"SORT:ASC TSREPEAT:NO")</f>
        <v>36130</v>
      </c>
      <c r="Q115">
        <v>3.75</v>
      </c>
      <c r="T115" s="16"/>
    </row>
    <row r="116" spans="2:20" x14ac:dyDescent="0.25">
      <c r="B116" t="s">
        <v>21</v>
      </c>
      <c r="C116" t="s">
        <v>3</v>
      </c>
      <c r="D116" t="s">
        <v>352</v>
      </c>
      <c r="E116">
        <f>_xll.RtGet("IDN",D116,"BID")</f>
        <v>-0.2</v>
      </c>
      <c r="F116">
        <f>_xll.RtGet("IDN",D116,"ASK")</f>
        <v>-0.19</v>
      </c>
      <c r="G116">
        <f t="shared" si="15"/>
        <v>-0.19500000000000001</v>
      </c>
      <c r="H116">
        <v>1</v>
      </c>
      <c r="I116">
        <v>1</v>
      </c>
      <c r="J116">
        <v>1</v>
      </c>
      <c r="K116">
        <v>1</v>
      </c>
      <c r="L116" t="s">
        <v>67</v>
      </c>
      <c r="M116" t="str">
        <f t="shared" si="16"/>
        <v>EUR</v>
      </c>
      <c r="N116" s="12" t="s">
        <v>7</v>
      </c>
      <c r="P116" s="16">
        <f>_xll.RHistory(D116,".Timestamp;.Close","START:01-Mar-1995 NBROWS:1 INTERVAL:1D",,"SORT:ASC TSREPEAT:NO")</f>
        <v>36130</v>
      </c>
      <c r="Q116">
        <v>3.88</v>
      </c>
      <c r="T116" s="16"/>
    </row>
    <row r="117" spans="2:20" x14ac:dyDescent="0.25">
      <c r="B117" t="s">
        <v>22</v>
      </c>
      <c r="C117" t="s">
        <v>3</v>
      </c>
      <c r="D117" t="s">
        <v>353</v>
      </c>
      <c r="E117">
        <f>_xll.RtGet("IDN",D117,"BID")</f>
        <v>-0.157</v>
      </c>
      <c r="F117">
        <f>_xll.RtGet("IDN",D117,"ASK")</f>
        <v>-0.13700000000000001</v>
      </c>
      <c r="G117">
        <f t="shared" si="15"/>
        <v>-0.14700000000000002</v>
      </c>
      <c r="H117">
        <v>1</v>
      </c>
      <c r="I117">
        <v>1</v>
      </c>
      <c r="J117">
        <v>1</v>
      </c>
      <c r="K117">
        <v>1</v>
      </c>
      <c r="L117" t="s">
        <v>67</v>
      </c>
      <c r="M117" t="str">
        <f t="shared" si="16"/>
        <v>EUR</v>
      </c>
      <c r="N117" s="12" t="s">
        <v>7</v>
      </c>
      <c r="P117" s="16">
        <f>_xll.RHistory(D117,".Timestamp;.Close","START:01-Mar-1995 NBROWS:1 INTERVAL:1D",,"SORT:ASC TSREPEAT:NO")</f>
        <v>36130</v>
      </c>
      <c r="Q117">
        <v>3.99</v>
      </c>
      <c r="T117" s="16"/>
    </row>
    <row r="118" spans="2:20" x14ac:dyDescent="0.25">
      <c r="B118" t="s">
        <v>23</v>
      </c>
      <c r="C118" t="s">
        <v>3</v>
      </c>
      <c r="D118" t="s">
        <v>354</v>
      </c>
      <c r="E118">
        <f>_xll.RtGet("IDN",D118,"BID")</f>
        <v>-0.12200000000000001</v>
      </c>
      <c r="F118">
        <f>_xll.RtGet("IDN",D118,"ASK")</f>
        <v>-8.1000000000000003E-2</v>
      </c>
      <c r="G118">
        <f t="shared" si="15"/>
        <v>-0.10150000000000001</v>
      </c>
      <c r="H118">
        <v>1</v>
      </c>
      <c r="I118">
        <v>1</v>
      </c>
      <c r="J118">
        <v>1</v>
      </c>
      <c r="K118">
        <v>1</v>
      </c>
      <c r="L118" t="s">
        <v>67</v>
      </c>
      <c r="M118" t="str">
        <f t="shared" si="16"/>
        <v>EUR</v>
      </c>
      <c r="N118" s="12" t="s">
        <v>7</v>
      </c>
      <c r="P118" s="16">
        <f>_xll.RHistory(D118,".Timestamp;.Close","START:01-Mar-1995 NBROWS:1 INTERVAL:1D",,"SORT:ASC TSREPEAT:NO")</f>
        <v>36130</v>
      </c>
      <c r="Q118">
        <v>4.0999999999999996</v>
      </c>
      <c r="T118" s="16"/>
    </row>
    <row r="119" spans="2:20" x14ac:dyDescent="0.25">
      <c r="B119" t="s">
        <v>24</v>
      </c>
      <c r="C119" t="s">
        <v>3</v>
      </c>
      <c r="D119" t="s">
        <v>355</v>
      </c>
      <c r="E119">
        <f>_xll.RtGet("IDN",D119,"BID")</f>
        <v>-7.690000000000001E-2</v>
      </c>
      <c r="F119">
        <f>_xll.RtGet("IDN",D119,"ASK")</f>
        <v>-3.6900000000000002E-2</v>
      </c>
      <c r="G119">
        <f t="shared" si="15"/>
        <v>-5.6900000000000006E-2</v>
      </c>
      <c r="H119">
        <v>1</v>
      </c>
      <c r="I119">
        <v>1</v>
      </c>
      <c r="J119">
        <v>1</v>
      </c>
      <c r="K119">
        <v>1</v>
      </c>
      <c r="L119" t="s">
        <v>67</v>
      </c>
      <c r="M119" t="str">
        <f t="shared" si="16"/>
        <v>EUR</v>
      </c>
      <c r="N119" s="12" t="s">
        <v>7</v>
      </c>
      <c r="P119" s="16">
        <f>_xll.RHistory(D119,".Timestamp;.Close","START:01-Mar-1995 NBROWS:1 INTERVAL:1D",,"SORT:ASC TSREPEAT:NO")</f>
        <v>36130</v>
      </c>
      <c r="Q119">
        <v>4.1500000000000004</v>
      </c>
      <c r="T119" s="16"/>
    </row>
    <row r="120" spans="2:20" x14ac:dyDescent="0.25">
      <c r="B120" t="s">
        <v>25</v>
      </c>
      <c r="C120" t="s">
        <v>3</v>
      </c>
      <c r="D120" t="s">
        <v>356</v>
      </c>
      <c r="E120">
        <f>_xll.RtGet("IDN",D120,"BID")</f>
        <v>-2.8000000000000001E-2</v>
      </c>
      <c r="F120">
        <f>_xll.RtGet("IDN",D120,"ASK")</f>
        <v>-1.8000000000000002E-2</v>
      </c>
      <c r="G120">
        <f t="shared" si="15"/>
        <v>-2.3E-2</v>
      </c>
      <c r="H120">
        <v>1</v>
      </c>
      <c r="I120">
        <v>1</v>
      </c>
      <c r="J120">
        <v>1</v>
      </c>
      <c r="K120">
        <v>1</v>
      </c>
      <c r="L120" t="s">
        <v>67</v>
      </c>
      <c r="M120" t="str">
        <f t="shared" si="16"/>
        <v>EUR</v>
      </c>
      <c r="N120" s="12" t="s">
        <v>7</v>
      </c>
      <c r="P120" s="16">
        <f>_xll.RHistory(D120,".Timestamp;.Close","START:01-Mar-1995 NBROWS:1 INTERVAL:1D",,"SORT:ASC TSREPEAT:NO")</f>
        <v>36167</v>
      </c>
      <c r="Q120">
        <v>4.0599999999999996</v>
      </c>
      <c r="T120" s="16"/>
    </row>
    <row r="121" spans="2:20" x14ac:dyDescent="0.25">
      <c r="B121" t="s">
        <v>142</v>
      </c>
      <c r="C121" t="s">
        <v>3</v>
      </c>
      <c r="D121" t="s">
        <v>357</v>
      </c>
      <c r="E121">
        <f>_xll.RtGet("IDN",D121,"BID")</f>
        <v>-8.0000000000000002E-3</v>
      </c>
      <c r="F121">
        <f>_xll.RtGet("IDN",D121,"ASK")</f>
        <v>3.3000000000000002E-2</v>
      </c>
      <c r="G121">
        <f t="shared" si="15"/>
        <v>1.2500000000000001E-2</v>
      </c>
      <c r="H121">
        <v>1</v>
      </c>
      <c r="I121">
        <v>1</v>
      </c>
      <c r="J121">
        <v>1</v>
      </c>
      <c r="K121">
        <v>1</v>
      </c>
      <c r="L121" t="s">
        <v>67</v>
      </c>
      <c r="M121" t="str">
        <f t="shared" si="16"/>
        <v>EUR</v>
      </c>
      <c r="N121" s="12" t="s">
        <v>7</v>
      </c>
      <c r="P121" s="16">
        <f>_xll.RHistory(D121,".Timestamp;.Close","START:01-Mar-1995 NBROWS:1 INTERVAL:1D",,"SORT:ASC TSREPEAT:NO")</f>
        <v>37120</v>
      </c>
      <c r="Q121">
        <v>5.2450000000000001</v>
      </c>
      <c r="T121" s="16"/>
    </row>
    <row r="122" spans="2:20" x14ac:dyDescent="0.25">
      <c r="B122" t="s">
        <v>26</v>
      </c>
      <c r="C122" t="s">
        <v>3</v>
      </c>
      <c r="D122" t="s">
        <v>358</v>
      </c>
      <c r="E122">
        <f>_xll.RtGet("IDN",D122,"BID")</f>
        <v>3.0800000000000001E-2</v>
      </c>
      <c r="F122">
        <f>_xll.RtGet("IDN",D122,"ASK")</f>
        <v>5.0800000000000005E-2</v>
      </c>
      <c r="G122">
        <f t="shared" si="15"/>
        <v>4.0800000000000003E-2</v>
      </c>
      <c r="H122">
        <v>1</v>
      </c>
      <c r="I122">
        <v>1</v>
      </c>
      <c r="J122">
        <v>1</v>
      </c>
      <c r="K122">
        <v>1</v>
      </c>
      <c r="L122" t="s">
        <v>67</v>
      </c>
      <c r="M122" t="str">
        <f t="shared" si="16"/>
        <v>EUR</v>
      </c>
      <c r="N122" s="12" t="s">
        <v>7</v>
      </c>
      <c r="P122" s="16">
        <f>_xll.RHistory(D122,".Timestamp;.Close","START:01-Mar-1995 NBROWS:1 INTERVAL:1D",,"SORT:ASC TSREPEAT:NO")</f>
        <v>37120</v>
      </c>
      <c r="Q122">
        <v>5.3125</v>
      </c>
      <c r="T122" s="16"/>
    </row>
    <row r="123" spans="2:20" x14ac:dyDescent="0.25">
      <c r="B123" t="s">
        <v>143</v>
      </c>
      <c r="C123" t="s">
        <v>3</v>
      </c>
      <c r="D123" t="s">
        <v>359</v>
      </c>
      <c r="E123">
        <f>_xll.RtGet("IDN",D123,"BID")</f>
        <v>6.1600000000000002E-2</v>
      </c>
      <c r="F123">
        <f>_xll.RtGet("IDN",D123,"ASK")</f>
        <v>8.09E-2</v>
      </c>
      <c r="G123">
        <f t="shared" si="15"/>
        <v>7.1250000000000008E-2</v>
      </c>
      <c r="H123">
        <v>1</v>
      </c>
      <c r="I123">
        <v>1</v>
      </c>
      <c r="J123">
        <v>1</v>
      </c>
      <c r="K123">
        <v>1</v>
      </c>
      <c r="L123" t="s">
        <v>67</v>
      </c>
      <c r="M123" t="str">
        <f t="shared" si="16"/>
        <v>EUR</v>
      </c>
      <c r="N123" s="12" t="s">
        <v>7</v>
      </c>
      <c r="P123" s="16">
        <f>_xll.RHistory(D123,".Timestamp;.Close","START:01-Mar-1995 NBROWS:1 INTERVAL:1D",,"SORT:ASC TSREPEAT:NO")</f>
        <v>37120</v>
      </c>
      <c r="Q123">
        <v>5.375</v>
      </c>
      <c r="T123" s="16"/>
    </row>
    <row r="124" spans="2:20" x14ac:dyDescent="0.25">
      <c r="B124" t="s">
        <v>144</v>
      </c>
      <c r="C124" t="s">
        <v>3</v>
      </c>
      <c r="D124" t="s">
        <v>360</v>
      </c>
      <c r="E124">
        <f>_xll.RtGet("IDN",D124,"BID")</f>
        <v>8.72E-2</v>
      </c>
      <c r="F124">
        <f>_xll.RtGet("IDN",D124,"ASK")</f>
        <v>0.1072</v>
      </c>
      <c r="G124">
        <f t="shared" si="15"/>
        <v>9.7200000000000009E-2</v>
      </c>
      <c r="H124">
        <v>1</v>
      </c>
      <c r="I124">
        <v>1</v>
      </c>
      <c r="J124">
        <v>1</v>
      </c>
      <c r="K124">
        <v>1</v>
      </c>
      <c r="L124" t="s">
        <v>67</v>
      </c>
      <c r="M124" t="str">
        <f t="shared" si="16"/>
        <v>EUR</v>
      </c>
      <c r="N124" s="12" t="s">
        <v>7</v>
      </c>
      <c r="P124" s="16">
        <f>_xll.RHistory(D124,".Timestamp;.Close","START:01-Mar-1995 NBROWS:1 INTERVAL:1D",,"SORT:ASC TSREPEAT:NO")</f>
        <v>37120</v>
      </c>
      <c r="Q124">
        <v>5.4275000000000002</v>
      </c>
      <c r="T124" s="16"/>
    </row>
    <row r="125" spans="2:20" x14ac:dyDescent="0.25">
      <c r="B125" t="s">
        <v>27</v>
      </c>
      <c r="C125" t="s">
        <v>3</v>
      </c>
      <c r="D125" t="s">
        <v>361</v>
      </c>
      <c r="E125">
        <f>_xll.RtGet("IDN",D125,"BID")</f>
        <v>0.10100000000000001</v>
      </c>
      <c r="F125">
        <f>_xll.RtGet("IDN",D125,"ASK")</f>
        <v>0.14200000000000002</v>
      </c>
      <c r="G125">
        <f t="shared" si="15"/>
        <v>0.12150000000000001</v>
      </c>
      <c r="H125">
        <v>1</v>
      </c>
      <c r="I125">
        <v>1</v>
      </c>
      <c r="J125">
        <v>1</v>
      </c>
      <c r="K125">
        <v>1</v>
      </c>
      <c r="L125" t="s">
        <v>67</v>
      </c>
      <c r="M125" t="str">
        <f t="shared" si="16"/>
        <v>EUR</v>
      </c>
      <c r="N125" s="12" t="s">
        <v>7</v>
      </c>
      <c r="P125" s="16">
        <f>_xll.RHistory(D125,".Timestamp;.Close","START:01-Mar-1995 NBROWS:1 INTERVAL:1D",,"SORT:ASC TSREPEAT:NO")</f>
        <v>37120</v>
      </c>
      <c r="Q125">
        <v>5.4725000000000001</v>
      </c>
      <c r="T125" s="16"/>
    </row>
    <row r="126" spans="2:20" x14ac:dyDescent="0.25">
      <c r="B126" t="s">
        <v>145</v>
      </c>
      <c r="C126" t="s">
        <v>3</v>
      </c>
      <c r="D126" t="s">
        <v>362</v>
      </c>
      <c r="E126">
        <f>_xll.RtGet("IDN",D126,"BID")</f>
        <v>0.12560000000000002</v>
      </c>
      <c r="F126">
        <f>_xll.RtGet("IDN",D126,"ASK")</f>
        <v>0.14560000000000001</v>
      </c>
      <c r="G126">
        <f t="shared" si="15"/>
        <v>0.1356</v>
      </c>
      <c r="H126">
        <v>1</v>
      </c>
      <c r="I126">
        <v>1</v>
      </c>
      <c r="J126">
        <v>1</v>
      </c>
      <c r="K126">
        <v>1</v>
      </c>
      <c r="L126" t="s">
        <v>67</v>
      </c>
      <c r="M126" t="str">
        <f t="shared" si="16"/>
        <v>EUR</v>
      </c>
      <c r="N126" s="12" t="s">
        <v>7</v>
      </c>
      <c r="P126" s="16">
        <f>_xll.RHistory(D126,".Timestamp;.Close","START:01-Mar-1995 NBROWS:1 INTERVAL:1D",,"SORT:ASC TSREPEAT:NO")</f>
        <v>37120</v>
      </c>
      <c r="Q126">
        <v>5.51</v>
      </c>
      <c r="T126" s="16"/>
    </row>
    <row r="127" spans="2:20" x14ac:dyDescent="0.25">
      <c r="B127" t="s">
        <v>146</v>
      </c>
      <c r="C127" t="s">
        <v>3</v>
      </c>
      <c r="D127" t="s">
        <v>363</v>
      </c>
      <c r="E127">
        <f>_xll.RtGet("IDN",D127,"BID")</f>
        <v>0.13830000000000001</v>
      </c>
      <c r="F127">
        <f>_xll.RtGet("IDN",D127,"ASK")</f>
        <v>0.1583</v>
      </c>
      <c r="G127">
        <f t="shared" si="15"/>
        <v>0.14829999999999999</v>
      </c>
      <c r="H127">
        <v>1</v>
      </c>
      <c r="I127">
        <v>1</v>
      </c>
      <c r="J127">
        <v>1</v>
      </c>
      <c r="K127">
        <v>1</v>
      </c>
      <c r="L127" t="s">
        <v>67</v>
      </c>
      <c r="M127" t="str">
        <f t="shared" si="16"/>
        <v>EUR</v>
      </c>
      <c r="N127" s="12" t="s">
        <v>7</v>
      </c>
      <c r="P127" s="16">
        <f>_xll.RHistory(D127,".Timestamp;.Close","START:01-Mar-1995 NBROWS:1 INTERVAL:1D",,"SORT:ASC TSREPEAT:NO")</f>
        <v>37120</v>
      </c>
      <c r="Q127">
        <v>5.5425000000000004</v>
      </c>
      <c r="T127" s="16"/>
    </row>
    <row r="128" spans="2:20" x14ac:dyDescent="0.25">
      <c r="B128" t="s">
        <v>147</v>
      </c>
      <c r="C128" t="s">
        <v>3</v>
      </c>
      <c r="D128" t="s">
        <v>364</v>
      </c>
      <c r="E128">
        <f>_xll.RtGet("IDN",D128,"BID")</f>
        <v>0.1472</v>
      </c>
      <c r="F128">
        <f>_xll.RtGet("IDN",D128,"ASK")</f>
        <v>0.16720000000000002</v>
      </c>
      <c r="G128">
        <f t="shared" si="15"/>
        <v>0.15720000000000001</v>
      </c>
      <c r="H128">
        <v>1</v>
      </c>
      <c r="I128">
        <v>1</v>
      </c>
      <c r="J128">
        <v>1</v>
      </c>
      <c r="K128">
        <v>1</v>
      </c>
      <c r="L128" t="s">
        <v>67</v>
      </c>
      <c r="M128" t="str">
        <f t="shared" si="16"/>
        <v>EUR</v>
      </c>
      <c r="N128" s="12" t="s">
        <v>7</v>
      </c>
      <c r="P128" s="16">
        <f>_xll.RHistory(D128,".Timestamp;.Close","START:01-Mar-1995 NBROWS:1 INTERVAL:1D",,"SORT:ASC TSREPEAT:NO")</f>
        <v>37120</v>
      </c>
      <c r="Q128">
        <v>5.57</v>
      </c>
      <c r="T128" s="16"/>
    </row>
    <row r="129" spans="1:20" x14ac:dyDescent="0.25">
      <c r="B129" t="s">
        <v>148</v>
      </c>
      <c r="C129" t="s">
        <v>3</v>
      </c>
      <c r="D129" t="s">
        <v>365</v>
      </c>
      <c r="E129">
        <f>_xll.RtGet("IDN",D129,"BID")</f>
        <v>0.15230000000000002</v>
      </c>
      <c r="F129">
        <f>_xll.RtGet("IDN",D129,"ASK")</f>
        <v>0.17230000000000001</v>
      </c>
      <c r="G129">
        <f t="shared" si="15"/>
        <v>0.1623</v>
      </c>
      <c r="H129">
        <v>1</v>
      </c>
      <c r="I129">
        <v>1</v>
      </c>
      <c r="J129">
        <v>1</v>
      </c>
      <c r="K129">
        <v>1</v>
      </c>
      <c r="L129" t="s">
        <v>67</v>
      </c>
      <c r="M129" t="str">
        <f t="shared" si="16"/>
        <v>EUR</v>
      </c>
      <c r="N129" s="12" t="s">
        <v>7</v>
      </c>
      <c r="P129" s="16">
        <f>_xll.RHistory(D129,".Timestamp;.Close","START:01-Mar-1995 NBROWS:1 INTERVAL:1D",,"SORT:ASC TSREPEAT:NO")</f>
        <v>37120</v>
      </c>
      <c r="Q129">
        <v>5.5925000000000002</v>
      </c>
      <c r="T129" s="16"/>
    </row>
    <row r="130" spans="1:20" x14ac:dyDescent="0.25">
      <c r="B130" t="s">
        <v>28</v>
      </c>
      <c r="C130" t="s">
        <v>3</v>
      </c>
      <c r="D130" t="s">
        <v>366</v>
      </c>
      <c r="E130">
        <f>_xll.RtGet("IDN",D130,"BID")</f>
        <v>0.15280000000000002</v>
      </c>
      <c r="F130">
        <f>_xll.RtGet("IDN",D130,"ASK")</f>
        <v>0.17280000000000001</v>
      </c>
      <c r="G130">
        <f t="shared" si="15"/>
        <v>0.1628</v>
      </c>
      <c r="H130">
        <v>1</v>
      </c>
      <c r="I130">
        <v>1</v>
      </c>
      <c r="J130">
        <v>1</v>
      </c>
      <c r="K130">
        <v>1</v>
      </c>
      <c r="L130" t="s">
        <v>67</v>
      </c>
      <c r="M130" t="str">
        <f t="shared" si="16"/>
        <v>EUR</v>
      </c>
      <c r="N130" s="12" t="s">
        <v>7</v>
      </c>
      <c r="P130" s="16">
        <f>_xll.RHistory(D130,".Timestamp;.Close","START:01-Mar-1995 NBROWS:1 INTERVAL:1D",,"SORT:ASC TSREPEAT:NO")</f>
        <v>37120</v>
      </c>
      <c r="Q130">
        <v>5.6124999999999998</v>
      </c>
      <c r="T130" s="16"/>
    </row>
    <row r="131" spans="1:20" x14ac:dyDescent="0.25">
      <c r="B131" t="s">
        <v>29</v>
      </c>
      <c r="C131" t="s">
        <v>3</v>
      </c>
      <c r="D131" t="s">
        <v>367</v>
      </c>
      <c r="E131">
        <f>_xll.RtGet("IDN",D131,"BID")</f>
        <v>0.12870000000000001</v>
      </c>
      <c r="F131">
        <f>_xll.RtGet("IDN",D131,"ASK")</f>
        <v>0.13870000000000002</v>
      </c>
      <c r="G131">
        <f t="shared" si="15"/>
        <v>0.13370000000000001</v>
      </c>
      <c r="H131">
        <v>1</v>
      </c>
      <c r="I131">
        <v>1</v>
      </c>
      <c r="J131">
        <v>1</v>
      </c>
      <c r="K131">
        <v>1</v>
      </c>
      <c r="L131" t="s">
        <v>67</v>
      </c>
      <c r="M131" t="str">
        <f t="shared" si="16"/>
        <v>EUR</v>
      </c>
      <c r="N131" s="12" t="s">
        <v>7</v>
      </c>
      <c r="P131" s="16">
        <f>_xll.RHistory(D131,".Timestamp;.Close","START:01-Mar-1995 NBROWS:1 INTERVAL:1D",,"SORT:ASC TSREPEAT:NO")</f>
        <v>37120</v>
      </c>
      <c r="Q131">
        <v>5.665</v>
      </c>
      <c r="T131" s="16"/>
    </row>
    <row r="132" spans="1:20" x14ac:dyDescent="0.25">
      <c r="B132" t="s">
        <v>30</v>
      </c>
      <c r="C132" t="s">
        <v>3</v>
      </c>
      <c r="D132" t="s">
        <v>368</v>
      </c>
      <c r="E132">
        <f>_xll.RtGet("IDN",D132,"BID")</f>
        <v>5.8000000000000003E-2</v>
      </c>
      <c r="F132">
        <f>_xll.RtGet("IDN",D132,"ASK")</f>
        <v>9.8000000000000004E-2</v>
      </c>
      <c r="G132">
        <f t="shared" si="15"/>
        <v>7.8E-2</v>
      </c>
      <c r="H132">
        <v>1</v>
      </c>
      <c r="I132">
        <v>1</v>
      </c>
      <c r="J132">
        <v>1</v>
      </c>
      <c r="K132">
        <v>1</v>
      </c>
      <c r="L132" t="s">
        <v>67</v>
      </c>
      <c r="M132" t="str">
        <f t="shared" si="16"/>
        <v>EUR</v>
      </c>
      <c r="N132" s="12" t="s">
        <v>7</v>
      </c>
      <c r="P132" s="16">
        <f>_xll.RHistory(D132,".Timestamp;.Close","START:01-Mar-1995 NBROWS:1 INTERVAL:1D",,"SORT:ASC TSREPEAT:NO")</f>
        <v>37120</v>
      </c>
      <c r="Q132">
        <v>5.6675000000000004</v>
      </c>
      <c r="T132" s="16"/>
    </row>
    <row r="133" spans="1:20" x14ac:dyDescent="0.25">
      <c r="B133" t="s">
        <v>157</v>
      </c>
      <c r="C133" t="s">
        <v>3</v>
      </c>
      <c r="D133" t="s">
        <v>369</v>
      </c>
      <c r="E133">
        <f>_xll.RtGet("IDN",D133,"BID")</f>
        <v>-1.2800000000000001E-2</v>
      </c>
      <c r="F133">
        <f>_xll.RtGet("IDN",D133,"ASK")</f>
        <v>-2.8E-3</v>
      </c>
      <c r="G133">
        <f t="shared" si="15"/>
        <v>-7.8000000000000005E-3</v>
      </c>
      <c r="H133">
        <v>1</v>
      </c>
      <c r="I133">
        <v>1</v>
      </c>
      <c r="J133">
        <v>1</v>
      </c>
      <c r="K133">
        <v>1</v>
      </c>
      <c r="L133" t="s">
        <v>67</v>
      </c>
      <c r="M133" t="str">
        <f t="shared" si="16"/>
        <v>EUR</v>
      </c>
      <c r="N133" s="12" t="s">
        <v>7</v>
      </c>
      <c r="P133" s="16">
        <f>_xll.RHistory(D133,".Timestamp;.Close","START:01-Mar-1995 NBROWS:1 INTERVAL:1D",,"SORT:ASC TSREPEAT:NO")</f>
        <v>40599</v>
      </c>
      <c r="Q133">
        <v>3.42</v>
      </c>
      <c r="T133" s="16"/>
    </row>
    <row r="134" spans="1:20" x14ac:dyDescent="0.25">
      <c r="B134" t="s">
        <v>158</v>
      </c>
      <c r="C134" t="s">
        <v>3</v>
      </c>
      <c r="D134" t="s">
        <v>370</v>
      </c>
      <c r="E134">
        <f>_xll.RtGet("IDN",D134,"BID")</f>
        <v>-9.6700000000000008E-2</v>
      </c>
      <c r="F134">
        <f>_xll.RtGet("IDN",D134,"ASK")</f>
        <v>-7.6700000000000004E-2</v>
      </c>
      <c r="G134">
        <f t="shared" si="15"/>
        <v>-8.6699999999999999E-2</v>
      </c>
      <c r="H134">
        <v>1</v>
      </c>
      <c r="I134">
        <v>1</v>
      </c>
      <c r="J134">
        <v>1</v>
      </c>
      <c r="K134">
        <v>1</v>
      </c>
      <c r="L134" t="s">
        <v>67</v>
      </c>
      <c r="M134" t="str">
        <f t="shared" si="16"/>
        <v>EUR</v>
      </c>
      <c r="N134" s="12" t="s">
        <v>7</v>
      </c>
      <c r="P134" s="16">
        <f>_xll.RHistory(D134,".Timestamp;.Close","START:01-Mar-1995 NBROWS:1 INTERVAL:1D",,"SORT:ASC TSREPEAT:NO")</f>
        <v>40602</v>
      </c>
      <c r="Q134">
        <v>3.38</v>
      </c>
      <c r="T134" s="16"/>
    </row>
    <row r="135" spans="1:20" x14ac:dyDescent="0.25">
      <c r="N135" s="12"/>
      <c r="P135" s="16"/>
    </row>
    <row r="136" spans="1:20" x14ac:dyDescent="0.25">
      <c r="D136" t="s">
        <v>260</v>
      </c>
      <c r="N136" s="12"/>
      <c r="P136" s="16"/>
    </row>
    <row r="137" spans="1:20" x14ac:dyDescent="0.25">
      <c r="D137" t="s">
        <v>261</v>
      </c>
      <c r="N137" s="12"/>
      <c r="P137" s="16"/>
    </row>
    <row r="138" spans="1:20" x14ac:dyDescent="0.25">
      <c r="D138" t="s">
        <v>262</v>
      </c>
      <c r="N138" s="12"/>
      <c r="P138" s="16"/>
    </row>
    <row r="139" spans="1:20" x14ac:dyDescent="0.25">
      <c r="D139" t="s">
        <v>263</v>
      </c>
      <c r="N139" s="12"/>
      <c r="P139" s="16"/>
    </row>
    <row r="140" spans="1:20" x14ac:dyDescent="0.25">
      <c r="D140" t="s">
        <v>264</v>
      </c>
      <c r="N140" s="12"/>
      <c r="P140" s="16"/>
    </row>
    <row r="141" spans="1:20" x14ac:dyDescent="0.25">
      <c r="D141" t="s">
        <v>261</v>
      </c>
      <c r="N141" s="12"/>
      <c r="P141" s="16"/>
    </row>
    <row r="142" spans="1:20" x14ac:dyDescent="0.25">
      <c r="N142" s="12"/>
      <c r="P142" s="16"/>
    </row>
    <row r="143" spans="1:20" x14ac:dyDescent="0.25">
      <c r="A143" t="s">
        <v>193</v>
      </c>
      <c r="B143" t="s">
        <v>117</v>
      </c>
      <c r="C143" t="s">
        <v>2</v>
      </c>
      <c r="D143" t="s">
        <v>418</v>
      </c>
      <c r="G143" t="str">
        <f>_xll.RtGet("IDN",D143,"PRIMACT_1")</f>
        <v>#N/A The record could not be found</v>
      </c>
      <c r="H143">
        <v>1</v>
      </c>
      <c r="I143">
        <v>1</v>
      </c>
      <c r="J143">
        <v>1</v>
      </c>
      <c r="K143">
        <v>1</v>
      </c>
      <c r="L143" t="s">
        <v>67</v>
      </c>
      <c r="M143" t="str">
        <f t="shared" ref="M143" si="17">B$2</f>
        <v>EUR</v>
      </c>
      <c r="N143" s="12">
        <v>0</v>
      </c>
      <c r="P143" s="16" t="str">
        <f>_xll.RHistory(D143,".Timestamp;.Close","START:01-Mar-1995 NBROWS:1 INTERVAL:1D",,"SORT:ASC TSREPEAT:NO")</f>
        <v>Invalid RIC(s): EURIBOR1WD=</v>
      </c>
      <c r="Q143">
        <v>3.2509999999999999</v>
      </c>
    </row>
    <row r="144" spans="1:20" x14ac:dyDescent="0.25">
      <c r="A144" t="s">
        <v>194</v>
      </c>
      <c r="B144" t="s">
        <v>72</v>
      </c>
      <c r="C144" t="s">
        <v>2</v>
      </c>
      <c r="D144" t="str">
        <f>"EURIBOR"&amp;B144&amp;"D="</f>
        <v>EURIBOR2WD=</v>
      </c>
      <c r="G144" t="str">
        <f>_xll.RtGet("IDN",A144,"PRIMACT_1")</f>
        <v>#N/A The record could not be found</v>
      </c>
      <c r="H144">
        <v>1</v>
      </c>
      <c r="I144">
        <v>1</v>
      </c>
      <c r="J144">
        <v>1</v>
      </c>
      <c r="K144">
        <v>1</v>
      </c>
      <c r="L144" t="s">
        <v>67</v>
      </c>
      <c r="M144" t="str">
        <f t="shared" ref="M144:M157" si="18">B$2</f>
        <v>EUR</v>
      </c>
      <c r="P144" s="16" t="str">
        <f>_xll.RHistory(D144,".Timestamp;.Close","START:01-Mar-1995 NBROWS:1 INTERVAL:1D",,"SORT:ASC TSREPEAT:NO")</f>
        <v>Invalid RIC(s): EURIBOR2WD=</v>
      </c>
      <c r="Q144">
        <v>142.005</v>
      </c>
    </row>
    <row r="145" spans="1:23" x14ac:dyDescent="0.25">
      <c r="A145" t="s">
        <v>195</v>
      </c>
      <c r="B145" t="s">
        <v>192</v>
      </c>
      <c r="C145" t="s">
        <v>2</v>
      </c>
      <c r="D145" t="str">
        <f t="shared" ref="D145:D157" si="19">"EURIBOR"&amp;B145&amp;"D="</f>
        <v>EURIBOR3WD=</v>
      </c>
      <c r="G145" t="str">
        <f>_xll.RtGet("IDN",A145,"PRIMACT_1")</f>
        <v>#N/A</v>
      </c>
      <c r="H145">
        <v>1</v>
      </c>
      <c r="I145">
        <v>1</v>
      </c>
      <c r="J145">
        <v>1</v>
      </c>
      <c r="K145">
        <v>1</v>
      </c>
      <c r="L145" t="s">
        <v>67</v>
      </c>
      <c r="M145" t="str">
        <f t="shared" si="18"/>
        <v>EUR</v>
      </c>
      <c r="P145" s="16" t="str">
        <f>_xll.RHistory(D145,".Timestamp;.Close","START:01-Mar-1995 NBROWS:1 INTERVAL:1D",,"SORT:ASC TSREPEAT:NO")</f>
        <v>Invalid RIC(s): EURIBOR3WD=</v>
      </c>
      <c r="Q145">
        <v>143.005</v>
      </c>
    </row>
    <row r="146" spans="1:23" x14ac:dyDescent="0.25">
      <c r="A146" t="s">
        <v>196</v>
      </c>
      <c r="B146" t="s">
        <v>5</v>
      </c>
      <c r="C146" t="s">
        <v>2</v>
      </c>
      <c r="D146" t="str">
        <f t="shared" si="19"/>
        <v>EURIBOR1MD=</v>
      </c>
      <c r="G146" t="str">
        <f>_xll.RtGet("IDN",A146,"PRIMACT_1")</f>
        <v>#N/A The record could not be found</v>
      </c>
      <c r="H146">
        <v>1</v>
      </c>
      <c r="I146">
        <v>1</v>
      </c>
      <c r="J146">
        <v>1</v>
      </c>
      <c r="K146">
        <v>1</v>
      </c>
      <c r="L146" t="s">
        <v>67</v>
      </c>
      <c r="M146" t="str">
        <f t="shared" si="18"/>
        <v>EUR</v>
      </c>
      <c r="P146" s="16">
        <f>_xll.RHistory(D146,".Timestamp;.Close","START:01-Mar-1995 NBROWS:1 INTERVAL:1D",,"SORT:ASC TSREPEAT:NO")</f>
        <v>34759</v>
      </c>
      <c r="Q146">
        <v>5.0007000000000001</v>
      </c>
    </row>
    <row r="147" spans="1:23" x14ac:dyDescent="0.25">
      <c r="A147" t="s">
        <v>197</v>
      </c>
      <c r="B147" t="s">
        <v>6</v>
      </c>
      <c r="C147" t="s">
        <v>2</v>
      </c>
      <c r="D147" t="str">
        <f t="shared" si="19"/>
        <v>EURIBOR2MD=</v>
      </c>
      <c r="G147" t="str">
        <f>_xll.RtGet("IDN",A147,"PRIMACT_1")</f>
        <v>#N/A The record could not be found</v>
      </c>
      <c r="H147">
        <v>1</v>
      </c>
      <c r="I147">
        <v>1</v>
      </c>
      <c r="J147">
        <v>1</v>
      </c>
      <c r="K147">
        <v>1</v>
      </c>
      <c r="L147" t="s">
        <v>67</v>
      </c>
      <c r="M147" t="str">
        <f t="shared" si="18"/>
        <v>EUR</v>
      </c>
      <c r="P147" s="16" t="str">
        <f>_xll.RHistory(D147,".Timestamp;.Close","START:01-Mar-1995 NBROWS:1 INTERVAL:1D",,"SORT:ASC TSREPEAT:NO")</f>
        <v>Invalid RIC(s): EURIBOR2MD=</v>
      </c>
      <c r="Q147">
        <v>145.005</v>
      </c>
    </row>
    <row r="148" spans="1:23" x14ac:dyDescent="0.25">
      <c r="A148" t="s">
        <v>198</v>
      </c>
      <c r="B148" t="s">
        <v>7</v>
      </c>
      <c r="C148" t="s">
        <v>2</v>
      </c>
      <c r="D148" t="str">
        <f t="shared" si="19"/>
        <v>EURIBOR3MD=</v>
      </c>
      <c r="G148" t="str">
        <f>_xll.RtGet("IDN",A148,"PRIMACT_1")</f>
        <v>#N/A The record could not be found</v>
      </c>
      <c r="H148">
        <v>1</v>
      </c>
      <c r="I148">
        <v>1</v>
      </c>
      <c r="J148">
        <v>1</v>
      </c>
      <c r="K148">
        <v>1</v>
      </c>
      <c r="L148" t="s">
        <v>67</v>
      </c>
      <c r="M148" t="str">
        <f t="shared" si="18"/>
        <v>EUR</v>
      </c>
      <c r="P148" s="16">
        <f>_xll.RHistory(D148,".Timestamp;.Close","START:01-Mar-1995 NBROWS:1 INTERVAL:1D",,"SORT:ASC TSREPEAT:NO")</f>
        <v>34759</v>
      </c>
      <c r="Q148">
        <v>5.1016700000000004</v>
      </c>
    </row>
    <row r="149" spans="1:23" x14ac:dyDescent="0.25">
      <c r="A149" t="s">
        <v>199</v>
      </c>
      <c r="B149" t="s">
        <v>8</v>
      </c>
      <c r="C149" t="s">
        <v>2</v>
      </c>
      <c r="D149" t="str">
        <f t="shared" si="19"/>
        <v>EURIBOR4MD=</v>
      </c>
      <c r="G149" t="str">
        <f>_xll.RtGet("IDN",A149,"PRIMACT_1")</f>
        <v>#N/A The record could not be found</v>
      </c>
      <c r="H149">
        <v>1</v>
      </c>
      <c r="I149">
        <v>1</v>
      </c>
      <c r="J149">
        <v>1</v>
      </c>
      <c r="K149">
        <v>1</v>
      </c>
      <c r="L149" t="s">
        <v>67</v>
      </c>
      <c r="M149" t="str">
        <f t="shared" si="18"/>
        <v>EUR</v>
      </c>
      <c r="P149" s="16" t="str">
        <f>_xll.RHistory(D149,".Timestamp;.Close","START:01-Mar-1995 NBROWS:1 INTERVAL:1D",,"SORT:ASC TSREPEAT:NO")</f>
        <v>Invalid RIC(s): EURIBOR4MD=</v>
      </c>
      <c r="Q149">
        <v>147.005</v>
      </c>
    </row>
    <row r="150" spans="1:23" x14ac:dyDescent="0.25">
      <c r="A150" t="s">
        <v>200</v>
      </c>
      <c r="B150" t="s">
        <v>9</v>
      </c>
      <c r="C150" t="s">
        <v>2</v>
      </c>
      <c r="D150" t="str">
        <f t="shared" si="19"/>
        <v>EURIBOR5MD=</v>
      </c>
      <c r="G150" t="str">
        <f>_xll.RtGet("IDN",A150,"PRIMACT_1")</f>
        <v>#N/A The record could not be found</v>
      </c>
      <c r="H150">
        <v>1</v>
      </c>
      <c r="I150">
        <v>1</v>
      </c>
      <c r="J150">
        <v>1</v>
      </c>
      <c r="K150">
        <v>1</v>
      </c>
      <c r="L150" t="s">
        <v>67</v>
      </c>
      <c r="M150" t="str">
        <f t="shared" si="18"/>
        <v>EUR</v>
      </c>
      <c r="P150" s="16" t="str">
        <f>_xll.RHistory(D150,".Timestamp;.Close","START:01-Mar-1995 NBROWS:1 INTERVAL:1D",,"SORT:ASC TSREPEAT:NO")</f>
        <v>Invalid RIC(s): EURIBOR5MD=</v>
      </c>
      <c r="Q150">
        <v>148.005</v>
      </c>
    </row>
    <row r="151" spans="1:23" x14ac:dyDescent="0.25">
      <c r="A151" t="s">
        <v>201</v>
      </c>
      <c r="B151" t="s">
        <v>10</v>
      </c>
      <c r="C151" t="s">
        <v>2</v>
      </c>
      <c r="D151" t="str">
        <f t="shared" si="19"/>
        <v>EURIBOR6MD=</v>
      </c>
      <c r="G151" t="str">
        <f>_xll.RtGet("IDN",A151,"PRIMACT_1")</f>
        <v>#N/A The record could not be found</v>
      </c>
      <c r="H151">
        <v>1</v>
      </c>
      <c r="I151">
        <v>1</v>
      </c>
      <c r="J151">
        <v>1</v>
      </c>
      <c r="K151">
        <v>1</v>
      </c>
      <c r="L151" t="s">
        <v>67</v>
      </c>
      <c r="M151" t="str">
        <f t="shared" si="18"/>
        <v>EUR</v>
      </c>
      <c r="P151" s="16">
        <f>_xll.RHistory(D151,".Timestamp;.Close","START:01-Mar-1995 NBROWS:1 INTERVAL:1D",,"SORT:ASC TSREPEAT:NO")</f>
        <v>34759</v>
      </c>
      <c r="Q151">
        <v>5.2957999999999998</v>
      </c>
    </row>
    <row r="152" spans="1:23" x14ac:dyDescent="0.25">
      <c r="A152" t="s">
        <v>202</v>
      </c>
      <c r="B152" t="s">
        <v>11</v>
      </c>
      <c r="C152" t="s">
        <v>2</v>
      </c>
      <c r="D152" t="str">
        <f t="shared" si="19"/>
        <v>EURIBOR7MD=</v>
      </c>
      <c r="G152" t="str">
        <f>_xll.RtGet("IDN",A152,"PRIMACT_1")</f>
        <v>#N/A The record could not be found</v>
      </c>
      <c r="H152">
        <v>1</v>
      </c>
      <c r="I152">
        <v>1</v>
      </c>
      <c r="J152">
        <v>1</v>
      </c>
      <c r="K152">
        <v>1</v>
      </c>
      <c r="L152" t="s">
        <v>67</v>
      </c>
      <c r="M152" t="str">
        <f t="shared" si="18"/>
        <v>EUR</v>
      </c>
      <c r="P152" s="16" t="str">
        <f>_xll.RHistory(D152,".Timestamp;.Close","START:01-Mar-1995 NBROWS:1 INTERVAL:1D",,"SORT:ASC TSREPEAT:NO")</f>
        <v>Invalid RIC(s): EURIBOR7MD=</v>
      </c>
      <c r="Q152">
        <v>150.005</v>
      </c>
    </row>
    <row r="153" spans="1:23" x14ac:dyDescent="0.25">
      <c r="A153" t="s">
        <v>203</v>
      </c>
      <c r="B153" t="s">
        <v>12</v>
      </c>
      <c r="C153" t="s">
        <v>2</v>
      </c>
      <c r="D153" t="str">
        <f t="shared" si="19"/>
        <v>EURIBOR8MD=</v>
      </c>
      <c r="G153" t="str">
        <f>_xll.RtGet("IDN",A153,"PRIMACT_1")</f>
        <v>#N/A The record could not be found</v>
      </c>
      <c r="H153">
        <v>1</v>
      </c>
      <c r="I153">
        <v>1</v>
      </c>
      <c r="J153">
        <v>1</v>
      </c>
      <c r="K153">
        <v>1</v>
      </c>
      <c r="L153" t="s">
        <v>67</v>
      </c>
      <c r="M153" t="str">
        <f t="shared" si="18"/>
        <v>EUR</v>
      </c>
      <c r="P153" s="16" t="str">
        <f>_xll.RHistory(D153,".Timestamp;.Close","START:01-Mar-1995 NBROWS:1 INTERVAL:1D",,"SORT:ASC TSREPEAT:NO")</f>
        <v>Invalid RIC(s): EURIBOR8MD=</v>
      </c>
      <c r="Q153">
        <v>151.005</v>
      </c>
    </row>
    <row r="154" spans="1:23" x14ac:dyDescent="0.25">
      <c r="A154" t="s">
        <v>204</v>
      </c>
      <c r="B154" t="s">
        <v>13</v>
      </c>
      <c r="C154" t="s">
        <v>2</v>
      </c>
      <c r="D154" t="str">
        <f t="shared" si="19"/>
        <v>EURIBOR9MD=</v>
      </c>
      <c r="G154" t="str">
        <f>_xll.RtGet("IDN",A154,"PRIMACT_1")</f>
        <v>#N/A The record could not be found</v>
      </c>
      <c r="H154">
        <v>1</v>
      </c>
      <c r="I154">
        <v>1</v>
      </c>
      <c r="J154">
        <v>1</v>
      </c>
      <c r="K154">
        <v>1</v>
      </c>
      <c r="L154" t="s">
        <v>67</v>
      </c>
      <c r="M154" t="str">
        <f t="shared" si="18"/>
        <v>EUR</v>
      </c>
      <c r="P154" s="16" t="str">
        <f>_xll.RHistory(D154,".Timestamp;.Close","START:01-Mar-1995 NBROWS:1 INTERVAL:1D",,"SORT:ASC TSREPEAT:NO")</f>
        <v>Invalid RIC(s): EURIBOR9MD=</v>
      </c>
      <c r="Q154">
        <v>152.005</v>
      </c>
    </row>
    <row r="155" spans="1:23" x14ac:dyDescent="0.25">
      <c r="A155" t="s">
        <v>205</v>
      </c>
      <c r="B155" t="s">
        <v>14</v>
      </c>
      <c r="C155" t="s">
        <v>2</v>
      </c>
      <c r="D155" t="str">
        <f t="shared" si="19"/>
        <v>EURIBOR10MD=</v>
      </c>
      <c r="G155" t="str">
        <f>_xll.RtGet("IDN",A155,"PRIMACT_1")</f>
        <v>#N/A The record could not be found</v>
      </c>
      <c r="H155">
        <v>1</v>
      </c>
      <c r="I155">
        <v>1</v>
      </c>
      <c r="J155">
        <v>1</v>
      </c>
      <c r="K155">
        <v>1</v>
      </c>
      <c r="L155" t="s">
        <v>67</v>
      </c>
      <c r="M155" t="str">
        <f t="shared" si="18"/>
        <v>EUR</v>
      </c>
      <c r="P155" s="16" t="str">
        <f>_xll.RHistory(D155,".Timestamp;.Close","START:01-Mar-1995 NBROWS:1 INTERVAL:1D",,"SORT:ASC TSREPEAT:NO")</f>
        <v>Invalid RIC(s): EURIBOR10MD=</v>
      </c>
      <c r="Q155">
        <v>153.005</v>
      </c>
    </row>
    <row r="156" spans="1:23" x14ac:dyDescent="0.25">
      <c r="A156" t="s">
        <v>206</v>
      </c>
      <c r="B156" t="s">
        <v>15</v>
      </c>
      <c r="C156" t="s">
        <v>2</v>
      </c>
      <c r="D156" t="str">
        <f t="shared" si="19"/>
        <v>EURIBOR11MD=</v>
      </c>
      <c r="G156" t="str">
        <f>_xll.RtGet("IDN",A156,"PRIMACT_1")</f>
        <v>#N/A The record could not be found</v>
      </c>
      <c r="H156">
        <v>1</v>
      </c>
      <c r="I156">
        <v>1</v>
      </c>
      <c r="J156">
        <v>1</v>
      </c>
      <c r="K156">
        <v>1</v>
      </c>
      <c r="L156" t="s">
        <v>67</v>
      </c>
      <c r="M156" t="str">
        <f t="shared" si="18"/>
        <v>EUR</v>
      </c>
      <c r="P156" s="16" t="str">
        <f>_xll.RHistory(D156,".Timestamp;.Close","START:01-Mar-1995 NBROWS:1 INTERVAL:1D",,"SORT:ASC TSREPEAT:NO")</f>
        <v>Invalid RIC(s): EURIBOR11MD=</v>
      </c>
      <c r="Q156">
        <v>154.005</v>
      </c>
    </row>
    <row r="157" spans="1:23" x14ac:dyDescent="0.25">
      <c r="A157" t="s">
        <v>207</v>
      </c>
      <c r="B157" t="s">
        <v>124</v>
      </c>
      <c r="C157" t="s">
        <v>2</v>
      </c>
      <c r="D157" t="str">
        <f t="shared" si="19"/>
        <v>EURIBOR12MD=</v>
      </c>
      <c r="G157" t="str">
        <f>_xll.RtGet("IDN",A157,"PRIMACT_1")</f>
        <v>#N/A The record could not be found</v>
      </c>
      <c r="H157">
        <v>1</v>
      </c>
      <c r="I157">
        <v>1</v>
      </c>
      <c r="J157">
        <v>1</v>
      </c>
      <c r="K157">
        <v>1</v>
      </c>
      <c r="L157" t="s">
        <v>67</v>
      </c>
      <c r="M157" t="str">
        <f t="shared" si="18"/>
        <v>EUR</v>
      </c>
      <c r="P157" s="16" t="str">
        <f>_xll.RHistory(D157,".Timestamp;.Close","START:01-Mar-1995 NBROWS:1 INTERVAL:1D",,"SORT:ASC TSREPEAT:NO")</f>
        <v>Invalid RIC(s): EURIBOR12MD=</v>
      </c>
      <c r="Q157">
        <v>155.005</v>
      </c>
    </row>
    <row r="159" spans="1:23" x14ac:dyDescent="0.25">
      <c r="W159" s="16"/>
    </row>
    <row r="161" spans="17:24" x14ac:dyDescent="0.25">
      <c r="Q161" s="21"/>
      <c r="R161" s="21"/>
    </row>
    <row r="162" spans="17:24" x14ac:dyDescent="0.25">
      <c r="Q162" s="21"/>
      <c r="W162" s="21"/>
      <c r="X162" s="21"/>
    </row>
    <row r="163" spans="17:24" x14ac:dyDescent="0.25">
      <c r="Q163" s="21"/>
      <c r="W163" s="21"/>
    </row>
    <row r="164" spans="17:24" x14ac:dyDescent="0.25">
      <c r="Q164" s="21"/>
      <c r="W164" s="21"/>
    </row>
    <row r="165" spans="17:24" x14ac:dyDescent="0.25">
      <c r="Q165" s="21"/>
      <c r="W165" s="21"/>
    </row>
    <row r="166" spans="17:24" x14ac:dyDescent="0.25">
      <c r="Q166" s="21"/>
      <c r="W166" s="21"/>
    </row>
    <row r="167" spans="17:24" x14ac:dyDescent="0.25">
      <c r="Q167" s="21"/>
      <c r="W167" s="21"/>
    </row>
    <row r="168" spans="17:24" x14ac:dyDescent="0.25">
      <c r="W168" s="21"/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T53"/>
  <sheetViews>
    <sheetView zoomScaleNormal="100" workbookViewId="0">
      <selection activeCell="B2" sqref="B2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17" max="18" width="10.5703125" bestFit="1" customWidth="1"/>
    <col min="19" max="19" width="2" customWidth="1"/>
    <col min="20" max="20" width="14" bestFit="1" customWidth="1"/>
  </cols>
  <sheetData>
    <row r="2" spans="2:20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2:20" x14ac:dyDescent="0.25">
      <c r="B5" t="s">
        <v>5</v>
      </c>
      <c r="C5" t="s">
        <v>1</v>
      </c>
      <c r="D5" t="s">
        <v>390</v>
      </c>
      <c r="E5">
        <f>_xll.RtGet("IDN",D5,"BID")</f>
        <v>-0.51600000000000001</v>
      </c>
      <c r="F5">
        <f>_xll.RtGet("IDN",D5,"ASK")</f>
        <v>-0.376</v>
      </c>
      <c r="G5">
        <f>AVERAGE(E5:F5)</f>
        <v>-0.44600000000000001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  <c r="N5" s="12">
        <v>0</v>
      </c>
      <c r="P5" s="16">
        <f>_xll.RHistory(D5,".Timestamp;.Close","START:01-Mar-1995 NBROWS:1 INTERVAL:1D",,"SORT:ASC TSREPEAT:NO")</f>
        <v>37627</v>
      </c>
      <c r="Q5">
        <v>2.96</v>
      </c>
      <c r="T5" s="16"/>
    </row>
    <row r="6" spans="2:20" x14ac:dyDescent="0.25">
      <c r="B6" t="s">
        <v>6</v>
      </c>
      <c r="C6" t="s">
        <v>1</v>
      </c>
      <c r="D6" t="s">
        <v>391</v>
      </c>
      <c r="E6">
        <f>_xll.RtGet("IDN",D6,"BID")</f>
        <v>-0.49500000000000005</v>
      </c>
      <c r="F6">
        <f>_xll.RtGet("IDN",D6,"ASK")</f>
        <v>-0.39500000000000002</v>
      </c>
      <c r="G6">
        <f t="shared" ref="G6:G14" si="0">AVERAGE(E6:F6)</f>
        <v>-0.44500000000000006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1">B$2</f>
        <v>DKK</v>
      </c>
      <c r="N6" s="12">
        <v>0</v>
      </c>
      <c r="P6" s="16">
        <f>_xll.RHistory(D6,".Timestamp;.Close","START:01-Mar-1995 NBROWS:1 INTERVAL:1D",,"SORT:ASC TSREPEAT:NO")</f>
        <v>37627</v>
      </c>
      <c r="Q6">
        <v>2.95</v>
      </c>
      <c r="T6" s="16"/>
    </row>
    <row r="7" spans="2:20" x14ac:dyDescent="0.25">
      <c r="B7" t="s">
        <v>7</v>
      </c>
      <c r="C7" t="s">
        <v>1</v>
      </c>
      <c r="D7" t="s">
        <v>392</v>
      </c>
      <c r="E7">
        <f>_xll.RtGet("IDN",D7,"BID")</f>
        <v>-0.47700000000000004</v>
      </c>
      <c r="F7">
        <f>_xll.RtGet("IDN",D7,"ASK")</f>
        <v>-0.41700000000000004</v>
      </c>
      <c r="G7">
        <f t="shared" si="0"/>
        <v>-0.44700000000000006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DKK</v>
      </c>
      <c r="N7" s="12">
        <v>0</v>
      </c>
      <c r="P7" s="16">
        <f>_xll.RHistory(D7,".Timestamp;.Close","START:01-Mar-1995 NBROWS:1 INTERVAL:1D",,"SORT:ASC TSREPEAT:NO")</f>
        <v>37627</v>
      </c>
      <c r="Q7">
        <v>2.94</v>
      </c>
      <c r="T7" s="16"/>
    </row>
    <row r="8" spans="2:20" x14ac:dyDescent="0.25">
      <c r="B8" t="s">
        <v>10</v>
      </c>
      <c r="C8" t="s">
        <v>1</v>
      </c>
      <c r="D8" t="s">
        <v>393</v>
      </c>
      <c r="E8">
        <f>_xll.RtGet("IDN",D8,"BID")</f>
        <v>-0.48500000000000004</v>
      </c>
      <c r="F8">
        <f>_xll.RtGet("IDN",D8,"ASK")</f>
        <v>-0.42500000000000004</v>
      </c>
      <c r="G8">
        <f t="shared" si="0"/>
        <v>-0.45500000000000007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DKK</v>
      </c>
      <c r="N8" s="12">
        <v>0</v>
      </c>
      <c r="P8" s="16">
        <f>_xll.RHistory(D8,".Timestamp;.Close","START:01-Mar-1995 NBROWS:1 INTERVAL:1D",,"SORT:ASC TSREPEAT:NO")</f>
        <v>37627</v>
      </c>
      <c r="Q8">
        <v>2.87</v>
      </c>
      <c r="T8" s="16"/>
    </row>
    <row r="9" spans="2:20" x14ac:dyDescent="0.25">
      <c r="B9" t="s">
        <v>13</v>
      </c>
      <c r="C9" t="s">
        <v>1</v>
      </c>
      <c r="D9" t="s">
        <v>394</v>
      </c>
      <c r="E9">
        <f>_xll.RtGet("IDN",D9,"BID")</f>
        <v>-0.48700000000000004</v>
      </c>
      <c r="F9">
        <f>_xll.RtGet("IDN",D9,"ASK")</f>
        <v>-0.42700000000000005</v>
      </c>
      <c r="G9">
        <f t="shared" si="0"/>
        <v>-0.45700000000000007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DKK</v>
      </c>
      <c r="N9" s="12">
        <v>0</v>
      </c>
      <c r="P9" s="16">
        <f>_xll.RHistory(D9,".Timestamp;.Close","START:01-Mar-1995 NBROWS:1 INTERVAL:1D",,"SORT:ASC TSREPEAT:NO")</f>
        <v>37627</v>
      </c>
      <c r="Q9">
        <v>2.87</v>
      </c>
      <c r="T9" s="16"/>
    </row>
    <row r="10" spans="2:20" x14ac:dyDescent="0.25">
      <c r="B10" t="s">
        <v>16</v>
      </c>
      <c r="C10" t="s">
        <v>1</v>
      </c>
      <c r="D10" t="s">
        <v>395</v>
      </c>
      <c r="E10">
        <f>_xll.RtGet("IDN",D10,"BID")</f>
        <v>-0.48600000000000004</v>
      </c>
      <c r="F10">
        <f>_xll.RtGet("IDN",D10,"ASK")</f>
        <v>-0.42600000000000005</v>
      </c>
      <c r="G10">
        <f t="shared" si="0"/>
        <v>-0.45600000000000007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DKK</v>
      </c>
      <c r="N10" s="12">
        <v>0</v>
      </c>
      <c r="P10" s="16">
        <f>_xll.RHistory(D10,".Timestamp;.Close","START:01-Mar-1995 NBROWS:1 INTERVAL:1D",,"SORT:ASC TSREPEAT:NO")</f>
        <v>37627</v>
      </c>
      <c r="Q10">
        <v>2.87</v>
      </c>
      <c r="T10" s="16"/>
    </row>
    <row r="11" spans="2:20" x14ac:dyDescent="0.25">
      <c r="B11" t="s">
        <v>17</v>
      </c>
      <c r="C11" t="s">
        <v>1</v>
      </c>
      <c r="D11" t="s">
        <v>396</v>
      </c>
      <c r="E11">
        <f>_xll.RtGet("IDN",D11,"BID")</f>
        <v>-0.45300000000000001</v>
      </c>
      <c r="F11">
        <f>_xll.RtGet("IDN",D11,"ASK")</f>
        <v>-0.42300000000000004</v>
      </c>
      <c r="G11">
        <f t="shared" si="0"/>
        <v>-0.43800000000000006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DKK</v>
      </c>
      <c r="N11" s="12">
        <v>0</v>
      </c>
      <c r="P11" s="16">
        <f>_xll.RHistory(D11,".Timestamp;.Close","START:01-Mar-1995 NBROWS:1 INTERVAL:1D",,"SORT:ASC TSREPEAT:NO")</f>
        <v>41374</v>
      </c>
      <c r="Q11">
        <v>0.1182</v>
      </c>
      <c r="T11" s="16"/>
    </row>
    <row r="12" spans="2:20" x14ac:dyDescent="0.25">
      <c r="B12" t="s">
        <v>18</v>
      </c>
      <c r="C12" t="s">
        <v>1</v>
      </c>
      <c r="D12" t="s">
        <v>397</v>
      </c>
      <c r="E12">
        <f>_xll.RtGet("IDN",D12,"BID")</f>
        <v>-0.42300000000000004</v>
      </c>
      <c r="F12">
        <f>_xll.RtGet("IDN",D12,"ASK")</f>
        <v>-0.39300000000000002</v>
      </c>
      <c r="G12">
        <f t="shared" si="0"/>
        <v>-0.40800000000000003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DKK</v>
      </c>
      <c r="N12" s="12">
        <v>0</v>
      </c>
      <c r="P12" s="16">
        <f>_xll.RHistory(D12,".Timestamp;.Close","START:01-Mar-1995 NBROWS:1 INTERVAL:1D",,"SORT:ASC TSREPEAT:NO")</f>
        <v>41374</v>
      </c>
      <c r="Q12">
        <v>0.23180000000000001</v>
      </c>
      <c r="T12" s="16"/>
    </row>
    <row r="13" spans="2:20" x14ac:dyDescent="0.25">
      <c r="B13" t="s">
        <v>19</v>
      </c>
      <c r="C13" t="s">
        <v>1</v>
      </c>
      <c r="D13" t="s">
        <v>398</v>
      </c>
      <c r="E13">
        <f>_xll.RtGet("IDN",D13,"BID")</f>
        <v>-0.35020000000000001</v>
      </c>
      <c r="F13">
        <f>_xll.RtGet("IDN",D13,"ASK")</f>
        <v>-0.31020000000000003</v>
      </c>
      <c r="G13">
        <f t="shared" si="0"/>
        <v>-0.33020000000000005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DKK</v>
      </c>
      <c r="N13" s="12">
        <v>0</v>
      </c>
      <c r="P13" s="16">
        <f>_xll.RHistory(D13,".Timestamp;.Close","START:01-Mar-1995 NBROWS:1 INTERVAL:1D",,"SORT:ASC TSREPEAT:NO")</f>
        <v>41374</v>
      </c>
      <c r="Q13">
        <v>0.38340000000000002</v>
      </c>
      <c r="T13" s="16"/>
    </row>
    <row r="14" spans="2:20" x14ac:dyDescent="0.25">
      <c r="B14" t="s">
        <v>20</v>
      </c>
      <c r="C14" t="s">
        <v>1</v>
      </c>
      <c r="D14" t="s">
        <v>399</v>
      </c>
      <c r="E14">
        <f>_xll.RtGet("IDN",D14,"BID")</f>
        <v>-0.3049</v>
      </c>
      <c r="F14">
        <f>_xll.RtGet("IDN",D14,"ASK")</f>
        <v>-0.24490000000000001</v>
      </c>
      <c r="G14">
        <f t="shared" si="0"/>
        <v>-0.27490000000000003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DKK</v>
      </c>
      <c r="N14" s="12">
        <v>0</v>
      </c>
      <c r="P14" s="16">
        <f>_xll.RHistory(D14,".Timestamp;.Close","START:01-Mar-1995 NBROWS:1 INTERVAL:1D",,"SORT:ASC TSREPEAT:NO")</f>
        <v>41374</v>
      </c>
      <c r="Q14">
        <v>0.56110000000000004</v>
      </c>
      <c r="T14" s="16"/>
    </row>
    <row r="15" spans="2:20" x14ac:dyDescent="0.25">
      <c r="B15" t="s">
        <v>71</v>
      </c>
      <c r="C15" t="s">
        <v>2</v>
      </c>
      <c r="D15" t="s">
        <v>400</v>
      </c>
      <c r="G15">
        <f>_xll.RtGet("IDN",D15,"PRIMACT_1")</f>
        <v>-0.40670000000000001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>B$2</f>
        <v>DKK</v>
      </c>
      <c r="N15" s="12">
        <v>0</v>
      </c>
      <c r="P15" s="16">
        <f>_xll.RHistory(D15,".Timestamp;.Close","START:01-Mar-1995 NBROWS:1 INTERVAL:1D",,"SORT:ASC TSREPEAT:NO")</f>
        <v>38443</v>
      </c>
      <c r="Q15">
        <v>2.1783000000000001</v>
      </c>
      <c r="T15" s="16"/>
    </row>
    <row r="16" spans="2:20" x14ac:dyDescent="0.25">
      <c r="B16" t="s">
        <v>72</v>
      </c>
      <c r="C16" t="s">
        <v>2</v>
      </c>
      <c r="D16" t="s">
        <v>401</v>
      </c>
      <c r="G16">
        <f>_xll.RtGet("IDN",D16,"PRIMACT_1")</f>
        <v>-0.38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ref="M16:M22" si="2">B$2</f>
        <v>DKK</v>
      </c>
      <c r="N16" s="12">
        <v>0</v>
      </c>
      <c r="P16" s="16">
        <f>_xll.RHistory(D16,".Timestamp;.Close","START:01-Mar-1995 NBROWS:1 INTERVAL:1D",,"SORT:ASC TSREPEAT:NO")</f>
        <v>38443</v>
      </c>
      <c r="Q16">
        <v>2.1783000000000001</v>
      </c>
      <c r="T16" s="16"/>
    </row>
    <row r="17" spans="2:20" x14ac:dyDescent="0.25">
      <c r="B17" t="s">
        <v>5</v>
      </c>
      <c r="C17" t="s">
        <v>2</v>
      </c>
      <c r="D17" t="s">
        <v>402</v>
      </c>
      <c r="G17">
        <f>_xll.RtGet("IDN",D17,"PRIMACT_1")</f>
        <v>-0.3367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DKK</v>
      </c>
      <c r="N17" s="12">
        <v>0</v>
      </c>
      <c r="P17" s="16">
        <f>_xll.RHistory(D17,".Timestamp;.Close","START:01-Mar-1995 NBROWS:1 INTERVAL:1D",,"SORT:ASC TSREPEAT:NO")</f>
        <v>34759</v>
      </c>
      <c r="Q17">
        <v>5.8659999999999997</v>
      </c>
      <c r="T17" s="16"/>
    </row>
    <row r="18" spans="2:20" x14ac:dyDescent="0.25">
      <c r="B18" t="s">
        <v>6</v>
      </c>
      <c r="C18" t="s">
        <v>2</v>
      </c>
      <c r="D18" t="s">
        <v>403</v>
      </c>
      <c r="G18">
        <f>_xll.RtGet("IDN",D18,"PRIMACT_1")</f>
        <v>-0.28670000000000001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DKK</v>
      </c>
      <c r="N18" s="12">
        <v>0</v>
      </c>
      <c r="P18" s="16">
        <f>_xll.RHistory(D18,".Timestamp;.Close","START:01-Mar-1995 NBROWS:1 INTERVAL:1D",,"SORT:ASC TSREPEAT:NO")</f>
        <v>34759</v>
      </c>
      <c r="Q18">
        <v>6.01</v>
      </c>
      <c r="T18" s="16"/>
    </row>
    <row r="19" spans="2:20" x14ac:dyDescent="0.25">
      <c r="B19" t="s">
        <v>7</v>
      </c>
      <c r="C19" t="s">
        <v>2</v>
      </c>
      <c r="D19" t="s">
        <v>404</v>
      </c>
      <c r="G19">
        <f>_xll.RtGet("IDN",D19,"PRIMACT_1")</f>
        <v>-0.25330000000000003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DKK</v>
      </c>
      <c r="N19" s="12">
        <v>0</v>
      </c>
      <c r="P19" s="16">
        <f>_xll.RHistory(D19,".Timestamp;.Close","START:01-Mar-1995 NBROWS:1 INTERVAL:1D",,"SORT:ASC TSREPEAT:NO")</f>
        <v>34759</v>
      </c>
      <c r="Q19">
        <v>6.1280000000000001</v>
      </c>
      <c r="T19" s="16"/>
    </row>
    <row r="20" spans="2:20" x14ac:dyDescent="0.25">
      <c r="B20" t="s">
        <v>10</v>
      </c>
      <c r="C20" t="s">
        <v>2</v>
      </c>
      <c r="D20" t="s">
        <v>405</v>
      </c>
      <c r="G20">
        <f>_xll.RtGet("IDN",D20,"PRIMACT_1")</f>
        <v>-0.12670000000000001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DKK</v>
      </c>
      <c r="N20" s="12">
        <v>0</v>
      </c>
      <c r="P20" s="16">
        <f>_xll.RHistory(D20,".Timestamp;.Close","START:01-Mar-1995 NBROWS:1 INTERVAL:1D",,"SORT:ASC TSREPEAT:NO")</f>
        <v>34759</v>
      </c>
      <c r="Q20">
        <v>6.45</v>
      </c>
      <c r="T20" s="16"/>
    </row>
    <row r="21" spans="2:20" x14ac:dyDescent="0.25">
      <c r="B21" t="s">
        <v>13</v>
      </c>
      <c r="C21" t="s">
        <v>2</v>
      </c>
      <c r="D21" t="s">
        <v>406</v>
      </c>
      <c r="G21">
        <f>_xll.RtGet("IDN",D21,"PRIMACT_1")</f>
        <v>-2.3300000000000001E-2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DKK</v>
      </c>
      <c r="N21" s="12">
        <v>0</v>
      </c>
      <c r="P21" s="16">
        <f>_xll.RHistory(D21,".Timestamp;.Close","START:01-Mar-1995 NBROWS:1 INTERVAL:1D",,"SORT:ASC TSREPEAT:NO")</f>
        <v>34980</v>
      </c>
      <c r="Q21">
        <v>5.8159999999999998</v>
      </c>
      <c r="T21" s="16"/>
    </row>
    <row r="22" spans="2:20" x14ac:dyDescent="0.25">
      <c r="B22" t="s">
        <v>16</v>
      </c>
      <c r="C22" t="s">
        <v>2</v>
      </c>
      <c r="D22" t="s">
        <v>407</v>
      </c>
      <c r="G22">
        <f>_xll.RtGet("IDN",D22,"PRIMACT_1")</f>
        <v>8.3299999999999999E-2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DKK</v>
      </c>
      <c r="N22" s="12">
        <v>0</v>
      </c>
      <c r="P22" s="16">
        <f>_xll.RHistory(D22,".Timestamp;.Close","START:01-Mar-1995 NBROWS:1 INTERVAL:1D",,"SORT:ASC TSREPEAT:NO")</f>
        <v>34988</v>
      </c>
      <c r="Q22">
        <v>5.8479999999999999</v>
      </c>
      <c r="T22" s="16"/>
    </row>
    <row r="23" spans="2:20" x14ac:dyDescent="0.25">
      <c r="B23" t="s">
        <v>10</v>
      </c>
      <c r="C23" t="s">
        <v>33</v>
      </c>
      <c r="D23" t="s">
        <v>373</v>
      </c>
      <c r="E23">
        <f>_xll.RtGet("IDN",D23,"BID")</f>
        <v>-0.2266774</v>
      </c>
      <c r="F23">
        <f>_xll.RtGet("IDN",D23,"ASK")</f>
        <v>-0.1966774</v>
      </c>
      <c r="G23">
        <f t="shared" ref="G23" si="3">AVERAGE(E23:F23)</f>
        <v>-0.21167740000000002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" si="4">B$2</f>
        <v>DKK</v>
      </c>
      <c r="N23" s="12" t="s">
        <v>7</v>
      </c>
      <c r="P23" s="16">
        <f>_xll.RHistory(D23,".Timestamp;.Close","START:01-Mar-1995 NBROWS:1 INTERVAL:1D",,"SORT:ASC TSREPEAT:NO")</f>
        <v>36322</v>
      </c>
      <c r="Q23">
        <v>3.11</v>
      </c>
      <c r="S23" t="str">
        <f>_xll.RtGet("IDN",D23,"GV3_TEXT")</f>
        <v>150620</v>
      </c>
      <c r="T23" s="16">
        <f>DATE(RIGHT(S23,2)+100,MID(S23,3,2)+LEFT(N23,1),LEFT(S23,2))</f>
        <v>44089</v>
      </c>
    </row>
    <row r="24" spans="2:20" x14ac:dyDescent="0.25">
      <c r="B24" t="s">
        <v>13</v>
      </c>
      <c r="C24" t="s">
        <v>33</v>
      </c>
      <c r="D24" t="s">
        <v>374</v>
      </c>
      <c r="E24">
        <f>_xll.RtGet("IDN",D24,"BID")</f>
        <v>-0.224</v>
      </c>
      <c r="F24">
        <f>_xll.RtGet("IDN",D24,"ASK")</f>
        <v>-0.19400000000000001</v>
      </c>
      <c r="G24">
        <f t="shared" ref="G24:G38" si="5">AVERAGE(E24:F24)</f>
        <v>-0.20900000000000002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ref="M24:M38" si="6">B$2</f>
        <v>DKK</v>
      </c>
      <c r="N24" s="12" t="s">
        <v>7</v>
      </c>
      <c r="P24" s="16">
        <f>_xll.RHistory(D24,".Timestamp;.Close","START:01-Mar-1995 NBROWS:1 INTERVAL:1D",,"SORT:ASC TSREPEAT:NO")</f>
        <v>36322</v>
      </c>
      <c r="Q24">
        <v>3.21</v>
      </c>
      <c r="S24" t="str">
        <f>_xll.RtGet("IDN",D24,"GV3_TEXT")</f>
        <v>140920</v>
      </c>
      <c r="T24" s="16">
        <f>DATE(RIGHT(S24,2)+100,MID(S24,3,2)+LEFT(N24,1),LEFT(S24,2))</f>
        <v>44179</v>
      </c>
    </row>
    <row r="25" spans="2:20" x14ac:dyDescent="0.25">
      <c r="B25" t="s">
        <v>16</v>
      </c>
      <c r="C25" t="s">
        <v>33</v>
      </c>
      <c r="D25" t="s">
        <v>375</v>
      </c>
      <c r="E25">
        <f>_xll.RtGet("IDN",D25,"BID")</f>
        <v>-0.22</v>
      </c>
      <c r="F25">
        <f>_xll.RtGet("IDN",D25,"ASK")</f>
        <v>-0.2</v>
      </c>
      <c r="G25">
        <f t="shared" si="5"/>
        <v>-0.21000000000000002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6"/>
        <v>DKK</v>
      </c>
      <c r="N25" s="12" t="s">
        <v>7</v>
      </c>
      <c r="P25" s="16">
        <f>_xll.RHistory(D25,".Timestamp;.Close","START:01-Mar-1995 NBROWS:1 INTERVAL:1D",,"SORT:ASC TSREPEAT:NO")</f>
        <v>36322</v>
      </c>
      <c r="Q25">
        <v>3.47</v>
      </c>
      <c r="S25" t="str">
        <f>_xll.RtGet("IDN",D25,"GV3_TEXT")</f>
        <v>141220</v>
      </c>
      <c r="T25" s="16">
        <f>DATE(RIGHT(S25,2)+100,MID(S25,3,2)+LEFT(N25,1),LEFT(S25,2))</f>
        <v>44269</v>
      </c>
    </row>
    <row r="26" spans="2:20" x14ac:dyDescent="0.25">
      <c r="B26" t="s">
        <v>37</v>
      </c>
      <c r="C26" t="s">
        <v>33</v>
      </c>
      <c r="D26" t="s">
        <v>376</v>
      </c>
      <c r="E26">
        <f>_xll.RtGet("IDN",D26,"BID")</f>
        <v>-0.2088276</v>
      </c>
      <c r="F26">
        <f>_xll.RtGet("IDN",D26,"ASK")</f>
        <v>-0.1788276</v>
      </c>
      <c r="G26">
        <f t="shared" si="5"/>
        <v>-0.19382759999999999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6"/>
        <v>DKK</v>
      </c>
      <c r="N26" s="12" t="s">
        <v>7</v>
      </c>
      <c r="P26" s="16">
        <f>_xll.RHistory(D26,".Timestamp;.Close","START:01-Mar-1995 NBROWS:1 INTERVAL:1D",,"SORT:ASC TSREPEAT:NO")</f>
        <v>36322</v>
      </c>
      <c r="Q26">
        <v>3.48</v>
      </c>
      <c r="S26" t="str">
        <f>_xll.RtGet("IDN",D26,"GV3_TEXT")</f>
        <v>150321</v>
      </c>
      <c r="T26" s="16">
        <f>DATE(RIGHT(S26,2)+100,MID(S26,3,2)+LEFT(N26,1),LEFT(S26,2))</f>
        <v>44362</v>
      </c>
    </row>
    <row r="27" spans="2:20" x14ac:dyDescent="0.25">
      <c r="B27" t="s">
        <v>39</v>
      </c>
      <c r="C27" t="s">
        <v>33</v>
      </c>
      <c r="D27" t="s">
        <v>377</v>
      </c>
      <c r="E27">
        <f>_xll.RtGet("IDN",D27,"BID")</f>
        <v>-0.17</v>
      </c>
      <c r="F27">
        <f>_xll.RtGet("IDN",D27,"ASK")</f>
        <v>-0.15</v>
      </c>
      <c r="G27">
        <f t="shared" si="5"/>
        <v>-0.16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DKK</v>
      </c>
      <c r="N27" s="12" t="s">
        <v>7</v>
      </c>
      <c r="P27" s="16">
        <f>_xll.RHistory(D27,".Timestamp;.Close","START:01-Mar-1995 NBROWS:1 INTERVAL:1D",,"SORT:ASC TSREPEAT:NO")</f>
        <v>36356</v>
      </c>
      <c r="Q27">
        <v>4.17</v>
      </c>
      <c r="S27" t="str">
        <f>_xll.RtGet("IDN",D27,"GV3_TEXT")</f>
        <v>140621</v>
      </c>
      <c r="T27" s="16">
        <f>DATE(RIGHT(S27,2)+100,MID(S27,3,2)+LEFT(N27,1),LEFT(S27,2))</f>
        <v>44453</v>
      </c>
    </row>
    <row r="28" spans="2:20" x14ac:dyDescent="0.25">
      <c r="B28" t="s">
        <v>41</v>
      </c>
      <c r="C28" t="s">
        <v>33</v>
      </c>
      <c r="D28" t="s">
        <v>378</v>
      </c>
      <c r="E28">
        <f>_xll.RtGet("IDN",D28,"BID")</f>
        <v>-0.13850000000000001</v>
      </c>
      <c r="F28">
        <f>_xll.RtGet("IDN",D28,"ASK")</f>
        <v>-0.1085</v>
      </c>
      <c r="G28">
        <f t="shared" si="5"/>
        <v>-0.1235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DKK</v>
      </c>
      <c r="N28" s="12" t="s">
        <v>7</v>
      </c>
      <c r="P28" s="16">
        <f>_xll.RHistory(D28,".Timestamp;.Close","START:01-Mar-1995 NBROWS:1 INTERVAL:1D",,"SORT:ASC TSREPEAT:NO")</f>
        <v>36356</v>
      </c>
      <c r="Q28">
        <v>4.43</v>
      </c>
      <c r="S28" t="str">
        <f>_xll.RtGet("IDN",D28,"GV3_TEXT")</f>
        <v>130921</v>
      </c>
      <c r="T28" s="16">
        <f>DATE(RIGHT(S28,2)+100,MID(S28,3,2)+LEFT(N28,1),LEFT(S28,2))</f>
        <v>44543</v>
      </c>
    </row>
    <row r="29" spans="2:20" x14ac:dyDescent="0.25">
      <c r="B29" t="s">
        <v>17</v>
      </c>
      <c r="C29" t="s">
        <v>33</v>
      </c>
      <c r="D29" t="s">
        <v>379</v>
      </c>
      <c r="E29">
        <f>_xll.RtGet("IDN",D29,"BID")</f>
        <v>-0.10961409999999999</v>
      </c>
      <c r="F29">
        <f>_xll.RtGet("IDN",D29,"ASK")</f>
        <v>-7.9614099999999993E-2</v>
      </c>
      <c r="G29">
        <f t="shared" si="5"/>
        <v>-9.4614099999999993E-2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DKK</v>
      </c>
      <c r="N29" s="12" t="s">
        <v>7</v>
      </c>
      <c r="P29" s="16">
        <f>_xll.RHistory(D29,".Timestamp;.Close","START:01-Mar-1995 NBROWS:1 INTERVAL:1D",,"SORT:ASC TSREPEAT:NO")</f>
        <v>38280</v>
      </c>
      <c r="Q29">
        <v>3.02</v>
      </c>
      <c r="S29" t="str">
        <f>_xll.RtGet("IDN",D29,"GV3_TEXT")</f>
        <v>131221</v>
      </c>
      <c r="T29" s="16">
        <f>DATE(RIGHT(S29,2)+100,MID(S29,3,2)+LEFT(N29,1),LEFT(S29,2))</f>
        <v>44633</v>
      </c>
    </row>
    <row r="30" spans="2:20" x14ac:dyDescent="0.25">
      <c r="B30" t="s">
        <v>44</v>
      </c>
      <c r="C30" t="s">
        <v>33</v>
      </c>
      <c r="D30" t="s">
        <v>380</v>
      </c>
      <c r="E30">
        <f>_xll.RtGet("IDN",D30,"BID")</f>
        <v>-9.4592899999999994E-2</v>
      </c>
      <c r="F30">
        <f>_xll.RtGet("IDN",D30,"ASK")</f>
        <v>-6.4592899999999995E-2</v>
      </c>
      <c r="G30">
        <f t="shared" si="5"/>
        <v>-7.9592899999999994E-2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DKK</v>
      </c>
      <c r="N30" s="12" t="s">
        <v>7</v>
      </c>
      <c r="P30" s="16">
        <f>_xll.RHistory(D30,".Timestamp;.Close","START:01-Mar-1995 NBROWS:1 INTERVAL:1D",,"SORT:ASC TSREPEAT:NO")</f>
        <v>38280</v>
      </c>
      <c r="Q30">
        <v>3.16</v>
      </c>
      <c r="S30" t="str">
        <f>_xll.RtGet("IDN",D30,"GV3_TEXT")</f>
        <v>140322</v>
      </c>
      <c r="T30" s="16">
        <f>DATE(RIGHT(S30,2)+100,MID(S30,3,2)+LEFT(N30,1),LEFT(S30,2))</f>
        <v>44726</v>
      </c>
    </row>
    <row r="31" spans="2:20" x14ac:dyDescent="0.25">
      <c r="B31" t="s">
        <v>46</v>
      </c>
      <c r="C31" t="s">
        <v>33</v>
      </c>
      <c r="D31" t="s">
        <v>381</v>
      </c>
      <c r="E31">
        <f>_xll.RtGet("IDN",D31,"BID")</f>
        <v>-8.1390199999999996E-2</v>
      </c>
      <c r="F31">
        <f>_xll.RtGet("IDN",D31,"ASK")</f>
        <v>-5.1390199999999997E-2</v>
      </c>
      <c r="G31">
        <f t="shared" si="5"/>
        <v>-6.6390199999999996E-2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6"/>
        <v>DKK</v>
      </c>
      <c r="N31" s="12" t="s">
        <v>7</v>
      </c>
      <c r="P31" s="16">
        <f>_xll.RHistory(D31,".Timestamp;.Close","START:01-Mar-1995 NBROWS:1 INTERVAL:1D",,"SORT:ASC TSREPEAT:NO")</f>
        <v>38280</v>
      </c>
      <c r="Q31">
        <v>3.31</v>
      </c>
      <c r="S31" t="str">
        <f>_xll.RtGet("IDN",D31,"GV3_TEXT")</f>
        <v>130622</v>
      </c>
      <c r="T31" s="16">
        <f>DATE(RIGHT(S31,2)+100,MID(S31,3,2)+LEFT(N31,1),LEFT(S31,2))</f>
        <v>44817</v>
      </c>
    </row>
    <row r="32" spans="2:20" x14ac:dyDescent="0.25">
      <c r="B32" t="s">
        <v>48</v>
      </c>
      <c r="C32" t="s">
        <v>33</v>
      </c>
      <c r="D32" t="s">
        <v>382</v>
      </c>
      <c r="E32">
        <f>_xll.RtGet("IDN",D32,"BID")</f>
        <v>-6.2171799999999999E-2</v>
      </c>
      <c r="F32">
        <f>_xll.RtGet("IDN",D32,"ASK")</f>
        <v>-3.21718E-2</v>
      </c>
      <c r="G32">
        <f t="shared" si="5"/>
        <v>-4.71718E-2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6"/>
        <v>DKK</v>
      </c>
      <c r="N32" s="12" t="s">
        <v>7</v>
      </c>
      <c r="P32" s="16">
        <f>_xll.RHistory(D32,".Timestamp;.Close","START:01-Mar-1995 NBROWS:1 INTERVAL:1D",,"SORT:ASC TSREPEAT:NO")</f>
        <v>38280</v>
      </c>
      <c r="Q32">
        <v>3.42</v>
      </c>
      <c r="S32" t="str">
        <f>_xll.RtGet("IDN",D32,"GV3_TEXT")</f>
        <v>190922</v>
      </c>
      <c r="T32" s="16">
        <f>DATE(RIGHT(S32,2)+100,MID(S32,3,2)+LEFT(N32,1),LEFT(S32,2))</f>
        <v>44914</v>
      </c>
    </row>
    <row r="33" spans="2:20" x14ac:dyDescent="0.25">
      <c r="B33" t="s">
        <v>13</v>
      </c>
      <c r="C33" t="s">
        <v>33</v>
      </c>
      <c r="D33" t="s">
        <v>383</v>
      </c>
      <c r="E33">
        <f>_xll.RtGet("IDN",D33,"BID")</f>
        <v>-7.980000000000001E-2</v>
      </c>
      <c r="F33">
        <f>_xll.RtGet("IDN",D33,"ASK")</f>
        <v>-4.9800000000000004E-2</v>
      </c>
      <c r="G33">
        <f t="shared" si="5"/>
        <v>-6.480000000000001E-2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6"/>
        <v>DKK</v>
      </c>
      <c r="N33" s="12" t="s">
        <v>10</v>
      </c>
      <c r="P33" s="16">
        <f>_xll.RHistory(D33,".Timestamp;.Close","START:01-Mar-1995 NBROWS:1 INTERVAL:1D",,"SORT:ASC TSREPEAT:NO")</f>
        <v>36322</v>
      </c>
      <c r="Q33">
        <v>3.32</v>
      </c>
      <c r="S33" t="str">
        <f>_xll.RtGet("IDN",D33,"GV3_TEXT")</f>
        <v>150620</v>
      </c>
      <c r="T33" s="16">
        <f>DATE(RIGHT(S33,2)+100,MID(S33,3,2)+LEFT(N33,1),LEFT(S33,2))</f>
        <v>44180</v>
      </c>
    </row>
    <row r="34" spans="2:20" x14ac:dyDescent="0.25">
      <c r="B34" t="s">
        <v>16</v>
      </c>
      <c r="C34" t="s">
        <v>33</v>
      </c>
      <c r="D34" t="s">
        <v>384</v>
      </c>
      <c r="E34">
        <f>_xll.RtGet("IDN",D34,"BID")</f>
        <v>-7.1500000000000008E-2</v>
      </c>
      <c r="F34">
        <f>_xll.RtGet("IDN",D34,"ASK")</f>
        <v>-4.1500000000000002E-2</v>
      </c>
      <c r="G34">
        <f t="shared" si="5"/>
        <v>-5.6500000000000009E-2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6"/>
        <v>DKK</v>
      </c>
      <c r="N34" s="12" t="s">
        <v>10</v>
      </c>
      <c r="P34" s="16">
        <f>_xll.RHistory(D34,".Timestamp;.Close","START:01-Mar-1995 NBROWS:1 INTERVAL:1D",,"SORT:ASC TSREPEAT:NO")</f>
        <v>36322</v>
      </c>
      <c r="Q34">
        <v>3.49</v>
      </c>
      <c r="S34" t="str">
        <f>_xll.RtGet("IDN",D34,"GV3_TEXT")</f>
        <v>140920</v>
      </c>
      <c r="T34" s="16">
        <f>DATE(RIGHT(S34,2)+100,MID(S34,3,2)+LEFT(N34,1),LEFT(S34,2))</f>
        <v>44269</v>
      </c>
    </row>
    <row r="35" spans="2:20" x14ac:dyDescent="0.25">
      <c r="B35" t="s">
        <v>410</v>
      </c>
      <c r="C35" t="s">
        <v>33</v>
      </c>
      <c r="D35" t="s">
        <v>385</v>
      </c>
      <c r="E35">
        <f>_xll.RtGet("IDN",D35,"BID")</f>
        <v>-5.3600000000000002E-2</v>
      </c>
      <c r="F35">
        <f>_xll.RtGet("IDN",D35,"ASK")</f>
        <v>-2.3599999999999999E-2</v>
      </c>
      <c r="G35">
        <f t="shared" si="5"/>
        <v>-3.8600000000000002E-2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6"/>
        <v>DKK</v>
      </c>
      <c r="N35" s="12" t="s">
        <v>10</v>
      </c>
      <c r="P35" s="16">
        <f>_xll.RHistory(D35,".Timestamp;.Close","START:01-Mar-1995 NBROWS:1 INTERVAL:1D",,"SORT:ASC TSREPEAT:NO")</f>
        <v>36322</v>
      </c>
      <c r="Q35">
        <v>3.6</v>
      </c>
      <c r="S35" t="str">
        <f>_xll.RtGet("IDN",D35,"GV3_TEXT")</f>
        <v>141220</v>
      </c>
      <c r="T35" s="16">
        <f>DATE(RIGHT(S35,2)+100,MID(S35,3,2)+LEFT(N35,1),LEFT(S35,2))</f>
        <v>44361</v>
      </c>
    </row>
    <row r="36" spans="2:20" x14ac:dyDescent="0.25">
      <c r="B36" t="s">
        <v>140</v>
      </c>
      <c r="C36" t="s">
        <v>33</v>
      </c>
      <c r="D36" t="s">
        <v>386</v>
      </c>
      <c r="E36">
        <f>_xll.RtGet("IDN",D36,"BID")</f>
        <v>-3.1400000000000004E-2</v>
      </c>
      <c r="F36">
        <f>_xll.RtGet("IDN",D36,"ASK")</f>
        <v>-1.4E-3</v>
      </c>
      <c r="G36">
        <f t="shared" si="5"/>
        <v>-1.6400000000000001E-2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6"/>
        <v>DKK</v>
      </c>
      <c r="N36" s="12" t="s">
        <v>10</v>
      </c>
      <c r="P36" s="16">
        <f>_xll.RHistory(D36,".Timestamp;.Close","START:01-Mar-1995 NBROWS:1 INTERVAL:1D",,"SORT:ASC TSREPEAT:NO")</f>
        <v>36322</v>
      </c>
      <c r="Q36">
        <v>3.75</v>
      </c>
      <c r="S36" t="str">
        <f>_xll.RtGet("IDN",D36,"GV3_TEXT")</f>
        <v>150321</v>
      </c>
      <c r="T36" s="16">
        <f>DATE(RIGHT(S36,2)+100,MID(S36,3,2)+LEFT(N36,1),LEFT(S36,2))</f>
        <v>44454</v>
      </c>
    </row>
    <row r="37" spans="2:20" x14ac:dyDescent="0.25">
      <c r="B37" t="s">
        <v>411</v>
      </c>
      <c r="C37" t="s">
        <v>33</v>
      </c>
      <c r="D37" t="s">
        <v>387</v>
      </c>
      <c r="E37">
        <f>_xll.RtGet("IDN",D37,"BID")</f>
        <v>-2.2000000000000001E-3</v>
      </c>
      <c r="F37">
        <f>_xll.RtGet("IDN",D37,"ASK")</f>
        <v>2.7800000000000002E-2</v>
      </c>
      <c r="G37">
        <f t="shared" si="5"/>
        <v>1.2800000000000001E-2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DKK</v>
      </c>
      <c r="N37" s="12" t="s">
        <v>10</v>
      </c>
      <c r="P37" s="16">
        <f>_xll.RHistory(D37,".Timestamp;.Close","START:01-Mar-1995 NBROWS:1 INTERVAL:1D",,"SORT:ASC TSREPEAT:NO")</f>
        <v>36356</v>
      </c>
      <c r="Q37">
        <v>4.33</v>
      </c>
      <c r="S37" t="str">
        <f>_xll.RtGet("IDN",D37,"GV3_TEXT")</f>
        <v>140621</v>
      </c>
      <c r="T37" s="16">
        <f>DATE(RIGHT(S37,2)+100,MID(S37,3,2)+LEFT(N37,1),LEFT(S37,2))</f>
        <v>44544</v>
      </c>
    </row>
    <row r="38" spans="2:20" x14ac:dyDescent="0.25">
      <c r="B38" t="s">
        <v>17</v>
      </c>
      <c r="C38" t="s">
        <v>33</v>
      </c>
      <c r="D38" t="s">
        <v>388</v>
      </c>
      <c r="E38">
        <f>_xll.RtGet("IDN",D38,"BID")</f>
        <v>2.53E-2</v>
      </c>
      <c r="F38">
        <f>_xll.RtGet("IDN",D38,"ASK")</f>
        <v>5.5300000000000002E-2</v>
      </c>
      <c r="G38">
        <f t="shared" si="5"/>
        <v>4.0300000000000002E-2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DKK</v>
      </c>
      <c r="N38" s="12" t="s">
        <v>10</v>
      </c>
      <c r="P38" s="16">
        <f>_xll.RHistory(D38,".Timestamp;.Close","START:01-Mar-1995 NBROWS:1 INTERVAL:1D",,"SORT:ASC TSREPEAT:NO")</f>
        <v>36356</v>
      </c>
      <c r="Q38">
        <v>4.55</v>
      </c>
      <c r="S38" t="str">
        <f>_xll.RtGet("IDN",D38,"GV3_TEXT")</f>
        <v>130921</v>
      </c>
      <c r="T38" s="16">
        <f>DATE(RIGHT(S38,2)+100,MID(S38,3,2)+LEFT(N38,1),LEFT(S38,2))</f>
        <v>44633</v>
      </c>
    </row>
    <row r="39" spans="2:20" x14ac:dyDescent="0.25">
      <c r="B39" t="s">
        <v>16</v>
      </c>
      <c r="C39" t="s">
        <v>3</v>
      </c>
      <c r="D39" t="str">
        <f>"DKKAB6C"&amp;B39&amp;"="</f>
        <v>DKKAB6C1Y=</v>
      </c>
      <c r="E39">
        <f>_xll.RtGet("IDN",D39,"BID")</f>
        <v>-8.9300000000000004E-2</v>
      </c>
      <c r="F39">
        <f>_xll.RtGet("IDN",D39,"ASK")</f>
        <v>-7.1099999999999997E-2</v>
      </c>
      <c r="G39">
        <f t="shared" ref="G39:G53" si="7">AVERAGE(E39:F39)</f>
        <v>-8.0199999999999994E-2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ref="M39:M53" si="8">B$2</f>
        <v>DKK</v>
      </c>
      <c r="N39" s="12" t="s">
        <v>10</v>
      </c>
      <c r="P39" s="16">
        <f>_xll.RHistory(D39,".Timestamp;.Close","START:01-Mar-1995 NBROWS:1 INTERVAL:1D",,"SORT:ASC TSREPEAT:NO")</f>
        <v>35655</v>
      </c>
      <c r="Q39">
        <v>4.1399999999999997</v>
      </c>
    </row>
    <row r="40" spans="2:20" x14ac:dyDescent="0.25">
      <c r="B40" t="s">
        <v>17</v>
      </c>
      <c r="C40" t="s">
        <v>3</v>
      </c>
      <c r="D40" t="str">
        <f t="shared" ref="D40:D53" si="9">"DKKAB6C"&amp;B40&amp;"="</f>
        <v>DKKAB6C2Y=</v>
      </c>
      <c r="E40">
        <f>_xll.RtGet("IDN",D40,"BID")</f>
        <v>-3.3500000000000002E-2</v>
      </c>
      <c r="F40">
        <f>_xll.RtGet("IDN",D40,"ASK")</f>
        <v>-8.5000000000000006E-3</v>
      </c>
      <c r="G40">
        <f t="shared" si="7"/>
        <v>-2.1000000000000001E-2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8"/>
        <v>DKK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7.93</v>
      </c>
    </row>
    <row r="41" spans="2:20" x14ac:dyDescent="0.25">
      <c r="B41" t="s">
        <v>18</v>
      </c>
      <c r="C41" t="s">
        <v>3</v>
      </c>
      <c r="D41" t="str">
        <f t="shared" si="9"/>
        <v>DKKAB6C3Y=</v>
      </c>
      <c r="E41">
        <f>_xll.RtGet("IDN",D41,"BID")</f>
        <v>1.2E-2</v>
      </c>
      <c r="F41">
        <f>_xll.RtGet("IDN",D41,"ASK")</f>
        <v>3.7000000000000005E-2</v>
      </c>
      <c r="G41">
        <f t="shared" si="7"/>
        <v>2.4500000000000001E-2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8"/>
        <v>DKK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8.25</v>
      </c>
    </row>
    <row r="42" spans="2:20" x14ac:dyDescent="0.25">
      <c r="B42" t="s">
        <v>19</v>
      </c>
      <c r="C42" t="s">
        <v>3</v>
      </c>
      <c r="D42" t="str">
        <f t="shared" si="9"/>
        <v>DKKAB6C4Y=</v>
      </c>
      <c r="E42">
        <f>_xll.RtGet("IDN",D42,"BID")</f>
        <v>6.3500000000000001E-2</v>
      </c>
      <c r="F42">
        <f>_xll.RtGet("IDN",D42,"ASK")</f>
        <v>8.8500000000000009E-2</v>
      </c>
      <c r="G42">
        <f t="shared" si="7"/>
        <v>7.6000000000000012E-2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8"/>
        <v>DKK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8.4700000000000006</v>
      </c>
    </row>
    <row r="43" spans="2:20" x14ac:dyDescent="0.25">
      <c r="B43" t="s">
        <v>20</v>
      </c>
      <c r="C43" t="s">
        <v>3</v>
      </c>
      <c r="D43" t="str">
        <f t="shared" si="9"/>
        <v>DKKAB6C5Y=</v>
      </c>
      <c r="E43">
        <f>_xll.RtGet("IDN",D43,"BID")</f>
        <v>0.11750000000000001</v>
      </c>
      <c r="F43">
        <f>_xll.RtGet("IDN",D43,"ASK")</f>
        <v>0.14250000000000002</v>
      </c>
      <c r="G43">
        <f t="shared" si="7"/>
        <v>0.13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8"/>
        <v>DKK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8.6</v>
      </c>
    </row>
    <row r="44" spans="2:20" x14ac:dyDescent="0.25">
      <c r="B44" t="s">
        <v>21</v>
      </c>
      <c r="C44" t="s">
        <v>3</v>
      </c>
      <c r="D44" t="str">
        <f t="shared" si="9"/>
        <v>DKKAB6C6Y=</v>
      </c>
      <c r="E44">
        <f>_xll.RtGet("IDN",D44,"BID")</f>
        <v>0.16550000000000001</v>
      </c>
      <c r="F44">
        <f>_xll.RtGet("IDN",D44,"ASK")</f>
        <v>0.1905</v>
      </c>
      <c r="G44">
        <f t="shared" si="7"/>
        <v>0.17799999999999999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8"/>
        <v>DKK</v>
      </c>
      <c r="N44" s="12" t="s">
        <v>10</v>
      </c>
      <c r="P44" s="16">
        <f>_xll.RHistory(D44,".Timestamp;.Close","START:01-Mar-1995 NBROWS:1 INTERVAL:1D",,"SORT:ASC TSREPEAT:NO")</f>
        <v>34837</v>
      </c>
      <c r="Q44">
        <v>8.06</v>
      </c>
    </row>
    <row r="45" spans="2:20" x14ac:dyDescent="0.25">
      <c r="B45" t="s">
        <v>22</v>
      </c>
      <c r="C45" t="s">
        <v>3</v>
      </c>
      <c r="D45" t="str">
        <f t="shared" si="9"/>
        <v>DKKAB6C7Y=</v>
      </c>
      <c r="E45">
        <f>_xll.RtGet("IDN",D45,"BID")</f>
        <v>0.21050000000000002</v>
      </c>
      <c r="F45">
        <f>_xll.RtGet("IDN",D45,"ASK")</f>
        <v>0.23550000000000001</v>
      </c>
      <c r="G45">
        <f t="shared" si="7"/>
        <v>0.22300000000000003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8"/>
        <v>DKK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8.82</v>
      </c>
    </row>
    <row r="46" spans="2:20" x14ac:dyDescent="0.25">
      <c r="B46" t="s">
        <v>23</v>
      </c>
      <c r="C46" t="s">
        <v>3</v>
      </c>
      <c r="D46" t="str">
        <f t="shared" si="9"/>
        <v>DKKAB6C8Y=</v>
      </c>
      <c r="E46">
        <f>_xll.RtGet("IDN",D46,"BID")</f>
        <v>0.2495</v>
      </c>
      <c r="F46">
        <f>_xll.RtGet("IDN",D46,"ASK")</f>
        <v>0.27450000000000002</v>
      </c>
      <c r="G46">
        <f t="shared" si="7"/>
        <v>0.26200000000000001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8"/>
        <v>DKK</v>
      </c>
      <c r="N46" s="12" t="s">
        <v>10</v>
      </c>
      <c r="P46" s="16">
        <f>_xll.RHistory(D46,".Timestamp;.Close","START:01-Mar-1995 NBROWS:1 INTERVAL:1D",,"SORT:ASC TSREPEAT:NO")</f>
        <v>35102</v>
      </c>
      <c r="Q46">
        <v>7.1</v>
      </c>
    </row>
    <row r="47" spans="2:20" x14ac:dyDescent="0.25">
      <c r="B47" t="s">
        <v>24</v>
      </c>
      <c r="C47" t="s">
        <v>3</v>
      </c>
      <c r="D47" t="str">
        <f t="shared" si="9"/>
        <v>DKKAB6C9Y=</v>
      </c>
      <c r="E47">
        <f>_xll.RtGet("IDN",D47,"BID")</f>
        <v>0.28550000000000003</v>
      </c>
      <c r="F47">
        <f>_xll.RtGet("IDN",D47,"ASK")</f>
        <v>0.3105</v>
      </c>
      <c r="G47">
        <f t="shared" si="7"/>
        <v>0.29800000000000004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8"/>
        <v>DKK</v>
      </c>
      <c r="N47" s="12" t="s">
        <v>10</v>
      </c>
      <c r="P47" s="16">
        <f>_xll.RHistory(D47,".Timestamp;.Close","START:01-Mar-1995 NBROWS:1 INTERVAL:1D",,"SORT:ASC TSREPEAT:NO")</f>
        <v>35102</v>
      </c>
      <c r="Q47">
        <v>7.27</v>
      </c>
    </row>
    <row r="48" spans="2:20" x14ac:dyDescent="0.25">
      <c r="B48" t="s">
        <v>25</v>
      </c>
      <c r="C48" t="s">
        <v>3</v>
      </c>
      <c r="D48" t="str">
        <f t="shared" si="9"/>
        <v>DKKAB6C10Y=</v>
      </c>
      <c r="E48">
        <f>_xll.RtGet("IDN",D48,"BID")</f>
        <v>0.307</v>
      </c>
      <c r="F48">
        <f>_xll.RtGet("IDN",D48,"ASK")</f>
        <v>0.32700000000000001</v>
      </c>
      <c r="G48">
        <f t="shared" si="7"/>
        <v>0.317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8"/>
        <v>DKK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8.98</v>
      </c>
    </row>
    <row r="49" spans="2:17" x14ac:dyDescent="0.25">
      <c r="B49" t="s">
        <v>26</v>
      </c>
      <c r="C49" t="s">
        <v>3</v>
      </c>
      <c r="D49" t="str">
        <f t="shared" si="9"/>
        <v>DKKAB6C12Y=</v>
      </c>
      <c r="E49">
        <f>_xll.RtGet("IDN",D49,"BID")</f>
        <v>0.31640000000000001</v>
      </c>
      <c r="F49">
        <f>_xll.RtGet("IDN",D49,"ASK")</f>
        <v>0.41639999999999999</v>
      </c>
      <c r="G49">
        <f t="shared" si="7"/>
        <v>0.3664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8"/>
        <v>DKK</v>
      </c>
      <c r="N49" s="12" t="s">
        <v>10</v>
      </c>
      <c r="P49" s="16">
        <f>_xll.RHistory(D49,".Timestamp;.Close","START:01-Mar-1995 NBROWS:1 INTERVAL:1D",,"SORT:ASC TSREPEAT:NO")</f>
        <v>39703</v>
      </c>
      <c r="Q49">
        <v>4.9169999999999998</v>
      </c>
    </row>
    <row r="50" spans="2:17" x14ac:dyDescent="0.25">
      <c r="B50" t="s">
        <v>27</v>
      </c>
      <c r="C50" t="s">
        <v>3</v>
      </c>
      <c r="D50" t="str">
        <f t="shared" si="9"/>
        <v>DKKAB6C15Y=</v>
      </c>
      <c r="E50">
        <f>_xll.RtGet("IDN",D50,"BID")</f>
        <v>0.3982</v>
      </c>
      <c r="F50">
        <f>_xll.RtGet("IDN",D50,"ASK")</f>
        <v>0.43820000000000003</v>
      </c>
      <c r="G50">
        <f t="shared" si="7"/>
        <v>0.41820000000000002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8"/>
        <v>DKK</v>
      </c>
      <c r="N50" s="12" t="s">
        <v>10</v>
      </c>
      <c r="P50" s="16">
        <f>_xll.RHistory(D50,".Timestamp;.Close","START:01-Mar-1995 NBROWS:1 INTERVAL:1D",,"SORT:ASC TSREPEAT:NO")</f>
        <v>39542</v>
      </c>
      <c r="Q50">
        <v>4.7300000000000004</v>
      </c>
    </row>
    <row r="51" spans="2:17" x14ac:dyDescent="0.25">
      <c r="B51" t="s">
        <v>28</v>
      </c>
      <c r="C51" t="s">
        <v>3</v>
      </c>
      <c r="D51" t="str">
        <f t="shared" si="9"/>
        <v>DKKAB6C20Y=</v>
      </c>
      <c r="E51">
        <f>_xll.RtGet("IDN",D51,"BID")</f>
        <v>0.40250000000000002</v>
      </c>
      <c r="F51">
        <f>_xll.RtGet("IDN",D51,"ASK")</f>
        <v>0.4425</v>
      </c>
      <c r="G51">
        <f t="shared" si="7"/>
        <v>0.42249999999999999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8"/>
        <v>DKK</v>
      </c>
      <c r="N51" s="12" t="s">
        <v>10</v>
      </c>
      <c r="P51" s="16">
        <f>_xll.RHistory(D51,".Timestamp;.Close","START:01-Mar-1995 NBROWS:1 INTERVAL:1D",,"SORT:ASC TSREPEAT:NO")</f>
        <v>40164</v>
      </c>
      <c r="Q51">
        <v>3.9449999999999998</v>
      </c>
    </row>
    <row r="52" spans="2:17" x14ac:dyDescent="0.25">
      <c r="B52" t="s">
        <v>29</v>
      </c>
      <c r="C52" t="s">
        <v>3</v>
      </c>
      <c r="D52" t="str">
        <f t="shared" si="9"/>
        <v>DKKAB6C25Y=</v>
      </c>
      <c r="E52">
        <f>_xll.RtGet("IDN",D52,"BID")</f>
        <v>0.36449999999999999</v>
      </c>
      <c r="F52">
        <f>_xll.RtGet("IDN",D52,"ASK")</f>
        <v>0.39950000000000002</v>
      </c>
      <c r="G52">
        <f t="shared" si="7"/>
        <v>0.38200000000000001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8"/>
        <v>DKK</v>
      </c>
      <c r="N52" s="12" t="s">
        <v>10</v>
      </c>
      <c r="P52" s="16">
        <f>_xll.RHistory(D52,".Timestamp;.Close","START:01-Mar-1995 NBROWS:1 INTERVAL:1D",,"SORT:ASC TSREPEAT:NO")</f>
        <v>40164</v>
      </c>
      <c r="Q52">
        <v>4.0659999999999998</v>
      </c>
    </row>
    <row r="53" spans="2:17" x14ac:dyDescent="0.25">
      <c r="B53" t="s">
        <v>30</v>
      </c>
      <c r="C53" t="s">
        <v>3</v>
      </c>
      <c r="D53" t="str">
        <f t="shared" si="9"/>
        <v>DKKAB6C30Y=</v>
      </c>
      <c r="E53">
        <f>_xll.RtGet("IDN",D53,"BID")</f>
        <v>0.28750000000000003</v>
      </c>
      <c r="F53">
        <f>_xll.RtGet("IDN",D53,"ASK")</f>
        <v>0.32250000000000001</v>
      </c>
      <c r="G53">
        <f t="shared" si="7"/>
        <v>0.30500000000000005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8"/>
        <v>DKK</v>
      </c>
      <c r="N53" s="12" t="s">
        <v>10</v>
      </c>
      <c r="P53" s="16">
        <f>_xll.RHistory(D53,".Timestamp;.Close","START:01-Mar-1995 NBROWS:1 INTERVAL:1D",,"SORT:ASC TSREPEAT:NO")</f>
        <v>40164</v>
      </c>
      <c r="Q53">
        <v>3.9729999999999999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A2:T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6" max="16" width="11.85546875" bestFit="1" customWidth="1"/>
    <col min="20" max="20" width="14" bestFit="1" customWidth="1"/>
  </cols>
  <sheetData>
    <row r="2" spans="1:20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20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20" x14ac:dyDescent="0.25">
      <c r="B4" s="7" t="s">
        <v>0</v>
      </c>
      <c r="C4" s="7" t="s">
        <v>56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L4" s="7" t="s">
        <v>65</v>
      </c>
      <c r="M4" s="7" t="s">
        <v>66</v>
      </c>
      <c r="N4" s="7" t="s">
        <v>267</v>
      </c>
      <c r="O4" s="22"/>
      <c r="P4" s="7" t="s">
        <v>416</v>
      </c>
      <c r="Q4" s="7" t="s">
        <v>414</v>
      </c>
      <c r="R4" s="22"/>
      <c r="S4" s="7" t="s">
        <v>426</v>
      </c>
      <c r="T4" s="7" t="s">
        <v>427</v>
      </c>
    </row>
    <row r="5" spans="1:20" x14ac:dyDescent="0.25">
      <c r="A5" t="s">
        <v>412</v>
      </c>
      <c r="B5" t="s">
        <v>71</v>
      </c>
      <c r="C5" t="s">
        <v>1</v>
      </c>
      <c r="D5" t="str">
        <f>_xlfn.CONCAT(C$2,B5,"OIS=")</f>
        <v>GBPSWOIS=</v>
      </c>
      <c r="E5">
        <f>_xll.RtGet("IDN",D5,"BID")</f>
        <v>6.1800000000000001E-2</v>
      </c>
      <c r="F5">
        <f>_xll.RtGet("IDN",D5,"ASK")</f>
        <v>8.1799999999999998E-2</v>
      </c>
      <c r="G5">
        <f>AVERAGE(E5:F5)</f>
        <v>7.1800000000000003E-2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  <c r="N5" s="12">
        <v>0</v>
      </c>
      <c r="P5" s="16">
        <f>_xll.RHistory(D5,".Timestamp;.Close","START:01-Mar-1995 NBROWS:1 INTERVAL:1D",,"SORT:ASC TSREPEAT:NO")</f>
        <v>39322</v>
      </c>
      <c r="Q5">
        <v>5.8179999999999996</v>
      </c>
    </row>
    <row r="6" spans="1:20" x14ac:dyDescent="0.25">
      <c r="A6" t="s">
        <v>412</v>
      </c>
      <c r="B6" t="s">
        <v>72</v>
      </c>
      <c r="C6" t="s">
        <v>1</v>
      </c>
      <c r="D6" t="str">
        <f t="shared" ref="D6:D21" si="0">_xlfn.CONCAT(C$2,B6,"OIS=")</f>
        <v>GBP2WOIS=</v>
      </c>
      <c r="E6">
        <f>_xll.RtGet("IDN",D6,"BID")</f>
        <v>6.0600000000000001E-2</v>
      </c>
      <c r="F6">
        <f>_xll.RtGet("IDN",D6,"ASK")</f>
        <v>8.0600000000000005E-2</v>
      </c>
      <c r="G6">
        <f t="shared" ref="G6:G21" si="1">AVERAGE(E6:F6)</f>
        <v>7.0599999999999996E-2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  <c r="N6" s="12">
        <v>0</v>
      </c>
      <c r="P6" s="16">
        <f>_xll.RHistory(D6,".Timestamp;.Close","START:01-Mar-1995 NBROWS:1 INTERVAL:1D",,"SORT:ASC TSREPEAT:NO")</f>
        <v>41302</v>
      </c>
      <c r="Q6">
        <v>0.39600000000000002</v>
      </c>
    </row>
    <row r="7" spans="1:20" x14ac:dyDescent="0.25">
      <c r="B7" t="s">
        <v>5</v>
      </c>
      <c r="C7" t="s">
        <v>1</v>
      </c>
      <c r="D7" t="str">
        <f t="shared" si="0"/>
        <v>GBP1MOIS=</v>
      </c>
      <c r="E7">
        <f>_xll.RtGet("IDN",D7,"BID")</f>
        <v>6.0000000000000005E-2</v>
      </c>
      <c r="F7">
        <f>_xll.RtGet("IDN",D7,"ASK")</f>
        <v>0.08</v>
      </c>
      <c r="G7">
        <f t="shared" si="1"/>
        <v>7.0000000000000007E-2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  <c r="N7" s="12">
        <v>0</v>
      </c>
      <c r="P7" s="16">
        <f>_xll.RHistory(D7,".Timestamp;.Close","START:01-Mar-1995 NBROWS:1 INTERVAL:1D",,"SORT:ASC TSREPEAT:NO")</f>
        <v>39322</v>
      </c>
      <c r="Q7">
        <v>5.8490000000000002</v>
      </c>
    </row>
    <row r="8" spans="1:20" x14ac:dyDescent="0.25">
      <c r="B8" t="s">
        <v>6</v>
      </c>
      <c r="C8" t="s">
        <v>1</v>
      </c>
      <c r="D8" t="str">
        <f t="shared" si="0"/>
        <v>GBP2MOIS=</v>
      </c>
      <c r="E8">
        <f>_xll.RtGet("IDN",D8,"BID")</f>
        <v>6.1600000000000002E-2</v>
      </c>
      <c r="F8">
        <f>_xll.RtGet("IDN",D8,"ASK")</f>
        <v>8.1600000000000006E-2</v>
      </c>
      <c r="G8">
        <f t="shared" si="1"/>
        <v>7.1599999999999997E-2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  <c r="N8" s="12">
        <v>0</v>
      </c>
      <c r="P8" s="16">
        <f>_xll.RHistory(D8,".Timestamp;.Close","START:01-Mar-1995 NBROWS:1 INTERVAL:1D",,"SORT:ASC TSREPEAT:NO")</f>
        <v>39317</v>
      </c>
      <c r="Q8">
        <v>5.875</v>
      </c>
    </row>
    <row r="9" spans="1:20" x14ac:dyDescent="0.25">
      <c r="B9" t="s">
        <v>7</v>
      </c>
      <c r="C9" t="s">
        <v>1</v>
      </c>
      <c r="D9" t="str">
        <f t="shared" si="0"/>
        <v>GBP3MOIS=</v>
      </c>
      <c r="E9">
        <f>_xll.RtGet("IDN",D9,"BID")</f>
        <v>6.3100000000000003E-2</v>
      </c>
      <c r="F9">
        <f>_xll.RtGet("IDN",D9,"ASK")</f>
        <v>8.3100000000000007E-2</v>
      </c>
      <c r="G9">
        <f t="shared" si="1"/>
        <v>7.3099999999999998E-2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  <c r="N9" s="12">
        <v>0</v>
      </c>
      <c r="P9" s="16">
        <f>_xll.RHistory(D9,".Timestamp;.Close","START:01-Mar-1995 NBROWS:1 INTERVAL:1D",,"SORT:ASC TSREPEAT:NO")</f>
        <v>38005</v>
      </c>
      <c r="Q9">
        <v>3.91</v>
      </c>
    </row>
    <row r="10" spans="1:20" x14ac:dyDescent="0.25">
      <c r="B10" t="s">
        <v>8</v>
      </c>
      <c r="C10" t="s">
        <v>1</v>
      </c>
      <c r="D10" t="str">
        <f t="shared" si="0"/>
        <v>GBP4MOIS=</v>
      </c>
      <c r="E10">
        <f>_xll.RtGet("IDN",D10,"BID")</f>
        <v>6.4799999999999996E-2</v>
      </c>
      <c r="F10">
        <f>_xll.RtGet("IDN",D10,"ASK")</f>
        <v>8.48E-2</v>
      </c>
      <c r="G10">
        <f t="shared" si="1"/>
        <v>7.4800000000000005E-2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  <c r="N10" s="12">
        <v>0</v>
      </c>
      <c r="P10" s="16">
        <f>_xll.RHistory(D10,".Timestamp;.Close","START:01-Mar-1995 NBROWS:1 INTERVAL:1D",,"SORT:ASC TSREPEAT:NO")</f>
        <v>39317</v>
      </c>
      <c r="Q10">
        <v>5.8929999999999998</v>
      </c>
    </row>
    <row r="11" spans="1:20" x14ac:dyDescent="0.25">
      <c r="B11" t="s">
        <v>9</v>
      </c>
      <c r="C11" t="s">
        <v>1</v>
      </c>
      <c r="D11" t="str">
        <f t="shared" si="0"/>
        <v>GBP5MOIS=</v>
      </c>
      <c r="E11">
        <f>_xll.RtGet("IDN",D11,"BID")</f>
        <v>6.7000000000000004E-2</v>
      </c>
      <c r="F11">
        <f>_xll.RtGet("IDN",D11,"ASK")</f>
        <v>8.7000000000000008E-2</v>
      </c>
      <c r="G11">
        <f t="shared" si="1"/>
        <v>7.7000000000000013E-2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  <c r="N11" s="12">
        <v>0</v>
      </c>
      <c r="P11" s="16">
        <f>_xll.RHistory(D11,".Timestamp;.Close","START:01-Mar-1995 NBROWS:1 INTERVAL:1D",,"SORT:ASC TSREPEAT:NO")</f>
        <v>39322</v>
      </c>
      <c r="Q11">
        <v>5.8879999999999999</v>
      </c>
    </row>
    <row r="12" spans="1:20" x14ac:dyDescent="0.25">
      <c r="B12" t="s">
        <v>10</v>
      </c>
      <c r="C12" t="s">
        <v>1</v>
      </c>
      <c r="D12" t="str">
        <f t="shared" si="0"/>
        <v>GBP6MOIS=</v>
      </c>
      <c r="E12">
        <f>_xll.RtGet("IDN",D12,"BID")</f>
        <v>6.9000000000000006E-2</v>
      </c>
      <c r="F12">
        <f>_xll.RtGet("IDN",D12,"ASK")</f>
        <v>8.900000000000001E-2</v>
      </c>
      <c r="G12">
        <f t="shared" si="1"/>
        <v>7.9000000000000015E-2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  <c r="N12" s="12">
        <v>0</v>
      </c>
      <c r="P12" s="16">
        <f>_xll.RHistory(D12,".Timestamp;.Close","START:01-Mar-1995 NBROWS:1 INTERVAL:1D",,"SORT:ASC TSREPEAT:NO")</f>
        <v>39322</v>
      </c>
      <c r="Q12">
        <v>5.9</v>
      </c>
    </row>
    <row r="13" spans="1:20" x14ac:dyDescent="0.25">
      <c r="B13" t="s">
        <v>11</v>
      </c>
      <c r="C13" t="s">
        <v>1</v>
      </c>
      <c r="D13" t="str">
        <f t="shared" si="0"/>
        <v>GBP7MOIS=</v>
      </c>
      <c r="E13">
        <f>_xll.RtGet("IDN",D13,"BID")</f>
        <v>7.0300000000000001E-2</v>
      </c>
      <c r="F13">
        <f>_xll.RtGet("IDN",D13,"ASK")</f>
        <v>9.0300000000000005E-2</v>
      </c>
      <c r="G13">
        <f t="shared" si="1"/>
        <v>8.030000000000001E-2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  <c r="N13" s="12">
        <v>0</v>
      </c>
      <c r="P13" s="16">
        <f>_xll.RHistory(D13,".Timestamp;.Close","START:01-Mar-1995 NBROWS:1 INTERVAL:1D",,"SORT:ASC TSREPEAT:NO")</f>
        <v>39322</v>
      </c>
      <c r="Q13">
        <v>5.9130000000000003</v>
      </c>
    </row>
    <row r="14" spans="1:20" x14ac:dyDescent="0.25">
      <c r="B14" t="s">
        <v>12</v>
      </c>
      <c r="C14" t="s">
        <v>1</v>
      </c>
      <c r="D14" t="str">
        <f t="shared" si="0"/>
        <v>GBP8MOIS=</v>
      </c>
      <c r="E14">
        <f>_xll.RtGet("IDN",D14,"BID")</f>
        <v>7.2800000000000004E-2</v>
      </c>
      <c r="F14">
        <f>_xll.RtGet("IDN",D14,"ASK")</f>
        <v>9.2800000000000007E-2</v>
      </c>
      <c r="G14">
        <f t="shared" si="1"/>
        <v>8.2800000000000012E-2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  <c r="N14" s="12">
        <v>0</v>
      </c>
      <c r="P14" s="16">
        <f>_xll.RHistory(D14,".Timestamp;.Close","START:01-Mar-1995 NBROWS:1 INTERVAL:1D",,"SORT:ASC TSREPEAT:NO")</f>
        <v>39317</v>
      </c>
      <c r="Q14">
        <v>6.0449999999999999</v>
      </c>
    </row>
    <row r="15" spans="1:20" x14ac:dyDescent="0.25">
      <c r="B15" t="s">
        <v>13</v>
      </c>
      <c r="C15" t="s">
        <v>1</v>
      </c>
      <c r="D15" t="str">
        <f t="shared" si="0"/>
        <v>GBP9MOIS=</v>
      </c>
      <c r="E15">
        <f>_xll.RtGet("IDN",D15,"BID")</f>
        <v>7.5999999999999998E-2</v>
      </c>
      <c r="F15">
        <f>_xll.RtGet("IDN",D15,"ASK")</f>
        <v>9.6000000000000002E-2</v>
      </c>
      <c r="G15">
        <f t="shared" si="1"/>
        <v>8.5999999999999993E-2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  <c r="N15" s="12">
        <v>0</v>
      </c>
      <c r="P15" s="16">
        <f>_xll.RHistory(D15,".Timestamp;.Close","START:01-Mar-1995 NBROWS:1 INTERVAL:1D",,"SORT:ASC TSREPEAT:NO")</f>
        <v>39322</v>
      </c>
      <c r="Q15">
        <v>5.9379999999999997</v>
      </c>
    </row>
    <row r="16" spans="1:20" x14ac:dyDescent="0.25">
      <c r="B16" t="s">
        <v>14</v>
      </c>
      <c r="C16" t="s">
        <v>1</v>
      </c>
      <c r="D16" t="str">
        <f t="shared" si="0"/>
        <v>GBP10MOIS=</v>
      </c>
      <c r="E16">
        <f>_xll.RtGet("IDN",D16,"BID")</f>
        <v>7.9899999999999999E-2</v>
      </c>
      <c r="F16">
        <f>_xll.RtGet("IDN",D16,"ASK")</f>
        <v>9.9900000000000003E-2</v>
      </c>
      <c r="G16">
        <f t="shared" si="1"/>
        <v>8.9900000000000008E-2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  <c r="N16" s="12">
        <v>0</v>
      </c>
      <c r="P16" s="16">
        <f>_xll.RHistory(D16,".Timestamp;.Close","START:01-Mar-1995 NBROWS:1 INTERVAL:1D",,"SORT:ASC TSREPEAT:NO")</f>
        <v>39322</v>
      </c>
      <c r="Q16">
        <v>5.9489999999999998</v>
      </c>
    </row>
    <row r="17" spans="1:20" x14ac:dyDescent="0.25">
      <c r="B17" t="s">
        <v>15</v>
      </c>
      <c r="C17" t="s">
        <v>1</v>
      </c>
      <c r="D17" t="str">
        <f t="shared" si="0"/>
        <v>GBP11MOIS=</v>
      </c>
      <c r="E17">
        <f>_xll.RtGet("IDN",D17,"BID")</f>
        <v>8.320000000000001E-2</v>
      </c>
      <c r="F17">
        <f>_xll.RtGet("IDN",D17,"ASK")</f>
        <v>0.1032</v>
      </c>
      <c r="G17">
        <f t="shared" si="1"/>
        <v>9.3200000000000005E-2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  <c r="N17" s="12">
        <v>0</v>
      </c>
      <c r="P17" s="16">
        <f>_xll.RHistory(D17,".Timestamp;.Close","START:01-Mar-1995 NBROWS:1 INTERVAL:1D",,"SORT:ASC TSREPEAT:NO")</f>
        <v>39322</v>
      </c>
      <c r="Q17">
        <v>5.9560000000000004</v>
      </c>
    </row>
    <row r="18" spans="1:20" x14ac:dyDescent="0.25">
      <c r="B18" t="s">
        <v>16</v>
      </c>
      <c r="C18" t="s">
        <v>1</v>
      </c>
      <c r="D18" t="str">
        <f t="shared" si="0"/>
        <v>GBP1YOIS=</v>
      </c>
      <c r="E18">
        <f>_xll.RtGet("IDN",D18,"BID")</f>
        <v>8.6300000000000002E-2</v>
      </c>
      <c r="F18">
        <f>_xll.RtGet("IDN",D18,"ASK")</f>
        <v>0.10630000000000001</v>
      </c>
      <c r="G18">
        <f t="shared" si="1"/>
        <v>9.6299999999999997E-2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  <c r="N18" s="12">
        <v>0</v>
      </c>
      <c r="P18" s="16">
        <f>_xll.RHistory(D18,".Timestamp;.Close","START:01-Mar-1995 NBROWS:1 INTERVAL:1D",,"SORT:ASC TSREPEAT:NO")</f>
        <v>39322</v>
      </c>
      <c r="Q18">
        <v>5.9640000000000004</v>
      </c>
    </row>
    <row r="19" spans="1:20" x14ac:dyDescent="0.25">
      <c r="B19" t="s">
        <v>39</v>
      </c>
      <c r="C19" t="s">
        <v>1</v>
      </c>
      <c r="D19" t="str">
        <f t="shared" si="0"/>
        <v>GBP18MOIS=</v>
      </c>
      <c r="E19">
        <f>_xll.RtGet("IDN",D19,"BID")</f>
        <v>0.11800000000000001</v>
      </c>
      <c r="F19">
        <f>_xll.RtGet("IDN",D19,"ASK")</f>
        <v>0.13300000000000001</v>
      </c>
      <c r="G19">
        <f t="shared" si="1"/>
        <v>0.1255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  <c r="N19" s="12">
        <v>0</v>
      </c>
      <c r="P19" s="16">
        <f>_xll.RHistory(D19,".Timestamp;.Close","START:01-Mar-1995 NBROWS:1 INTERVAL:1D",,"SORT:ASC TSREPEAT:NO")</f>
        <v>43025</v>
      </c>
      <c r="Q19">
        <v>0.60699999999999998</v>
      </c>
    </row>
    <row r="20" spans="1:20" x14ac:dyDescent="0.25">
      <c r="B20" t="s">
        <v>17</v>
      </c>
      <c r="C20" t="s">
        <v>1</v>
      </c>
      <c r="D20" t="str">
        <f t="shared" si="0"/>
        <v>GBP2YOIS=</v>
      </c>
      <c r="E20">
        <f>_xll.RtGet("IDN",D20,"BID")</f>
        <v>0.12300000000000001</v>
      </c>
      <c r="F20">
        <f>_xll.RtGet("IDN",D20,"ASK")</f>
        <v>0.153</v>
      </c>
      <c r="G20">
        <f t="shared" si="1"/>
        <v>0.13800000000000001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  <c r="N20" s="12">
        <v>0</v>
      </c>
      <c r="P20" s="16">
        <f>_xll.RHistory(D20,".Timestamp;.Close","START:01-Mar-1995 NBROWS:1 INTERVAL:1D",,"SORT:ASC TSREPEAT:NO")</f>
        <v>39322</v>
      </c>
      <c r="Q20">
        <v>6.133</v>
      </c>
    </row>
    <row r="21" spans="1:20" x14ac:dyDescent="0.25">
      <c r="B21" t="s">
        <v>18</v>
      </c>
      <c r="C21" t="s">
        <v>1</v>
      </c>
      <c r="D21" t="str">
        <f t="shared" si="0"/>
        <v>GBP3YOIS=</v>
      </c>
      <c r="E21">
        <f>_xll.RtGet("IDN",D21,"BID")</f>
        <v>0.15480000000000002</v>
      </c>
      <c r="F21">
        <f>_xll.RtGet("IDN",D21,"ASK")</f>
        <v>0.18480000000000002</v>
      </c>
      <c r="G21">
        <f t="shared" si="1"/>
        <v>0.16980000000000001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  <c r="N21" s="12">
        <v>0</v>
      </c>
      <c r="P21" s="16">
        <f>_xll.RHistory(D21,".Timestamp;.Close","START:01-Mar-1995 NBROWS:1 INTERVAL:1D",,"SORT:ASC TSREPEAT:NO")</f>
        <v>42012</v>
      </c>
      <c r="Q21">
        <v>0.77080000000000004</v>
      </c>
    </row>
    <row r="22" spans="1:20" x14ac:dyDescent="0.25">
      <c r="B22" t="s">
        <v>77</v>
      </c>
      <c r="C22" t="s">
        <v>2</v>
      </c>
      <c r="D22" t="s">
        <v>290</v>
      </c>
      <c r="G22">
        <f>_xll.RtGet("IDN",D22,"PRIMACT_1")</f>
        <v>6.4000000000000001E-2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ref="M22:M44" si="3">B$2</f>
        <v>GBP</v>
      </c>
      <c r="N22" s="12">
        <v>0</v>
      </c>
      <c r="P22" s="16">
        <f>_xll.RHistory(D22,".Timestamp;.Close","START:01-Mar-1995 NBROWS:1 INTERVAL:1D",,"SORT:ASC TSREPEAT:NO")</f>
        <v>36893</v>
      </c>
      <c r="Q22">
        <v>5.8109400000000004</v>
      </c>
    </row>
    <row r="23" spans="1:20" x14ac:dyDescent="0.25">
      <c r="A23" t="s">
        <v>412</v>
      </c>
      <c r="B23" t="s">
        <v>71</v>
      </c>
      <c r="C23" t="s">
        <v>2</v>
      </c>
      <c r="D23" t="s">
        <v>291</v>
      </c>
      <c r="G23">
        <f>_xll.RtGet("IDN",D23,"PRIMACT_1")</f>
        <v>0.13738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3"/>
        <v>GBP</v>
      </c>
      <c r="N23" s="12">
        <v>0</v>
      </c>
      <c r="P23" s="16">
        <f>_xll.RHistory(D23,".Timestamp;.Close","START:01-Mar-1995 NBROWS:1 INTERVAL:1D",,"SORT:ASC TSREPEAT:NO")</f>
        <v>35766</v>
      </c>
      <c r="Q23">
        <v>7.3046899999999999</v>
      </c>
    </row>
    <row r="24" spans="1:20" x14ac:dyDescent="0.25">
      <c r="A24" t="s">
        <v>412</v>
      </c>
      <c r="B24" t="s">
        <v>5</v>
      </c>
      <c r="C24" t="s">
        <v>2</v>
      </c>
      <c r="D24" t="s">
        <v>292</v>
      </c>
      <c r="G24">
        <f>_xll.RtGet("IDN",D24,"PRIMACT_1")</f>
        <v>0.23688000000000001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3"/>
        <v>GBP</v>
      </c>
      <c r="N24" s="12">
        <v>0</v>
      </c>
      <c r="P24" s="16">
        <f>_xll.RHistory(D24,".Timestamp;.Close","START:01-Mar-1995 NBROWS:1 INTERVAL:1D",,"SORT:ASC TSREPEAT:NO")</f>
        <v>34759</v>
      </c>
      <c r="Q24">
        <v>6.5</v>
      </c>
    </row>
    <row r="25" spans="1:20" x14ac:dyDescent="0.25">
      <c r="A25" t="s">
        <v>412</v>
      </c>
      <c r="B25" t="s">
        <v>6</v>
      </c>
      <c r="C25" t="s">
        <v>2</v>
      </c>
      <c r="D25" t="s">
        <v>293</v>
      </c>
      <c r="G25">
        <f>_xll.RtGet("IDN",D25,"PRIMACT_1")</f>
        <v>0.33775000000000005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3"/>
        <v>GBP</v>
      </c>
      <c r="N25" s="12">
        <v>0</v>
      </c>
      <c r="P25" s="16">
        <f>_xll.RHistory(D25,".Timestamp;.Close","START:01-Mar-1995 NBROWS:1 INTERVAL:1D",,"SORT:ASC TSREPEAT:NO")</f>
        <v>34759</v>
      </c>
      <c r="Q25">
        <v>6.6875</v>
      </c>
    </row>
    <row r="26" spans="1:20" x14ac:dyDescent="0.25">
      <c r="B26" t="s">
        <v>7</v>
      </c>
      <c r="C26" t="s">
        <v>2</v>
      </c>
      <c r="D26" t="s">
        <v>294</v>
      </c>
      <c r="G26">
        <f>_xll.RtGet("IDN",D26,"PRIMACT_1")</f>
        <v>0.53663000000000005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3"/>
        <v>GBP</v>
      </c>
      <c r="N26" s="12">
        <v>0</v>
      </c>
      <c r="P26" s="16">
        <f>_xll.RHistory(D26,".Timestamp;.Close","START:01-Mar-1995 NBROWS:1 INTERVAL:1D",,"SORT:ASC TSREPEAT:NO")</f>
        <v>34759</v>
      </c>
      <c r="Q26">
        <v>6.75</v>
      </c>
    </row>
    <row r="27" spans="1:20" x14ac:dyDescent="0.25">
      <c r="A27" t="s">
        <v>412</v>
      </c>
      <c r="B27" t="s">
        <v>10</v>
      </c>
      <c r="C27" t="s">
        <v>2</v>
      </c>
      <c r="D27" t="s">
        <v>295</v>
      </c>
      <c r="G27">
        <f>_xll.RtGet("IDN",D27,"PRIMACT_1")</f>
        <v>0.67363000000000006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3"/>
        <v>GBP</v>
      </c>
      <c r="N27" s="12">
        <v>0</v>
      </c>
      <c r="P27" s="16">
        <f>_xll.RHistory(D27,".Timestamp;.Close","START:01-Mar-1995 NBROWS:1 INTERVAL:1D",,"SORT:ASC TSREPEAT:NO")</f>
        <v>34759</v>
      </c>
      <c r="Q27">
        <v>7.1875</v>
      </c>
    </row>
    <row r="28" spans="1:20" x14ac:dyDescent="0.25">
      <c r="A28" t="s">
        <v>412</v>
      </c>
      <c r="B28" t="s">
        <v>16</v>
      </c>
      <c r="C28" t="s">
        <v>2</v>
      </c>
      <c r="D28" t="s">
        <v>296</v>
      </c>
      <c r="G28">
        <f>_xll.RtGet("IDN",D28,"PRIMACT_1")</f>
        <v>0.79688000000000003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3"/>
        <v>GBP</v>
      </c>
      <c r="N28" s="12">
        <v>0</v>
      </c>
      <c r="P28" s="16">
        <f>_xll.RHistory(D28,".Timestamp;.Close","START:01-Mar-1995 NBROWS:1 INTERVAL:1D",,"SORT:ASC TSREPEAT:NO")</f>
        <v>34759</v>
      </c>
      <c r="Q28">
        <v>7.8125</v>
      </c>
    </row>
    <row r="29" spans="1:20" x14ac:dyDescent="0.25">
      <c r="B29" t="s">
        <v>8</v>
      </c>
      <c r="C29" t="s">
        <v>33</v>
      </c>
      <c r="D29" t="s">
        <v>297</v>
      </c>
      <c r="E29">
        <f>_xll.RtGet("IDN",D29,"BID")</f>
        <v>0.46500000000000002</v>
      </c>
      <c r="F29">
        <f>_xll.RtGet("IDN",D29,"ASK")</f>
        <v>0.48499999999999999</v>
      </c>
      <c r="G29">
        <f t="shared" ref="G29:G44" si="4">AVERAGE(E29:F29)</f>
        <v>0.47499999999999998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GBP</v>
      </c>
      <c r="N29" s="12" t="s">
        <v>7</v>
      </c>
      <c r="P29" s="16">
        <f>_xll.RHistory(D29,".Timestamp;.Close","START:01-Mar-1995 NBROWS:1 INTERVAL:1D",,"SORT:ASC TSREPEAT:NO")</f>
        <v>34759</v>
      </c>
      <c r="Q29">
        <v>6.85</v>
      </c>
      <c r="S29" t="str">
        <f>_xll.RtGet("IDN",D29,"GV3_TEXT")</f>
        <v>1X4</v>
      </c>
      <c r="T29" s="16" t="e">
        <f>DATE(RIGHT(S29,2)+100,MID(S29,3,2)+LEFT(N29,1),LEFT(S29,2))</f>
        <v>#VALUE!</v>
      </c>
    </row>
    <row r="30" spans="1:20" x14ac:dyDescent="0.25">
      <c r="A30" t="s">
        <v>412</v>
      </c>
      <c r="B30" t="s">
        <v>9</v>
      </c>
      <c r="C30" t="s">
        <v>33</v>
      </c>
      <c r="D30" t="s">
        <v>298</v>
      </c>
      <c r="E30">
        <f>_xll.RtGet("IDN",D30,"BID")</f>
        <v>0.39600000000000002</v>
      </c>
      <c r="F30">
        <f>_xll.RtGet("IDN",D30,"ASK")</f>
        <v>0.44600000000000001</v>
      </c>
      <c r="G30">
        <f t="shared" si="4"/>
        <v>0.42100000000000004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GBP</v>
      </c>
      <c r="N30" s="12" t="s">
        <v>7</v>
      </c>
      <c r="P30" s="16">
        <f>_xll.RHistory(D30,".Timestamp;.Close","START:01-Mar-1995 NBROWS:1 INTERVAL:1D",,"SORT:ASC TSREPEAT:NO")</f>
        <v>34759</v>
      </c>
      <c r="Q30">
        <v>7.1</v>
      </c>
      <c r="S30" t="str">
        <f>_xll.RtGet("IDN",D30,"GV3_TEXT")</f>
        <v>2X5</v>
      </c>
      <c r="T30" s="16" t="e">
        <f t="shared" ref="T30:T54" si="5">DATE(RIGHT(S30,2)+100,MID(S30,3,2)+LEFT(N30,1),LEFT(S30,2))</f>
        <v>#VALUE!</v>
      </c>
    </row>
    <row r="31" spans="1:20" x14ac:dyDescent="0.25">
      <c r="A31" t="s">
        <v>412</v>
      </c>
      <c r="B31" t="s">
        <v>10</v>
      </c>
      <c r="C31" t="s">
        <v>33</v>
      </c>
      <c r="D31" t="s">
        <v>299</v>
      </c>
      <c r="E31">
        <f>_xll.RtGet("IDN",D31,"BID")</f>
        <v>0.35599999999999998</v>
      </c>
      <c r="F31">
        <f>_xll.RtGet("IDN",D31,"ASK")</f>
        <v>0.40600000000000003</v>
      </c>
      <c r="G31">
        <f t="shared" si="4"/>
        <v>0.38100000000000001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GBP</v>
      </c>
      <c r="N31" s="12" t="s">
        <v>7</v>
      </c>
      <c r="P31" s="16">
        <f>_xll.RHistory(D31,".Timestamp;.Close","START:01-Mar-1995 NBROWS:1 INTERVAL:1D",,"SORT:ASC TSREPEAT:NO")</f>
        <v>34759</v>
      </c>
      <c r="Q31">
        <v>7.36</v>
      </c>
      <c r="S31" t="str">
        <f>_xll.RtGet("IDN",D31,"GV3_TEXT")</f>
        <v>3X6</v>
      </c>
      <c r="T31" s="16" t="e">
        <f t="shared" si="5"/>
        <v>#VALUE!</v>
      </c>
    </row>
    <row r="32" spans="1:20" x14ac:dyDescent="0.25">
      <c r="A32" t="s">
        <v>412</v>
      </c>
      <c r="B32" t="s">
        <v>11</v>
      </c>
      <c r="C32" t="s">
        <v>33</v>
      </c>
      <c r="D32" t="s">
        <v>300</v>
      </c>
      <c r="E32">
        <f>_xll.RtGet("IDN",D32,"BID")</f>
        <v>0.33</v>
      </c>
      <c r="F32">
        <f>_xll.RtGet("IDN",D32,"ASK")</f>
        <v>0.38</v>
      </c>
      <c r="G32">
        <f t="shared" si="4"/>
        <v>0.35499999999999998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GBP</v>
      </c>
      <c r="N32" s="12" t="s">
        <v>7</v>
      </c>
      <c r="P32" s="16">
        <f>_xll.RHistory(D32,".Timestamp;.Close","START:01-Mar-1995 NBROWS:1 INTERVAL:1D",,"SORT:ASC TSREPEAT:NO")</f>
        <v>34759</v>
      </c>
      <c r="Q32">
        <v>7.6</v>
      </c>
      <c r="S32" t="str">
        <f>_xll.RtGet("IDN",D32,"GV3_TEXT")</f>
        <v>4X7</v>
      </c>
      <c r="T32" s="16" t="e">
        <f t="shared" si="5"/>
        <v>#VALUE!</v>
      </c>
    </row>
    <row r="33" spans="1:20" x14ac:dyDescent="0.25">
      <c r="B33" t="s">
        <v>12</v>
      </c>
      <c r="C33" t="s">
        <v>33</v>
      </c>
      <c r="D33" t="s">
        <v>301</v>
      </c>
      <c r="E33">
        <f>_xll.RtGet("IDN",D33,"BID")</f>
        <v>0.30199999999999999</v>
      </c>
      <c r="F33">
        <f>_xll.RtGet("IDN",D33,"ASK")</f>
        <v>0.35199999999999998</v>
      </c>
      <c r="G33">
        <f t="shared" si="4"/>
        <v>0.32699999999999996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GBP</v>
      </c>
      <c r="N33" s="12" t="s">
        <v>7</v>
      </c>
      <c r="P33" s="16">
        <f>_xll.RHistory(D33,".Timestamp;.Close","START:01-Mar-1995 NBROWS:1 INTERVAL:1D",,"SORT:ASC TSREPEAT:NO")</f>
        <v>34759</v>
      </c>
      <c r="Q33">
        <v>7.82</v>
      </c>
      <c r="S33" t="str">
        <f>_xll.RtGet("IDN",D33,"GV3_TEXT")</f>
        <v>5X8</v>
      </c>
      <c r="T33" s="16" t="e">
        <f t="shared" si="5"/>
        <v>#VALUE!</v>
      </c>
    </row>
    <row r="34" spans="1:20" x14ac:dyDescent="0.25">
      <c r="A34" t="s">
        <v>412</v>
      </c>
      <c r="B34" t="s">
        <v>13</v>
      </c>
      <c r="C34" t="s">
        <v>33</v>
      </c>
      <c r="D34" t="s">
        <v>302</v>
      </c>
      <c r="E34">
        <f>_xll.RtGet("IDN",D34,"BID")</f>
        <v>0.29699999999999999</v>
      </c>
      <c r="F34">
        <f>_xll.RtGet("IDN",D34,"ASK")</f>
        <v>0.317</v>
      </c>
      <c r="G34">
        <f t="shared" si="4"/>
        <v>0.307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GBP</v>
      </c>
      <c r="N34" s="12" t="s">
        <v>7</v>
      </c>
      <c r="P34" s="16">
        <f>_xll.RHistory(D34,".Timestamp;.Close","START:01-Mar-1995 NBROWS:1 INTERVAL:1D",,"SORT:ASC TSREPEAT:NO")</f>
        <v>34759</v>
      </c>
      <c r="Q34">
        <v>7.42</v>
      </c>
      <c r="S34" t="str">
        <f>_xll.RtGet("IDN",D34,"GV3_TEXT")</f>
        <v>6X9</v>
      </c>
      <c r="T34" s="16" t="e">
        <f t="shared" si="5"/>
        <v>#VALUE!</v>
      </c>
    </row>
    <row r="35" spans="1:20" x14ac:dyDescent="0.25">
      <c r="A35" t="s">
        <v>412</v>
      </c>
      <c r="B35" t="s">
        <v>14</v>
      </c>
      <c r="C35" t="s">
        <v>33</v>
      </c>
      <c r="D35" t="s">
        <v>303</v>
      </c>
      <c r="E35">
        <f>_xll.RtGet("IDN",D35,"BID")</f>
        <v>0.3</v>
      </c>
      <c r="F35">
        <f>_xll.RtGet("IDN",D35,"ASK")</f>
        <v>0.32</v>
      </c>
      <c r="G35">
        <f t="shared" si="4"/>
        <v>0.31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GBP</v>
      </c>
      <c r="N35" s="12" t="s">
        <v>7</v>
      </c>
      <c r="P35" s="16">
        <f>_xll.RHistory(D35,".Timestamp;.Close","START:01-Mar-1995 NBROWS:1 INTERVAL:1D",,"SORT:ASC TSREPEAT:NO")</f>
        <v>34759</v>
      </c>
      <c r="Q35">
        <v>8.0299999999999994</v>
      </c>
      <c r="S35" t="str">
        <f>_xll.RtGet("IDN",D35,"GV3_TEXT")</f>
        <v>7X10</v>
      </c>
      <c r="T35" s="16" t="e">
        <f t="shared" si="5"/>
        <v>#VALUE!</v>
      </c>
    </row>
    <row r="36" spans="1:20" x14ac:dyDescent="0.25">
      <c r="A36" t="s">
        <v>412</v>
      </c>
      <c r="B36" t="s">
        <v>15</v>
      </c>
      <c r="C36" t="s">
        <v>33</v>
      </c>
      <c r="D36" t="s">
        <v>304</v>
      </c>
      <c r="E36">
        <f>_xll.RtGet("IDN",D36,"BID")</f>
        <v>0.30299999999999999</v>
      </c>
      <c r="F36">
        <f>_xll.RtGet("IDN",D36,"ASK")</f>
        <v>0.32300000000000001</v>
      </c>
      <c r="G36">
        <f t="shared" si="4"/>
        <v>0.313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GBP</v>
      </c>
      <c r="N36" s="12" t="s">
        <v>7</v>
      </c>
      <c r="P36" s="16">
        <f>_xll.RHistory(D36,".Timestamp;.Close","START:01-Mar-1995 NBROWS:1 INTERVAL:1D",,"SORT:ASC TSREPEAT:NO")</f>
        <v>34759</v>
      </c>
      <c r="Q36">
        <v>7.79</v>
      </c>
      <c r="S36" t="str">
        <f>_xll.RtGet("IDN",D36,"GV3_TEXT")</f>
        <v>8X11</v>
      </c>
      <c r="T36" s="16" t="e">
        <f t="shared" si="5"/>
        <v>#VALUE!</v>
      </c>
    </row>
    <row r="37" spans="1:20" x14ac:dyDescent="0.25">
      <c r="B37" t="s">
        <v>124</v>
      </c>
      <c r="C37" t="s">
        <v>33</v>
      </c>
      <c r="D37" t="s">
        <v>305</v>
      </c>
      <c r="E37">
        <f>_xll.RtGet("IDN",D37,"BID")</f>
        <v>0.29099999999999998</v>
      </c>
      <c r="F37">
        <f>_xll.RtGet("IDN",D37,"ASK")</f>
        <v>0.34100000000000003</v>
      </c>
      <c r="G37">
        <f t="shared" si="4"/>
        <v>0.316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GBP</v>
      </c>
      <c r="N37" s="12" t="s">
        <v>7</v>
      </c>
      <c r="P37" s="16">
        <f>_xll.RHistory(D37,".Timestamp;.Close","START:01-Mar-1995 NBROWS:1 INTERVAL:1D",,"SORT:ASC TSREPEAT:NO")</f>
        <v>34759</v>
      </c>
      <c r="Q37">
        <v>7.94</v>
      </c>
      <c r="S37" t="str">
        <f>_xll.RtGet("IDN",D37,"GV3_TEXT")</f>
        <v>9X12</v>
      </c>
      <c r="T37" s="16" t="e">
        <f t="shared" si="5"/>
        <v>#VALUE!</v>
      </c>
    </row>
    <row r="38" spans="1:20" x14ac:dyDescent="0.25">
      <c r="A38" t="s">
        <v>412</v>
      </c>
      <c r="B38" t="s">
        <v>11</v>
      </c>
      <c r="C38" t="s">
        <v>33</v>
      </c>
      <c r="D38" t="s">
        <v>306</v>
      </c>
      <c r="E38">
        <f>_xll.RtGet("IDN",D38,"BID")</f>
        <v>0.57300000000000006</v>
      </c>
      <c r="F38">
        <f>_xll.RtGet("IDN",D38,"ASK")</f>
        <v>0.623</v>
      </c>
      <c r="G38">
        <f t="shared" si="4"/>
        <v>0.59800000000000009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3"/>
        <v>GBP</v>
      </c>
      <c r="N38" s="12" t="s">
        <v>10</v>
      </c>
      <c r="P38" s="16">
        <f>_xll.RHistory(D38,".Timestamp;.Close","START:01-Mar-1995 NBROWS:1 INTERVAL:1D",,"SORT:ASC TSREPEAT:NO")</f>
        <v>34759</v>
      </c>
      <c r="Q38">
        <v>7.29</v>
      </c>
      <c r="S38" t="str">
        <f>_xll.RtGet("IDN",D38,"GV3_TEXT")</f>
        <v>1X7</v>
      </c>
      <c r="T38" s="16" t="e">
        <f t="shared" si="5"/>
        <v>#VALUE!</v>
      </c>
    </row>
    <row r="39" spans="1:20" x14ac:dyDescent="0.25">
      <c r="A39" t="s">
        <v>412</v>
      </c>
      <c r="B39" t="s">
        <v>12</v>
      </c>
      <c r="C39" t="s">
        <v>33</v>
      </c>
      <c r="D39" t="s">
        <v>307</v>
      </c>
      <c r="E39">
        <f>_xll.RtGet("IDN",D39,"BID")</f>
        <v>0.47500000000000003</v>
      </c>
      <c r="F39">
        <f>_xll.RtGet("IDN",D39,"ASK")</f>
        <v>0.495</v>
      </c>
      <c r="G39">
        <f t="shared" si="4"/>
        <v>0.48499999999999999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3"/>
        <v>GBP</v>
      </c>
      <c r="N39" s="12" t="s">
        <v>10</v>
      </c>
      <c r="P39" s="16">
        <f>_xll.RHistory(D39,".Timestamp;.Close","START:01-Mar-1995 NBROWS:1 INTERVAL:1D",,"SORT:ASC TSREPEAT:NO")</f>
        <v>34759</v>
      </c>
      <c r="Q39">
        <v>7.43</v>
      </c>
      <c r="S39" t="str">
        <f>_xll.RtGet("IDN",D39,"GV3_TEXT")</f>
        <v>2X8</v>
      </c>
      <c r="T39" s="16" t="e">
        <f t="shared" si="5"/>
        <v>#VALUE!</v>
      </c>
    </row>
    <row r="40" spans="1:20" x14ac:dyDescent="0.25">
      <c r="A40" t="s">
        <v>412</v>
      </c>
      <c r="B40" t="s">
        <v>13</v>
      </c>
      <c r="C40" t="s">
        <v>33</v>
      </c>
      <c r="D40" t="s">
        <v>308</v>
      </c>
      <c r="E40">
        <f>_xll.RtGet("IDN",D40,"BID")</f>
        <v>0.443</v>
      </c>
      <c r="F40">
        <f>_xll.RtGet("IDN",D40,"ASK")</f>
        <v>0.49299999999999999</v>
      </c>
      <c r="G40">
        <f t="shared" si="4"/>
        <v>0.46799999999999997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3"/>
        <v>GBP</v>
      </c>
      <c r="N40" s="12" t="s">
        <v>10</v>
      </c>
      <c r="P40" s="16">
        <f>_xll.RHistory(D40,".Timestamp;.Close","START:01-Mar-1995 NBROWS:1 INTERVAL:1D",,"SORT:ASC TSREPEAT:NO")</f>
        <v>34759</v>
      </c>
      <c r="Q40">
        <v>7.71</v>
      </c>
      <c r="S40" t="str">
        <f>_xll.RtGet("IDN",D40,"GV3_TEXT")</f>
        <v>3X9</v>
      </c>
      <c r="T40" s="16" t="e">
        <f t="shared" si="5"/>
        <v>#VALUE!</v>
      </c>
    </row>
    <row r="41" spans="1:20" x14ac:dyDescent="0.25">
      <c r="A41" t="s">
        <v>412</v>
      </c>
      <c r="B41" t="s">
        <v>14</v>
      </c>
      <c r="C41" t="s">
        <v>33</v>
      </c>
      <c r="D41" t="s">
        <v>309</v>
      </c>
      <c r="E41">
        <f>_xll.RtGet("IDN",D41,"BID")</f>
        <v>0.41300000000000003</v>
      </c>
      <c r="F41">
        <f>_xll.RtGet("IDN",D41,"ASK")</f>
        <v>0.433</v>
      </c>
      <c r="G41">
        <f t="shared" si="4"/>
        <v>0.42300000000000004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3"/>
        <v>GBP</v>
      </c>
      <c r="N41" s="12" t="s">
        <v>10</v>
      </c>
      <c r="P41" s="16">
        <f>_xll.RHistory(D41,".Timestamp;.Close","START:01-Mar-1995 NBROWS:1 INTERVAL:1D",,"SORT:ASC TSREPEAT:NO")</f>
        <v>34759</v>
      </c>
      <c r="Q41">
        <v>7.89</v>
      </c>
      <c r="S41" t="str">
        <f>_xll.RtGet("IDN",D41,"GV3_TEXT")</f>
        <v>4X10</v>
      </c>
      <c r="T41" s="16" t="e">
        <f t="shared" si="5"/>
        <v>#VALUE!</v>
      </c>
    </row>
    <row r="42" spans="1:20" x14ac:dyDescent="0.25">
      <c r="A42" t="s">
        <v>412</v>
      </c>
      <c r="B42" t="s">
        <v>15</v>
      </c>
      <c r="C42" t="s">
        <v>33</v>
      </c>
      <c r="D42" t="s">
        <v>310</v>
      </c>
      <c r="E42">
        <f>_xll.RtGet("IDN",D42,"BID")</f>
        <v>0.39800000000000002</v>
      </c>
      <c r="F42">
        <f>_xll.RtGet("IDN",D42,"ASK")</f>
        <v>0.41799999999999998</v>
      </c>
      <c r="G42">
        <f t="shared" si="4"/>
        <v>0.40800000000000003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3"/>
        <v>GBP</v>
      </c>
      <c r="N42" s="12" t="s">
        <v>10</v>
      </c>
      <c r="P42" s="16">
        <f>_xll.RHistory(D42,".Timestamp;.Close","START:01-Mar-1995 NBROWS:1 INTERVAL:1D",,"SORT:ASC TSREPEAT:NO")</f>
        <v>34759</v>
      </c>
      <c r="Q42">
        <v>8.0399999999999991</v>
      </c>
      <c r="S42" t="str">
        <f>_xll.RtGet("IDN",D42,"GV3_TEXT")</f>
        <v>5X11</v>
      </c>
      <c r="T42" s="16" t="e">
        <f t="shared" si="5"/>
        <v>#VALUE!</v>
      </c>
    </row>
    <row r="43" spans="1:20" x14ac:dyDescent="0.25">
      <c r="A43" t="s">
        <v>412</v>
      </c>
      <c r="B43" t="s">
        <v>124</v>
      </c>
      <c r="C43" t="s">
        <v>33</v>
      </c>
      <c r="D43" t="s">
        <v>311</v>
      </c>
      <c r="E43">
        <f>_xll.RtGet("IDN",D43,"BID")</f>
        <v>0.38600000000000001</v>
      </c>
      <c r="F43">
        <f>_xll.RtGet("IDN",D43,"ASK")</f>
        <v>0.40600000000000003</v>
      </c>
      <c r="G43">
        <f t="shared" si="4"/>
        <v>0.39600000000000002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3"/>
        <v>GBP</v>
      </c>
      <c r="N43" s="12" t="s">
        <v>10</v>
      </c>
      <c r="P43" s="16">
        <f>_xll.RHistory(D43,".Timestamp;.Close","START:01-Mar-1995 NBROWS:1 INTERVAL:1D",,"SORT:ASC TSREPEAT:NO")</f>
        <v>34759</v>
      </c>
      <c r="Q43">
        <v>7.75</v>
      </c>
      <c r="S43" t="str">
        <f>_xll.RtGet("IDN",D43,"GV3_TEXT")</f>
        <v>6X12</v>
      </c>
      <c r="T43" s="16" t="e">
        <f t="shared" si="5"/>
        <v>#VALUE!</v>
      </c>
    </row>
    <row r="44" spans="1:20" x14ac:dyDescent="0.25">
      <c r="A44" t="s">
        <v>412</v>
      </c>
      <c r="B44" t="s">
        <v>447</v>
      </c>
      <c r="C44" t="s">
        <v>33</v>
      </c>
      <c r="D44" t="s">
        <v>313</v>
      </c>
      <c r="E44">
        <f>_xll.RtGet("IDN",D44,"BID")</f>
        <v>0.38300000000000001</v>
      </c>
      <c r="F44">
        <f>_xll.RtGet("IDN",D44,"ASK")</f>
        <v>0.40300000000000002</v>
      </c>
      <c r="G44">
        <f t="shared" si="4"/>
        <v>0.39300000000000002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3"/>
        <v>GBP</v>
      </c>
      <c r="N44" s="12" t="s">
        <v>10</v>
      </c>
      <c r="P44" s="16">
        <f>_xll.RHistory(D44,".Timestamp;.Close","START:01-Mar-1995 NBROWS:1 INTERVAL:1D",,"SORT:ASC TSREPEAT:NO")</f>
        <v>34759</v>
      </c>
      <c r="Q44">
        <v>8.09</v>
      </c>
      <c r="S44" t="str">
        <f>_xll.RtGet("IDN",D44,"GV3_TEXT")</f>
        <v xml:space="preserve">      </v>
      </c>
      <c r="T44" s="16" t="e">
        <f t="shared" si="5"/>
        <v>#VALUE!</v>
      </c>
    </row>
    <row r="45" spans="1:20" x14ac:dyDescent="0.25">
      <c r="A45" t="s">
        <v>412</v>
      </c>
      <c r="B45" t="s">
        <v>39</v>
      </c>
      <c r="C45" t="s">
        <v>33</v>
      </c>
      <c r="D45" t="s">
        <v>312</v>
      </c>
      <c r="E45">
        <f>_xll.RtGet("IDN",D45,"BID")</f>
        <v>0.377</v>
      </c>
      <c r="F45">
        <f>_xll.RtGet("IDN",D45,"ASK")</f>
        <v>0.42699999999999999</v>
      </c>
      <c r="G45">
        <f t="shared" ref="G45" si="6">AVERAGE(E45:F45)</f>
        <v>0.40200000000000002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7">B$2</f>
        <v>GBP</v>
      </c>
      <c r="N45" s="12" t="s">
        <v>10</v>
      </c>
      <c r="P45" s="16">
        <f>_xll.RHistory(D45,".Timestamp;.Close","START:01-Mar-1995 NBROWS:1 INTERVAL:1D",,"SORT:ASC TSREPEAT:NO")</f>
        <v>34759</v>
      </c>
      <c r="Q45">
        <v>8.5500000000000007</v>
      </c>
      <c r="S45" t="str">
        <f>_xll.RtGet("IDN",D45,"GV3_TEXT")</f>
        <v>12X18</v>
      </c>
      <c r="T45" s="16" t="e">
        <f t="shared" si="5"/>
        <v>#VALUE!</v>
      </c>
    </row>
    <row r="46" spans="1:20" x14ac:dyDescent="0.25">
      <c r="B46" t="s">
        <v>16</v>
      </c>
      <c r="C46" t="s">
        <v>3</v>
      </c>
      <c r="D46" t="s">
        <v>314</v>
      </c>
      <c r="E46">
        <f>_xll.RtGet("IDN",D46,"BID")</f>
        <v>0.51319999999999999</v>
      </c>
      <c r="F46">
        <f>_xll.RtGet("IDN",D46,"ASK")</f>
        <v>0.55320000000000003</v>
      </c>
      <c r="G46">
        <f t="shared" ref="G46" si="8">AVERAGE(E46:F46)</f>
        <v>0.53320000000000001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ref="M46" si="9">B$2</f>
        <v>GBP</v>
      </c>
      <c r="N46" s="12" t="s">
        <v>10</v>
      </c>
      <c r="P46" s="16">
        <f>_xll.RHistory(D46,".Timestamp;.Close","START:01-Mar-1995 NBROWS:1 INTERVAL:1D",,"SORT:ASC TSREPEAT:NO")</f>
        <v>42530</v>
      </c>
      <c r="Q46">
        <v>0.68149999999999999</v>
      </c>
      <c r="T46" s="16"/>
    </row>
    <row r="47" spans="1:20" x14ac:dyDescent="0.25">
      <c r="B47" t="s">
        <v>17</v>
      </c>
      <c r="C47" t="s">
        <v>3</v>
      </c>
      <c r="D47" t="s">
        <v>315</v>
      </c>
      <c r="E47">
        <f>_xll.RtGet("IDN",D47,"BID")</f>
        <v>0.46690000000000004</v>
      </c>
      <c r="F47">
        <f>_xll.RtGet("IDN",D47,"ASK")</f>
        <v>0.48190000000000005</v>
      </c>
      <c r="G47">
        <f t="shared" ref="G47:G62" si="10">AVERAGE(E47:F47)</f>
        <v>0.47440000000000004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ref="M47:M62" si="11">B$2</f>
        <v>GBP</v>
      </c>
      <c r="N47" s="12" t="s">
        <v>10</v>
      </c>
      <c r="P47" s="16">
        <f>_xll.RHistory(D47,".Timestamp;.Close","START:01-Mar-1995 NBROWS:1 INTERVAL:1D",,"SORT:ASC TSREPEAT:NO")</f>
        <v>34759</v>
      </c>
      <c r="Q47">
        <v>8.26</v>
      </c>
      <c r="T47" s="16"/>
    </row>
    <row r="48" spans="1:20" x14ac:dyDescent="0.25">
      <c r="B48" t="s">
        <v>18</v>
      </c>
      <c r="C48" t="s">
        <v>3</v>
      </c>
      <c r="D48" t="s">
        <v>316</v>
      </c>
      <c r="E48">
        <f>_xll.RtGet("IDN",D48,"BID")</f>
        <v>0.46430000000000005</v>
      </c>
      <c r="F48">
        <f>_xll.RtGet("IDN",D48,"ASK")</f>
        <v>0.48230000000000001</v>
      </c>
      <c r="G48">
        <f t="shared" si="10"/>
        <v>0.47330000000000005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11"/>
        <v>GBP</v>
      </c>
      <c r="N48" s="12" t="s">
        <v>10</v>
      </c>
      <c r="P48" s="16">
        <f>_xll.RHistory(D48,".Timestamp;.Close","START:01-Mar-1995 NBROWS:1 INTERVAL:1D",,"SORT:ASC TSREPEAT:NO")</f>
        <v>34759</v>
      </c>
      <c r="Q48">
        <v>8.5399999999999991</v>
      </c>
      <c r="T48" s="16"/>
    </row>
    <row r="49" spans="1:20" x14ac:dyDescent="0.25">
      <c r="B49" t="s">
        <v>19</v>
      </c>
      <c r="C49" t="s">
        <v>3</v>
      </c>
      <c r="D49" t="s">
        <v>317</v>
      </c>
      <c r="E49">
        <f>_xll.RtGet("IDN",D49,"BID")</f>
        <v>0.47920000000000001</v>
      </c>
      <c r="F49">
        <f>_xll.RtGet("IDN",D49,"ASK")</f>
        <v>0.49420000000000003</v>
      </c>
      <c r="G49">
        <f t="shared" si="10"/>
        <v>0.48670000000000002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11"/>
        <v>GBP</v>
      </c>
      <c r="N49" s="12" t="s">
        <v>10</v>
      </c>
      <c r="P49" s="16">
        <f>_xll.RHistory(D49,".Timestamp;.Close","START:01-Mar-1995 NBROWS:1 INTERVAL:1D",,"SORT:ASC TSREPEAT:NO")</f>
        <v>34759</v>
      </c>
      <c r="Q49">
        <v>8.6300000000000008</v>
      </c>
      <c r="T49" s="16"/>
    </row>
    <row r="50" spans="1:20" x14ac:dyDescent="0.25">
      <c r="B50" t="s">
        <v>20</v>
      </c>
      <c r="C50" t="s">
        <v>3</v>
      </c>
      <c r="D50" t="s">
        <v>318</v>
      </c>
      <c r="E50">
        <f>_xll.RtGet("IDN",D50,"BID")</f>
        <v>0.49530000000000002</v>
      </c>
      <c r="F50">
        <f>_xll.RtGet("IDN",D50,"ASK")</f>
        <v>0.51029999999999998</v>
      </c>
      <c r="G50">
        <f t="shared" si="10"/>
        <v>0.50280000000000002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11"/>
        <v>GBP</v>
      </c>
      <c r="N50" s="12" t="s">
        <v>10</v>
      </c>
      <c r="P50" s="16">
        <f>_xll.RHistory(D50,".Timestamp;.Close","START:01-Mar-1995 NBROWS:1 INTERVAL:1D",,"SORT:ASC TSREPEAT:NO")</f>
        <v>34759</v>
      </c>
      <c r="Q50">
        <v>8.7200000000000006</v>
      </c>
      <c r="T50" s="16"/>
    </row>
    <row r="51" spans="1:20" x14ac:dyDescent="0.25">
      <c r="B51" t="s">
        <v>21</v>
      </c>
      <c r="C51" t="s">
        <v>3</v>
      </c>
      <c r="D51" t="s">
        <v>319</v>
      </c>
      <c r="E51">
        <f>_xll.RtGet("IDN",D51,"BID")</f>
        <v>0.51660000000000006</v>
      </c>
      <c r="F51">
        <f>_xll.RtGet("IDN",D51,"ASK")</f>
        <v>0.53160000000000007</v>
      </c>
      <c r="G51">
        <f t="shared" si="10"/>
        <v>0.52410000000000001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11"/>
        <v>GBP</v>
      </c>
      <c r="N51" s="12" t="s">
        <v>10</v>
      </c>
      <c r="P51" s="16">
        <f>_xll.RHistory(D51,".Timestamp;.Close","START:01-Mar-1995 NBROWS:1 INTERVAL:1D",,"SORT:ASC TSREPEAT:NO")</f>
        <v>34759</v>
      </c>
      <c r="Q51">
        <v>8.7799999999999994</v>
      </c>
      <c r="T51" s="16"/>
    </row>
    <row r="52" spans="1:20" x14ac:dyDescent="0.25">
      <c r="B52" t="s">
        <v>22</v>
      </c>
      <c r="C52" t="s">
        <v>3</v>
      </c>
      <c r="D52" t="s">
        <v>320</v>
      </c>
      <c r="E52">
        <f>_xll.RtGet("IDN",D52,"BID")</f>
        <v>0.53580000000000005</v>
      </c>
      <c r="F52">
        <f>_xll.RtGet("IDN",D52,"ASK")</f>
        <v>0.55080000000000007</v>
      </c>
      <c r="G52">
        <f t="shared" si="10"/>
        <v>0.54330000000000012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11"/>
        <v>GBP</v>
      </c>
      <c r="N52" s="12" t="s">
        <v>10</v>
      </c>
      <c r="P52" s="16">
        <f>_xll.RHistory(D52,".Timestamp;.Close","START:01-Mar-1995 NBROWS:1 INTERVAL:1D",,"SORT:ASC TSREPEAT:NO")</f>
        <v>34759</v>
      </c>
      <c r="Q52">
        <v>8.85</v>
      </c>
      <c r="T52" s="16"/>
    </row>
    <row r="53" spans="1:20" x14ac:dyDescent="0.25">
      <c r="B53" t="s">
        <v>23</v>
      </c>
      <c r="C53" t="s">
        <v>3</v>
      </c>
      <c r="D53" t="s">
        <v>321</v>
      </c>
      <c r="E53">
        <f>_xll.RtGet("IDN",D53,"BID")</f>
        <v>0.53700000000000003</v>
      </c>
      <c r="F53">
        <f>_xll.RtGet("IDN",D53,"ASK")</f>
        <v>0.58700000000000008</v>
      </c>
      <c r="G53">
        <f t="shared" si="10"/>
        <v>0.56200000000000006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11"/>
        <v>GBP</v>
      </c>
      <c r="N53" s="12" t="s">
        <v>10</v>
      </c>
      <c r="P53" s="16">
        <f>_xll.RHistory(D53,".Timestamp;.Close","START:01-Mar-1995 NBROWS:1 INTERVAL:1D",,"SORT:ASC TSREPEAT:NO")</f>
        <v>34759</v>
      </c>
      <c r="Q53">
        <v>8.85</v>
      </c>
      <c r="T53" s="16"/>
    </row>
    <row r="54" spans="1:20" x14ac:dyDescent="0.25">
      <c r="B54" t="s">
        <v>24</v>
      </c>
      <c r="C54" t="s">
        <v>3</v>
      </c>
      <c r="D54" t="s">
        <v>322</v>
      </c>
      <c r="E54">
        <f>_xll.RtGet("IDN",D54,"BID")</f>
        <v>0.5655</v>
      </c>
      <c r="F54">
        <f>_xll.RtGet("IDN",D54,"ASK")</f>
        <v>0.58500000000000008</v>
      </c>
      <c r="G54">
        <f t="shared" si="10"/>
        <v>0.57525000000000004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11"/>
        <v>GBP</v>
      </c>
      <c r="N54" s="12" t="s">
        <v>10</v>
      </c>
      <c r="P54" s="16">
        <f>_xll.RHistory(D54,".Timestamp;.Close","START:01-Mar-1995 NBROWS:1 INTERVAL:1D",,"SORT:ASC TSREPEAT:NO")</f>
        <v>34759</v>
      </c>
      <c r="Q54">
        <v>8.86</v>
      </c>
      <c r="T54" s="16"/>
    </row>
    <row r="55" spans="1:20" x14ac:dyDescent="0.25">
      <c r="B55" t="s">
        <v>25</v>
      </c>
      <c r="C55" t="s">
        <v>3</v>
      </c>
      <c r="D55" t="s">
        <v>323</v>
      </c>
      <c r="E55">
        <f>_xll.RtGet("IDN",D55,"BID")</f>
        <v>0.57920000000000005</v>
      </c>
      <c r="F55">
        <f>_xll.RtGet("IDN",D55,"ASK")</f>
        <v>0.5988</v>
      </c>
      <c r="G55">
        <f t="shared" si="10"/>
        <v>0.58899999999999997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11"/>
        <v>GBP</v>
      </c>
      <c r="N55" s="12" t="s">
        <v>10</v>
      </c>
      <c r="P55" s="16">
        <f>_xll.RHistory(D55,".Timestamp;.Close","START:01-Mar-1995 NBROWS:1 INTERVAL:1D",,"SORT:ASC TSREPEAT:NO")</f>
        <v>34759</v>
      </c>
      <c r="Q55">
        <v>8.8800000000000008</v>
      </c>
    </row>
    <row r="56" spans="1:20" x14ac:dyDescent="0.25">
      <c r="B56" t="s">
        <v>26</v>
      </c>
      <c r="C56" t="s">
        <v>3</v>
      </c>
      <c r="D56" t="s">
        <v>324</v>
      </c>
      <c r="E56">
        <f>_xll.RtGet("IDN",D56,"BID")</f>
        <v>0.58600000000000008</v>
      </c>
      <c r="F56">
        <f>_xll.RtGet("IDN",D56,"ASK")</f>
        <v>0.65600000000000003</v>
      </c>
      <c r="G56">
        <f t="shared" si="10"/>
        <v>0.621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11"/>
        <v>GBP</v>
      </c>
      <c r="N56" s="12" t="s">
        <v>10</v>
      </c>
      <c r="P56" s="16">
        <f>_xll.RHistory(D56,".Timestamp;.Close","START:01-Mar-1995 NBROWS:1 INTERVAL:1D",,"SORT:ASC TSREPEAT:NO")</f>
        <v>37851</v>
      </c>
      <c r="Q56">
        <v>4.7699999999999996</v>
      </c>
    </row>
    <row r="57" spans="1:20" x14ac:dyDescent="0.25">
      <c r="B57" t="s">
        <v>27</v>
      </c>
      <c r="C57" t="s">
        <v>3</v>
      </c>
      <c r="D57" t="s">
        <v>325</v>
      </c>
      <c r="E57">
        <f>_xll.RtGet("IDN",D57,"BID")</f>
        <v>0.59300000000000008</v>
      </c>
      <c r="F57">
        <f>_xll.RtGet("IDN",D57,"ASK")</f>
        <v>0.68300000000000005</v>
      </c>
      <c r="G57">
        <f t="shared" si="10"/>
        <v>0.63800000000000012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11"/>
        <v>GBP</v>
      </c>
      <c r="N57" s="12" t="s">
        <v>10</v>
      </c>
      <c r="P57" s="16">
        <f>_xll.RHistory(D57,".Timestamp;.Close","START:01-Mar-1995 NBROWS:1 INTERVAL:1D",,"SORT:ASC TSREPEAT:NO")</f>
        <v>37851</v>
      </c>
      <c r="Q57">
        <v>4.79</v>
      </c>
    </row>
    <row r="58" spans="1:20" x14ac:dyDescent="0.25">
      <c r="B58" t="s">
        <v>28</v>
      </c>
      <c r="C58" t="s">
        <v>3</v>
      </c>
      <c r="D58" t="s">
        <v>326</v>
      </c>
      <c r="E58">
        <f>_xll.RtGet("IDN",D58,"BID")</f>
        <v>0.629</v>
      </c>
      <c r="F58">
        <f>_xll.RtGet("IDN",D58,"ASK")</f>
        <v>0.65</v>
      </c>
      <c r="G58">
        <f t="shared" si="10"/>
        <v>0.63949999999999996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11"/>
        <v>GBP</v>
      </c>
      <c r="N58" s="12" t="s">
        <v>10</v>
      </c>
      <c r="P58" s="16">
        <f>_xll.RHistory(D58,".Timestamp;.Close","START:01-Mar-1995 NBROWS:1 INTERVAL:1D",,"SORT:ASC TSREPEAT:NO")</f>
        <v>37851</v>
      </c>
      <c r="Q58">
        <v>4.79</v>
      </c>
    </row>
    <row r="59" spans="1:20" x14ac:dyDescent="0.25">
      <c r="B59" t="s">
        <v>29</v>
      </c>
      <c r="C59" t="s">
        <v>3</v>
      </c>
      <c r="D59" t="s">
        <v>327</v>
      </c>
      <c r="E59">
        <f>_xll.RtGet("IDN",D59,"BID")</f>
        <v>0.61550000000000005</v>
      </c>
      <c r="F59">
        <f>_xll.RtGet("IDN",D59,"ASK")</f>
        <v>0.63650000000000007</v>
      </c>
      <c r="G59">
        <f t="shared" si="10"/>
        <v>0.62600000000000011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11"/>
        <v>GBP</v>
      </c>
      <c r="N59" s="12" t="s">
        <v>10</v>
      </c>
      <c r="P59" s="16">
        <f>_xll.RHistory(D59,".Timestamp;.Close","START:01-Mar-1995 NBROWS:1 INTERVAL:1D",,"SORT:ASC TSREPEAT:NO")</f>
        <v>36020</v>
      </c>
      <c r="Q59">
        <v>5.97</v>
      </c>
    </row>
    <row r="60" spans="1:20" x14ac:dyDescent="0.25">
      <c r="B60" t="s">
        <v>30</v>
      </c>
      <c r="C60" t="s">
        <v>3</v>
      </c>
      <c r="D60" t="s">
        <v>328</v>
      </c>
      <c r="E60">
        <f>_xll.RtGet("IDN",D60,"BID")</f>
        <v>0.59950000000000003</v>
      </c>
      <c r="F60">
        <f>_xll.RtGet("IDN",D60,"ASK")</f>
        <v>0.62050000000000005</v>
      </c>
      <c r="G60">
        <f t="shared" si="10"/>
        <v>0.6100000000000001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11"/>
        <v>GBP</v>
      </c>
      <c r="N60" s="12" t="s">
        <v>10</v>
      </c>
      <c r="P60" s="16">
        <f>_xll.RHistory(D60,".Timestamp;.Close","START:01-Mar-1995 NBROWS:1 INTERVAL:1D",,"SORT:ASC TSREPEAT:NO")</f>
        <v>37851</v>
      </c>
      <c r="Q60">
        <v>4.79</v>
      </c>
    </row>
    <row r="61" spans="1:20" x14ac:dyDescent="0.25">
      <c r="A61" t="s">
        <v>412</v>
      </c>
      <c r="B61" t="s">
        <v>157</v>
      </c>
      <c r="C61" t="s">
        <v>3</v>
      </c>
      <c r="D61" t="s">
        <v>329</v>
      </c>
      <c r="E61">
        <f>_xll.RtGet("IDN",D61,"BID")</f>
        <v>0.47400000000000003</v>
      </c>
      <c r="F61">
        <f>_xll.RtGet("IDN",D61,"ASK")</f>
        <v>0.64400000000000002</v>
      </c>
      <c r="G61">
        <f t="shared" si="10"/>
        <v>0.55900000000000005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11"/>
        <v>GBP</v>
      </c>
      <c r="N61" s="12" t="s">
        <v>10</v>
      </c>
      <c r="P61" s="16">
        <f>_xll.RHistory(D61,".Timestamp;.Close","START:01-Mar-1995 NBROWS:1 INTERVAL:1D",,"SORT:ASC TSREPEAT:NO")</f>
        <v>37914</v>
      </c>
      <c r="Q61">
        <v>4.82</v>
      </c>
    </row>
    <row r="62" spans="1:20" x14ac:dyDescent="0.25">
      <c r="A62" t="s">
        <v>412</v>
      </c>
      <c r="B62" t="s">
        <v>158</v>
      </c>
      <c r="C62" t="s">
        <v>3</v>
      </c>
      <c r="D62" t="s">
        <v>330</v>
      </c>
      <c r="E62">
        <f>_xll.RtGet("IDN",D62,"BID")</f>
        <v>0.42900000000000005</v>
      </c>
      <c r="F62">
        <f>_xll.RtGet("IDN",D62,"ASK")</f>
        <v>0.59899999999999998</v>
      </c>
      <c r="G62">
        <f t="shared" si="10"/>
        <v>0.51400000000000001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11"/>
        <v>GBP</v>
      </c>
      <c r="N62" s="12" t="s">
        <v>10</v>
      </c>
      <c r="P62" s="16">
        <f>_xll.RHistory(D62,".Timestamp;.Close","START:01-Mar-1995 NBROWS:1 INTERVAL:1D",,"SORT:ASC TSREPEAT:NO")</f>
        <v>37914</v>
      </c>
      <c r="Q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4" max="4" width="10.42578125" bestFit="1" customWidth="1"/>
  </cols>
  <sheetData>
    <row r="2" spans="2:5" x14ac:dyDescent="0.25">
      <c r="B2" s="17" t="s">
        <v>0</v>
      </c>
      <c r="C2" s="17" t="s">
        <v>57</v>
      </c>
      <c r="D2" s="17" t="s">
        <v>413</v>
      </c>
      <c r="E2" s="17" t="s">
        <v>414</v>
      </c>
    </row>
    <row r="3" spans="2:5" x14ac:dyDescent="0.25">
      <c r="B3" t="s">
        <v>5</v>
      </c>
      <c r="C3" t="s">
        <v>415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2020-03-23T14:06:39Z</dcterms:modified>
</cp:coreProperties>
</file>