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MSc Git\MScCurveModeling\Feedback\"/>
    </mc:Choice>
  </mc:AlternateContent>
  <xr:revisionPtr revIDLastSave="0" documentId="13_ncr:1_{175F4734-EF0F-421C-9080-DC0888387D74}" xr6:coauthVersionLast="36" xr6:coauthVersionMax="45" xr10:uidLastSave="{00000000-0000-0000-0000-000000000000}"/>
  <bookViews>
    <workbookView xWindow="810" yWindow="300" windowWidth="28110" windowHeight="16440" tabRatio="794" xr2:uid="{CB33115E-7841-4E48-8745-23DB52C94076}"/>
  </bookViews>
  <sheets>
    <sheet name="Frågor" sheetId="12" r:id="rId1"/>
    <sheet name="SuperRICs" sheetId="7" r:id="rId2"/>
    <sheet name="SEK" sheetId="1" r:id="rId3"/>
    <sheet name="USD" sheetId="2" r:id="rId4"/>
    <sheet name="NOK" sheetId="3" r:id="rId5"/>
    <sheet name="EUR" sheetId="4" r:id="rId6"/>
    <sheet name="DKK" sheetId="5" r:id="rId7"/>
    <sheet name="GBP" sheetId="6" r:id="rId8"/>
    <sheet name="HistoricalStart" sheetId="11" r:id="rId9"/>
    <sheet name="DayCounts" sheetId="9" r:id="rId10"/>
    <sheet name="DropLists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4" i="4" l="1"/>
  <c r="S15" i="3"/>
  <c r="P60" i="6"/>
  <c r="S64" i="4"/>
  <c r="S23" i="5"/>
  <c r="P42" i="6"/>
  <c r="P46" i="6"/>
  <c r="S40" i="1"/>
  <c r="S48" i="4"/>
  <c r="S44" i="6"/>
  <c r="P49" i="6"/>
  <c r="S41" i="4"/>
  <c r="P20" i="5"/>
  <c r="S33" i="6"/>
  <c r="S26" i="5"/>
  <c r="S58" i="4"/>
  <c r="P25" i="6"/>
  <c r="P21" i="5"/>
  <c r="S31" i="1"/>
  <c r="S34" i="6"/>
  <c r="S35" i="1"/>
  <c r="P56" i="6"/>
  <c r="S25" i="3"/>
  <c r="S39" i="6"/>
  <c r="S30" i="5"/>
  <c r="P24" i="6"/>
  <c r="P35" i="5"/>
  <c r="S17" i="3"/>
  <c r="S55" i="4"/>
  <c r="P43" i="6"/>
  <c r="S13" i="3"/>
  <c r="P22" i="6"/>
  <c r="S50" i="4"/>
  <c r="S36" i="6"/>
  <c r="S49" i="4"/>
  <c r="P28" i="6"/>
  <c r="P33" i="6"/>
  <c r="P8" i="5"/>
  <c r="S52" i="4"/>
  <c r="P24" i="5"/>
  <c r="S63" i="4"/>
  <c r="S26" i="3"/>
  <c r="P61" i="6"/>
  <c r="S34" i="1"/>
  <c r="S33" i="1"/>
  <c r="S30" i="6"/>
  <c r="P31" i="5"/>
  <c r="S32" i="6"/>
  <c r="P14" i="5"/>
  <c r="P57" i="6"/>
  <c r="S42" i="1"/>
  <c r="S54" i="4"/>
  <c r="S37" i="6"/>
  <c r="P50" i="6"/>
  <c r="P54" i="6"/>
  <c r="S41" i="1"/>
  <c r="S61" i="4"/>
  <c r="S32" i="5"/>
  <c r="S11" i="3"/>
  <c r="P39" i="6"/>
  <c r="S12" i="3"/>
  <c r="S59" i="4"/>
  <c r="S22" i="3"/>
  <c r="S45" i="6"/>
  <c r="P27" i="6"/>
  <c r="P29" i="5"/>
  <c r="P34" i="6"/>
  <c r="S45" i="4"/>
  <c r="S31" i="5"/>
  <c r="P23" i="5"/>
  <c r="S38" i="1"/>
  <c r="S16" i="3"/>
  <c r="S24" i="5"/>
  <c r="S39" i="1"/>
  <c r="P41" i="6"/>
  <c r="S28" i="5"/>
  <c r="S42" i="4"/>
  <c r="S43" i="4"/>
  <c r="P17" i="5"/>
  <c r="P51" i="6"/>
  <c r="P33" i="5"/>
  <c r="S18" i="3"/>
  <c r="S20" i="3"/>
  <c r="S41" i="6"/>
  <c r="P36" i="6"/>
  <c r="P31" i="6"/>
  <c r="P6" i="5"/>
  <c r="S40" i="6"/>
  <c r="P22" i="5"/>
  <c r="P58" i="6"/>
  <c r="P30" i="5"/>
  <c r="S24" i="3"/>
  <c r="S56" i="4"/>
  <c r="P18" i="5"/>
  <c r="S25" i="5"/>
  <c r="P36" i="5"/>
  <c r="S32" i="1"/>
  <c r="S36" i="1"/>
  <c r="S62" i="4"/>
  <c r="P52" i="6"/>
  <c r="P40" i="6"/>
  <c r="P16" i="5"/>
  <c r="S46" i="4"/>
  <c r="P32" i="5"/>
  <c r="P59" i="6"/>
  <c r="P11" i="5"/>
  <c r="P44" i="6"/>
  <c r="P34" i="5"/>
  <c r="S37" i="1"/>
  <c r="S66" i="4"/>
  <c r="P45" i="6"/>
  <c r="P9" i="5"/>
  <c r="P12" i="5"/>
  <c r="P47" i="6"/>
  <c r="P7" i="5"/>
  <c r="S53" i="4"/>
  <c r="P35" i="6"/>
  <c r="S47" i="4"/>
  <c r="P25" i="5"/>
  <c r="P30" i="6"/>
  <c r="P13" i="5"/>
  <c r="S57" i="4"/>
  <c r="S65" i="4"/>
  <c r="S35" i="6"/>
  <c r="P19" i="5"/>
  <c r="P144" i="4"/>
  <c r="P10" i="5"/>
  <c r="P5" i="5"/>
  <c r="S27" i="5"/>
  <c r="P15" i="5"/>
  <c r="S23" i="3"/>
  <c r="P23" i="6"/>
  <c r="S51" i="4"/>
  <c r="P29" i="6"/>
  <c r="P38" i="6"/>
  <c r="P27" i="5"/>
  <c r="S19" i="3"/>
  <c r="S38" i="6"/>
  <c r="P53" i="6"/>
  <c r="P55" i="6"/>
  <c r="S60" i="4"/>
  <c r="P28" i="5"/>
  <c r="S29" i="5"/>
  <c r="P26" i="6"/>
  <c r="S43" i="6"/>
  <c r="P37" i="6"/>
  <c r="P38" i="5"/>
  <c r="S14" i="3"/>
  <c r="S42" i="6"/>
  <c r="S29" i="6"/>
  <c r="S21" i="3"/>
  <c r="P26" i="5"/>
  <c r="P32" i="6"/>
  <c r="S31" i="6"/>
  <c r="S25" i="2"/>
  <c r="S44" i="4"/>
  <c r="P62" i="6"/>
  <c r="P37" i="5"/>
  <c r="P48" i="6"/>
  <c r="T38" i="6" l="1"/>
  <c r="T45" i="6"/>
  <c r="T37" i="6"/>
  <c r="T44" i="6"/>
  <c r="T36" i="6"/>
  <c r="T33" i="6"/>
  <c r="T40" i="6"/>
  <c r="T32" i="6"/>
  <c r="T42" i="6"/>
  <c r="T30" i="6"/>
  <c r="T41" i="6"/>
  <c r="T43" i="6"/>
  <c r="T39" i="6"/>
  <c r="T35" i="6"/>
  <c r="T31" i="6"/>
  <c r="T34" i="6"/>
  <c r="T29" i="6"/>
  <c r="T65" i="4"/>
  <c r="T61" i="4"/>
  <c r="T57" i="4"/>
  <c r="T53" i="4"/>
  <c r="T49" i="4"/>
  <c r="T45" i="4"/>
  <c r="T64" i="4"/>
  <c r="T60" i="4"/>
  <c r="T56" i="4"/>
  <c r="T52" i="4"/>
  <c r="T48" i="4"/>
  <c r="T44" i="4"/>
  <c r="T63" i="4"/>
  <c r="T59" i="4"/>
  <c r="T51" i="4"/>
  <c r="T47" i="4"/>
  <c r="T43" i="4"/>
  <c r="T55" i="4"/>
  <c r="T66" i="4"/>
  <c r="T62" i="4"/>
  <c r="T58" i="4"/>
  <c r="T54" i="4"/>
  <c r="T50" i="4"/>
  <c r="T46" i="4"/>
  <c r="T42" i="4"/>
  <c r="T41" i="4"/>
  <c r="T15" i="3"/>
  <c r="T26" i="3"/>
  <c r="T14" i="3"/>
  <c r="T19" i="3"/>
  <c r="T22" i="3"/>
  <c r="T18" i="3"/>
  <c r="T25" i="3"/>
  <c r="T13" i="3"/>
  <c r="T23" i="3"/>
  <c r="T21" i="3"/>
  <c r="T17" i="3"/>
  <c r="T24" i="3"/>
  <c r="T20" i="3"/>
  <c r="T16" i="3"/>
  <c r="T12" i="3"/>
  <c r="T11" i="3"/>
  <c r="T25" i="2"/>
  <c r="T40" i="1"/>
  <c r="T34" i="1"/>
  <c r="T39" i="1"/>
  <c r="T42" i="1"/>
  <c r="T38" i="1"/>
  <c r="T35" i="1"/>
  <c r="T33" i="1"/>
  <c r="T41" i="1"/>
  <c r="T37" i="1"/>
  <c r="T36" i="1"/>
  <c r="T32" i="1"/>
  <c r="T31" i="1"/>
  <c r="T30" i="5"/>
  <c r="T26" i="5"/>
  <c r="T29" i="5"/>
  <c r="T25" i="5"/>
  <c r="T32" i="5"/>
  <c r="T28" i="5"/>
  <c r="T24" i="5"/>
  <c r="T31" i="5"/>
  <c r="T27" i="5"/>
  <c r="T23" i="5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M143" i="4"/>
  <c r="P148" i="4"/>
  <c r="P128" i="4"/>
  <c r="P15" i="3"/>
  <c r="P38" i="1"/>
  <c r="P41" i="4"/>
  <c r="P156" i="4"/>
  <c r="P66" i="4"/>
  <c r="P27" i="2"/>
  <c r="P119" i="4"/>
  <c r="P35" i="2"/>
  <c r="P63" i="4"/>
  <c r="P101" i="4"/>
  <c r="P41" i="1"/>
  <c r="P143" i="4"/>
  <c r="P24" i="3"/>
  <c r="G28" i="1"/>
  <c r="P20" i="2"/>
  <c r="E42" i="1"/>
  <c r="P40" i="4"/>
  <c r="P117" i="4"/>
  <c r="P18" i="3"/>
  <c r="P27" i="1"/>
  <c r="P152" i="4"/>
  <c r="P89" i="4"/>
  <c r="P13" i="3"/>
  <c r="P36" i="1"/>
  <c r="P93" i="4"/>
  <c r="P153" i="4"/>
  <c r="P130" i="4"/>
  <c r="P35" i="1"/>
  <c r="P59" i="4"/>
  <c r="E36" i="1"/>
  <c r="P127" i="4"/>
  <c r="P115" i="4"/>
  <c r="P39" i="1"/>
  <c r="P54" i="4"/>
  <c r="P40" i="2"/>
  <c r="P155" i="4"/>
  <c r="P34" i="2"/>
  <c r="F38" i="1"/>
  <c r="P104" i="4"/>
  <c r="P68" i="4"/>
  <c r="F37" i="1"/>
  <c r="P52" i="4"/>
  <c r="P31" i="2"/>
  <c r="P87" i="4"/>
  <c r="P84" i="4"/>
  <c r="P29" i="2"/>
  <c r="E31" i="1"/>
  <c r="P116" i="4"/>
  <c r="P25" i="1"/>
  <c r="P17" i="3"/>
  <c r="P86" i="4"/>
  <c r="P44" i="4"/>
  <c r="P26" i="3"/>
  <c r="D3" i="11"/>
  <c r="P22" i="3"/>
  <c r="P94" i="4"/>
  <c r="P85" i="4"/>
  <c r="E32" i="1"/>
  <c r="P105" i="4"/>
  <c r="P146" i="4"/>
  <c r="P88" i="4"/>
  <c r="P25" i="3"/>
  <c r="P29" i="1"/>
  <c r="P118" i="4"/>
  <c r="P28" i="2"/>
  <c r="P96" i="4"/>
  <c r="P37" i="1"/>
  <c r="P150" i="4"/>
  <c r="P132" i="4"/>
  <c r="P11" i="3"/>
  <c r="E34" i="1"/>
  <c r="P120" i="4"/>
  <c r="P33" i="2"/>
  <c r="P107" i="4"/>
  <c r="P61" i="4"/>
  <c r="P45" i="2"/>
  <c r="P56" i="4"/>
  <c r="P44" i="1"/>
  <c r="P124" i="4"/>
  <c r="P69" i="4"/>
  <c r="P123" i="4"/>
  <c r="P58" i="4"/>
  <c r="P5" i="3"/>
  <c r="G26" i="1"/>
  <c r="P8" i="3"/>
  <c r="P47" i="4"/>
  <c r="P51" i="4"/>
  <c r="F34" i="1"/>
  <c r="P74" i="4"/>
  <c r="P157" i="4"/>
  <c r="P49" i="4"/>
  <c r="P16" i="3"/>
  <c r="E40" i="1"/>
  <c r="P71" i="4"/>
  <c r="P32" i="1"/>
  <c r="P57" i="4"/>
  <c r="F40" i="1"/>
  <c r="G143" i="4"/>
  <c r="P65" i="4"/>
  <c r="P21" i="2"/>
  <c r="F35" i="1"/>
  <c r="P81" i="4"/>
  <c r="P36" i="2"/>
  <c r="P48" i="4"/>
  <c r="P125" i="4"/>
  <c r="P28" i="1"/>
  <c r="P83" i="4"/>
  <c r="P112" i="4"/>
  <c r="P114" i="4"/>
  <c r="P73" i="4"/>
  <c r="P106" i="4"/>
  <c r="P39" i="4"/>
  <c r="P122" i="4"/>
  <c r="P39" i="2"/>
  <c r="P149" i="4"/>
  <c r="P24" i="2"/>
  <c r="P111" i="4"/>
  <c r="P14" i="3"/>
  <c r="G27" i="1"/>
  <c r="P99" i="4"/>
  <c r="P145" i="4"/>
  <c r="P113" i="4"/>
  <c r="P32" i="2"/>
  <c r="F36" i="1"/>
  <c r="P76" i="4"/>
  <c r="P26" i="1"/>
  <c r="P131" i="4"/>
  <c r="F33" i="1"/>
  <c r="P62" i="4"/>
  <c r="P129" i="4"/>
  <c r="P40" i="1"/>
  <c r="F31" i="1"/>
  <c r="P50" i="4"/>
  <c r="P33" i="1"/>
  <c r="G25" i="1"/>
  <c r="P43" i="4"/>
  <c r="P103" i="4"/>
  <c r="P77" i="4"/>
  <c r="P44" i="2"/>
  <c r="P102" i="4"/>
  <c r="P30" i="2"/>
  <c r="P72" i="4"/>
  <c r="P23" i="3"/>
  <c r="P147" i="4"/>
  <c r="P12" i="3"/>
  <c r="P46" i="4"/>
  <c r="P82" i="4"/>
  <c r="P42" i="2"/>
  <c r="E33" i="1"/>
  <c r="P121" i="4"/>
  <c r="E44" i="1"/>
  <c r="P109" i="4"/>
  <c r="E39" i="1"/>
  <c r="P126" i="4"/>
  <c r="P98" i="4"/>
  <c r="P151" i="4"/>
  <c r="P42" i="1"/>
  <c r="P100" i="4"/>
  <c r="P134" i="4"/>
  <c r="P41" i="2"/>
  <c r="P55" i="4"/>
  <c r="P31" i="1"/>
  <c r="P97" i="4"/>
  <c r="P19" i="3"/>
  <c r="P38" i="4"/>
  <c r="P22" i="2"/>
  <c r="P110" i="4"/>
  <c r="P67" i="4"/>
  <c r="P26" i="2"/>
  <c r="F42" i="1"/>
  <c r="P90" i="4"/>
  <c r="E37" i="1"/>
  <c r="P10" i="3"/>
  <c r="G30" i="1"/>
  <c r="P79" i="4"/>
  <c r="P36" i="4"/>
  <c r="P34" i="1"/>
  <c r="P78" i="4"/>
  <c r="P133" i="4"/>
  <c r="P154" i="4"/>
  <c r="P35" i="4"/>
  <c r="P9" i="3"/>
  <c r="F41" i="1"/>
  <c r="P20" i="3"/>
  <c r="P70" i="4"/>
  <c r="P23" i="2"/>
  <c r="P38" i="2"/>
  <c r="P95" i="4"/>
  <c r="P25" i="2"/>
  <c r="P64" i="4"/>
  <c r="P6" i="3"/>
  <c r="P19" i="2"/>
  <c r="P80" i="4"/>
  <c r="F32" i="1"/>
  <c r="P92" i="4"/>
  <c r="P37" i="2"/>
  <c r="P60" i="4"/>
  <c r="P18" i="2"/>
  <c r="P108" i="4"/>
  <c r="P37" i="4"/>
  <c r="P43" i="2"/>
  <c r="G29" i="1"/>
  <c r="P45" i="4"/>
  <c r="E35" i="1"/>
  <c r="P21" i="3"/>
  <c r="P30" i="1"/>
  <c r="P75" i="4"/>
  <c r="P53" i="4"/>
  <c r="F44" i="1"/>
  <c r="P91" i="4"/>
  <c r="P7" i="3"/>
  <c r="P42" i="4"/>
  <c r="E38" i="1"/>
  <c r="E41" i="1"/>
  <c r="F39" i="1"/>
  <c r="G39" i="1" l="1"/>
  <c r="G42" i="1"/>
  <c r="G38" i="1"/>
  <c r="G34" i="1"/>
  <c r="G35" i="1"/>
  <c r="G41" i="1"/>
  <c r="G37" i="1"/>
  <c r="G33" i="1"/>
  <c r="G44" i="1"/>
  <c r="G40" i="1"/>
  <c r="G36" i="1"/>
  <c r="G32" i="1"/>
  <c r="G31" i="1"/>
  <c r="M39" i="5" l="1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16" i="5"/>
  <c r="M17" i="5"/>
  <c r="M18" i="5"/>
  <c r="M19" i="5"/>
  <c r="M20" i="5"/>
  <c r="M21" i="5"/>
  <c r="M22" i="5"/>
  <c r="M15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23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39" i="5"/>
  <c r="P50" i="5"/>
  <c r="G17" i="5"/>
  <c r="S38" i="5"/>
  <c r="E32" i="5"/>
  <c r="E45" i="5"/>
  <c r="E38" i="5"/>
  <c r="F23" i="5"/>
  <c r="P39" i="5"/>
  <c r="E42" i="5"/>
  <c r="E48" i="5"/>
  <c r="F39" i="5"/>
  <c r="E43" i="5"/>
  <c r="E28" i="5"/>
  <c r="S37" i="5"/>
  <c r="F29" i="5"/>
  <c r="E33" i="5"/>
  <c r="E44" i="5"/>
  <c r="G21" i="5"/>
  <c r="P45" i="5"/>
  <c r="F26" i="5"/>
  <c r="F44" i="5"/>
  <c r="E24" i="5"/>
  <c r="F49" i="5"/>
  <c r="F33" i="5"/>
  <c r="F53" i="5"/>
  <c r="F32" i="5"/>
  <c r="F30" i="5"/>
  <c r="F41" i="5"/>
  <c r="E50" i="5"/>
  <c r="G19" i="5"/>
  <c r="E34" i="5"/>
  <c r="P53" i="5"/>
  <c r="E46" i="5"/>
  <c r="E52" i="5"/>
  <c r="P47" i="5"/>
  <c r="F34" i="5"/>
  <c r="E31" i="5"/>
  <c r="P48" i="5"/>
  <c r="F52" i="5"/>
  <c r="F47" i="5"/>
  <c r="G16" i="5"/>
  <c r="F42" i="5"/>
  <c r="P44" i="5"/>
  <c r="G15" i="5"/>
  <c r="E39" i="5"/>
  <c r="F24" i="5"/>
  <c r="F25" i="5"/>
  <c r="S34" i="5"/>
  <c r="P49" i="5"/>
  <c r="E37" i="5"/>
  <c r="E41" i="5"/>
  <c r="E30" i="5"/>
  <c r="E36" i="5"/>
  <c r="E35" i="5"/>
  <c r="P52" i="5"/>
  <c r="F43" i="5"/>
  <c r="E49" i="5"/>
  <c r="E29" i="5"/>
  <c r="E53" i="5"/>
  <c r="E47" i="5"/>
  <c r="P40" i="5"/>
  <c r="F40" i="5"/>
  <c r="F28" i="5"/>
  <c r="E23" i="5"/>
  <c r="F46" i="5"/>
  <c r="F31" i="5"/>
  <c r="S33" i="5"/>
  <c r="F37" i="5"/>
  <c r="G22" i="5"/>
  <c r="S36" i="5"/>
  <c r="F45" i="5"/>
  <c r="F27" i="5"/>
  <c r="G20" i="5"/>
  <c r="E25" i="5"/>
  <c r="E26" i="5"/>
  <c r="P43" i="5"/>
  <c r="E51" i="5"/>
  <c r="F38" i="5"/>
  <c r="F51" i="5"/>
  <c r="F50" i="5"/>
  <c r="F36" i="5"/>
  <c r="E27" i="5"/>
  <c r="S35" i="5"/>
  <c r="P42" i="5"/>
  <c r="F48" i="5"/>
  <c r="P51" i="5"/>
  <c r="F35" i="5"/>
  <c r="G18" i="5"/>
  <c r="P41" i="5"/>
  <c r="E40" i="5"/>
  <c r="P46" i="5"/>
  <c r="T33" i="5" l="1"/>
  <c r="T38" i="5"/>
  <c r="T37" i="5"/>
  <c r="T36" i="5"/>
  <c r="T35" i="5"/>
  <c r="T34" i="5"/>
  <c r="G38" i="5"/>
  <c r="G41" i="5"/>
  <c r="G44" i="5"/>
  <c r="G32" i="5"/>
  <c r="G24" i="5"/>
  <c r="G46" i="5"/>
  <c r="G37" i="5"/>
  <c r="G29" i="5"/>
  <c r="G51" i="5"/>
  <c r="G43" i="5"/>
  <c r="G27" i="5"/>
  <c r="G34" i="5"/>
  <c r="G26" i="5"/>
  <c r="G48" i="5"/>
  <c r="G40" i="5"/>
  <c r="G35" i="5"/>
  <c r="G23" i="5"/>
  <c r="G31" i="5"/>
  <c r="G53" i="5"/>
  <c r="G45" i="5"/>
  <c r="G30" i="5"/>
  <c r="G36" i="5"/>
  <c r="G28" i="5"/>
  <c r="G50" i="5"/>
  <c r="G42" i="5"/>
  <c r="G52" i="5"/>
  <c r="G49" i="5"/>
  <c r="G33" i="5"/>
  <c r="G25" i="5"/>
  <c r="G47" i="5"/>
  <c r="G39" i="5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62" i="2"/>
  <c r="D62" i="2"/>
  <c r="M61" i="2"/>
  <c r="D61" i="2"/>
  <c r="M45" i="2"/>
  <c r="M41" i="2"/>
  <c r="M40" i="2"/>
  <c r="M39" i="2"/>
  <c r="M38" i="2"/>
  <c r="M37" i="2"/>
  <c r="M36" i="2"/>
  <c r="M35" i="2"/>
  <c r="M34" i="2"/>
  <c r="G24" i="6"/>
  <c r="E49" i="6"/>
  <c r="F121" i="4"/>
  <c r="E62" i="6"/>
  <c r="E58" i="6"/>
  <c r="F100" i="4"/>
  <c r="F50" i="6"/>
  <c r="E37" i="2"/>
  <c r="E128" i="4"/>
  <c r="E108" i="4"/>
  <c r="F38" i="6"/>
  <c r="E134" i="4"/>
  <c r="E56" i="6"/>
  <c r="E31" i="6"/>
  <c r="F102" i="4"/>
  <c r="E46" i="6"/>
  <c r="F35" i="2"/>
  <c r="E131" i="4"/>
  <c r="E47" i="6"/>
  <c r="F62" i="6"/>
  <c r="F114" i="4"/>
  <c r="E39" i="6"/>
  <c r="E36" i="2"/>
  <c r="F119" i="4"/>
  <c r="E37" i="6"/>
  <c r="E32" i="6"/>
  <c r="E109" i="4"/>
  <c r="E29" i="6"/>
  <c r="F109" i="4"/>
  <c r="F57" i="6"/>
  <c r="F53" i="6"/>
  <c r="E34" i="2"/>
  <c r="F32" i="6"/>
  <c r="E48" i="6"/>
  <c r="E102" i="4"/>
  <c r="F33" i="6"/>
  <c r="F101" i="4"/>
  <c r="E124" i="4"/>
  <c r="F132" i="4"/>
  <c r="F123" i="4"/>
  <c r="F40" i="6"/>
  <c r="F37" i="2"/>
  <c r="F105" i="4"/>
  <c r="E57" i="6"/>
  <c r="F45" i="6"/>
  <c r="F113" i="4"/>
  <c r="E110" i="4"/>
  <c r="G61" i="2"/>
  <c r="E38" i="2"/>
  <c r="F41" i="2"/>
  <c r="E33" i="6"/>
  <c r="F130" i="4"/>
  <c r="E30" i="6"/>
  <c r="E106" i="4"/>
  <c r="F117" i="4"/>
  <c r="F49" i="6"/>
  <c r="E40" i="6"/>
  <c r="E54" i="6"/>
  <c r="E112" i="4"/>
  <c r="E52" i="6"/>
  <c r="E43" i="6"/>
  <c r="E40" i="2"/>
  <c r="F59" i="6"/>
  <c r="P61" i="2"/>
  <c r="F47" i="6"/>
  <c r="F58" i="6"/>
  <c r="E61" i="2"/>
  <c r="F42" i="6"/>
  <c r="F55" i="6"/>
  <c r="E119" i="4"/>
  <c r="E60" i="6"/>
  <c r="E121" i="4"/>
  <c r="F104" i="4"/>
  <c r="E41" i="2"/>
  <c r="G23" i="6"/>
  <c r="E41" i="6"/>
  <c r="F40" i="2"/>
  <c r="F110" i="4"/>
  <c r="F39" i="6"/>
  <c r="F51" i="6"/>
  <c r="F48" i="6"/>
  <c r="E34" i="6"/>
  <c r="F131" i="4"/>
  <c r="F61" i="6"/>
  <c r="F62" i="2"/>
  <c r="F44" i="6"/>
  <c r="E126" i="4"/>
  <c r="E114" i="4"/>
  <c r="F41" i="6"/>
  <c r="F29" i="6"/>
  <c r="E45" i="6"/>
  <c r="E50" i="6"/>
  <c r="E132" i="4"/>
  <c r="F39" i="2"/>
  <c r="E117" i="4"/>
  <c r="F118" i="4"/>
  <c r="E55" i="6"/>
  <c r="F35" i="6"/>
  <c r="F127" i="4"/>
  <c r="F106" i="4"/>
  <c r="F120" i="4"/>
  <c r="E127" i="4"/>
  <c r="F54" i="6"/>
  <c r="G62" i="2"/>
  <c r="F45" i="2"/>
  <c r="F108" i="4"/>
  <c r="E59" i="6"/>
  <c r="F46" i="6"/>
  <c r="E62" i="2"/>
  <c r="F31" i="6"/>
  <c r="E116" i="4"/>
  <c r="P62" i="2"/>
  <c r="F128" i="4"/>
  <c r="F37" i="6"/>
  <c r="F34" i="2"/>
  <c r="E105" i="4"/>
  <c r="E61" i="6"/>
  <c r="F34" i="6"/>
  <c r="F125" i="4"/>
  <c r="F30" i="6"/>
  <c r="E125" i="4"/>
  <c r="F111" i="4"/>
  <c r="E101" i="4"/>
  <c r="E45" i="2"/>
  <c r="F122" i="4"/>
  <c r="F36" i="2"/>
  <c r="E111" i="4"/>
  <c r="E113" i="4"/>
  <c r="F103" i="4"/>
  <c r="E36" i="6"/>
  <c r="E51" i="6"/>
  <c r="F126" i="4"/>
  <c r="E107" i="4"/>
  <c r="F61" i="2"/>
  <c r="F133" i="4"/>
  <c r="E104" i="4"/>
  <c r="F60" i="6"/>
  <c r="E53" i="6"/>
  <c r="E35" i="2"/>
  <c r="E39" i="2"/>
  <c r="F124" i="4"/>
  <c r="F52" i="6"/>
  <c r="E38" i="6"/>
  <c r="F29" i="2"/>
  <c r="F38" i="2"/>
  <c r="E118" i="4"/>
  <c r="E35" i="6"/>
  <c r="F115" i="4"/>
  <c r="E44" i="6"/>
  <c r="G27" i="6"/>
  <c r="E103" i="4"/>
  <c r="F107" i="4"/>
  <c r="E130" i="4"/>
  <c r="E120" i="4"/>
  <c r="E100" i="4"/>
  <c r="F134" i="4"/>
  <c r="E115" i="4"/>
  <c r="G26" i="6"/>
  <c r="E42" i="6"/>
  <c r="E129" i="4"/>
  <c r="F112" i="4"/>
  <c r="G22" i="6"/>
  <c r="E123" i="4"/>
  <c r="F43" i="6"/>
  <c r="E133" i="4"/>
  <c r="G25" i="6"/>
  <c r="E122" i="4"/>
  <c r="F116" i="4"/>
  <c r="F129" i="4"/>
  <c r="G28" i="6"/>
  <c r="F36" i="6"/>
  <c r="F56" i="6"/>
  <c r="G62" i="6" l="1"/>
  <c r="G31" i="6"/>
  <c r="G39" i="6"/>
  <c r="G60" i="6"/>
  <c r="G52" i="6"/>
  <c r="G100" i="4"/>
  <c r="G108" i="4"/>
  <c r="G116" i="4"/>
  <c r="G124" i="4"/>
  <c r="G132" i="4"/>
  <c r="G103" i="4"/>
  <c r="G127" i="4"/>
  <c r="G114" i="4"/>
  <c r="G32" i="6"/>
  <c r="G40" i="6"/>
  <c r="G59" i="6"/>
  <c r="G51" i="6"/>
  <c r="G101" i="4"/>
  <c r="G109" i="4"/>
  <c r="G117" i="4"/>
  <c r="G125" i="4"/>
  <c r="G133" i="4"/>
  <c r="G34" i="6"/>
  <c r="G119" i="4"/>
  <c r="G45" i="6"/>
  <c r="G35" i="6"/>
  <c r="G43" i="6"/>
  <c r="G56" i="6"/>
  <c r="G48" i="6"/>
  <c r="G104" i="4"/>
  <c r="G112" i="4"/>
  <c r="G120" i="4"/>
  <c r="G128" i="4"/>
  <c r="G49" i="6"/>
  <c r="G37" i="6"/>
  <c r="G30" i="6"/>
  <c r="G38" i="6"/>
  <c r="G46" i="6"/>
  <c r="G61" i="6"/>
  <c r="G53" i="6"/>
  <c r="G107" i="4"/>
  <c r="G115" i="4"/>
  <c r="G123" i="4"/>
  <c r="G131" i="4"/>
  <c r="G57" i="6"/>
  <c r="G122" i="4"/>
  <c r="G33" i="6"/>
  <c r="G41" i="6"/>
  <c r="G58" i="6"/>
  <c r="G50" i="6"/>
  <c r="G102" i="4"/>
  <c r="G110" i="4"/>
  <c r="G118" i="4"/>
  <c r="G126" i="4"/>
  <c r="G134" i="4"/>
  <c r="G42" i="6"/>
  <c r="G111" i="4"/>
  <c r="G29" i="6"/>
  <c r="G54" i="6"/>
  <c r="G106" i="4"/>
  <c r="G130" i="4"/>
  <c r="G36" i="6"/>
  <c r="G44" i="6"/>
  <c r="G55" i="6"/>
  <c r="G47" i="6"/>
  <c r="G105" i="4"/>
  <c r="G113" i="4"/>
  <c r="G121" i="4"/>
  <c r="G129" i="4"/>
  <c r="G45" i="2"/>
  <c r="G41" i="2"/>
  <c r="G40" i="2"/>
  <c r="G34" i="2"/>
  <c r="G38" i="2"/>
  <c r="G37" i="2"/>
  <c r="G39" i="2"/>
  <c r="G35" i="2"/>
  <c r="G36" i="2"/>
  <c r="M32" i="2"/>
  <c r="M31" i="2"/>
  <c r="M29" i="2"/>
  <c r="M28" i="2"/>
  <c r="M26" i="2"/>
  <c r="M25" i="2"/>
  <c r="M24" i="2"/>
  <c r="M23" i="2"/>
  <c r="M18" i="2"/>
  <c r="M21" i="2"/>
  <c r="M20" i="2"/>
  <c r="M19" i="2"/>
  <c r="M40" i="4"/>
  <c r="M39" i="4"/>
  <c r="M38" i="4"/>
  <c r="M37" i="4"/>
  <c r="M36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41" i="4"/>
  <c r="M35" i="4"/>
  <c r="M34" i="4"/>
  <c r="D34" i="4"/>
  <c r="M33" i="4"/>
  <c r="D33" i="4"/>
  <c r="M32" i="4"/>
  <c r="D32" i="4"/>
  <c r="M6" i="4"/>
  <c r="D6" i="4"/>
  <c r="M7" i="4"/>
  <c r="D7" i="4"/>
  <c r="M5" i="4"/>
  <c r="D5" i="4"/>
  <c r="E48" i="4"/>
  <c r="E58" i="4"/>
  <c r="E33" i="4"/>
  <c r="P6" i="4"/>
  <c r="E6" i="4"/>
  <c r="G19" i="2"/>
  <c r="E64" i="4"/>
  <c r="F7" i="4"/>
  <c r="E25" i="2"/>
  <c r="F5" i="4"/>
  <c r="F65" i="4"/>
  <c r="E31" i="2"/>
  <c r="G20" i="2"/>
  <c r="F52" i="4"/>
  <c r="P5" i="4"/>
  <c r="F31" i="2"/>
  <c r="E47" i="4"/>
  <c r="F62" i="4"/>
  <c r="E59" i="4"/>
  <c r="E34" i="4"/>
  <c r="F32" i="2"/>
  <c r="E32" i="4"/>
  <c r="F28" i="2"/>
  <c r="E5" i="4"/>
  <c r="E26" i="2"/>
  <c r="E53" i="4"/>
  <c r="E32" i="2"/>
  <c r="G21" i="2"/>
  <c r="F43" i="4"/>
  <c r="E63" i="4"/>
  <c r="F26" i="2"/>
  <c r="G23" i="2"/>
  <c r="F54" i="4"/>
  <c r="G38" i="4"/>
  <c r="E46" i="4"/>
  <c r="F53" i="4"/>
  <c r="F63" i="4"/>
  <c r="E56" i="4"/>
  <c r="E66" i="4"/>
  <c r="E57" i="4"/>
  <c r="E62" i="4"/>
  <c r="E52" i="4"/>
  <c r="F58" i="4"/>
  <c r="F32" i="4"/>
  <c r="F49" i="4"/>
  <c r="P32" i="4"/>
  <c r="E49" i="4"/>
  <c r="G36" i="4"/>
  <c r="F6" i="4"/>
  <c r="E65" i="4"/>
  <c r="F57" i="4"/>
  <c r="P7" i="4"/>
  <c r="E50" i="4"/>
  <c r="E41" i="4"/>
  <c r="F64" i="4"/>
  <c r="E55" i="4"/>
  <c r="F33" i="4"/>
  <c r="E45" i="4"/>
  <c r="P34" i="4"/>
  <c r="F25" i="2"/>
  <c r="F48" i="4"/>
  <c r="E29" i="2"/>
  <c r="E28" i="2"/>
  <c r="G35" i="4"/>
  <c r="E51" i="4"/>
  <c r="G40" i="4"/>
  <c r="F42" i="4"/>
  <c r="P33" i="4"/>
  <c r="G24" i="2"/>
  <c r="F44" i="4"/>
  <c r="F51" i="4"/>
  <c r="F34" i="4"/>
  <c r="E54" i="4"/>
  <c r="E7" i="4"/>
  <c r="F50" i="4"/>
  <c r="F60" i="4"/>
  <c r="G5" i="3"/>
  <c r="E61" i="4"/>
  <c r="F55" i="4"/>
  <c r="E43" i="4"/>
  <c r="G39" i="4"/>
  <c r="F66" i="4"/>
  <c r="E60" i="4"/>
  <c r="G18" i="2"/>
  <c r="F47" i="4"/>
  <c r="F46" i="4"/>
  <c r="F61" i="4"/>
  <c r="E44" i="4"/>
  <c r="E42" i="4"/>
  <c r="F41" i="4"/>
  <c r="G37" i="4"/>
  <c r="F45" i="4"/>
  <c r="F59" i="4"/>
  <c r="F56" i="4"/>
  <c r="G66" i="4" l="1"/>
  <c r="G58" i="4"/>
  <c r="G50" i="4"/>
  <c r="G42" i="4"/>
  <c r="G60" i="4"/>
  <c r="G63" i="4"/>
  <c r="G55" i="4"/>
  <c r="G47" i="4"/>
  <c r="G5" i="4"/>
  <c r="G6" i="4"/>
  <c r="G33" i="4"/>
  <c r="G41" i="4"/>
  <c r="G65" i="4"/>
  <c r="G57" i="4"/>
  <c r="G49" i="4"/>
  <c r="G62" i="4"/>
  <c r="G54" i="4"/>
  <c r="G46" i="4"/>
  <c r="G59" i="4"/>
  <c r="G51" i="4"/>
  <c r="G43" i="4"/>
  <c r="G64" i="4"/>
  <c r="G56" i="4"/>
  <c r="G48" i="4"/>
  <c r="G52" i="4"/>
  <c r="G44" i="4"/>
  <c r="G7" i="4"/>
  <c r="G32" i="4"/>
  <c r="G34" i="4"/>
  <c r="G61" i="4"/>
  <c r="G53" i="4"/>
  <c r="G45" i="4"/>
  <c r="G31" i="2"/>
  <c r="G32" i="2"/>
  <c r="G28" i="2"/>
  <c r="G29" i="2"/>
  <c r="G26" i="2"/>
  <c r="G25" i="2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67" i="4"/>
  <c r="M31" i="4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1" i="3"/>
  <c r="M44" i="1"/>
  <c r="M43" i="1"/>
  <c r="M26" i="1"/>
  <c r="M27" i="1"/>
  <c r="M28" i="1"/>
  <c r="M29" i="1"/>
  <c r="M30" i="1"/>
  <c r="E83" i="4"/>
  <c r="F69" i="4"/>
  <c r="F94" i="4"/>
  <c r="E77" i="4"/>
  <c r="G10" i="3"/>
  <c r="E18" i="3"/>
  <c r="F20" i="3"/>
  <c r="G150" i="4"/>
  <c r="E26" i="3"/>
  <c r="F93" i="4"/>
  <c r="F12" i="3"/>
  <c r="E74" i="4"/>
  <c r="E88" i="4"/>
  <c r="F26" i="3"/>
  <c r="G155" i="4"/>
  <c r="E23" i="3"/>
  <c r="E12" i="3"/>
  <c r="E98" i="4"/>
  <c r="F21" i="3"/>
  <c r="F13" i="3"/>
  <c r="E97" i="4"/>
  <c r="E85" i="4"/>
  <c r="F97" i="4"/>
  <c r="E73" i="4"/>
  <c r="F95" i="4"/>
  <c r="F98" i="4"/>
  <c r="F84" i="4"/>
  <c r="G144" i="4"/>
  <c r="G151" i="4"/>
  <c r="F22" i="3"/>
  <c r="G154" i="4"/>
  <c r="E14" i="3"/>
  <c r="F73" i="4"/>
  <c r="F16" i="3"/>
  <c r="E72" i="4"/>
  <c r="E76" i="4"/>
  <c r="F77" i="4"/>
  <c r="E80" i="4"/>
  <c r="F18" i="3"/>
  <c r="F92" i="4"/>
  <c r="E86" i="4"/>
  <c r="G152" i="4"/>
  <c r="E75" i="4"/>
  <c r="E92" i="4"/>
  <c r="F99" i="4"/>
  <c r="F88" i="4"/>
  <c r="E16" i="3"/>
  <c r="E93" i="4"/>
  <c r="F17" i="3"/>
  <c r="E71" i="4"/>
  <c r="E20" i="3"/>
  <c r="F25" i="3"/>
  <c r="E11" i="3"/>
  <c r="E95" i="4"/>
  <c r="G9" i="3"/>
  <c r="F80" i="4"/>
  <c r="E15" i="3"/>
  <c r="E67" i="4"/>
  <c r="F19" i="3"/>
  <c r="G8" i="3"/>
  <c r="F68" i="4"/>
  <c r="E78" i="4"/>
  <c r="E69" i="4"/>
  <c r="F96" i="4"/>
  <c r="E82" i="4"/>
  <c r="E17" i="3"/>
  <c r="E84" i="4"/>
  <c r="G145" i="4"/>
  <c r="F78" i="4"/>
  <c r="F86" i="4"/>
  <c r="G146" i="4"/>
  <c r="E87" i="4"/>
  <c r="G157" i="4"/>
  <c r="E89" i="4"/>
  <c r="E70" i="4"/>
  <c r="F67" i="4"/>
  <c r="E13" i="3"/>
  <c r="E91" i="4"/>
  <c r="F23" i="3"/>
  <c r="F70" i="4"/>
  <c r="E99" i="4"/>
  <c r="G6" i="3"/>
  <c r="F85" i="4"/>
  <c r="E21" i="3"/>
  <c r="E22" i="3"/>
  <c r="F91" i="4"/>
  <c r="F87" i="4"/>
  <c r="E96" i="4"/>
  <c r="G156" i="4"/>
  <c r="F15" i="3"/>
  <c r="E25" i="3"/>
  <c r="E24" i="3"/>
  <c r="G148" i="4"/>
  <c r="F90" i="4"/>
  <c r="F81" i="4"/>
  <c r="F11" i="3"/>
  <c r="E79" i="4"/>
  <c r="G7" i="3"/>
  <c r="G147" i="4"/>
  <c r="F82" i="4"/>
  <c r="F71" i="4"/>
  <c r="G153" i="4"/>
  <c r="E90" i="4"/>
  <c r="E68" i="4"/>
  <c r="F74" i="4"/>
  <c r="F14" i="3"/>
  <c r="F79" i="4"/>
  <c r="F75" i="4"/>
  <c r="F76" i="4"/>
  <c r="E19" i="3"/>
  <c r="F83" i="4"/>
  <c r="F24" i="3"/>
  <c r="F72" i="4"/>
  <c r="F89" i="4"/>
  <c r="G149" i="4"/>
  <c r="E81" i="4"/>
  <c r="E94" i="4"/>
  <c r="G25" i="3" l="1"/>
  <c r="G22" i="3"/>
  <c r="G19" i="3"/>
  <c r="G95" i="4"/>
  <c r="G87" i="4"/>
  <c r="G79" i="4"/>
  <c r="G71" i="4"/>
  <c r="G85" i="4"/>
  <c r="G67" i="4"/>
  <c r="G74" i="4"/>
  <c r="G24" i="3"/>
  <c r="G16" i="3"/>
  <c r="G92" i="4"/>
  <c r="G84" i="4"/>
  <c r="G76" i="4"/>
  <c r="G68" i="4"/>
  <c r="G11" i="3"/>
  <c r="G77" i="4"/>
  <c r="G98" i="4"/>
  <c r="G21" i="3"/>
  <c r="G13" i="3"/>
  <c r="G97" i="4"/>
  <c r="G89" i="4"/>
  <c r="G81" i="4"/>
  <c r="G73" i="4"/>
  <c r="G26" i="3"/>
  <c r="G18" i="3"/>
  <c r="G94" i="4"/>
  <c r="G86" i="4"/>
  <c r="G78" i="4"/>
  <c r="G70" i="4"/>
  <c r="G82" i="4"/>
  <c r="G23" i="3"/>
  <c r="G15" i="3"/>
  <c r="G99" i="4"/>
  <c r="G91" i="4"/>
  <c r="G83" i="4"/>
  <c r="G75" i="4"/>
  <c r="G17" i="3"/>
  <c r="G93" i="4"/>
  <c r="G69" i="4"/>
  <c r="G14" i="3"/>
  <c r="G90" i="4"/>
  <c r="G20" i="3"/>
  <c r="G12" i="3"/>
  <c r="G96" i="4"/>
  <c r="G88" i="4"/>
  <c r="G80" i="4"/>
  <c r="G72" i="4"/>
  <c r="D29" i="3"/>
  <c r="D30" i="3"/>
  <c r="D31" i="3"/>
  <c r="D32" i="3"/>
  <c r="D33" i="3"/>
  <c r="D34" i="3"/>
  <c r="D35" i="3"/>
  <c r="D36" i="3"/>
  <c r="D37" i="3"/>
  <c r="D28" i="3"/>
  <c r="M28" i="3"/>
  <c r="M29" i="3"/>
  <c r="M30" i="3"/>
  <c r="M31" i="3"/>
  <c r="M32" i="3"/>
  <c r="M33" i="3"/>
  <c r="M34" i="3"/>
  <c r="M35" i="3"/>
  <c r="M36" i="3"/>
  <c r="M37" i="3"/>
  <c r="M27" i="3"/>
  <c r="D27" i="3"/>
  <c r="M22" i="2"/>
  <c r="M27" i="2"/>
  <c r="M30" i="2"/>
  <c r="M33" i="2"/>
  <c r="M42" i="2"/>
  <c r="M43" i="2"/>
  <c r="M44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" i="2"/>
  <c r="M7" i="2"/>
  <c r="M8" i="2"/>
  <c r="M9" i="2"/>
  <c r="M10" i="2"/>
  <c r="M11" i="2"/>
  <c r="M12" i="2"/>
  <c r="M13" i="2"/>
  <c r="M14" i="2"/>
  <c r="M15" i="2"/>
  <c r="M16" i="2"/>
  <c r="M17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P36" i="3"/>
  <c r="F33" i="2"/>
  <c r="E60" i="2"/>
  <c r="P51" i="2"/>
  <c r="G51" i="2"/>
  <c r="F32" i="3"/>
  <c r="F43" i="2"/>
  <c r="P49" i="2"/>
  <c r="E57" i="2"/>
  <c r="F57" i="2"/>
  <c r="E58" i="2"/>
  <c r="G50" i="2"/>
  <c r="G52" i="2"/>
  <c r="E30" i="2"/>
  <c r="F31" i="3"/>
  <c r="P46" i="2"/>
  <c r="E27" i="3"/>
  <c r="F50" i="2"/>
  <c r="F58" i="2"/>
  <c r="G48" i="2"/>
  <c r="F49" i="2"/>
  <c r="P29" i="3"/>
  <c r="E36" i="3"/>
  <c r="F34" i="3"/>
  <c r="F60" i="2"/>
  <c r="P37" i="3"/>
  <c r="E33" i="2"/>
  <c r="E44" i="2"/>
  <c r="G56" i="2"/>
  <c r="F53" i="2"/>
  <c r="E43" i="2"/>
  <c r="F46" i="2"/>
  <c r="E32" i="3"/>
  <c r="E37" i="3"/>
  <c r="F36" i="3"/>
  <c r="E56" i="2"/>
  <c r="P27" i="3"/>
  <c r="P35" i="3"/>
  <c r="F52" i="2"/>
  <c r="E50" i="2"/>
  <c r="G59" i="2"/>
  <c r="P60" i="2"/>
  <c r="E53" i="2"/>
  <c r="P53" i="2"/>
  <c r="G60" i="2"/>
  <c r="F55" i="2"/>
  <c r="P31" i="3"/>
  <c r="F30" i="2"/>
  <c r="F54" i="2"/>
  <c r="P47" i="2"/>
  <c r="F44" i="2"/>
  <c r="E33" i="3"/>
  <c r="P55" i="2"/>
  <c r="E59" i="2"/>
  <c r="P50" i="2"/>
  <c r="E27" i="2"/>
  <c r="F27" i="3"/>
  <c r="P52" i="2"/>
  <c r="E48" i="2"/>
  <c r="G53" i="2"/>
  <c r="F33" i="3"/>
  <c r="E55" i="2"/>
  <c r="P58" i="2"/>
  <c r="E34" i="3"/>
  <c r="F59" i="2"/>
  <c r="G54" i="2"/>
  <c r="E46" i="2"/>
  <c r="E54" i="2"/>
  <c r="G22" i="2"/>
  <c r="F48" i="2"/>
  <c r="F51" i="2"/>
  <c r="P30" i="3"/>
  <c r="G58" i="2"/>
  <c r="F27" i="2"/>
  <c r="P33" i="3"/>
  <c r="G47" i="2"/>
  <c r="E35" i="3"/>
  <c r="E42" i="2"/>
  <c r="F35" i="3"/>
  <c r="P56" i="2"/>
  <c r="E51" i="2"/>
  <c r="G49" i="2"/>
  <c r="P28" i="3"/>
  <c r="E29" i="3"/>
  <c r="E49" i="2"/>
  <c r="G46" i="2"/>
  <c r="P32" i="3"/>
  <c r="E52" i="2"/>
  <c r="E30" i="3"/>
  <c r="F29" i="3"/>
  <c r="E31" i="3"/>
  <c r="P59" i="2"/>
  <c r="E28" i="3"/>
  <c r="E47" i="2"/>
  <c r="G55" i="2"/>
  <c r="P57" i="2"/>
  <c r="F37" i="3"/>
  <c r="P54" i="2"/>
  <c r="P48" i="2"/>
  <c r="F28" i="3"/>
  <c r="G57" i="2"/>
  <c r="F30" i="3"/>
  <c r="F47" i="2"/>
  <c r="F56" i="2"/>
  <c r="F42" i="2"/>
  <c r="P34" i="3"/>
  <c r="G30" i="3" l="1"/>
  <c r="G35" i="3"/>
  <c r="G37" i="3"/>
  <c r="G31" i="3"/>
  <c r="G33" i="3"/>
  <c r="G29" i="3"/>
  <c r="G36" i="3"/>
  <c r="G34" i="3"/>
  <c r="G32" i="3"/>
  <c r="G28" i="3"/>
  <c r="G27" i="3"/>
  <c r="G33" i="2"/>
  <c r="G27" i="2"/>
  <c r="G42" i="2"/>
  <c r="G30" i="2"/>
  <c r="G43" i="2"/>
  <c r="G44" i="2"/>
  <c r="M20" i="1"/>
  <c r="M21" i="1"/>
  <c r="M22" i="1"/>
  <c r="M23" i="1"/>
  <c r="M24" i="1"/>
  <c r="D24" i="1"/>
  <c r="D23" i="1"/>
  <c r="D22" i="1"/>
  <c r="D21" i="1"/>
  <c r="D20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5" i="2"/>
  <c r="M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5" i="6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8" i="4"/>
  <c r="P46" i="1"/>
  <c r="P17" i="1"/>
  <c r="E13" i="6"/>
  <c r="F19" i="4"/>
  <c r="E21" i="1"/>
  <c r="P45" i="1"/>
  <c r="P6" i="6"/>
  <c r="E5" i="1"/>
  <c r="E16" i="6"/>
  <c r="P20" i="1"/>
  <c r="F11" i="1"/>
  <c r="P9" i="4"/>
  <c r="F16" i="2"/>
  <c r="F8" i="2"/>
  <c r="E12" i="1"/>
  <c r="P26" i="4"/>
  <c r="E19" i="6"/>
  <c r="F5" i="1"/>
  <c r="P6" i="2"/>
  <c r="F31" i="4"/>
  <c r="F14" i="5"/>
  <c r="E57" i="1"/>
  <c r="F14" i="1"/>
  <c r="P20" i="4"/>
  <c r="F13" i="6"/>
  <c r="E19" i="4"/>
  <c r="F48" i="1"/>
  <c r="P15" i="1"/>
  <c r="F8" i="6"/>
  <c r="E30" i="4"/>
  <c r="E23" i="1"/>
  <c r="F47" i="1"/>
  <c r="P17" i="2"/>
  <c r="E21" i="6"/>
  <c r="F14" i="2"/>
  <c r="E11" i="2"/>
  <c r="P10" i="4"/>
  <c r="P56" i="1"/>
  <c r="E46" i="1"/>
  <c r="P10" i="2"/>
  <c r="E9" i="5"/>
  <c r="E25" i="4"/>
  <c r="F21" i="1"/>
  <c r="F10" i="1"/>
  <c r="P14" i="6"/>
  <c r="F26" i="4"/>
  <c r="E20" i="4"/>
  <c r="E52" i="1"/>
  <c r="P11" i="1"/>
  <c r="P17" i="4"/>
  <c r="F20" i="6"/>
  <c r="F21" i="4"/>
  <c r="P12" i="1"/>
  <c r="E12" i="2"/>
  <c r="F5" i="6"/>
  <c r="E23" i="4"/>
  <c r="P14" i="2"/>
  <c r="E12" i="6"/>
  <c r="E15" i="2"/>
  <c r="F57" i="1"/>
  <c r="E14" i="1"/>
  <c r="P28" i="4"/>
  <c r="E6" i="5"/>
  <c r="E5" i="6"/>
  <c r="P48" i="1"/>
  <c r="P8" i="2"/>
  <c r="F12" i="4"/>
  <c r="E17" i="2"/>
  <c r="F23" i="1"/>
  <c r="F8" i="1"/>
  <c r="P12" i="6"/>
  <c r="F21" i="6"/>
  <c r="F15" i="4"/>
  <c r="E13" i="5"/>
  <c r="E16" i="2"/>
  <c r="F14" i="6"/>
  <c r="P16" i="1"/>
  <c r="F22" i="1"/>
  <c r="F46" i="1"/>
  <c r="P5" i="2"/>
  <c r="F25" i="4"/>
  <c r="E10" i="6"/>
  <c r="P21" i="1"/>
  <c r="E10" i="1"/>
  <c r="P5" i="6"/>
  <c r="E7" i="5"/>
  <c r="F5" i="5"/>
  <c r="F52" i="1"/>
  <c r="E19" i="1"/>
  <c r="P25" i="4"/>
  <c r="F9" i="5"/>
  <c r="E11" i="5"/>
  <c r="P5" i="1"/>
  <c r="E10" i="4"/>
  <c r="F6" i="5"/>
  <c r="P50" i="1"/>
  <c r="P9" i="6"/>
  <c r="E10" i="2"/>
  <c r="F14" i="4"/>
  <c r="E49" i="1"/>
  <c r="P14" i="1"/>
  <c r="E11" i="6"/>
  <c r="F18" i="4"/>
  <c r="F24" i="1"/>
  <c r="E48" i="1"/>
  <c r="P16" i="2"/>
  <c r="E7" i="2"/>
  <c r="F5" i="2"/>
  <c r="P23" i="1"/>
  <c r="E8" i="1"/>
  <c r="P20" i="6"/>
  <c r="E8" i="5"/>
  <c r="E13" i="2"/>
  <c r="P43" i="1"/>
  <c r="P27" i="4"/>
  <c r="P21" i="4"/>
  <c r="E22" i="1"/>
  <c r="E9" i="1"/>
  <c r="P13" i="6"/>
  <c r="E9" i="6"/>
  <c r="F28" i="4"/>
  <c r="P53" i="1"/>
  <c r="P10" i="1"/>
  <c r="P16" i="4"/>
  <c r="E10" i="5"/>
  <c r="F15" i="6"/>
  <c r="P52" i="1"/>
  <c r="F19" i="1"/>
  <c r="F10" i="2"/>
  <c r="E20" i="6"/>
  <c r="E8" i="6"/>
  <c r="P13" i="2"/>
  <c r="F13" i="5"/>
  <c r="F20" i="4"/>
  <c r="F50" i="1"/>
  <c r="P17" i="6"/>
  <c r="F27" i="4"/>
  <c r="E14" i="2"/>
  <c r="F49" i="1"/>
  <c r="P7" i="2"/>
  <c r="E15" i="4"/>
  <c r="F8" i="5"/>
  <c r="E24" i="1"/>
  <c r="E7" i="1"/>
  <c r="P11" i="6"/>
  <c r="E14" i="6"/>
  <c r="F17" i="4"/>
  <c r="P55" i="1"/>
  <c r="P8" i="1"/>
  <c r="P14" i="4"/>
  <c r="E6" i="2"/>
  <c r="F17" i="6"/>
  <c r="F20" i="1"/>
  <c r="F7" i="2"/>
  <c r="E17" i="4"/>
  <c r="E15" i="1"/>
  <c r="E8" i="4"/>
  <c r="P22" i="1"/>
  <c r="F9" i="1"/>
  <c r="P21" i="6"/>
  <c r="E5" i="5"/>
  <c r="E31" i="4"/>
  <c r="F53" i="1"/>
  <c r="F18" i="1"/>
  <c r="P24" i="4"/>
  <c r="F10" i="4"/>
  <c r="F11" i="5"/>
  <c r="F43" i="1"/>
  <c r="P19" i="1"/>
  <c r="F13" i="4"/>
  <c r="E24" i="4"/>
  <c r="P51" i="1"/>
  <c r="P8" i="6"/>
  <c r="E8" i="2"/>
  <c r="F10" i="6"/>
  <c r="E50" i="1"/>
  <c r="P11" i="4"/>
  <c r="E21" i="4"/>
  <c r="E9" i="2"/>
  <c r="P49" i="1"/>
  <c r="P15" i="2"/>
  <c r="F24" i="4"/>
  <c r="F6" i="2"/>
  <c r="P24" i="1"/>
  <c r="F7" i="1"/>
  <c r="P19" i="6"/>
  <c r="F8" i="4"/>
  <c r="F11" i="4"/>
  <c r="F55" i="1"/>
  <c r="E16" i="1"/>
  <c r="P22" i="4"/>
  <c r="E28" i="4"/>
  <c r="E29" i="4"/>
  <c r="P18" i="1"/>
  <c r="F11" i="6"/>
  <c r="P18" i="6"/>
  <c r="F9" i="6"/>
  <c r="E54" i="1"/>
  <c r="P9" i="1"/>
  <c r="P15" i="4"/>
  <c r="E22" i="4"/>
  <c r="E17" i="6"/>
  <c r="E53" i="1"/>
  <c r="E18" i="1"/>
  <c r="P8" i="4"/>
  <c r="E18" i="6"/>
  <c r="F29" i="4"/>
  <c r="E43" i="1"/>
  <c r="P12" i="2"/>
  <c r="F22" i="4"/>
  <c r="F19" i="6"/>
  <c r="F51" i="1"/>
  <c r="P16" i="6"/>
  <c r="E27" i="4"/>
  <c r="E14" i="5"/>
  <c r="E13" i="1"/>
  <c r="P19" i="4"/>
  <c r="F13" i="2"/>
  <c r="E9" i="4"/>
  <c r="E6" i="1"/>
  <c r="P10" i="6"/>
  <c r="E7" i="6"/>
  <c r="E26" i="4"/>
  <c r="E56" i="1"/>
  <c r="P7" i="1"/>
  <c r="P13" i="4"/>
  <c r="F12" i="5"/>
  <c r="F16" i="6"/>
  <c r="E55" i="1"/>
  <c r="F16" i="1"/>
  <c r="P30" i="4"/>
  <c r="F9" i="2"/>
  <c r="F10" i="5"/>
  <c r="F30" i="4"/>
  <c r="F6" i="6"/>
  <c r="F17" i="2"/>
  <c r="F16" i="4"/>
  <c r="F54" i="1"/>
  <c r="F17" i="1"/>
  <c r="P23" i="4"/>
  <c r="E13" i="4"/>
  <c r="P7" i="6"/>
  <c r="F13" i="1"/>
  <c r="E11" i="4"/>
  <c r="P47" i="1"/>
  <c r="P54" i="1"/>
  <c r="E17" i="1"/>
  <c r="P31" i="4"/>
  <c r="F11" i="2"/>
  <c r="F7" i="6"/>
  <c r="E45" i="1"/>
  <c r="P11" i="2"/>
  <c r="F12" i="6"/>
  <c r="F15" i="2"/>
  <c r="E20" i="1"/>
  <c r="E11" i="1"/>
  <c r="P15" i="6"/>
  <c r="F9" i="4"/>
  <c r="F7" i="5"/>
  <c r="F12" i="1"/>
  <c r="P18" i="4"/>
  <c r="E18" i="4"/>
  <c r="E14" i="4"/>
  <c r="P13" i="1"/>
  <c r="E5" i="2"/>
  <c r="F18" i="6"/>
  <c r="P57" i="1"/>
  <c r="P6" i="1"/>
  <c r="P12" i="4"/>
  <c r="E12" i="4"/>
  <c r="E15" i="6"/>
  <c r="F56" i="1"/>
  <c r="F15" i="1"/>
  <c r="P29" i="4"/>
  <c r="F12" i="2"/>
  <c r="F23" i="4"/>
  <c r="E47" i="1"/>
  <c r="P9" i="2"/>
  <c r="E12" i="5"/>
  <c r="E6" i="6"/>
  <c r="F45" i="1"/>
  <c r="E51" i="1"/>
  <c r="F6" i="1"/>
  <c r="E16" i="4"/>
  <c r="G16" i="1" l="1"/>
  <c r="G8" i="1"/>
  <c r="G47" i="1"/>
  <c r="G55" i="1"/>
  <c r="G23" i="1"/>
  <c r="G15" i="1"/>
  <c r="G7" i="1"/>
  <c r="G48" i="1"/>
  <c r="G56" i="1"/>
  <c r="G24" i="1"/>
  <c r="G14" i="1"/>
  <c r="G6" i="1"/>
  <c r="G49" i="1"/>
  <c r="G57" i="1"/>
  <c r="G13" i="1"/>
  <c r="G50" i="1"/>
  <c r="G12" i="1"/>
  <c r="G51" i="1"/>
  <c r="G19" i="1"/>
  <c r="G11" i="1"/>
  <c r="G43" i="1"/>
  <c r="G52" i="1"/>
  <c r="G20" i="1"/>
  <c r="G18" i="1"/>
  <c r="G10" i="1"/>
  <c r="G45" i="1"/>
  <c r="G53" i="1"/>
  <c r="G21" i="1"/>
  <c r="G17" i="1"/>
  <c r="G9" i="1"/>
  <c r="G46" i="1"/>
  <c r="G54" i="1"/>
  <c r="G22" i="1"/>
  <c r="G5" i="1"/>
  <c r="G6" i="2"/>
  <c r="G10" i="2"/>
  <c r="G5" i="2"/>
  <c r="G9" i="2"/>
  <c r="G13" i="2"/>
  <c r="G17" i="2"/>
  <c r="G8" i="2"/>
  <c r="G12" i="2"/>
  <c r="G16" i="2"/>
  <c r="G14" i="2"/>
  <c r="G7" i="2"/>
  <c r="G11" i="2"/>
  <c r="G15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D4" authorId="0" shapeId="0" xr:uid="{DE21C9A0-89A8-47EF-B9F2-5C9391A3CA0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E4" authorId="0" shapeId="0" xr:uid="{FF12E7F6-0417-42B8-B048-7170FDDC96E3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https://www.finansnorge.no/en/interest-rates/nowa---the-norwegian-overnight-weighted-average/</t>
        </r>
      </text>
    </comment>
    <comment ref="F4" authorId="0" shapeId="0" xr:uid="{06D5819B-4B87-48C2-8F8F-C6AF813F9D9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EURIBOS.
https://www.emmi-benchmarks.eu/assets/files/Euribor%20FAQs%20Final.pdf</t>
        </r>
      </text>
    </comment>
    <comment ref="H4" authorId="0" shapeId="0" xr:uid="{7D672297-C26F-46BA-A58F-E9C20A42FDF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C6" authorId="0" shapeId="0" xr:uid="{9A67B936-93D7-4853-B62A-03593D5EC25C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SEK/BKGDINFO</t>
        </r>
      </text>
    </comment>
  </commentList>
</comments>
</file>

<file path=xl/sharedStrings.xml><?xml version="1.0" encoding="utf-8"?>
<sst xmlns="http://schemas.openxmlformats.org/spreadsheetml/2006/main" count="2007" uniqueCount="465">
  <si>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</si>
  <si>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</si>
  <si>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</si>
  <si>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</si>
  <si>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</si>
  <si>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</si>
  <si>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</si>
  <si>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</si>
  <si>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</si>
  <si>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</si>
  <si>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</si>
  <si>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</si>
  <si>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</si>
  <si>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</si>
  <si>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</si>
  <si>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</si>
  <si>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</si>
  <si>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</si>
  <si>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</si>
  <si>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</si>
  <si>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</si>
  <si>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</si>
  <si>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</si>
  <si>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</si>
  <si>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</si>
  <si>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</si>
  <si>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</si>
  <si>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</si>
  <si>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</si>
  <si>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</si>
  <si>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</si>
  <si>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</si>
  <si>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</si>
  <si>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</si>
  <si>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</si>
  <si>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</si>
  <si>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</si>
  <si>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</si>
  <si>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</si>
  <si>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</si>
  <si>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</si>
  <si>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</si>
  <si>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</si>
  <si>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</si>
  <si>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</si>
  <si>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</si>
  <si>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</si>
  <si>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</si>
  <si>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</si>
  <si>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</si>
  <si>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</si>
  <si>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</si>
  <si>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</si>
  <si>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</si>
  <si>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DKKAMTNC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</si>
  <si>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</si>
  <si>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</si>
  <si>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</si>
  <si>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</si>
  <si>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</si>
  <si>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</si>
  <si>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</si>
  <si>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</si>
  <si>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</si>
  <si>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</si>
  <si>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</si>
  <si>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</si>
  <si>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</si>
  <si>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</si>
  <si>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EUREON</t>
  </si>
  <si>
    <t>GBP</t>
  </si>
  <si>
    <t>SW</t>
  </si>
  <si>
    <t>2W</t>
  </si>
  <si>
    <t>USD</t>
  </si>
  <si>
    <t>SEK</t>
  </si>
  <si>
    <t>SEKAMTNS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</si>
  <si>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</si>
  <si>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</si>
  <si>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</si>
  <si>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</si>
  <si>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</si>
  <si>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</si>
  <si>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</si>
  <si>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</si>
  <si>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</si>
  <si>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</si>
  <si>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</si>
  <si>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</si>
  <si>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</si>
  <si>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</si>
  <si>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</si>
  <si>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</si>
  <si>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</si>
  <si>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</si>
  <si>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</si>
  <si>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</si>
  <si>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</si>
  <si>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</si>
  <si>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</si>
  <si>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</si>
  <si>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</si>
  <si>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</si>
  <si>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</si>
  <si>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</si>
  <si>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</si>
  <si>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USDOIS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</si>
  <si>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</si>
  <si>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</si>
  <si>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</si>
  <si>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</si>
  <si>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</si>
  <si>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</si>
  <si>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</si>
  <si>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</si>
  <si>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</si>
  <si>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EUROIS</t>
  </si>
  <si>
    <t>EURFRA</t>
  </si>
  <si>
    <t>1W</t>
  </si>
  <si>
    <t>STISEK6MDFI=</t>
  </si>
  <si>
    <t>STISEK2MDFI=</t>
  </si>
  <si>
    <t>STISEK1MDFI=</t>
  </si>
  <si>
    <t>SEKAB3S18M=</t>
  </si>
  <si>
    <t>?</t>
  </si>
  <si>
    <t>1W/SW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</si>
  <si>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</si>
  <si>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</si>
  <si>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</si>
  <si>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</si>
  <si>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</si>
  <si>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</si>
  <si>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</si>
  <si>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</si>
  <si>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</si>
  <si>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</si>
  <si>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</si>
  <si>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</si>
  <si>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</si>
  <si>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</si>
  <si>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</si>
  <si>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</si>
  <si>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1.5Y</t>
  </si>
  <si>
    <t>NOK6F4=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</si>
  <si>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</si>
  <si>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</si>
  <si>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</si>
  <si>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</si>
  <si>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</si>
  <si>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</si>
  <si>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</si>
  <si>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</si>
  <si>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</si>
  <si>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</si>
  <si>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</si>
  <si>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</si>
  <si>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</si>
  <si>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</si>
  <si>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</si>
  <si>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</si>
  <si>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</si>
  <si>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</si>
  <si>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</si>
  <si>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</si>
  <si>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</si>
  <si>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</si>
  <si>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</si>
  <si>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</si>
  <si>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</si>
  <si>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</si>
  <si>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</si>
  <si>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</si>
  <si>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</si>
  <si>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</si>
  <si>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</si>
  <si>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</si>
  <si>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</si>
  <si>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</si>
  <si>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</si>
  <si>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</si>
  <si>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</si>
  <si>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</si>
  <si>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</si>
  <si>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</si>
  <si>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</si>
  <si>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</si>
  <si>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</si>
  <si>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</si>
  <si>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</si>
  <si>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</si>
  <si>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</si>
  <si>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</si>
  <si>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</si>
  <si>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</si>
  <si>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</si>
  <si>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</si>
  <si>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</si>
  <si>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</si>
  <si>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</si>
  <si>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</si>
  <si>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</si>
  <si>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</si>
  <si>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</si>
  <si>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</si>
  <si>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</si>
  <si>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</si>
  <si>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</si>
  <si>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</si>
  <si>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</si>
  <si>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</si>
  <si>
    <t>1X4</t>
  </si>
  <si>
    <t>2X5</t>
  </si>
  <si>
    <t>3X6</t>
  </si>
  <si>
    <t>4X7</t>
  </si>
  <si>
    <t>5X8</t>
  </si>
  <si>
    <t>6X9</t>
  </si>
  <si>
    <t>7X10</t>
  </si>
  <si>
    <t>8X11</t>
  </si>
  <si>
    <t>9X12</t>
  </si>
  <si>
    <t>12X15</t>
  </si>
  <si>
    <t>15X18</t>
  </si>
  <si>
    <t>18X21</t>
  </si>
  <si>
    <t>21X24</t>
  </si>
  <si>
    <t>1X7</t>
  </si>
  <si>
    <t>2X8</t>
  </si>
  <si>
    <t>2X14</t>
  </si>
  <si>
    <t>3X9</t>
  </si>
  <si>
    <t>3X15</t>
  </si>
  <si>
    <t>4X10</t>
  </si>
  <si>
    <t>5X11</t>
  </si>
  <si>
    <t>6X12</t>
  </si>
  <si>
    <t>9X15</t>
  </si>
  <si>
    <t>12X18</t>
  </si>
  <si>
    <t>18X24</t>
  </si>
  <si>
    <t>6X18</t>
  </si>
  <si>
    <t>12X24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</si>
  <si>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</si>
  <si>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</si>
  <si>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</si>
  <si>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</si>
  <si>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</si>
  <si>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</si>
  <si>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</si>
  <si>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</si>
  <si>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</si>
  <si>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</si>
  <si>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</si>
  <si>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</si>
  <si>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</si>
  <si>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</si>
  <si>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</si>
  <si>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</si>
  <si>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</si>
  <si>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</si>
  <si>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</si>
  <si>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</si>
  <si>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</si>
  <si>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</si>
  <si>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</si>
  <si>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</si>
  <si>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</si>
  <si>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</si>
  <si>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</si>
  <si>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</si>
  <si>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</si>
  <si>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</si>
  <si>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</si>
  <si>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</si>
  <si>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</si>
  <si>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</si>
  <si>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</si>
  <si>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</si>
  <si>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</si>
  <si>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</si>
  <si>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</si>
  <si>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</si>
  <si>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</si>
  <si>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</si>
  <si>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</si>
  <si>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</si>
  <si>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</si>
  <si>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</si>
  <si>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USD1X7F=</t>
  </si>
  <si>
    <t>USD2X8F=</t>
  </si>
  <si>
    <t>USD3X9F=</t>
  </si>
  <si>
    <t>USD4X10F=</t>
  </si>
  <si>
    <t>USD5X11F=</t>
  </si>
  <si>
    <t>USD6X12F=</t>
  </si>
  <si>
    <t>USD9X15F=</t>
  </si>
  <si>
    <t>USD12X18F=</t>
  </si>
  <si>
    <t>24M</t>
  </si>
  <si>
    <t>USD18X24F=</t>
  </si>
  <si>
    <t>GBPONFSR=</t>
  </si>
  <si>
    <t>GBPSWFSR=</t>
  </si>
  <si>
    <t>GBP1MFSR=</t>
  </si>
  <si>
    <t>GBP2MFSR=</t>
  </si>
  <si>
    <t>GBP3MFSR=</t>
  </si>
  <si>
    <t>GBP6MFSR=</t>
  </si>
  <si>
    <t>GBP1YFSR=</t>
  </si>
  <si>
    <t>GBP1X4F=</t>
  </si>
  <si>
    <t>GBP2X5F=</t>
  </si>
  <si>
    <t>GBP3X6F=</t>
  </si>
  <si>
    <t>GBP4X7F=</t>
  </si>
  <si>
    <t>GBP5X8F=</t>
  </si>
  <si>
    <t>GBP6X9F=</t>
  </si>
  <si>
    <t>GBP7X10F=</t>
  </si>
  <si>
    <t>GBP8X11F=</t>
  </si>
  <si>
    <t>GBP9X12F=</t>
  </si>
  <si>
    <t>GBP1X7F=</t>
  </si>
  <si>
    <t>GBP2X8F=</t>
  </si>
  <si>
    <t>GBP3X9F=</t>
  </si>
  <si>
    <t>GBP4X10F=</t>
  </si>
  <si>
    <t>GBP5X11F=</t>
  </si>
  <si>
    <t>GBP6X12F=</t>
  </si>
  <si>
    <t>GBP12X18F=</t>
  </si>
  <si>
    <t>GBP8X14F=</t>
  </si>
  <si>
    <t>GBPSB6L1Y=</t>
  </si>
  <si>
    <t>GBPSB6L2Y=</t>
  </si>
  <si>
    <t>GBPSB6L3Y=</t>
  </si>
  <si>
    <t>GBPSB6L4Y=</t>
  </si>
  <si>
    <t>GBPSB6L5Y=</t>
  </si>
  <si>
    <t>GBPSB6L6Y=</t>
  </si>
  <si>
    <t>GBPSB6L7Y=</t>
  </si>
  <si>
    <t>GBPSB6L8Y=</t>
  </si>
  <si>
    <t>GBPSB6L9Y=</t>
  </si>
  <si>
    <t>GBPSB6L10Y=</t>
  </si>
  <si>
    <t>GBPSB6L12Y=</t>
  </si>
  <si>
    <t>GBPSB6L15Y=</t>
  </si>
  <si>
    <t>GBPSB6L20Y=</t>
  </si>
  <si>
    <t>GBPSB6L25Y=</t>
  </si>
  <si>
    <t>GBPSB6L30Y=</t>
  </si>
  <si>
    <t>GBPSB6L40Y=</t>
  </si>
  <si>
    <t>GBPSB6L50Y=</t>
  </si>
  <si>
    <t>ACT/365</t>
  </si>
  <si>
    <t>ACT/360</t>
  </si>
  <si>
    <t xml:space="preserve">
</t>
  </si>
  <si>
    <t>EURIRS/EUR1MIRS/EUR3MIRS</t>
  </si>
  <si>
    <t>EURAM1E2M=</t>
  </si>
  <si>
    <t>EURAM1E3M=</t>
  </si>
  <si>
    <t>EURAM1E4M=</t>
  </si>
  <si>
    <t>EURAM1E5M=</t>
  </si>
  <si>
    <t>EURAM1E6M=</t>
  </si>
  <si>
    <t>EURAM1E7M=</t>
  </si>
  <si>
    <t>EURAM1E8M=</t>
  </si>
  <si>
    <t>EURAM1E9M=</t>
  </si>
  <si>
    <t>EURAM1E1Y=</t>
  </si>
  <si>
    <t>SONIA?</t>
  </si>
  <si>
    <t>EURAB3E9M=</t>
  </si>
  <si>
    <t>EURAB3E1Y=</t>
  </si>
  <si>
    <t>EURAB3E18M=</t>
  </si>
  <si>
    <t>EURAB3E2Y=</t>
  </si>
  <si>
    <t>EURAB3E3Y=</t>
  </si>
  <si>
    <t>EURAB3E4Y=</t>
  </si>
  <si>
    <t>EURAB3E5Y=</t>
  </si>
  <si>
    <t>EURAB3E6Y=</t>
  </si>
  <si>
    <t>EURAB3E7Y=</t>
  </si>
  <si>
    <t>EURAB3E8Y=</t>
  </si>
  <si>
    <t>EURAB3E9Y=</t>
  </si>
  <si>
    <t>EURAB3E10Y=</t>
  </si>
  <si>
    <t>EURAB3E11Y=</t>
  </si>
  <si>
    <t>EURAB3E12Y=</t>
  </si>
  <si>
    <t>EURAB3E13Y=</t>
  </si>
  <si>
    <t>EURAB3E14Y=</t>
  </si>
  <si>
    <t>EURAB3E15Y=</t>
  </si>
  <si>
    <t>EURAB3E16Y=</t>
  </si>
  <si>
    <t>EURAB3E17Y=</t>
  </si>
  <si>
    <t>EURAB3E18Y=</t>
  </si>
  <si>
    <t>EURAB3E19Y=</t>
  </si>
  <si>
    <t>EURAB3E20Y=</t>
  </si>
  <si>
    <t>EURAB3E25Y=</t>
  </si>
  <si>
    <t>EURAB3E30Y=</t>
  </si>
  <si>
    <t>EURAB3E40Y=</t>
  </si>
  <si>
    <t>EURAB3E50Y=</t>
  </si>
  <si>
    <t>https://www.morton-fraser.com/knowledge-hub/problem-sonia-alternative-libor</t>
  </si>
  <si>
    <t>AB30/360-6MCIBOR</t>
  </si>
  <si>
    <t>DKK3F1=</t>
  </si>
  <si>
    <t>DKK3F2=</t>
  </si>
  <si>
    <t>DKK3F3=</t>
  </si>
  <si>
    <t>DKK3F4=</t>
  </si>
  <si>
    <t>DKK3F5=</t>
  </si>
  <si>
    <t>DKK3F6=</t>
  </si>
  <si>
    <t>DKK3F7=</t>
  </si>
  <si>
    <t>DKK3F8=</t>
  </si>
  <si>
    <t>DKK3F9=</t>
  </si>
  <si>
    <t>DKK3F10=</t>
  </si>
  <si>
    <t>DKK6F1=</t>
  </si>
  <si>
    <t>DKK6F2=</t>
  </si>
  <si>
    <t>DKK6F3=</t>
  </si>
  <si>
    <t>DKK6F4=</t>
  </si>
  <si>
    <t>DKK6F5=</t>
  </si>
  <si>
    <t>DKK6F6=</t>
  </si>
  <si>
    <t>DKKTNS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</si>
  <si>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</si>
  <si>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</si>
  <si>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</si>
  <si>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</si>
  <si>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</si>
  <si>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</si>
  <si>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</si>
  <si>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</si>
  <si>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</si>
  <si>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</si>
  <si>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CIDKKSWD=</t>
  </si>
  <si>
    <t>CIDKK2WD=</t>
  </si>
  <si>
    <t>CIDKK1MD=</t>
  </si>
  <si>
    <t>CIDKK2MD=</t>
  </si>
  <si>
    <t>CIDKK3MD=</t>
  </si>
  <si>
    <t>CIDKK6MD=</t>
  </si>
  <si>
    <t>CIDKK9MD=</t>
  </si>
  <si>
    <t>CIDKK1YD=</t>
  </si>
  <si>
    <t>30/360</t>
  </si>
  <si>
    <t>NOWA: ACT/ACT</t>
  </si>
  <si>
    <t>1.25Y</t>
  </si>
  <si>
    <t>1.75Y</t>
  </si>
  <si>
    <t>Excl. CDIO</t>
  </si>
  <si>
    <t>From</t>
  </si>
  <si>
    <t>Close</t>
  </si>
  <si>
    <t>SEKAMTNS1M=</t>
  </si>
  <si>
    <t>History Start</t>
  </si>
  <si>
    <t>STISEK1WDFI=</t>
  </si>
  <si>
    <t>EURIBOR1WD=</t>
  </si>
  <si>
    <t>MONEY</t>
  </si>
  <si>
    <t>https://www.euribor-rates.eu/en/what-is-euribor/</t>
  </si>
  <si>
    <t>EURIBOR hade fram till 2013 15 olika räntor, numer 5. Vad ska vi räkna med? Går de tidigare att hitta? De kommandon som Reuters refererar till verkar ej existera.</t>
  </si>
  <si>
    <t>EURIBOR publicerades först 30 dec 1998 men queryn säger att data finns t.o.m. aug 1990? Tolkar vi fel eller vad gäller för startdatum?</t>
  </si>
  <si>
    <t>€STR från 2 oct 2019 och EONIA innan dess? EONIA är numer lika med $STR + 8.5bp</t>
  </si>
  <si>
    <t>Finns NOK-OISer, och i så fall var?</t>
  </si>
  <si>
    <t>Visst väljer vi EURIBOR över EUR Libor eftersom den andra enbart är begränsat använd?</t>
  </si>
  <si>
    <t>Helper</t>
  </si>
  <si>
    <t>Fwd Start Date</t>
  </si>
  <si>
    <t>OINOKSWD=</t>
  </si>
  <si>
    <t>OINOK1MD=</t>
  </si>
  <si>
    <t>OINOK2MD=</t>
  </si>
  <si>
    <t>OINOK6MD=</t>
  </si>
  <si>
    <t>OINOK3MD=</t>
  </si>
  <si>
    <t>Ska NOWA inkluderas?</t>
  </si>
  <si>
    <t>Skippa SOFR?</t>
  </si>
  <si>
    <t>Tenors</t>
  </si>
  <si>
    <t>Helpful Commands</t>
  </si>
  <si>
    <t>IRS-Analytics</t>
  </si>
  <si>
    <t>Money Guide</t>
  </si>
  <si>
    <t>META &amp; RIC</t>
  </si>
  <si>
    <t>MONEY/BKGDINFO1</t>
  </si>
  <si>
    <t>KONTROLLERA MOT TPPE29</t>
  </si>
  <si>
    <t>Återstår att hitta resterande DCCs</t>
  </si>
  <si>
    <t>OIBOR=</t>
  </si>
  <si>
    <t>CIBOR=</t>
  </si>
  <si>
    <t>GBPLIBOR=</t>
  </si>
  <si>
    <t>EURIBOR=/EURLIBOR=</t>
  </si>
  <si>
    <t>14M</t>
  </si>
  <si>
    <t>Ska vi enbart ha instrument för riskfria samt 3M-tenoren, likt i CDIOn, eller samtliga tenorer? Instrument som ej användes i CDIOn är markerade med "Excl. CDIO" till vänster.</t>
  </si>
  <si>
    <t>Ska vi till skillnad mot i CDIOn även ta med t.ex. FRAs med överlappande tidsperioder? T.ex. 1X4, 2X5.</t>
  </si>
  <si>
    <t>Vad räknas som maturity för t.ex. 6F1 eller 6#1? 3+6Mån = 9Mån?</t>
  </si>
  <si>
    <t>Noterbart är att vi i CDIOn använde ICAPs OISer vilket inte görs nu, ger kortare löptid på de längsta.</t>
  </si>
  <si>
    <t>Generella frågor</t>
  </si>
  <si>
    <t>Det beror på vad huvudtenoren är. Det kan vara 3 eller 6 månader (i EUR är det 6M)</t>
  </si>
  <si>
    <t>Ja, de skall vara med</t>
  </si>
  <si>
    <t>Det är bara 3F1, och de börjar gälla den närmaste IMM-dagen, och gäller 3 månader från den dagen.</t>
  </si>
  <si>
    <t>Det vore trevlig att ha med. Har ni hittat swapparna som går mot den?</t>
  </si>
  <si>
    <t>Den verkar inte finnas, så vi får lämna den tills vidare</t>
  </si>
  <si>
    <t>Borde använda ICAP:s för att få längre löptider</t>
  </si>
  <si>
    <t>Tror inte det (just nu)</t>
  </si>
  <si>
    <t>Det är 6-månaders räntan som är den centrala</t>
  </si>
  <si>
    <t>Försök att få in båda. Vet ni om det finns något motsvarande OIS-kedja för €STR?</t>
  </si>
  <si>
    <t>Den brukar vara beräknad från Dmark</t>
  </si>
  <si>
    <t>IRS:en går mot 6M EURIBOR, så det är den som är relevant</t>
  </si>
  <si>
    <t>Tanken är ju att det skall bli SONIA i framtiden.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</si>
</sst>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1"/>
    <xf numFmtId="0" fontId="9" fillId="0" borderId="0" xfId="0" applyFont="1"/>
    <xf numFmtId="14" fontId="0" fillId="0" borderId="0" xfId="0" applyNumberFormat="1"/>
    <xf numFmtId="0" fontId="3" fillId="4" borderId="0" xfId="0" applyFont="1" applyFill="1"/>
    <xf numFmtId="0" fontId="4" fillId="2" borderId="2" xfId="0" applyFont="1" applyFill="1" applyBorder="1"/>
    <xf numFmtId="0" fontId="0" fillId="0" borderId="2" xfId="0" applyBorder="1"/>
    <xf numFmtId="0" fontId="4" fillId="2" borderId="0" xfId="0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left"/>
    </xf>
    <xf numFmtId="0" fontId="3" fillId="3" borderId="0" xfId="0" applyFont="1" applyFill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-0.38</v>
        <stp/>
        <stp xml:space="preserve">	EUR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4"/>
      </tp>
      <tp>
        <v>0.32</v>
        <stp/>
        <stp xml:space="preserve">	GBP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6"/>
      </tp>
      <tp>
        <v>6.5000000000000002E-2</v>
        <stp/>
        <stp xml:space="preserve">	USD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2"/>
      </tp>
      <tp>
        <v>7.46E-2</v>
        <stp/>
        <stp xml:space="preserve">	GBP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6"/>
      </tp>
      <tp>
        <v>-0.19</v>
        <stp/>
        <stp xml:space="preserve">	EUR6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4"/>
      </tp>
      <tp>
        <v>-0.28400000000000003</v>
        <stp/>
        <stp xml:space="preserve">	EUR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4"/>
      </tp>
      <tp>
        <v>0.41600000000000004</v>
        <stp/>
        <stp xml:space="preserve">	GBP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6"/>
      </tp>
      <tp>
        <v>6.4000000000000001E-2</v>
        <stp/>
        <stp xml:space="preserve">	USD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2"/>
      </tp>
      <tp>
        <v>7.7600000000000002E-2</v>
        <stp/>
        <stp xml:space="preserve">	GBP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6"/>
      </tp>
      <tp>
        <v>-0.28400000000000003</v>
        <stp/>
        <stp xml:space="preserve">	EUR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4"/>
      </tp>
      <tp>
        <v>0.42599999999999999</v>
        <stp/>
        <stp xml:space="preserve">	GBP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6"/>
      </tp>
      <tp>
        <v>-0.28400000000000003</v>
        <stp/>
        <stp xml:space="preserve">	EUR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4"/>
      </tp>
      <tp>
        <v>0.47500000000000003</v>
        <stp/>
        <stp xml:space="preserve">	GBP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6"/>
      </tp>
      <tp>
        <v>0.61480000000000001</v>
        <stp/>
        <stp xml:space="preserve">
GBPSB6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6"/>
      </tp>
      <tp>
        <v>-0.193</v>
        <stp/>
        <stp xml:space="preserve">	EUR3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4"/>
      </tp>
      <tp>
        <v>0.60130000000000006</v>
        <stp/>
        <stp xml:space="preserve">
GBPSB6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6"/>
      </tp>
      <tp>
        <v>-0.19600000000000001</v>
        <stp/>
        <stp xml:space="preserve">	EUR2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4"/>
      </tp>
      <tp>
        <v>0.61630000000000007</v>
        <stp/>
        <stp xml:space="preserve">
GBPSB6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6"/>
      </tp>
      <tp>
        <v>0.62980000000000003</v>
        <stp/>
        <stp xml:space="preserve">
GBPSB6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6"/>
      </tp>
      <tp>
        <v>0.58020000000000005</v>
        <stp/>
        <stp xml:space="preserve">
GBPSB6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6"/>
      </tp>
      <tp>
        <v>0.54160000000000008</v>
        <stp/>
        <stp xml:space="preserve">
GBPSB6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6"/>
      </tp>
      <tp>
        <v>0.59889999999999999</v>
        <stp/>
        <stp xml:space="preserve">
GBPSB6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6"/>
      </tp>
      <tp>
        <v>0.51219999999999999</v>
        <stp/>
        <stp xml:space="preserve">
GBPSB6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6"/>
      </tp>
      <tp>
        <v>8.6000000000000007E-2</v>
        <stp/>
        <stp xml:space="preserve">	USD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2"/>
      </tp>
      <tp>
        <v>8.6000000000000007E-2</v>
        <stp/>
        <stp xml:space="preserve">	GBP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6"/>
      </tp>
      <tp>
        <v>6.3300000000000009E-2</v>
        <stp/>
        <stp xml:space="preserve">	GBP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6"/>
      </tp>
      <tp>
        <v>8.4000000000000005E-2</v>
        <stp/>
        <stp xml:space="preserve">	USD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2"/>
      </tp>
      <tp>
        <v>0.5272</v>
        <stp/>
        <stp xml:space="preserve">
GBPSB6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6"/>
      </tp>
      <tp>
        <v>0.58389999999999997</v>
        <stp/>
        <stp xml:space="preserve">
GBPSB6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6"/>
      </tp>
      <tp>
        <v>6.3399999999999998E-2</v>
        <stp/>
        <stp xml:space="preserve">	GBP2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6"/>
      </tp>
      <tp>
        <v>8.4000000000000005E-2</v>
        <stp/>
        <stp xml:space="preserve">	USD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2"/>
      </tp>
      <tp>
        <v>0.13490000000000002</v>
        <stp/>
        <stp xml:space="preserve">	GBP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6"/>
      </tp>
      <tp>
        <v>6.4399999999999999E-2</v>
        <stp/>
        <stp xml:space="preserve">	GBP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6"/>
      </tp>
      <tp>
        <v>0.128</v>
        <stp/>
        <stp xml:space="preserve">	USD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2"/>
      </tp>
      <tp>
        <v>0.55659999999999998</v>
        <stp/>
        <stp xml:space="preserve">
GBPSB6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6"/>
      </tp>
      <tp>
        <v>0.56520000000000004</v>
        <stp/>
        <stp xml:space="preserve">
GBPSB6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6"/>
      </tp>
      <tp>
        <v>0.08</v>
        <stp/>
        <stp xml:space="preserve">	USD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2"/>
      </tp>
      <tp>
        <v>0.1754</v>
        <stp/>
        <stp xml:space="preserve">	GBP3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6"/>
      </tp>
      <tp>
        <v>6.54E-2</v>
        <stp/>
        <stp xml:space="preserve">	GBP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6"/>
      </tp>
      <tp>
        <v>0.49320000000000003</v>
        <stp/>
        <stp xml:space="preserve">
GBPSB6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6"/>
      </tp>
      <tp>
        <v>0.51950000000000007</v>
        <stp/>
        <stp xml:space="preserve">
GBPSB6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6"/>
      </tp>
      <tp>
        <v>7.4999999999999997E-2</v>
        <stp/>
        <stp xml:space="preserve">	USD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2"/>
      </tp>
      <tp>
        <v>6.6500000000000004E-2</v>
        <stp/>
        <stp xml:space="preserve">	GBP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6"/>
      </tp>
      <tp>
        <v>0.50130000000000008</v>
        <stp/>
        <stp xml:space="preserve">
GBPSB6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6"/>
      </tp>
      <tp>
        <v>7.1000000000000008E-2</v>
        <stp/>
        <stp xml:space="preserve">	USD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2"/>
      </tp>
      <tp>
        <v>6.7900000000000002E-2</v>
        <stp/>
        <stp xml:space="preserve">	GBP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6"/>
      </tp>
      <tp>
        <v>0.48330000000000001</v>
        <stp/>
        <stp xml:space="preserve">
GBPSB6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6"/>
      </tp>
      <tp>
        <v>-0.28999999999999998</v>
        <stp/>
        <stp xml:space="preserve">	EUR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4"/>
      </tp>
      <tp>
        <v>-0.37</v>
        <stp/>
        <stp xml:space="preserve">	EUR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4"/>
      </tp>
      <tp>
        <v>0.34400000000000003</v>
        <stp/>
        <stp xml:space="preserve">	GBP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6"/>
      </tp>
      <tp>
        <v>8.5000000000000006E-2</v>
        <stp/>
        <stp xml:space="preserve">	USD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2"/>
      </tp>
      <tp>
        <v>6.9600000000000009E-2</v>
        <stp/>
        <stp xml:space="preserve">	GBP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6"/>
      </tp>
      <tp>
        <v>0.10700000000000001</v>
        <stp/>
        <stp>_x000C_STISEK1WDFI=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>
        <v>0.5595</v>
        <stp/>
        <stp xml:space="preserve">
GBPSB6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6"/>
      </tp>
      <tp>
        <v>0.47820000000000001</v>
        <stp/>
        <stp xml:space="preserve">
GBPSB6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6"/>
      </tp>
      <tp>
        <v>-0.36</v>
        <stp/>
        <stp xml:space="preserve">	EUR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4"/>
      </tp>
      <tp>
        <v>0.40700000000000003</v>
        <stp/>
        <stp xml:space="preserve">	GBP8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6"/>
      </tp>
      <tp>
        <v>0.32500000000000001</v>
        <stp/>
        <stp xml:space="preserve">	GBP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6"/>
      </tp>
      <tp>
        <v>8.3000000000000004E-2</v>
        <stp/>
        <stp xml:space="preserve">	USD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2"/>
      </tp>
      <tp>
        <v>7.1800000000000003E-2</v>
        <stp/>
        <stp xml:space="preserve">	GBP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6"/>
      </tp>
    </main>
    <main first="pldatasource.rhistoryrtdserver">
      <tp>
        <v>34759</v>
        <stp/>
        <stp>{C249A93E-C178-4513-BA25-4AD34EE821F2}_x0000_</stp>
        <tr r="P151" s="4"/>
      </tp>
    </main>
    <main first="pldatasource.rtgetrtdserver">
      <tp>
        <v>-0.50219999999999998</v>
        <stp/>
        <stp xml:space="preserve">
EUREON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4"/>
      </tp>
    </main>
    <main first="pldatasource.rhistoryrtdserver">
      <tp>
        <v>37914</v>
        <stp/>
        <stp>{F6F6DD9C-9027-4743-A6C0-D342E236BB20}_x0000_</stp>
        <tr r="P62" s="6"/>
      </tp>
      <tp>
        <v>37120</v>
        <stp/>
        <stp>{3ECE26DF-4E8B-4D25-9AE9-6C0B127DC3AE}_x0000_</stp>
        <tr r="P131" s="4"/>
      </tp>
      <tp>
        <v>34759</v>
        <stp/>
        <stp>{69C13404-3CFD-45DD-BBE2-D34DE5C60A2C}_x0000_</stp>
        <tr r="P45" s="2"/>
      </tp>
      <tp>
        <v>43025</v>
        <stp/>
        <stp>{516478CE-3AED-4E53-B07F-E374B5202BD2}_x0000_</stp>
        <tr r="P19" s="6"/>
      </tp>
      <tp>
        <v>34759</v>
        <stp/>
        <stp>{48FA6FB9-F07D-4DB4-9B01-E1A31AD6A992}_x0000_</stp>
        <tr r="P29" s="6"/>
      </tp>
      <tp>
        <v>34759</v>
        <stp/>
        <stp>{1BC98F6C-94FA-4636-92D2-7A716FEBD2CE}_x0000_</stp>
        <tr r="P31" s="3"/>
      </tp>
    </main>
    <main first="pldatasource.rtgetrtdserver">
      <tp>
        <v>0.15490000000000001</v>
        <stp/>
        <stp xml:space="preserve">	GBP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6"/>
      </tp>
    </main>
    <main first="pldatasource.rtgetrtdserver">
      <tp>
        <v>0.13400000000000001</v>
        <stp/>
        <stp xml:space="preserve">	USD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</tp>
    </main>
    <main first="pldatasource.rhistoryrtdserver">
      <tp>
        <v>38280</v>
        <stp/>
        <stp>{40676662-1798-44B8-B503-58593D15A5CC}_x0000_</stp>
        <tr r="P32" s="5"/>
      </tp>
    </main>
    <main first="pldatasource.rtgetrtdserver">
      <tp>
        <v>8.3400000000000002E-2</v>
        <stp/>
        <stp xml:space="preserve">	GBP2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6"/>
      </tp>
    </main>
    <main first="pldatasource.rhistoryrtdserver">
      <tp>
        <v>42146</v>
        <stp/>
        <stp>{1100E0D7-0CDB-421D-B179-2E8D24535F5A}_x0000_</stp>
        <tr r="P9" s="3"/>
      </tp>
    </main>
    <main first="pldatasource.rtgetrtdserver">
      <tp>
        <v>0.14800000000000002</v>
        <stp/>
        <stp xml:space="preserve">	USD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>
        <v>8.4400000000000003E-2</v>
        <stp/>
        <stp xml:space="preserve">	GBP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6"/>
      </tp>
    </main>
    <main first="pldatasource.rhistoryrtdserver">
      <tp>
        <v>35655</v>
        <stp/>
        <stp>{BF661A2E-0F3E-4D89-B0E4-7D842D17F7BA}_x0000_</stp>
        <tr r="P35" s="3"/>
      </tp>
      <tp>
        <v>36305</v>
        <stp/>
        <stp>{D069CA5D-310D-47F2-98A9-CF03065F7B22}_x0000_</stp>
        <tr r="P40" s="1"/>
      </tp>
      <tp>
        <v>39245</v>
        <stp/>
        <stp>{5B510A50-7CF1-4851-AE4E-2158722C855A}_x0000_</stp>
        <tr r="P62" s="2"/>
      </tp>
      <tp>
        <v>35102</v>
        <stp/>
        <stp>{98F6882F-B7D5-479B-B563-E5AE1AB563B5}_x0000_</stp>
        <tr r="P47" s="5"/>
      </tp>
      <tp>
        <v>34759</v>
        <stp/>
        <stp>{D569A488-4B57-4253-AB35-2CA7A192C30F}_x0000_</stp>
        <tr r="P32" s="2"/>
      </tp>
      <tp>
        <v>37914</v>
        <stp/>
        <stp>{7303C701-09B8-4958-9843-4D40B58DBE50}_x0000_</stp>
        <tr r="P61" s="6"/>
      </tp>
      <tp>
        <v>37502</v>
        <stp/>
        <stp>{CACD0C70-FC12-492B-9210-BEB2AC8C04D0}_x0000_</stp>
        <tr r="P8" s="1"/>
      </tp>
      <tp>
        <v>34759</v>
        <stp/>
        <stp>{46D2FE2A-7F59-4C12-8099-0467FD790D67}_x0000_</stp>
        <tr r="P64" s="4"/>
      </tp>
      <tp>
        <v>38041</v>
        <stp/>
        <stp>{3D80580F-72BC-4158-B9DE-202E3C6BE36D}_x0000_</stp>
        <tr r="P107" s="4"/>
      </tp>
    </main>
    <main first="pldatasource.rtgetrtdserver">
      <tp>
        <v>0.19540000000000002</v>
        <stp/>
        <stp xml:space="preserve">	GBP3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6"/>
      </tp>
    </main>
    <main first="pldatasource.rhistoryrtdserver">
      <tp>
        <v>34759</v>
        <stp/>
        <stp>{C6FC632A-48FE-4B93-A0FE-5DDF18434236}_x0000_</stp>
        <tr r="P29" s="1"/>
      </tp>
    </main>
    <main first="pldatasource.rtgetrtdserver">
      <tp>
        <v>0.13</v>
        <stp/>
        <stp xml:space="preserve">	USD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</tp>
    </main>
    <main first="pldatasource.rhistoryrtdserver">
      <tp>
        <v>37948</v>
        <stp/>
        <stp>{50409E60-28AC-40B1-B391-2E45571C29FA}_x0000_</stp>
        <tr r="P13" s="2"/>
      </tp>
      <tp>
        <v>37627</v>
        <stp/>
        <stp>{34CE0863-7E4C-4518-84BE-BB8D4EE77628}_x0000_</stp>
        <tr r="P6" s="5"/>
      </tp>
      <tp>
        <v>41459</v>
        <stp/>
        <stp>{8A6B8E9C-50CA-4610-ADF3-D9C1456CB68C}_x0000_</stp>
        <tr r="P23" s="1"/>
      </tp>
      <tp>
        <v>38005</v>
        <stp/>
        <stp>{0E6564F7-43FB-4FDA-ABDB-7C96D8AB70C3}_x0000_</stp>
        <tr r="P9" s="6"/>
      </tp>
      <tp>
        <v>34759</v>
        <stp/>
        <stp>{A92B0EBE-B1BE-45B0-8547-47D9467ADA14}_x0000_</stp>
        <tr r="P47" s="4"/>
      </tp>
      <tp>
        <v>36305</v>
        <stp/>
        <stp>{27CEA27F-3818-4646-8626-7198A8558915}_x0000_</stp>
        <tr r="P42" s="1"/>
      </tp>
    </main>
    <main first="pldatasource.rtgetrtdserver">
      <tp>
        <v>8.5400000000000004E-2</v>
        <stp/>
        <stp xml:space="preserve">	GBP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6"/>
      </tp>
    </main>
    <main first="pldatasource.rhistoryrtdserver">
      <tp>
        <v>40164</v>
        <stp/>
        <stp>{8AE3216E-0F0A-4FB7-B3DB-30D716ADDB36}_x0000_</stp>
        <tr r="P52" s="5"/>
      </tp>
      <tp>
        <v>39450</v>
        <stp/>
        <stp>{F3BE7DA2-CD10-489B-B7BC-66B005134C18}_x0000_</stp>
        <tr r="P109" s="4"/>
      </tp>
      <tp t="s">
        <v>Invalid RIC(s): EURIBOR5MD=</v>
        <stp/>
        <stp>{A65BB41A-0E8F-4E4D-9E3F-FF3979C8879A}_x0000_</stp>
        <tr r="P150" s="4"/>
      </tp>
      <tp>
        <v>37120</v>
        <stp/>
        <stp>{3701941B-30D0-4EC1-B161-24E2F470BEF5}_x0000_</stp>
        <tr r="P132" s="4"/>
      </tp>
      <tp>
        <v>37931</v>
        <stp/>
        <stp>{51FC0116-E675-43E2-B838-759092741910}_x0000_</stp>
        <tr r="P5" s="2"/>
      </tp>
      <tp>
        <v>34759</v>
        <stp/>
        <stp>{450B0526-F92D-4E96-A33D-8CE9032E0C79}_x0000_</stp>
        <tr r="P42" s="2"/>
      </tp>
      <tp>
        <v>36229</v>
        <stp/>
        <stp>{B5A77707-1768-48F7-88AF-6072AE5E7ADF}_x0000_</stp>
        <tr r="P7" s="4"/>
      </tp>
      <tp>
        <v>35696</v>
        <stp/>
        <stp>{61F0F746-7AEB-4D97-A611-E6D3BC7C7811}_x0000_</stp>
        <tr r="P27" s="3"/>
      </tp>
      <tp>
        <v>34759</v>
        <stp/>
        <stp>{ACBA46E5-6A35-4AD0-9298-92D83E501AF0}_x0000_</stp>
        <tr r="P148" s="4"/>
      </tp>
      <tp>
        <v>36125</v>
        <stp/>
        <stp>{251DA5E4-808A-4C13-9994-5452EAB5E552}_x0000_</stp>
        <tr r="P79" s="4"/>
      </tp>
      <tp>
        <v>34759</v>
        <stp/>
        <stp>{697F9A53-779F-47F5-8E92-E81F0AAC7E5A}_x0000_</stp>
        <tr r="P11" s="3"/>
      </tp>
      <tp>
        <v>37120</v>
        <stp/>
        <stp>{B1923C93-934B-4679-BBE6-B25490AD5A36}_x0000_</stp>
        <tr r="P129" s="4"/>
      </tp>
      <tp>
        <v>39322</v>
        <stp/>
        <stp>{F6179068-9AF1-44BA-86B3-76123A326A3B}_x0000_</stp>
        <tr r="P7" s="6"/>
      </tp>
      <tp>
        <v>37083</v>
        <stp/>
        <stp>{7EDD0D2E-B7E3-4088-9500-59271409974D}_x0000_</stp>
        <tr r="P85" s="4"/>
      </tp>
      <tp>
        <v>36893</v>
        <stp/>
        <stp>{68F28778-FBB8-4FCD-BA68-450A20B87252}_x0000_</stp>
        <tr r="P22" s="6"/>
      </tp>
      <tp>
        <v>37825</v>
        <stp/>
        <stp>{22505B11-CACF-4AE8-A4BF-0057C47EDE37}_x0000_</stp>
        <tr r="P99" s="4"/>
      </tp>
      <tp>
        <v>39322</v>
        <stp/>
        <stp>{5243A665-550C-4CFC-AF6A-6E9B54CD6085}_x0000_</stp>
        <tr r="P20" s="6"/>
      </tp>
    </main>
    <main first="pldatasource.rtgetrtdserver">
      <tp>
        <v>-0.52060000000000006</v>
        <stp/>
        <stp xml:space="preserve">
EUREON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4"/>
      </tp>
    </main>
    <main first="pldatasource.rhistoryrtdserver">
      <tp>
        <v>41204</v>
        <stp/>
        <stp>{419BAE47-8EAB-4997-8DD5-436FF773FECF}_x0000_</stp>
        <tr r="P16" s="1"/>
      </tp>
      <tp>
        <v>34759</v>
        <stp/>
        <stp>{25A24728-0E1B-4048-BDE4-172DF5538F58}_x0000_</stp>
        <tr r="P41" s="5"/>
      </tp>
      <tp>
        <v>35648</v>
        <stp/>
        <stp>{EA2C37E0-95AE-4C7D-BFA0-EACBEC95742B}_x0000_</stp>
        <tr r="P59" s="2"/>
      </tp>
      <tp>
        <v>34759</v>
        <stp/>
        <stp>{D328B12B-7D8E-455E-BE3D-D4FFECD4D00A}_x0000_</stp>
        <tr r="P37" s="2"/>
      </tp>
      <tp>
        <v>35655</v>
        <stp/>
        <stp>{DF24535A-BBF5-4C0A-A401-DFBB793AC524}_x0000_</stp>
        <tr r="P34" s="3"/>
      </tp>
      <tp>
        <v>34759</v>
        <stp/>
        <stp>{94389630-B0C4-4263-A206-CC3F76D964BA}_x0000_</stp>
        <tr r="P47" s="2"/>
      </tp>
      <tp>
        <v>37083</v>
        <stp/>
        <stp>{00E57D07-7D11-4EE5-B3A6-EBF45A84C412}_x0000_</stp>
        <tr r="P95" s="4"/>
      </tp>
      <tp t="s">
        <v>Invalid RIC(s): EURIBOR1WD=</v>
        <stp/>
        <stp>{73283A14-1EBA-4FA8-888A-E8E27962CDE6}_x0000_</stp>
        <tr r="P143" s="4"/>
      </tp>
      <tp>
        <v>34759</v>
        <stp/>
        <stp>{9215C573-B4EE-44E0-AE5A-F50DA32C6DB7}_x0000_</stp>
        <tr r="P14" s="3"/>
      </tp>
    </main>
    <main first="pldatasource.rtgetrtdserver">
      <tp>
        <v>0.10600000000000001</v>
        <stp/>
        <stp xml:space="preserve">	GBP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6"/>
      </tp>
    </main>
    <main first="pldatasource.rhistoryrtdserver">
      <tp>
        <v>37851</v>
        <stp/>
        <stp>{1D690A55-7E9A-4715-8F41-ACF9F6AF827C}_x0000_</stp>
        <tr r="P56" s="6"/>
      </tp>
      <tp>
        <v>34759</v>
        <stp/>
        <stp>{21E98733-1AE9-4497-8C48-F879CBEEE909}_x0000_</stp>
        <tr r="P77" s="4"/>
      </tp>
    </main>
    <main first="pldatasource.rtgetrtdserver">
      <tp>
        <v>0.126</v>
        <stp/>
        <stp xml:space="preserve">	USD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</tp>
    </main>
    <main first="pldatasource.rhistoryrtdserver">
      <tp>
        <v>37948</v>
        <stp/>
        <stp>{C6472F37-3FBB-45F3-8D30-C03D78E9BFE4}_x0000_</stp>
        <tr r="P9" s="2"/>
      </tp>
      <tp>
        <v>34759</v>
        <stp/>
        <stp>{8713454C-EE6E-4F7D-8F08-8079F770A307}_x0000_</stp>
        <tr r="P60" s="4"/>
      </tp>
      <tp>
        <v>34759</v>
        <stp/>
        <stp>{8D1B43B4-9B97-497E-B8D7-6A9510B13D66}_x0000_</stp>
        <tr r="P48" s="1"/>
      </tp>
      <tp>
        <v>38579</v>
        <stp/>
        <stp>{36D3FC11-76BF-46F5-B089-E73AC411BE4B}_x0000_</stp>
        <tr r="P29" s="4"/>
      </tp>
      <tp>
        <v>34759</v>
        <stp/>
        <stp>{513A36F8-4862-4A24-95C4-EBAE26DEFE51}_x0000_</stp>
        <tr r="P27" s="6"/>
      </tp>
      <tp>
        <v>36130</v>
        <stp/>
        <stp>{297F4E64-4132-49D4-B7DF-12F4D2381A40}_x0000_</stp>
        <tr r="P113" s="4"/>
      </tp>
      <tp>
        <v>41204</v>
        <stp/>
        <stp>{34D2DFCD-2550-44B4-AEE3-E9F9D089B240}_x0000_</stp>
        <tr r="P12" s="1"/>
      </tp>
    </main>
    <main first="pldatasource.rtgetrtdserver">
      <tp>
        <v>0.10400000000000001</v>
        <stp/>
        <stp xml:space="preserve">	USD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8.3299999999999999E-2</v>
        <stp/>
        <stp xml:space="preserve">	GBP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6"/>
      </tp>
      <tp t="s">
        <v>150321</v>
        <stp/>
        <stp>_x0007_NO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3"/>
      </tp>
      <tp t="s">
        <v>150620</v>
        <stp/>
        <stp>_x0007_NO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3"/>
      </tp>
      <tp t="s">
        <v>140920</v>
        <stp/>
        <stp>_x0007_NO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3"/>
      </tp>
      <tp t="s">
        <v>141220</v>
        <stp/>
        <stp>_x0007_NO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3"/>
      </tp>
      <tp t="s">
        <v>150620</v>
        <stp/>
        <stp>_x0007_DK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5"/>
      </tp>
      <tp t="s">
        <v>140920</v>
        <stp/>
        <stp>_x0007_DK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5"/>
      </tp>
      <tp t="s">
        <v>141220</v>
        <stp/>
        <stp>_x0007_DK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5"/>
      </tp>
      <tp t="s">
        <v>150321</v>
        <stp/>
        <stp>_x0007_DK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5"/>
      </tp>
      <tp t="s">
        <v>140621</v>
        <stp/>
        <stp>_x0007_DKK6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5"/>
      </tp>
      <tp t="s">
        <v>130921</v>
        <stp/>
        <stp>_x0007_DKK6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5"/>
      </tp>
      <tp>
        <v>0.74109999999999998</v>
        <stp/>
        <stp xml:space="preserve">
USDAM3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2"/>
      </tp>
      <tp>
        <v>1.2050000000000001</v>
        <stp/>
        <stp xml:space="preserve">
NOKAB6O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3"/>
      </tp>
      <tp>
        <v>1.89E-2</v>
        <stp/>
        <stp xml:space="preserve">
EURAB6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4"/>
      </tp>
      <tp>
        <v>-4.8899999999999999E-2</v>
        <stp/>
        <stp xml:space="preserve">
EURAB3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8" s="4"/>
      </tp>
      <tp>
        <v>0.29250000000000004</v>
        <stp/>
        <stp xml:space="preserve">
DKKAB6C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5"/>
      </tp>
    </main>
    <main first="pldatasource.rhistoryrtdserver">
      <tp>
        <v>34759</v>
        <stp/>
        <stp>{B888D432-1A19-459B-AA83-5F4588FB6269}_x0000_</stp>
        <tr r="P69" s="4"/>
      </tp>
      <tp>
        <v>34759</v>
        <stp/>
        <stp>{5D018C0E-F26F-4089-A6C6-929077B75D55}_x0000_</stp>
        <tr r="P42" s="4"/>
      </tp>
      <tp>
        <v>37120</v>
        <stp/>
        <stp>{649DF346-D7C5-49B7-91D8-82200E0DF18D}_x0000_</stp>
        <tr r="P123" s="4"/>
      </tp>
      <tp>
        <v>37083</v>
        <stp/>
        <stp>{43C79761-FEE1-44C7-A310-12182FE851F7}_x0000_</stp>
        <tr r="P90" s="4"/>
      </tp>
    </main>
    <main first="pldatasource.rtgetrtdserver">
      <tp>
        <v>-0.45700000000000002</v>
        <stp/>
        <stp xml:space="preserve">
EURAM1E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6" s="4"/>
      </tp>
    </main>
    <main first="pldatasource.rtgetrtdserver">
      <tp>
        <v>0.46300000000000002</v>
        <stp/>
        <stp xml:space="preserve">
SEKAB3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</main>
    <main first="pldatasource.rhistoryrtdserver">
      <tp t="s">
        <v>Invalid RIC(s): EURIBOR10MD=</v>
        <stp/>
        <stp>{8205AF38-43C9-4E5B-9C05-248EF7575C1A}_x0000_</stp>
        <tr r="P155" s="4"/>
      </tp>
      <tp>
        <v>34759</v>
        <stp/>
        <stp>{5BBB554A-A87C-4341-B1E9-A525250FEE47}_x0000_</stp>
        <tr r="P39" s="4"/>
      </tp>
      <tp>
        <v>36356</v>
        <stp/>
        <stp>{66051ECD-0450-40B6-AB0B-C8054D7B3FCC}_x0000_</stp>
        <tr r="P37" s="5"/>
      </tp>
      <tp>
        <v>41204</v>
        <stp/>
        <stp>{C2FD1D80-5E9C-413A-8F26-A4260C7AFC82}_x0000_</stp>
        <tr r="P18" s="1"/>
      </tp>
      <tp>
        <v>36893</v>
        <stp/>
        <stp>{94D0B5EC-6A3C-4CD1-A108-1E47F6CD6E70}_x0000_</stp>
        <tr r="P18" s="2"/>
      </tp>
      <tp t="s">
        <v>Invalid RIC(s): EURIBOR7MD=</v>
        <stp/>
        <stp>{01F89824-BCD3-4A02-B2DE-39D0C2BBEE68}_x0000_</stp>
        <tr r="P152" s="4"/>
      </tp>
      <tp>
        <v>35655</v>
        <stp/>
        <stp>{DEBA658F-6788-4DC6-9FDD-07D058FFC735}_x0000_</stp>
        <tr r="P52" s="1"/>
      </tp>
    </main>
    <main first="pldatasource.rtgetrtdserver">
      <tp>
        <v>0.10500000000000001</v>
        <stp/>
        <stp xml:space="preserve">	USD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</tp>
    </main>
    <main first="pldatasource.rhistoryrtdserver">
      <tp>
        <v>34759</v>
        <stp/>
        <stp>{B1B46E7F-85D3-4BE5-B239-23FBBC3AF5A4}_x0000_</stp>
        <tr r="P44" s="4"/>
      </tp>
      <tp>
        <v>36164</v>
        <stp/>
        <stp>{AD28EA0C-D4F7-4DC5-A350-2FEDB9EE3778}_x0000_</stp>
        <tr r="P9" s="4"/>
      </tp>
    </main>
    <main first="pldatasource.rtgetrtdserver">
      <tp>
        <v>0.29399999999999998</v>
        <stp/>
        <stp xml:space="preserve">	GBP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6"/>
      </tp>
    </main>
    <main first="pldatasource.rhistoryrtdserver">
      <tp>
        <v>39317</v>
        <stp/>
        <stp>{E4555318-E3B1-44E8-B0BB-E485AF452ED8}_x0000_</stp>
        <tr r="P8" s="6"/>
      </tp>
    </main>
    <main first="pldatasource.rtgetrtdserver">
      <tp>
        <v>-0.31</v>
        <stp/>
        <stp xml:space="preserve">	EUR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4"/>
      </tp>
      <tp>
        <v>-0.39</v>
        <stp/>
        <stp xml:space="preserve">	EUR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4"/>
      </tp>
      <tp>
        <v>8.9599999999999999E-2</v>
        <stp/>
        <stp xml:space="preserve">	GBP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6"/>
      </tp>
      <tp>
        <v>0.30099999999999999</v>
        <stp/>
        <stp>_x000C_STISEK2MDFI=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1"/>
      </tp>
      <tp>
        <v>0.35700000000000004</v>
        <stp/>
        <stp>_x000C_STISEK3MDFI=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1"/>
      </tp>
      <tp>
        <v>0.24300000000000002</v>
        <stp/>
        <stp>_x000C_STISEK1MDFI=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1"/>
      </tp>
      <tp>
        <v>0.41000000000000003</v>
        <stp/>
        <stp>_x000C_STISEK6MDFI=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1"/>
      </tp>
      <tp>
        <v>0.75990000000000002</v>
        <stp/>
        <stp xml:space="preserve">
USDAM3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2"/>
      </tp>
      <tp>
        <v>1.2650000000000001</v>
        <stp/>
        <stp xml:space="preserve">
NOKAB6O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3"/>
      </tp>
      <tp>
        <v>5.8900000000000001E-2</v>
        <stp/>
        <stp xml:space="preserve">
EURAB6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4"/>
      </tp>
      <tp>
        <v>7.0000000000000001E-3</v>
        <stp/>
        <stp xml:space="preserve">
EURAB3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9" s="4"/>
      </tp>
      <tp>
        <v>0.32790000000000002</v>
        <stp/>
        <stp xml:space="preserve">
DKKAB6C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5"/>
      </tp>
    </main>
    <main first="pldatasource.rhistoryrtdserver">
      <tp>
        <v>34988</v>
        <stp/>
        <stp>{673B539A-FBED-45B8-A3D0-A3030F319ED0}_x0000_</stp>
        <tr r="P22" s="5"/>
      </tp>
      <tp>
        <v>37627</v>
        <stp/>
        <stp>{5B97E671-7FED-48CA-8DF1-6469C58C9409}_x0000_</stp>
        <tr r="P5" s="5"/>
      </tp>
      <tp>
        <v>36322</v>
        <stp/>
        <stp>{3D493EF9-DB61-4907-8F98-273D804D4ED7}_x0000_</stp>
        <tr r="P26" s="5"/>
      </tp>
      <tp>
        <v>34759</v>
        <stp/>
        <stp>{03E9A560-BF7E-4287-8436-D2FE72D41BEE}_x0000_</stp>
        <tr r="P35" s="2"/>
      </tp>
      <tp t="s">
        <v>Invalid RIC(s): EURIBOR11MD=</v>
        <stp/>
        <stp>{02313F8F-E6EE-49E3-8880-705C437ACA01}_x0000_</stp>
        <tr r="P156" s="4"/>
      </tp>
    </main>
    <main first="pldatasource.rtgetrtdserver">
      <tp>
        <v>-0.45600000000000002</v>
        <stp/>
        <stp xml:space="preserve">
EURAM1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7" s="4"/>
      </tp>
    </main>
    <main first="pldatasource.rhistoryrtdserver">
      <tp>
        <v>34759</v>
        <stp/>
        <stp>{138C77C6-C44D-4390-A068-8D5E21AB5F34}_x0000_</stp>
        <tr r="P43" s="4"/>
      </tp>
    </main>
    <main first="pldatasource.rtgetrtdserver">
      <tp>
        <v>-0.372</v>
        <stp/>
        <stp xml:space="preserve">
EURAB3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9" s="4"/>
      </tp>
    </main>
    <main first="pldatasource.rhistoryrtdserver">
      <tp t="s">
        <v>Invalid RIC(s): EURIBOR3WD=</v>
        <stp/>
        <stp>{F46F3E81-C732-4B2E-BA65-4AEC5E4ACCCF}_x0000_</stp>
        <tr r="P145" s="4"/>
      </tp>
    </main>
    <main first="pldatasource.rtgetrtdserver">
      <tp>
        <v>0.5</v>
        <stp/>
        <stp xml:space="preserve">
SEKAB3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</main>
    <main first="pldatasource.rhistoryrtdserver">
      <tp>
        <v>41204</v>
        <stp/>
        <stp>{87F99AF9-8321-44F5-974E-F0881155D162}_x0000_</stp>
        <tr r="P11" s="1"/>
      </tp>
      <tp>
        <v>34759</v>
        <stp/>
        <stp>{5862362D-730C-4569-A03E-CEAED38C7B94}_x0000_</stp>
        <tr r="P13" s="3"/>
      </tp>
    </main>
    <main first="pldatasource.rtgetrtdserver">
      <tp>
        <v>0.10200000000000001</v>
        <stp/>
        <stp xml:space="preserve">
USD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</tp>
    </main>
    <main first="pldatasource.rhistoryrtdserver">
      <tp>
        <v>35048</v>
        <stp/>
        <stp>{84650B1C-37DD-4D37-AFB0-1CE49F419332}_x0000_</stp>
        <tr r="P33" s="1"/>
      </tp>
    </main>
    <main first="pldatasource.rtgetrtdserver">
      <tp>
        <v>0.10700000000000001</v>
        <stp/>
        <stp xml:space="preserve">
USD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</main>
    <main first="pldatasource.rtgetrtdserver">
      <tp>
        <v>0.10300000000000001</v>
        <stp/>
        <stp xml:space="preserve">	USD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</tp>
    </main>
    <main first="pldatasource.rhistoryrtdserver">
      <tp>
        <v>41204</v>
        <stp/>
        <stp>{2185E858-7179-4624-8E26-126763F24A11}_x0000_</stp>
        <tr r="P17" s="1"/>
      </tp>
      <tp>
        <v>35655</v>
        <stp/>
        <stp>{6218BF42-EEF9-4782-91CD-1660BA2B28F0}_x0000_</stp>
        <tr r="P49" s="1"/>
      </tp>
      <tp>
        <v>34759</v>
        <stp/>
        <stp>{0434CB31-D711-4A54-9B57-86E885ED3AD0}_x0000_</stp>
        <tr r="P57" s="4"/>
      </tp>
      <tp>
        <v>39457</v>
        <stp/>
        <stp>{C27D3FC7-99A3-4408-B114-77D6454FA274}_x0000_</stp>
        <tr r="P54" s="1"/>
      </tp>
      <tp>
        <v>34759</v>
        <stp/>
        <stp>{FDFB03FB-FC20-42E9-B59C-B046D9AF14A2}_x0000_</stp>
        <tr r="P50" s="2"/>
      </tp>
    </main>
    <main first="pldatasource.rtgetrtdserver">
      <tp>
        <v>0.38700000000000001</v>
        <stp/>
        <stp xml:space="preserve">	GBP8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6"/>
      </tp>
      <tp>
        <v>0.30499999999999999</v>
        <stp/>
        <stp xml:space="preserve">	GBP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6"/>
      </tp>
    </main>
    <main first="pldatasource.rtgetrtdserver">
      <tp>
        <v>-0.41000000000000003</v>
        <stp/>
        <stp xml:space="preserve">	EUR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4"/>
      </tp>
      <tp>
        <v>0.1009</v>
        <stp/>
        <stp xml:space="preserve">
GBP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6"/>
      </tp>
      <tp>
        <v>0.10360000000000001</v>
        <stp/>
        <stp xml:space="preserve">
GBP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6"/>
      </tp>
      <tp>
        <v>9.1800000000000007E-2</v>
        <stp/>
        <stp xml:space="preserve">	GBP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6"/>
      </tp>
      <tp>
        <v>0.13120000000000001</v>
        <stp/>
        <stp xml:space="preserve">
GBP18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6"/>
      </tp>
      <tp>
        <v>0.72030000000000005</v>
        <stp/>
        <stp xml:space="preserve">
USDAM3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2"/>
      </tp>
      <tp>
        <v>0.48000000000000004</v>
        <stp/>
        <stp xml:space="preserve">
SEKAB3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>
        <v>-0.39200000000000002</v>
        <stp/>
        <stp xml:space="preserve">
EURAB3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9" s="4"/>
      </tp>
      <tp>
        <v>-0.47700000000000004</v>
        <stp/>
        <stp xml:space="preserve">
EURAM1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7" s="4"/>
      </tp>
    </main>
    <main first="pldatasource.rhistoryrtdserver">
      <tp>
        <v>36322</v>
        <stp/>
        <stp>{FEFCCED6-B5BF-45A7-A1D1-D91E8C417954}_x0000_</stp>
        <tr r="P25" s="5"/>
      </tp>
      <tp>
        <v>41459</v>
        <stp/>
        <stp>{823ED1C8-C71C-4ACA-BFE8-CE80F638FC6D}_x0000_</stp>
        <tr r="P21" s="1"/>
      </tp>
    </main>
    <main first="pldatasource.rtgetrtdserver">
      <tp>
        <v>-3.4000000000000002E-2</v>
        <stp/>
        <stp xml:space="preserve">
EURAB3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9" s="4"/>
      </tp>
      <tp>
        <v>3.8900000000000004E-2</v>
        <stp/>
        <stp xml:space="preserve">
EURAB6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4"/>
      </tp>
    </main>
    <main first="pldatasource.rhistoryrtdserver">
      <tp>
        <v>34759</v>
        <stp/>
        <stp>{746327EE-2E73-4E88-A12A-C8BB296157E5}_x0000_</stp>
        <tr r="P76" s="4"/>
      </tp>
    </main>
    <main first="pldatasource.rtgetrtdserver">
      <tp>
        <v>0.2979</v>
        <stp/>
        <stp xml:space="preserve">
DKKAB6C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5"/>
      </tp>
    </main>
    <main first="pldatasource.rhistoryrtdserver">
      <tp>
        <v>34759</v>
        <stp/>
        <stp>{ED0036C1-3D2D-4B04-BA0F-4BAD2C6A1795}_x0000_</stp>
        <tr r="P59" s="4"/>
      </tp>
      <tp>
        <v>34759</v>
        <stp/>
        <stp>{DD83285F-65D5-4F5B-A670-2DB034057690}_x0000_</stp>
        <tr r="P25" s="3"/>
      </tp>
    </main>
    <main first="pldatasource.rtgetrtdserver">
      <tp>
        <v>1.2150000000000001</v>
        <stp/>
        <stp xml:space="preserve">
NOKAB6O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3"/>
      </tp>
    </main>
    <main first="pldatasource.rhistoryrtdserver">
      <tp>
        <v>34759</v>
        <stp/>
        <stp>{BA7487C4-B3FC-49F5-9A2C-1554389030CA}_x0000_</stp>
        <tr r="P50" s="6"/>
      </tp>
      <tp>
        <v>37083</v>
        <stp/>
        <stp>{F751BF6C-8261-4EBE-B496-54908234A7FD}_x0000_</stp>
        <tr r="P94" s="4"/>
      </tp>
    </main>
    <main first="pldatasource.rtgetrtdserver">
      <tp>
        <v>0.11120000000000001</v>
        <stp/>
        <stp xml:space="preserve">
GBP18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6"/>
      </tp>
    </main>
    <main first="pldatasource.rtgetrtdserver">
      <tp>
        <v>0.125</v>
        <stp/>
        <stp xml:space="preserve">	USD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</tp>
    </main>
    <main first="pldatasource.rhistoryrtdserver">
      <tp>
        <v>34759</v>
        <stp/>
        <stp>{032893B1-402A-414F-8D75-2F568BE78CE0}_x0000_</stp>
        <tr r="P49" s="6"/>
      </tp>
    </main>
    <main first="pldatasource.rtgetrtdserver">
      <tp>
        <v>8.09E-2</v>
        <stp/>
        <stp xml:space="preserve">
GBP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6"/>
      </tp>
    </main>
    <main first="pldatasource.rtgetrtdserver">
      <tp>
        <v>8.3600000000000008E-2</v>
        <stp/>
        <stp xml:space="preserve">
GBP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6"/>
      </tp>
    </main>
    <main first="pldatasource.rtgetrtdserver">
      <tp>
        <v>8.6500000000000007E-2</v>
        <stp/>
        <stp xml:space="preserve">	GBP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6"/>
      </tp>
      <tp>
        <v>8.2000000000000003E-2</v>
        <stp/>
        <stp xml:space="preserve">
USD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2"/>
      </tp>
      <tp>
        <v>7.6999999999999999E-2</v>
        <stp/>
        <stp xml:space="preserve">
USD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2"/>
      </tp>
      <tp t="s">
        <v>150321</v>
        <stp/>
        <stp>_x0007_NO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3"/>
      </tp>
      <tp t="s">
        <v>140621</v>
        <stp/>
        <stp>_x0007_NO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3"/>
      </tp>
      <tp t="s">
        <v>130921</v>
        <stp/>
        <stp>_x0007_NO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3"/>
      </tp>
      <tp t="s">
        <v>131221</v>
        <stp/>
        <stp>_x0007_NO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3"/>
      </tp>
      <tp t="s">
        <v>150620</v>
        <stp/>
        <stp>_x0007_NO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3"/>
      </tp>
      <tp t="s">
        <v>140920</v>
        <stp/>
        <stp>_x0007_NO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3"/>
      </tp>
      <tp t="s">
        <v>141220</v>
        <stp/>
        <stp>_x0007_NO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3"/>
      </tp>
      <tp t="s">
        <v>140322</v>
        <stp/>
        <stp>_x0007_NO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8" s="3"/>
      </tp>
      <tp t="s">
        <v>130622</v>
        <stp/>
        <stp>_x0007_NO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9" s="3"/>
      </tp>
      <tp t="s">
        <v>150620</v>
        <stp/>
        <stp>_x0007_DK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5"/>
      </tp>
      <tp t="s">
        <v>140920</v>
        <stp/>
        <stp>_x0007_DK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5"/>
      </tp>
      <tp t="s">
        <v>141220</v>
        <stp/>
        <stp>_x0007_DK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5"/>
      </tp>
      <tp t="s">
        <v>150321</v>
        <stp/>
        <stp>_x0007_DK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5"/>
      </tp>
      <tp t="s">
        <v>140621</v>
        <stp/>
        <stp>_x0007_DK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5"/>
      </tp>
      <tp t="s">
        <v>130921</v>
        <stp/>
        <stp>_x0007_DK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5"/>
      </tp>
      <tp t="s">
        <v>131221</v>
        <stp/>
        <stp>_x0007_DK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5"/>
      </tp>
      <tp t="s">
        <v>140322</v>
        <stp/>
        <stp>_x0007_DK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5"/>
      </tp>
      <tp t="s">
        <v>130622</v>
        <stp/>
        <stp>_x0007_DK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5"/>
      </tp>
      <tp t="s">
        <v>140322</v>
        <stp/>
        <stp>_x0007_SE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1"/>
      </tp>
      <tp t="s">
        <v>130622</v>
        <stp/>
        <stp>_x0007_SE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1"/>
      </tp>
      <tp t="s">
        <v>130921</v>
        <stp/>
        <stp>_x0007_SE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1"/>
      </tp>
      <tp t="s">
        <v>131221</v>
        <stp/>
        <stp>_x0007_SE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1"/>
      </tp>
      <tp t="s">
        <v>150321</v>
        <stp/>
        <stp>_x0007_SE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1"/>
      </tp>
      <tp t="s">
        <v>140621</v>
        <stp/>
        <stp>_x0007_SE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1"/>
      </tp>
      <tp t="s">
        <v>140920</v>
        <stp/>
        <stp>_x0007_SE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1"/>
      </tp>
      <tp t="s">
        <v>141220</v>
        <stp/>
        <stp>_x0007_SE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1"/>
      </tp>
      <tp t="s">
        <v>150620</v>
        <stp/>
        <stp>_x0007_SE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1"/>
      </tp>
      <tp>
        <v>0.70150000000000001</v>
        <stp/>
        <stp xml:space="preserve">
USDAM3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2"/>
      </tp>
      <tp>
        <v>0.443</v>
        <stp/>
        <stp xml:space="preserve">
SEKAB3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>
        <v>-0.47800000000000004</v>
        <stp/>
        <stp xml:space="preserve">
EURAM1E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6" s="4"/>
      </tp>
    </main>
    <main first="pldatasource.rhistoryrtdserver">
      <tp>
        <v>39317</v>
        <stp/>
        <stp>{5EAF8BBD-0244-453A-A370-E4844B82411F}_x0000_</stp>
        <tr r="P14" s="6"/>
      </tp>
      <tp>
        <v>39542</v>
        <stp/>
        <stp>{8F2A7EBC-5A5F-49EC-8130-75523322D544}_x0000_</stp>
        <tr r="P50" s="5"/>
      </tp>
      <tp>
        <v>38579</v>
        <stp/>
        <stp>{A95CE0BD-AD0B-4363-B656-FF4E9943F632}_x0000_</stp>
        <tr r="P27" s="4"/>
      </tp>
    </main>
    <main first="pldatasource.rtgetrtdserver">
      <tp>
        <v>-6.8900000000000003E-2</v>
        <stp/>
        <stp xml:space="preserve">
EURAB3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8" s="4"/>
      </tp>
      <tp>
        <v>-1.1000000000000001E-3</v>
        <stp/>
        <stp xml:space="preserve">
EURAB6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4"/>
      </tp>
    </main>
    <main first="pldatasource.rtgetrtdserver">
      <tp>
        <v>0.26250000000000001</v>
        <stp/>
        <stp xml:space="preserve">
DKKAB6C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5"/>
      </tp>
    </main>
    <main first="pldatasource.rhistoryrtdserver">
      <tp>
        <v>34759</v>
        <stp/>
        <stp>{8C5D7AF8-CB95-4886-BDC7-3213A127DB59}_x0000_</stp>
        <tr r="P50" s="1"/>
      </tp>
    </main>
    <main first="pldatasource.rtgetrtdserver">
      <tp>
        <v>1.175</v>
        <stp/>
        <stp xml:space="preserve">
NOKAB6O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3"/>
      </tp>
    </main>
    <main first="pldatasource.rhistoryrtdserver">
      <tp>
        <v>34759</v>
        <stp/>
        <stp>{849BD34F-853E-429D-A5B0-930EDB3FDA8E}_x0000_</stp>
        <tr r="P43" s="2"/>
      </tp>
      <tp>
        <v>39322</v>
        <stp/>
        <stp>{055CE01B-73C9-459B-BAED-9235B93AF0AC}_x0000_</stp>
        <tr r="P13" s="6"/>
      </tp>
    </main>
    <main first="pldatasource.rtgetrtdserver">
      <tp>
        <v>0.12100000000000001</v>
        <stp/>
        <stp xml:space="preserve">	USD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</tp>
    </main>
    <main first="pldatasource.rhistoryrtdserver">
      <tp>
        <v>34759</v>
        <stp/>
        <stp>{3D36A33E-EA2F-40E0-AE18-076189678D34}_x0000_</stp>
        <tr r="P48" s="6"/>
      </tp>
      <tp>
        <v>34759</v>
        <stp/>
        <stp>{4B9AFDA7-ECC5-42F4-BFAE-F5C723AE5D85}_x0000_</stp>
        <tr r="P23" s="2"/>
      </tp>
      <tp>
        <v>36125</v>
        <stp/>
        <stp>{AA3C2CB3-DDC6-4610-8C65-6858112A6A9F}_x0000_</stp>
        <tr r="P110" s="4"/>
      </tp>
      <tp>
        <v>34759</v>
        <stp/>
        <stp>{79782683-A19F-47B6-8083-3F2122097667}_x0000_</stp>
        <tr r="P40" s="4"/>
      </tp>
      <tp>
        <v>37851</v>
        <stp/>
        <stp>{824C38A8-B117-4D06-8BFA-DD0D85E131DA}_x0000_</stp>
        <tr r="P58" s="6"/>
      </tp>
      <tp>
        <v>36229</v>
        <stp/>
        <stp>{36082D16-F1E2-47AF-886A-D4C38FFE7BD0}_x0000_</stp>
        <tr r="P15" s="4"/>
      </tp>
      <tp>
        <v>34759</v>
        <stp/>
        <stp>{DBB369D2-F284-40B8-952E-C23708ECC66F}_x0000_</stp>
        <tr r="P44" s="6"/>
      </tp>
    </main>
    <main first="pldatasource.rtgetrtdserver">
      <tp>
        <v>8.7900000000000006E-2</v>
        <stp/>
        <stp xml:space="preserve">	GBP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6"/>
      </tp>
      <tp>
        <v>9.6000000000000002E-2</v>
        <stp/>
        <stp>_x000C_STISEKTNDFI=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>
        <v>0.6754</v>
        <stp/>
        <stp xml:space="preserve">
USDAM3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2"/>
      </tp>
      <tp>
        <v>0.57500000000000007</v>
        <stp/>
        <stp xml:space="preserve">
USDAM3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2"/>
      </tp>
      <tp>
        <v>0.39800000000000002</v>
        <stp/>
        <stp xml:space="preserve">
SEKAB3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>
        <v>9.5000000000000001E-2</v>
        <stp/>
        <stp xml:space="preserve">
EUREON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4"/>
      </tp>
      <tp>
        <v>0.02</v>
        <stp/>
        <stp xml:space="preserve">
EUREON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4"/>
      </tp>
      <tp>
        <v>-9.0999999999999998E-2</v>
        <stp/>
        <stp xml:space="preserve">
EUREON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4"/>
      </tp>
      <tp>
        <v>0.89500000000000002</v>
        <stp/>
        <stp xml:space="preserve">
NOKAB6O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3"/>
      </tp>
      <tp>
        <v>-0.18290000000000001</v>
        <stp/>
        <stp xml:space="preserve">
EURAB6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4"/>
      </tp>
      <tp>
        <v>-0.26090000000000002</v>
        <stp/>
        <stp xml:space="preserve">
EURAB3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4" s="4"/>
      </tp>
      <tp>
        <v>-0.47800000000000004</v>
        <stp/>
        <stp xml:space="preserve">
EURAM1E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5" s="4"/>
      </tp>
      <tp>
        <v>9.9700000000000011E-2</v>
        <stp/>
        <stp xml:space="preserve">
DKKAB6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5"/>
      </tp>
    </main>
    <main first="pldatasource.rhistoryrtdserver">
      <tp>
        <v>34759</v>
        <stp/>
        <stp>{6264BAEE-2F9E-4D68-AB5D-9F5155075B5F}_x0000_</stp>
        <tr r="P66" s="4"/>
      </tp>
      <tp>
        <v>43025</v>
        <stp/>
        <stp>{AD46B05C-0519-4B4A-B415-F339702F7526}_x0000_</stp>
        <tr r="P33" s="4"/>
      </tp>
      <tp>
        <v>34759</v>
        <stp/>
        <stp>{8D4DCDA5-F00B-474C-83AF-CF41CD01F8FC}_x0000_</stp>
        <tr r="P37" s="6"/>
      </tp>
    </main>
    <main first="pldatasource.rtgetrtdserver">
      <tp>
        <v>-0.50750000000000006</v>
        <stp/>
        <stp xml:space="preserve">
EUREON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4"/>
      </tp>
    </main>
    <main first="pldatasource.rhistoryrtdserver">
      <tp>
        <v>42934</v>
        <stp/>
        <stp>{C3032B2F-96B9-43C5-877C-015858F0C299}_x0000_</stp>
        <tr r="P22" s="3"/>
      </tp>
    </main>
    <main first="pldatasource.rtgetrtdserver">
      <tp>
        <v>-0.11170000000000001</v>
        <stp/>
        <stp xml:space="preserve">
EURAB3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7" s="4"/>
      </tp>
      <tp>
        <v>-4.1100000000000005E-2</v>
        <stp/>
        <stp xml:space="preserve">
EURAB6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4"/>
      </tp>
      <tp>
        <v>-0.45500000000000002</v>
        <stp/>
        <stp xml:space="preserve">
EURAM1E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4"/>
      </tp>
    </main>
    <main first="pldatasource.rtgetrtdserver">
      <tp>
        <v>0.22240000000000001</v>
        <stp/>
        <stp xml:space="preserve">
DKKAB6C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5"/>
      </tp>
    </main>
    <main first="pldatasource.rhistoryrtdserver">
      <tp>
        <v>41302</v>
        <stp/>
        <stp>{608459B7-0127-4B3E-9183-CA4F8B109E71}_x0000_</stp>
        <tr r="P6" s="6"/>
      </tp>
    </main>
    <main first="pldatasource.rtgetrtdserver">
      <tp>
        <v>0.3</v>
        <stp/>
        <stp xml:space="preserve">
SEKAB3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</main>
    <main first="pldatasource.rtgetrtdserver">
      <tp>
        <v>1.0980000000000001</v>
        <stp/>
        <stp xml:space="preserve">
NOKAB6O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3"/>
      </tp>
    </main>
    <main first="pldatasource.rhistoryrtdserver">
      <tp>
        <v>35648</v>
        <stp/>
        <stp>{7FEE6241-D5D3-40D3-9A1E-C4FA2EBC4BB6}_x0000_</stp>
        <tr r="P60" s="2"/>
      </tp>
      <tp>
        <v>36165</v>
        <stp/>
        <stp>{44DA11BB-4C6A-4F33-936D-09A3ADD5932A}_x0000_</stp>
        <tr r="P62" s="4"/>
      </tp>
      <tp>
        <v>38280</v>
        <stp/>
        <stp>{FA32C08E-E3FE-460A-90FE-31E49785F782}_x0000_</stp>
        <tr r="P30" s="5"/>
      </tp>
      <tp>
        <v>39561</v>
        <stp/>
        <stp>{EFFF4C1F-1B23-4F90-88A3-83945E03A40F}_x0000_</stp>
        <tr r="P37" s="3"/>
      </tp>
      <tp>
        <v>34759</v>
        <stp/>
        <stp>{5B646EB0-5BD0-4AD8-8B6D-0F26F657EF95}_x0000_</stp>
        <tr r="P26" s="2"/>
      </tp>
      <tp>
        <v>36229</v>
        <stp/>
        <stp>{046DE25A-E2B9-4B87-A65F-FCFFFF49B5A6}_x0000_</stp>
        <tr r="P14" s="4"/>
      </tp>
    </main>
    <main first="pldatasource.rtgetrtdserver">
      <tp>
        <v>0.40600000000000003</v>
        <stp/>
        <stp xml:space="preserve">	GBP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6"/>
      </tp>
    </main>
    <main first="pldatasource.rhistoryrtdserver">
      <tp>
        <v>34759</v>
        <stp/>
        <stp>{6C47472A-15D5-4899-A21A-206E5E409733}_x0000_</stp>
        <tr r="P23" s="3"/>
      </tp>
    </main>
    <main first="pldatasource.rtgetrtdserver">
      <tp>
        <v>-0.33400000000000002</v>
        <stp/>
        <stp xml:space="preserve">	EUR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4"/>
      </tp>
      <tp>
        <v>0.63860000000000006</v>
        <stp/>
        <stp xml:space="preserve">
USDAM3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2"/>
      </tp>
      <tp>
        <v>0.61699999999999999</v>
        <stp/>
        <stp xml:space="preserve">
USDAM3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2"/>
      </tp>
      <tp>
        <v>0.36000000000000004</v>
        <stp/>
        <stp xml:space="preserve">
SEKAB3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>
        <v>0.97000000000000008</v>
        <stp/>
        <stp xml:space="preserve">
NOKAB6O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3"/>
      </tp>
      <tp>
        <v>-0.12790000000000001</v>
        <stp/>
        <stp xml:space="preserve">
EURAB6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4"/>
      </tp>
      <tp>
        <v>-0.19500000000000001</v>
        <stp/>
        <stp xml:space="preserve">
EURAB3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5" s="4"/>
      </tp>
      <tp>
        <v>-0.47800000000000004</v>
        <stp/>
        <stp xml:space="preserve">
EURAM1E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4" s="4"/>
      </tp>
      <tp>
        <v>0.1547</v>
        <stp/>
        <stp xml:space="preserve">
DKKAB6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5"/>
      </tp>
    </main>
    <main first="pldatasource.rhistoryrtdserver">
      <tp>
        <v>34759</v>
        <stp/>
        <stp>{91FE105B-A87C-436D-85E2-E3841F1BDC1A}_x0000_</stp>
        <tr r="P39" s="6"/>
      </tp>
      <tp>
        <v>34759</v>
        <stp/>
        <stp>{6B429EAD-AD9A-477E-A0B6-F124CA8E4F7D}_x0000_</stp>
        <tr r="P48" s="2"/>
      </tp>
      <tp>
        <v>40599</v>
        <stp/>
        <stp>{C2E7857B-8488-454F-B673-B41CB2AA83E4}_x0000_</stp>
        <tr r="P133" s="4"/>
      </tp>
    </main>
    <main first="pldatasource.rtgetrtdserver">
      <tp>
        <v>-0.497</v>
        <stp/>
        <stp xml:space="preserve">
EUREON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4"/>
      </tp>
      <tp>
        <v>-0.50760000000000005</v>
        <stp/>
        <stp xml:space="preserve">
EUREON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4"/>
      </tp>
    </main>
    <main first="pldatasource.rtgetrtdserver">
      <tp>
        <v>-0.1709</v>
        <stp/>
        <stp xml:space="preserve">
EURAB3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6" s="4"/>
      </tp>
      <tp>
        <v>-9.5100000000000004E-2</v>
        <stp/>
        <stp xml:space="preserve">
EURAB6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4"/>
      </tp>
      <tp>
        <v>-0.45</v>
        <stp/>
        <stp xml:space="preserve">
EURAM1E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3" s="4"/>
      </tp>
    </main>
    <main first="pldatasource.rtgetrtdserver">
      <tp>
        <v>0.1757</v>
        <stp/>
        <stp xml:space="preserve">
DKKAB6C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5"/>
      </tp>
    </main>
    <main first="pldatasource.rtgetrtdserver">
      <tp>
        <v>0.33800000000000002</v>
        <stp/>
        <stp xml:space="preserve">
SEKAB3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</main>
    <main first="pldatasource.rhistoryrtdserver">
      <tp>
        <v>37083</v>
        <stp/>
        <stp>{CABE3F3A-34A7-46CA-85CC-07662A44C55E}_x0000_</stp>
        <tr r="P81" s="4"/>
      </tp>
    </main>
    <main first="pldatasource.rtgetrtdserver">
      <tp>
        <v>1.038</v>
        <stp/>
        <stp xml:space="preserve">
NOKAB6O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3"/>
      </tp>
    </main>
    <main first="pldatasource.rhistoryrtdserver">
      <tp>
        <v>34759</v>
        <stp/>
        <stp>{01C171C1-48B8-41B7-B94B-CC801E85DA68}_x0000_</stp>
        <tr r="P34" s="6"/>
      </tp>
      <tp>
        <v>34759</v>
        <stp/>
        <stp>{ED4C787D-A480-482A-845B-1C2ECB6FD9F0}_x0000_</stp>
        <tr r="P28" s="2"/>
      </tp>
      <tp>
        <v>34759</v>
        <stp/>
        <stp>{B986B8CA-AC13-49EC-A2CF-3C1BADF4859D}_x0000_</stp>
        <tr r="P41" s="6"/>
      </tp>
      <tp>
        <v>38344</v>
        <stp/>
        <stp>{33ABF36C-9099-482C-AC7C-C0E08CAEBC68}_x0000_</stp>
        <tr r="P21" s="4"/>
      </tp>
      <tp>
        <v>34759</v>
        <stp/>
        <stp>{E2222552-0232-486E-BAE0-E16479F0D4DA}_x0000_</stp>
        <tr r="P74" s="4"/>
      </tp>
      <tp>
        <v>37627</v>
        <stp/>
        <stp>{55B92F28-5071-4EAF-9FAE-3D4D02065DE4}_x0000_</stp>
        <tr r="P9" s="5"/>
      </tp>
      <tp>
        <v>34759</v>
        <stp/>
        <stp>{921219B3-CD63-4A82-A056-D3C2CCD03129}_x0000_</stp>
        <tr r="P38" s="6"/>
      </tp>
      <tp>
        <v>41918</v>
        <stp/>
        <stp>{786BFD6F-4941-4E7F-BF6E-255B18382BBA}_x0000_</stp>
        <tr r="P102" s="4"/>
      </tp>
    </main>
    <main first="pldatasource.rtgetrtdserver">
      <tp>
        <v>0.42499999999999999</v>
        <stp/>
        <stp xml:space="preserve">	GBP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6"/>
      </tp>
    </main>
    <main first="pldatasource.rtgetrtdserver">
      <tp>
        <v>-0.33400000000000002</v>
        <stp/>
        <stp xml:space="preserve">	EUR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4"/>
      </tp>
      <tp>
        <v>0.57700000000000007</v>
        <stp/>
        <stp xml:space="preserve">
USDAM3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2"/>
      </tp>
      <tp>
        <v>0.64350000000000007</v>
        <stp/>
        <stp xml:space="preserve">
USDAM3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2"/>
      </tp>
      <tp>
        <v>0.318</v>
        <stp/>
        <stp xml:space="preserve">
SEKAB3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>
        <v>1.0680000000000001</v>
        <stp/>
        <stp xml:space="preserve">
NOKAB6O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3"/>
      </tp>
      <tp>
        <v>-7.51E-2</v>
        <stp/>
        <stp xml:space="preserve">
EURAB6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4"/>
      </tp>
      <tp>
        <v>-0.15090000000000001</v>
        <stp/>
        <stp xml:space="preserve">
EURAB3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6" s="4"/>
      </tp>
      <tp>
        <v>-0.48000000000000004</v>
        <stp/>
        <stp xml:space="preserve">
EURAM1E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3" s="4"/>
      </tp>
      <tp>
        <v>0.20570000000000002</v>
        <stp/>
        <stp xml:space="preserve">
DKKAB6C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5"/>
      </tp>
      <tp>
        <v>-0.50700000000000001</v>
        <stp/>
        <stp xml:space="preserve">
EUREON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4"/>
      </tp>
      <tp>
        <v>-0.52550000000000008</v>
        <stp/>
        <stp xml:space="preserve">
EUREON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4"/>
      </tp>
    </main>
    <main first="pldatasource.rhistoryrtdserver">
      <tp>
        <v>34759</v>
        <stp/>
        <stp>{5A19B531-2617-486B-83E0-F61AE29F9581}_x0000_</stp>
        <tr r="P33" s="6"/>
      </tp>
      <tp>
        <v>37120</v>
        <stp/>
        <stp>{FB04319A-6547-4760-8D25-5ACCD5309AC2}_x0000_</stp>
        <tr r="P127" s="4"/>
      </tp>
    </main>
    <main first="pldatasource.rtgetrtdserver">
      <tp>
        <v>-0.23600000000000002</v>
        <stp/>
        <stp xml:space="preserve">
EURAB3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5" s="4"/>
      </tp>
      <tp>
        <v>-0.1479</v>
        <stp/>
        <stp xml:space="preserve">
EURAB6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4"/>
      </tp>
    </main>
    <main first="pldatasource.rtgetrtdserver">
      <tp>
        <v>-0.45700000000000002</v>
        <stp/>
        <stp xml:space="preserve">
EURAM1E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4" s="4"/>
      </tp>
    </main>
    <main first="pldatasource.rtgetrtdserver">
      <tp>
        <v>0.12470000000000001</v>
        <stp/>
        <stp xml:space="preserve">
DKKAB6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5"/>
      </tp>
    </main>
    <main first="pldatasource.rhistoryrtdserver">
      <tp>
        <v>34759</v>
        <stp/>
        <stp>{6232579C-2238-4FDD-89E9-2426F945D0E0}_x0000_</stp>
        <tr r="P30" s="1"/>
      </tp>
      <tp>
        <v>38579</v>
        <stp/>
        <stp>{7C10913E-8484-4E84-8545-7602DD9923E4}_x0000_</stp>
        <tr r="P26" s="4"/>
      </tp>
    </main>
    <main first="pldatasource.rtgetrtdserver">
      <tp>
        <v>0.38</v>
        <stp/>
        <stp xml:space="preserve">
SEKAB3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</main>
    <main first="pldatasource.rhistoryrtdserver">
      <tp>
        <v>34759</v>
        <stp/>
        <stp>{0359A9B8-412D-485E-A230-60E327F5F9DC}_x0000_</stp>
        <tr r="P17" s="5"/>
      </tp>
    </main>
    <main first="pldatasource.rtgetrtdserver">
      <tp>
        <v>0.95000000000000007</v>
        <stp/>
        <stp xml:space="preserve">
NOKAB6O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3"/>
      </tp>
    </main>
    <main first="pldatasource.rtgetrtdserver">
      <tp>
        <v>0.115</v>
        <stp/>
        <stp xml:space="preserve">	USD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</tp>
    </main>
    <main first="pldatasource.rhistoryrtdserver">
      <tp>
        <v>36130</v>
        <stp/>
        <stp>{A35D3CF4-A7D1-4E64-8A6F-E4FC82E2C1B7}_x0000_</stp>
        <tr r="P112" s="4"/>
      </tp>
      <tp t="s">
        <v>Invalid RIC(s): EURIBOR2MD=</v>
        <stp/>
        <stp>{4A7D9028-80F0-46C3-A99E-7A6E74C3BEE4}_x0000_</stp>
        <tr r="P147" s="4"/>
      </tp>
      <tp>
        <v>37949</v>
        <stp/>
        <stp>{29907F2A-AE0E-4F3E-933E-DBF511A34407}_x0000_</stp>
        <tr r="P12" s="2"/>
      </tp>
    </main>
    <main first="pldatasource.rtgetrtdserver">
      <tp>
        <v>0.3</v>
        <stp/>
        <stp xml:space="preserve">	GBP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6"/>
      </tp>
    </main>
    <main first="pldatasource.rtgetrtdserver">
      <tp>
        <v>-0.4</v>
        <stp/>
        <stp xml:space="preserve">	EUR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4"/>
      </tp>
      <tp>
        <v>9.4600000000000004E-2</v>
        <stp/>
        <stp xml:space="preserve">	GBP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6"/>
      </tp>
      <tp>
        <v>0.53600000000000003</v>
        <stp/>
        <stp xml:space="preserve">
USDAM3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2"/>
      </tp>
      <tp>
        <v>0.68130000000000002</v>
        <stp/>
        <stp xml:space="preserve">
USDAM3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2"/>
      </tp>
      <tp>
        <v>0.28000000000000003</v>
        <stp/>
        <stp xml:space="preserve">
SEKAB3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>
        <v>1.1480000000000001</v>
        <stp/>
        <stp xml:space="preserve">
NOKAB6O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3"/>
      </tp>
      <tp>
        <v>-3.1100000000000003E-2</v>
        <stp/>
        <stp xml:space="preserve">
EURAB6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4"/>
      </tp>
      <tp>
        <v>-0.1017</v>
        <stp/>
        <stp xml:space="preserve">
EURAB3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7" s="4"/>
      </tp>
      <tp>
        <v>-0.47600000000000003</v>
        <stp/>
        <stp xml:space="preserve">
EURAM1E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4"/>
      </tp>
      <tp>
        <v>0.25240000000000001</v>
        <stp/>
        <stp xml:space="preserve">
DKKAB6C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5"/>
      </tp>
      <tp>
        <v>-0.52550000000000008</v>
        <stp/>
        <stp xml:space="preserve">
EUREON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4"/>
      </tp>
    </main>
    <main first="pldatasource.rhistoryrtdserver">
      <tp>
        <v>39245</v>
        <stp/>
        <stp>{9FE02F76-1EF4-4EA4-85D6-1FA65C3F2ACC}_x0000_</stp>
        <tr r="P61" s="2"/>
      </tp>
      <tp>
        <v>34759</v>
        <stp/>
        <stp>{DB175AAB-6726-4698-B53A-38169C588A43}_x0000_</stp>
        <tr r="P72" s="4"/>
      </tp>
    </main>
    <main first="pldatasource.rtgetrtdserver">
      <tp>
        <v>-0.28090000000000004</v>
        <stp/>
        <stp xml:space="preserve">
EURAB3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4" s="4"/>
      </tp>
      <tp>
        <v>-0.2029</v>
        <stp/>
        <stp xml:space="preserve">
EURAB6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4"/>
      </tp>
    </main>
    <main first="pldatasource.rtgetrtdserver">
      <tp>
        <v>-0.45700000000000002</v>
        <stp/>
        <stp xml:space="preserve">
EURAM1E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5" s="4"/>
      </tp>
      <tp>
        <v>6.9699999999999998E-2</v>
        <stp/>
        <stp xml:space="preserve">
DKKAB6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5"/>
      </tp>
    </main>
    <main first="pldatasource.rtgetrtdserver">
      <tp>
        <v>0.41800000000000004</v>
        <stp/>
        <stp xml:space="preserve">
SEKAB3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</main>
    <main first="pldatasource.rtgetrtdserver">
      <tp>
        <v>8.5000000000000006E-2</v>
        <stp/>
        <stp xml:space="preserve">
EUREON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4"/>
      </tp>
      <tp>
        <v>0.01</v>
        <stp/>
        <stp xml:space="preserve">
EUREON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4"/>
      </tp>
      <tp>
        <v>-0.14100000000000001</v>
        <stp/>
        <stp xml:space="preserve">
EUREON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4"/>
      </tp>
    </main>
    <main first="pldatasource.rtgetrtdserver">
      <tp>
        <v>0.875</v>
        <stp/>
        <stp xml:space="preserve">
NOKAB6O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3"/>
      </tp>
    </main>
    <main first="pldatasource.rhistoryrtdserver">
      <tp>
        <v>34759</v>
        <stp/>
        <stp>{50EED429-4C28-4235-86F6-7FA99F6E0626}_x0000_</stp>
        <tr r="P43" s="6"/>
      </tp>
      <tp>
        <v>41204</v>
        <stp/>
        <stp>{D72DDA72-2D5A-457C-84AC-62C25C8631ED}_x0000_</stp>
        <tr r="P19" s="1"/>
      </tp>
      <tp>
        <v>37083</v>
        <stp/>
        <stp>{20B5557E-03F4-48C5-BBC1-070A43D5E8B6}_x0000_</stp>
        <tr r="P83" s="4"/>
      </tp>
      <tp>
        <v>40164</v>
        <stp/>
        <stp>{FC33DEF6-4602-47D0-8800-A2830CB50892}_x0000_</stp>
        <tr r="P51" s="5"/>
      </tp>
      <tp>
        <v>37948</v>
        <stp/>
        <stp>{FEB9A60B-9968-48C0-A462-AD33C240DA09}_x0000_</stp>
        <tr r="P7" s="2"/>
      </tp>
    </main>
    <main first="pldatasource.rtgetrtdserver">
      <tp>
        <v>0.114</v>
        <stp/>
        <stp xml:space="preserve">	USD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</tp>
    </main>
    <main first="pldatasource.rhistoryrtdserver">
      <tp>
        <v>36229</v>
        <stp/>
        <stp>{24B6D70C-B261-4BD4-85D9-A942E4D06185}_x0000_</stp>
        <tr r="P12" s="4"/>
      </tp>
      <tp>
        <v>36164</v>
        <stp/>
        <stp>{7D4EA2EE-7F77-4803-B068-E0569F5F9383}_x0000_</stp>
        <tr r="P13" s="4"/>
      </tp>
      <tp>
        <v>38579</v>
        <stp/>
        <stp>{1E0FE3CD-3B40-45B0-89E7-952FB986DFFE}_x0000_</stp>
        <tr r="P28" s="4"/>
      </tp>
      <tp>
        <v>37120</v>
        <stp/>
        <stp>{502BECA6-451D-4DFA-AA31-C718387BCAE4}_x0000_</stp>
        <tr r="P125" s="4"/>
      </tp>
    </main>
    <main first="pldatasource.rtgetrtdserver">
      <tp>
        <v>0.39600000000000002</v>
        <stp/>
        <stp xml:space="preserve">	GBP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6"/>
      </tp>
    </main>
    <main first="pldatasource.rtgetrtdserver">
      <tp>
        <v>-0.21</v>
        <stp/>
        <stp xml:space="preserve">	EUR6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4"/>
      </tp>
      <tp>
        <v>-0.33400000000000002</v>
        <stp/>
        <stp xml:space="preserve">	EUR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4"/>
      </tp>
      <tp>
        <v>9.7600000000000006E-2</v>
        <stp/>
        <stp xml:space="preserve">	GBP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6"/>
      </tp>
      <tp>
        <v>0.50900000000000001</v>
        <stp/>
        <stp xml:space="preserve">
USDAM3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2"/>
      </tp>
      <tp>
        <v>0.23300000000000001</v>
        <stp/>
        <stp xml:space="preserve">
SEKAB3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>
        <v>-0.47500000000000003</v>
        <stp/>
        <stp xml:space="preserve">
EURAM1E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4"/>
      </tp>
    </main>
    <main first="pldatasource.rhistoryrtdserver">
      <tp>
        <v>36356</v>
        <stp/>
        <stp>{C1CC68C8-84B3-4589-B798-64545AD0760C}_x0000_</stp>
        <tr r="P28" s="5"/>
      </tp>
      <tp>
        <v>42934</v>
        <stp/>
        <stp>{4E9B3ECA-10CB-47AE-89D2-7FB5580DA6E7}_x0000_</stp>
        <tr r="P20" s="3"/>
      </tp>
      <tp>
        <v>42012</v>
        <stp/>
        <stp>{4FB21EEA-6DEA-4988-8B9E-73502399C127}_x0000_</stp>
        <tr r="P21" s="6"/>
      </tp>
    </main>
    <main first="pldatasource.rtgetrtdserver">
      <tp>
        <v>-0.32490000000000002</v>
        <stp/>
        <stp xml:space="preserve">
EURAB3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3" s="4"/>
      </tp>
      <tp>
        <v>-0.2477</v>
        <stp/>
        <stp xml:space="preserve">
EURAB6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4"/>
      </tp>
    </main>
    <main first="pldatasource.rtgetrtdserver">
      <tp>
        <v>1.7899999999999999E-2</v>
        <stp/>
        <stp xml:space="preserve">
DKKAB6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5"/>
      </tp>
    </main>
    <main first="pldatasource.rhistoryrtdserver">
      <tp>
        <v>34759</v>
        <stp/>
        <stp>{77FF536A-1FBF-44C0-A92D-8CB4BB593FA4}_x0000_</stp>
        <tr r="P40" s="6"/>
      </tp>
      <tp>
        <v>37502</v>
        <stp/>
        <stp>{57E5651D-1B76-4AC7-831C-7410E37DFC2B}_x0000_</stp>
        <tr r="P7" s="1"/>
      </tp>
    </main>
    <main first="pldatasource.rtgetrtdserver">
      <tp>
        <v>0.81300000000000006</v>
        <stp/>
        <stp xml:space="preserve">
NOKAB6O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3"/>
      </tp>
    </main>
    <main first="pldatasource.rhistoryrtdserver">
      <tp>
        <v>36165</v>
        <stp/>
        <stp>{48DB47B8-8A3C-444A-B5D1-82280DE686F8}_x0000_</stp>
        <tr r="P56" s="4"/>
      </tp>
      <tp>
        <v>36164</v>
        <stp/>
        <stp>{C804DCE5-03B3-4D36-9C22-E25C9467427C}_x0000_</stp>
        <tr r="P78" s="4"/>
      </tp>
      <tp>
        <v>35048</v>
        <stp/>
        <stp>{B0F18674-B9B5-4ACF-97AC-C7F511F2DDF1}_x0000_</stp>
        <tr r="P34" s="1"/>
      </tp>
      <tp>
        <v>41912</v>
        <stp/>
        <stp>{8DBED526-DA44-4510-821A-31A45E05EC5B}_x0000_</stp>
        <tr r="P52" s="4"/>
      </tp>
      <tp>
        <v>36305</v>
        <stp/>
        <stp>{25F541E7-FE2F-45E2-9C58-79974593C331}_x0000_</stp>
        <tr r="P41" s="1"/>
      </tp>
      <tp>
        <v>34759</v>
        <stp/>
        <stp>{FB032D5E-4902-4060-B2F9-B1CD872A8758}_x0000_</stp>
        <tr r="P73" s="4"/>
      </tp>
      <tp>
        <v>39484</v>
        <stp/>
        <stp>{DD102382-3C4D-40FA-B2EF-55E1D4495DCE}_x0000_</stp>
        <tr r="P56" s="1"/>
      </tp>
    </main>
    <main first="pldatasource.rtgetrtdserver">
      <tp>
        <v>0.50700000000000001</v>
        <stp/>
        <stp xml:space="preserve">
USDAM3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2"/>
      </tp>
      <tp>
        <v>0.66400000000000003</v>
        <stp/>
        <stp xml:space="preserve">
USDAM3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2"/>
      </tp>
      <tp>
        <v>0.20800000000000002</v>
        <stp/>
        <stp xml:space="preserve">
SEKAB3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>
        <v>6.9000000000000006E-2</v>
        <stp/>
        <stp xml:space="preserve">
EUREON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4"/>
      </tp>
      <tp>
        <v>-0.45400000000000001</v>
        <stp/>
        <stp xml:space="preserve">
EURAM1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8" s="4"/>
      </tp>
      <tp>
        <v>0.76800000000000002</v>
        <stp/>
        <stp xml:space="preserve">
NOKAB3O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3"/>
      </tp>
      <tp>
        <v>-0.29110000000000003</v>
        <stp/>
        <stp xml:space="preserve">
EURAB6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4"/>
      </tp>
      <tp>
        <v>-0.36649999999999999</v>
        <stp/>
        <stp xml:space="preserve">
EURAB3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0" s="4"/>
      </tp>
      <tp>
        <v>-0.47100000000000003</v>
        <stp/>
        <stp xml:space="preserve">
EURAM1E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4"/>
      </tp>
      <tp>
        <v>-2.53E-2</v>
        <stp/>
        <stp xml:space="preserve">
DKKAB6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5"/>
      </tp>
    </main>
    <main first="pldatasource.rhistoryrtdserver">
      <tp>
        <v>38007</v>
        <stp/>
        <stp>{C7F7EE49-090B-4318-9521-9134DC41B5C9}_x0000_</stp>
        <tr r="P104" s="4"/>
      </tp>
      <tp>
        <v>37083</v>
        <stp/>
        <stp>{6B3A342C-F02B-4D46-9B7A-B57296D6293A}_x0000_</stp>
        <tr r="P86" s="4"/>
      </tp>
    </main>
    <main first="pldatasource.rtgetrtdserver">
      <tp>
        <v>-0.50570000000000004</v>
        <stp/>
        <stp xml:space="preserve">
EUREON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4"/>
      </tp>
    </main>
    <main first="pldatasource.rtgetrtdserver">
      <tp>
        <v>-0.376</v>
        <stp/>
        <stp xml:space="preserve">
EURAB3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2" s="4"/>
      </tp>
      <tp>
        <v>-0.28500000000000003</v>
        <stp/>
        <stp xml:space="preserve">
EURAB6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4"/>
      </tp>
    </main>
    <main first="pldatasource.rhistoryrtdserver">
      <tp>
        <v>37502</v>
        <stp/>
        <stp>{8D570F61-0FB6-4F54-B73E-BCDFF938BC96}_x0000_</stp>
        <tr r="P5" s="1"/>
      </tp>
    </main>
    <main first="pldatasource.rtgetrtdserver">
      <tp>
        <v>-2.4300000000000002E-2</v>
        <stp/>
        <stp xml:space="preserve">
DKKAB6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5"/>
      </tp>
    </main>
    <main first="pldatasource.rhistoryrtdserver">
      <tp>
        <v>41918</v>
        <stp/>
        <stp>{BC804CDB-4540-4534-B306-4B4609A76A08}_x0000_</stp>
        <tr r="P105" s="4"/>
      </tp>
    </main>
    <main first="pldatasource.rtgetrtdserver">
      <tp>
        <v>0.24750000000000003</v>
        <stp/>
        <stp xml:space="preserve">
SEKAB3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</main>
    <main first="pldatasource.rhistoryrtdserver">
      <tp>
        <v>34759</v>
        <stp/>
        <stp>{696172D2-2CAE-492D-BE5C-7DB21F96BAE5}_x0000_</stp>
        <tr r="P38" s="4"/>
      </tp>
    </main>
    <main first="pldatasource.rtgetrtdserver">
      <tp>
        <v>0.78</v>
        <stp/>
        <stp xml:space="preserve">
NOKAB6O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3"/>
      </tp>
    </main>
    <main first="pldatasource.rhistoryrtdserver">
      <tp>
        <v>38443</v>
        <stp/>
        <stp>{F41AF109-61BC-4BC6-9C96-BC4DF2684065}_x0000_</stp>
        <tr r="P16" s="5"/>
      </tp>
      <tp>
        <v>36201</v>
        <stp/>
        <stp>{F862269E-D63A-47CB-B978-51C815C5F354}_x0000_</stp>
        <tr r="P68" s="4"/>
      </tp>
      <tp>
        <v>37502</v>
        <stp/>
        <stp>{126B6CF5-8D38-4FCD-A62B-78F8381DC787}_x0000_</stp>
        <tr r="P6" s="1"/>
      </tp>
      <tp>
        <v>42146</v>
        <stp/>
        <stp>{6EDB149A-9F18-470D-9452-6A1A56866C5C}_x0000_</stp>
        <tr r="P7" s="3"/>
      </tp>
      <tp>
        <v>35648</v>
        <stp/>
        <stp>{15F7F60C-4142-44CF-89AD-CCADD83170A1}_x0000_</stp>
        <tr r="P58" s="2"/>
      </tp>
      <tp>
        <v>42530</v>
        <stp/>
        <stp>{5C22D9EA-4586-4DBF-ADD7-4AFDDF706C82}_x0000_</stp>
        <tr r="P46" s="6"/>
      </tp>
      <tp>
        <v>36229</v>
        <stp/>
        <stp>{4444AA75-6BDB-4190-8774-BE2382C5C68B}_x0000_</stp>
        <tr r="P18" s="4"/>
      </tp>
    </main>
    <main first="pldatasource.rtgetrtdserver">
      <tp>
        <v>0.624</v>
        <stp/>
        <stp xml:space="preserve">
USDAM3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2"/>
      </tp>
      <tp>
        <v>0.54700000000000004</v>
        <stp/>
        <stp xml:space="preserve">
USDAM3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2"/>
      </tp>
      <tp>
        <v>0.19750000000000001</v>
        <stp/>
        <stp xml:space="preserve">
SEKAB3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>
        <v>0.8</v>
        <stp/>
        <stp xml:space="preserve">
NOKAB6O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3"/>
      </tp>
      <tp>
        <v>-0.28000000000000003</v>
        <stp/>
        <stp xml:space="preserve">
EURAB6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4"/>
      </tp>
      <tp>
        <v>-0.33600000000000002</v>
        <stp/>
        <stp xml:space="preserve">
EURAB3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2" s="4"/>
      </tp>
      <tp>
        <v>5.7000000000000002E-3</v>
        <stp/>
        <stp xml:space="preserve">
DKKAB6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5"/>
      </tp>
      <tp>
        <v>-0.52380000000000004</v>
        <stp/>
        <stp xml:space="preserve">
EUREON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4"/>
      </tp>
    </main>
    <main first="pldatasource.rhistoryrtdserver">
      <tp>
        <v>39457</v>
        <stp/>
        <stp>{D2F0117A-8689-4D51-BA56-DBFE308E08DD}_x0000_</stp>
        <tr r="P55" s="1"/>
      </tp>
      <tp>
        <v>34759</v>
        <stp/>
        <stp>{1C944C26-49D5-40DF-BAF2-DD9992AB031D}_x0000_</stp>
        <tr r="P30" s="3"/>
      </tp>
      <tp>
        <v>36164</v>
        <stp/>
        <stp>{318451A9-2A46-40F0-97F7-9DA092098F22}_x0000_</stp>
        <tr r="P35" s="4"/>
      </tp>
    </main>
    <main first="pldatasource.rtgetrtdserver">
      <tp>
        <v>-0.39690000000000003</v>
        <stp/>
        <stp xml:space="preserve">
EURAB3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0" s="4"/>
      </tp>
      <tp>
        <v>-0.31780000000000003</v>
        <stp/>
        <stp xml:space="preserve">
EURAB6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4"/>
      </tp>
    </main>
    <main first="pldatasource.rtgetrtdserver">
      <tp>
        <v>-0.45</v>
        <stp/>
        <stp xml:space="preserve">
EURAM1E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4"/>
      </tp>
      <tp>
        <v>-5.5300000000000002E-2</v>
        <stp/>
        <stp xml:space="preserve">
DKKAB6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5"/>
      </tp>
    </main>
    <main first="pldatasource.rhistoryrtdserver">
      <tp>
        <v>36130</v>
        <stp/>
        <stp>{2EA2A6D6-F7AC-4CF2-8333-761BB303D85D}_x0000_</stp>
        <tr r="P114" s="4"/>
      </tp>
    </main>
    <main first="pldatasource.rtgetrtdserver">
      <tp>
        <v>-0.47500000000000003</v>
        <stp/>
        <stp xml:space="preserve">
EURAM1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8" s="4"/>
      </tp>
    </main>
    <main first="pldatasource.rtgetrtdserver">
      <tp>
        <v>0.22800000000000001</v>
        <stp/>
        <stp xml:space="preserve">
SEKAB3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  <tp>
        <v>5.9000000000000004E-2</v>
        <stp/>
        <stp xml:space="preserve">
EUREON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4"/>
      </tp>
    </main>
    <main first="pldatasource.rtgetrtdserver">
      <tp>
        <v>0.71800000000000008</v>
        <stp/>
        <stp xml:space="preserve">
NOKAB3O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3"/>
      </tp>
    </main>
    <main first="pldatasource.rhistoryrtdserver">
      <tp>
        <v>36159</v>
        <stp/>
        <stp>{BBECCF28-501D-47B7-A085-2DBEA29A7EF3}_x0000_</stp>
        <tr r="P36" s="4"/>
      </tp>
      <tp>
        <v>42146</v>
        <stp/>
        <stp>{931E963E-53A9-4F43-B511-CDAC0D65FDE8}_x0000_</stp>
        <tr r="P8" s="3"/>
      </tp>
      <tp>
        <v>37120</v>
        <stp/>
        <stp>{E1F6939E-CCAE-4642-8EEE-947EC5A48B6F}_x0000_</stp>
        <tr r="P128" s="4"/>
      </tp>
      <tp>
        <v>39310</v>
        <stp/>
        <stp>{5F671C17-8317-4FE2-94A4-EC06BE70EE5C}_x0000_</stp>
        <tr r="P16" s="3"/>
      </tp>
      <tp>
        <v>42146</v>
        <stp/>
        <stp>{73CD4469-7DFC-496E-9F0E-1BA696378741}_x0000_</stp>
        <tr r="P6" s="3"/>
      </tp>
      <tp>
        <v>36020</v>
        <stp/>
        <stp>{55B6561E-96F6-4ED3-A49C-38D13122E039}_x0000_</stp>
        <tr r="P87" s="4"/>
      </tp>
      <tp>
        <v>37497</v>
        <stp/>
        <stp>{BC8234B9-A93D-4A8A-8E5A-928134EBACD9}_x0000_</stp>
        <tr r="P10" s="1"/>
      </tp>
    </main>
    <main first="pldatasource.rtgetrtdserver">
      <tp>
        <v>-0.20300000000000001</v>
        <stp/>
        <stp xml:space="preserve">	EUR3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4"/>
      </tp>
      <tp>
        <v>0.54900000000000004</v>
        <stp/>
        <stp xml:space="preserve">
USDAM3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2"/>
      </tp>
      <tp>
        <v>0.83300000000000007</v>
        <stp/>
        <stp xml:space="preserve">
NOKAB6O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3"/>
      </tp>
      <tp>
        <v>-0.23770000000000002</v>
        <stp/>
        <stp xml:space="preserve">
EURAB6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4"/>
      </tp>
      <tp>
        <v>-0.31490000000000001</v>
        <stp/>
        <stp xml:space="preserve">
EURAB3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3" s="4"/>
      </tp>
      <tp>
        <v>4.7900000000000005E-2</v>
        <stp/>
        <stp xml:space="preserve">
DKKAB6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5"/>
      </tp>
    </main>
    <main first="pldatasource.rhistoryrtdserver">
      <tp>
        <v>34759</v>
        <stp/>
        <stp>{5939BBB4-E4CB-4127-A4E1-52AFC65A8C53}_x0000_</stp>
        <tr r="P63" s="4"/>
      </tp>
    </main>
    <main first="pldatasource.rtgetrtdserver">
      <tp>
        <v>-0.45400000000000001</v>
        <stp/>
        <stp xml:space="preserve">
EURAM1E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4"/>
      </tp>
    </main>
    <main first="pldatasource.rhistoryrtdserver">
      <tp>
        <v>39218</v>
        <stp/>
        <stp>{3F17879E-A6E3-41D7-81FA-240F8B7C3201}_x0000_</stp>
        <tr r="P17" s="2"/>
      </tp>
    </main>
    <main first="pldatasource.rtgetrtdserver">
      <tp>
        <v>0.253</v>
        <stp/>
        <stp xml:space="preserve">
SEKAB3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</main>
    <main first="pldatasource.rhistoryrtdserver">
      <tp>
        <v>41912</v>
        <stp/>
        <stp>{BB090C24-1A0F-4E87-B905-B8E630363E00}_x0000_</stp>
        <tr r="P51" s="4"/>
      </tp>
      <tp>
        <v>34759</v>
        <stp/>
        <stp>{76EA046A-5F2B-4607-89AB-8FA14C147043}_x0000_</stp>
        <tr r="P18" s="5"/>
      </tp>
      <tp>
        <v>36322</v>
        <stp/>
        <stp>{B610734B-5C24-4D33-B664-FB45A4784A9A}_x0000_</stp>
        <tr r="P24" s="5"/>
      </tp>
      <tp>
        <v>34759</v>
        <stp/>
        <stp>{0604183B-916D-47AA-8C6D-2EE1E030A02D}_x0000_</stp>
        <tr r="P70" s="4"/>
      </tp>
      <tp>
        <v>35298</v>
        <stp/>
        <stp>{265F6294-CE46-4E57-827C-A42C1A00477B}_x0000_</stp>
        <tr r="P53" s="2"/>
      </tp>
      <tp>
        <v>39322</v>
        <stp/>
        <stp>{E2FFFB0A-4B8C-4FE6-B3A6-1930A0C35782}_x0000_</stp>
        <tr r="P11" s="6"/>
      </tp>
      <tp>
        <v>36165</v>
        <stp/>
        <stp>{B85E057E-EEA4-4AD9-BEE9-B42A1FA99150}_x0000_</stp>
        <tr r="P58" s="4"/>
      </tp>
      <tp t="s">
        <v>Invalid RIC(s): EURIBOR8MD=</v>
        <stp/>
        <stp>{B8FE11A9-D41A-4232-800B-DC38FC304F8E}_x0000_</stp>
        <tr r="P153" s="4"/>
      </tp>
      <tp>
        <v>34759</v>
        <stp/>
        <stp>{D8E0180C-FCF7-43BC-B4A8-4C8CAB88B425}_x0000_</stp>
        <tr r="P24" s="2"/>
      </tp>
    </main>
    <main first="pldatasource.rtgetrtdserver">
      <tp>
        <v>-0.20600000000000002</v>
        <stp/>
        <stp xml:space="preserve">	EUR2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4"/>
      </tp>
      <tp>
        <v>0.42300000000000004</v>
        <stp/>
        <stp xml:space="preserve">	USD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2"/>
      </tp>
      <tp>
        <v>-0.50600000000000001</v>
        <stp/>
        <stp>_x000B_EURIBORSWD=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4"/>
      </tp>
      <tp>
        <v>0.48499999999999999</v>
        <stp/>
        <stp xml:space="preserve">	USD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2"/>
      </tp>
      <tp>
        <v>0.505</v>
        <stp/>
        <stp xml:space="preserve">	USD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2"/>
      </tp>
      <tp>
        <v>0.53800000000000003</v>
        <stp/>
        <stp xml:space="preserve">	USD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2"/>
      </tp>
      <tp>
        <v>0.42299999999999999</v>
        <stp/>
        <stp xml:space="preserve">	USD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2"/>
      </tp>
      <tp>
        <v>0.499</v>
        <stp/>
        <stp xml:space="preserve">	USD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2"/>
      </tp>
      <tp>
        <v>0.41400000000000003</v>
        <stp/>
        <stp xml:space="preserve">	USD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2"/>
      </tp>
      <tp>
        <v>0.38300000000000001</v>
        <stp/>
        <stp xml:space="preserve">	USD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2"/>
      </tp>
      <tp>
        <v>0.45900000000000002</v>
        <stp/>
        <stp xml:space="preserve">	USD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2"/>
      </tp>
      <tp>
        <v>0.39400000000000002</v>
        <stp/>
        <stp xml:space="preserve">	USD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2"/>
      </tp>
      <tp>
        <v>0.46500000000000002</v>
        <stp/>
        <stp xml:space="preserve">	USD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2"/>
      </tp>
      <tp>
        <v>0.498</v>
        <stp/>
        <stp xml:space="preserve">	USD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2"/>
      </tp>
      <tp>
        <v>0.753</v>
        <stp/>
        <stp>_x000B_USDAM3L10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2"/>
      </tp>
      <tp>
        <v>0.77280000000000004</v>
        <stp/>
        <stp>_x000B_USDAM3L12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2"/>
      </tp>
      <tp>
        <v>0.7792</v>
        <stp/>
        <stp>_x000B_USDAM3L15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2"/>
      </tp>
      <tp>
        <v>0.38300000000000001</v>
        <stp/>
        <stp xml:space="preserve">	USD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2"/>
      </tp>
      <tp>
        <v>0.81900000000000006</v>
        <stp/>
        <stp>_x000B_USDAM3L20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2"/>
      </tp>
      <tp>
        <v>0.82900000000000007</v>
        <stp/>
        <stp>_x000B_USDAM3L25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2"/>
      </tp>
      <tp>
        <v>0.44500000000000001</v>
        <stp/>
        <stp xml:space="preserve">	USD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2"/>
      </tp>
      <tp>
        <v>0.80990000000000006</v>
        <stp/>
        <stp>_x000B_USDAM3L30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2"/>
      </tp>
      <tp>
        <v>0.747</v>
        <stp/>
        <stp>_x000B_USDAM3L40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2"/>
      </tp>
      <tp>
        <v>0.66549999999999998</v>
        <stp/>
        <stp>_x000B_USDAM3L50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2" s="2"/>
      </tp>
      <tp t="s">
        <v xml:space="preserve">5X8   </v>
        <stp/>
        <stp>_x0008_EUR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4"/>
      </tp>
      <tp t="s">
        <v>5X8</v>
        <stp/>
        <stp>_x0008_GBP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6"/>
      </tp>
      <tp t="s">
        <v>4X7</v>
        <stp/>
        <stp>_x0008_EUR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4"/>
      </tp>
      <tp t="s">
        <v>4X7</v>
        <stp/>
        <stp>_x0008_GBP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6"/>
      </tp>
      <tp>
        <v>-0.36899999999999999</v>
        <stp/>
        <stp>_x000B_EURIBOR3MD=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4"/>
      </tp>
      <tp>
        <v>0.89700000000000002</v>
        <stp/>
        <stp>_x0008_USD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2"/>
      </tp>
      <tp>
        <v>0.77800000000000002</v>
        <stp/>
        <stp>_x0008_USD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2"/>
      </tp>
      <tp t="s">
        <v>8X11</v>
        <stp/>
        <stp xml:space="preserve">	GBP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6"/>
      </tp>
      <tp t="s">
        <v xml:space="preserve">      </v>
        <stp/>
        <stp xml:space="preserve">	GBP8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6"/>
      </tp>
      <tp t="s">
        <v>8X11</v>
        <stp/>
        <stp xml:space="preserve">	EUR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8" s="4"/>
      </tp>
      <tp>
        <v>0.61599999999999999</v>
        <stp/>
        <stp>_x0008_USD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2"/>
      </tp>
      <tp>
        <v>0.65400000000000003</v>
        <stp/>
        <stp>_x0008_USD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2"/>
      </tp>
      <tp t="s">
        <v>6X9</v>
        <stp/>
        <stp>_x0008_EUR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6" s="4"/>
      </tp>
      <tp t="s">
        <v>6X9</v>
        <stp/>
        <stp>_x0008_GBP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6"/>
      </tp>
      <tp>
        <v>-0.44500000000000001</v>
        <stp/>
        <stp>_x000B_EURIBOR1MD=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4"/>
      </tp>
      <tp>
        <v>-0.191</v>
        <stp/>
        <stp>_x000B_EURIBOR1YD=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4"/>
      </tp>
      <tp t="s">
        <v>#N/A The record could not be found</v>
        <stp/>
        <stp>_x000B_EURIBOR1WD=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3" s="4"/>
      </tp>
      <tp t="s">
        <v>9X12</v>
        <stp/>
        <stp xml:space="preserve">	GBP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6"/>
      </tp>
      <tp t="s">
        <v>9X12</v>
        <stp/>
        <stp xml:space="preserve">	EUR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9" s="4"/>
      </tp>
      <tp t="s">
        <v>9X15</v>
        <stp/>
        <stp xml:space="preserve">	EUR9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2" s="4"/>
      </tp>
      <tp>
        <v>0.52370000000000005</v>
        <stp/>
        <stp>_x0008_USD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2"/>
      </tp>
      <tp>
        <v>0.50829999999999997</v>
        <stp/>
        <stp>_x0008_USD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2"/>
      </tp>
      <tp t="s">
        <v>1X4</v>
        <stp/>
        <stp>_x0008_USD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2"/>
      </tp>
      <tp t="s">
        <v>1X7</v>
        <stp/>
        <stp>_x0008_EUR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4" s="4"/>
      </tp>
      <tp t="s">
        <v>1X4</v>
        <stp/>
        <stp>_x0008_EUR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4"/>
      </tp>
      <tp t="s">
        <v>1X4</v>
        <stp/>
        <stp>_x0008_GBP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6"/>
      </tp>
      <tp t="s">
        <v>1X7</v>
        <stp/>
        <stp>_x0008_GBP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6"/>
      </tp>
      <tp>
        <v>-0.307</v>
        <stp/>
        <stp>_x000B_EURIBOR6MD=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4"/>
      </tp>
      <tp>
        <v>0.46340000000000003</v>
        <stp/>
        <stp>_x0008_USD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2"/>
      </tp>
      <tp>
        <v>0.41400000000000003</v>
        <stp/>
        <stp>_x0008_USD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2"/>
      </tp>
      <tp t="s">
        <v>130323</v>
        <stp/>
        <stp>_x0008_NO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2" s="3"/>
      </tp>
      <tp t="s">
        <v>190922</v>
        <stp/>
        <stp>_x0008_NO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3"/>
      </tp>
      <tp t="s">
        <v>191222</v>
        <stp/>
        <stp>_x0008_NO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1" s="3"/>
      </tp>
      <tp t="s">
        <v>190922</v>
        <stp/>
        <stp>_x0008_DK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5"/>
      </tp>
      <tp t="s">
        <v>3X9</v>
        <stp/>
        <stp>_x0008_EUR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7" s="4"/>
      </tp>
      <tp t="s">
        <v>3X6</v>
        <stp/>
        <stp>_x0008_EUR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4"/>
      </tp>
      <tp t="s">
        <v>3X9</v>
        <stp/>
        <stp>_x0008_GBP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6"/>
      </tp>
      <tp t="s">
        <v>3X6</v>
        <stp/>
        <stp>_x0008_GBP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6"/>
      </tp>
      <tp t="s">
        <v>130323</v>
        <stp/>
        <stp>_x0008_SE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1"/>
      </tp>
      <tp t="s">
        <v>190922</v>
        <stp/>
        <stp>_x0008_SE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1"/>
      </tp>
      <tp t="s">
        <v>191222</v>
        <stp/>
        <stp>_x0008_SE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1"/>
      </tp>
      <tp>
        <v>0.38900000000000001</v>
        <stp/>
        <stp>_x0008_USD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2"/>
      </tp>
      <tp>
        <v>0.41300000000000003</v>
        <stp/>
        <stp>_x000C_SEKAMTN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>
        <v>0.41600000000000004</v>
        <stp/>
        <stp>_x000C_SEKAMTN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>
        <v>0.48100000000000004</v>
        <stp/>
        <stp>_x000C_SEKAMTN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>
        <v>0.621</v>
        <stp/>
        <stp>_x000C_SEKAMTN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>
        <v>0.46400000000000002</v>
        <stp/>
        <stp>_x000C_SEKAMTNS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>
        <v>0.61399999999999999</v>
        <stp/>
        <stp>_x000C_SEKAMTN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  <tp t="s">
        <v>2X8</v>
        <stp/>
        <stp>_x0008_EUR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5" s="4"/>
      </tp>
      <tp t="s">
        <v>2X5</v>
        <stp/>
        <stp>_x0008_EUR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4"/>
      </tp>
      <tp t="s">
        <v>2X8</v>
        <stp/>
        <stp>_x0008_GBP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6"/>
      </tp>
      <tp t="s">
        <v>2X5</v>
        <stp/>
        <stp>_x0008_GBP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6"/>
      </tp>
      <tp t="s">
        <v>2X14</v>
        <stp/>
        <stp xml:space="preserve">	EUR2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6" s="4"/>
      </tp>
      <tp t="s">
        <v>3X15</v>
        <stp/>
        <stp xml:space="preserve">	EUR3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8" s="4"/>
      </tp>
      <tp>
        <v>0.40900000000000003</v>
        <stp/>
        <stp>_x0008_USD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2"/>
      </tp>
      <tp>
        <v>0.436</v>
        <stp/>
        <stp>_x000C_SEKAMTN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>
        <v>0.46300000000000002</v>
        <stp/>
        <stp>_x000C_SEKAMTN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>
        <v>0.53100000000000003</v>
        <stp/>
        <stp>_x000C_SEKAMTN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>
        <v>0.64100000000000001</v>
        <stp/>
        <stp>_x000C_SEKAMTN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>
        <v>0.51400000000000001</v>
        <stp/>
        <stp>_x000C_SEKAMTNS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>
        <v>0.63400000000000001</v>
        <stp/>
        <stp>_x000C_SEKAMTN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  <tp>
        <v>0.434</v>
        <stp/>
        <stp>_x0008_USD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2"/>
      </tp>
      <tp>
        <v>0.50340000000000007</v>
        <stp/>
        <stp>_x0008_USD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2"/>
      </tp>
      <tp t="s">
        <v>6X12</v>
        <stp/>
        <stp xml:space="preserve">	GBP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6"/>
      </tp>
      <tp t="s">
        <v>6X18</v>
        <stp/>
        <stp xml:space="preserve">	EUR6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5" s="4"/>
      </tp>
      <tp t="s">
        <v>6X12</v>
        <stp/>
        <stp xml:space="preserve">	EUR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1" s="4"/>
      </tp>
      <tp>
        <v>0.5837</v>
        <stp/>
        <stp>_x0008_USD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2"/>
      </tp>
      <tp>
        <v>0.54830000000000001</v>
        <stp/>
        <stp>_x0008_USD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2"/>
      </tp>
      <tp t="s">
        <v>7X10</v>
        <stp/>
        <stp xml:space="preserve">	GBP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6"/>
      </tp>
      <tp t="s">
        <v>7X10</v>
        <stp/>
        <stp xml:space="preserve">	EUR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7" s="4"/>
      </tp>
      <tp>
        <v>0.63600000000000001</v>
        <stp/>
        <stp>_x0008_USD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2"/>
      </tp>
      <tp>
        <v>0.69400000000000006</v>
        <stp/>
        <stp>_x0008_USD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2"/>
      </tp>
      <tp t="s">
        <v>4X10</v>
        <stp/>
        <stp xml:space="preserve">	GBP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6"/>
      </tp>
      <tp t="s">
        <v>4X10</v>
        <stp/>
        <stp xml:space="preserve">	EUR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9" s="4"/>
      </tp>
      <tp>
        <v>-0.439</v>
        <stp/>
        <stp>_x0006_EONIA=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4"/>
      </tp>
      <tp>
        <v>0.81800000000000006</v>
        <stp/>
        <stp>_x0008_USD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2"/>
      </tp>
      <tp>
        <v>0.91700000000000004</v>
        <stp/>
        <stp>_x0008_USD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2"/>
      </tp>
      <tp t="s">
        <v>5X11</v>
        <stp/>
        <stp xml:space="preserve">	GBP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6"/>
      </tp>
      <tp t="s">
        <v>5X11</v>
        <stp/>
        <stp xml:space="preserve">	EUR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0" s="4"/>
      </tp>
    </main>
    <main first="pldatasource.rhistoryrtdserver">
      <tp>
        <v>39450</v>
        <stp/>
        <stp>{CA2CEBAC-3619-4804-9FC1-C5DCC31259C4}_x0000_</stp>
        <tr r="P32" s="4"/>
      </tp>
      <tp>
        <v>35048</v>
        <stp/>
        <stp>{EF011E33-BACE-4DF8-82E1-454855A29DCB}_x0000_</stp>
        <tr r="P31" s="1"/>
      </tp>
      <tp>
        <v>36164</v>
        <stp/>
        <stp>{D22C9BD1-AF8A-444E-AFC4-4B40EDE8B19B}_x0000_</stp>
        <tr r="P16" s="4"/>
      </tp>
      <tp>
        <v>34759</v>
        <stp/>
        <stp>{44F06AE4-9CAE-4F32-B82E-ECB2DEF148D7}_x0000_</stp>
        <tr r="P19" s="5"/>
      </tp>
      <tp>
        <v>35048</v>
        <stp/>
        <stp>{A10BF53F-91D4-4F80-B596-B44B29E6450E}_x0000_</stp>
        <tr r="P37" s="1"/>
      </tp>
      <tp>
        <v>41374</v>
        <stp/>
        <stp>{6D81BD7C-EF44-4097-B626-CB6FFB400D87}_x0000_</stp>
        <tr r="P13" s="5"/>
      </tp>
      <tp>
        <v>34759</v>
        <stp/>
        <stp>{99781ED8-72D8-4E07-AF5C-8E152ACE789E}_x0000_</stp>
        <tr r="P20" s="2"/>
      </tp>
      <tp>
        <v>41459</v>
        <stp/>
        <stp>{468BE370-3285-4D5A-B727-99358E443698}_x0000_</stp>
        <tr r="P22" s="1"/>
      </tp>
      <tp>
        <v>34759</v>
        <stp/>
        <stp>{23EEB093-6BD5-4BD0-BDC8-291327DF0522}_x0000_</stp>
        <tr r="P47" s="6"/>
      </tp>
      <tp>
        <v>37627</v>
        <stp/>
        <stp>{F58DCA7E-A203-4D25-A744-4EDD0A07B232}_x0000_</stp>
        <tr r="P8" s="5"/>
      </tp>
      <tp>
        <v>41374</v>
        <stp/>
        <stp>{C8FB18BA-D5BF-43E1-A347-512A0B431064}_x0000_</stp>
        <tr r="P14" s="5"/>
      </tp>
      <tp>
        <v>34759</v>
        <stp/>
        <stp>{4BF6DBF6-DEEF-45E4-8CE7-29204644FB49}_x0000_</stp>
        <tr r="P46" s="1"/>
      </tp>
      <tp>
        <v>34928</v>
        <stp/>
        <stp>{F5E7AC96-0380-4B61-A06B-0BC8EAAC4A84}_x0000_</stp>
        <tr r="P36" s="3"/>
      </tp>
      <tp>
        <v>35591</v>
        <stp/>
        <stp>{24CB40CE-9B2C-4168-BECB-B4D409AF570A}_x0000_</stp>
        <tr r="P25" s="1"/>
      </tp>
      <tp>
        <v>37949</v>
        <stp/>
        <stp>{C11159FE-8B26-49D1-948E-C3A76E9162A5}_x0000_</stp>
        <tr r="P11" s="2"/>
      </tp>
      <tp>
        <v>37948</v>
        <stp/>
        <stp>{03E50F79-9283-47B5-90D5-92846E6BCC79}_x0000_</stp>
        <tr r="P6" s="2"/>
      </tp>
      <tp>
        <v>35766</v>
        <stp/>
        <stp>{7202A1D1-B8C1-4C41-B892-0CE01AD5DAD1}_x0000_</stp>
        <tr r="P23" s="6"/>
      </tp>
      <tp>
        <v>35299</v>
        <stp/>
        <stp>{6CA05D44-C6E2-4F10-B62C-750C85A6662E}_x0000_</stp>
        <tr r="P54" s="2"/>
      </tp>
      <tp>
        <v>40947</v>
        <stp/>
        <stp>{AF6BE6C8-324A-4560-956C-4AB2C3BF9C0C}_x0000_</stp>
        <tr r="P57" s="1"/>
      </tp>
      <tp>
        <v>38280</v>
        <stp/>
        <stp>{8B6DDB80-C083-4334-8F79-BA1503C6BBB1}_x0000_</stp>
        <tr r="P31" s="5"/>
      </tp>
      <tp>
        <v>38579</v>
        <stp/>
        <stp>{858B321F-E3E4-4983-83F0-53042AED7DEE}_x0000_</stp>
        <tr r="P30" s="4"/>
      </tp>
      <tp>
        <v>34759</v>
        <stp/>
        <stp>{A00EAFAE-E33C-4C08-A776-D78A07961B53}_x0000_</stp>
        <tr r="P45" s="6"/>
      </tp>
      <tp>
        <v>36322</v>
        <stp/>
        <stp>{C1591945-9821-4D2E-8302-7A6721B0FBB0}_x0000_</stp>
        <tr r="P33" s="5"/>
      </tp>
      <tp>
        <v>34759</v>
        <stp/>
        <stp>{2D9788E4-CE0C-41A4-AC7E-D5CDB0EE5886}_x0000_</stp>
        <tr r="P22" s="2"/>
      </tp>
      <tp>
        <v>34759</v>
        <stp/>
        <stp>{2EAFED01-CD28-49FF-8BE9-89D483F426F0}_x0000_</stp>
        <tr r="P31" s="2"/>
      </tp>
      <tp>
        <v>34759</v>
        <stp/>
        <stp>{C0B871EE-0AE3-4913-B1F9-55C1BA47CE21}_x0000_</stp>
        <tr r="P48" s="4"/>
      </tp>
      <tp>
        <v>37627</v>
        <stp/>
        <stp>{5BD1775D-D5DC-4EB1-B02F-B416EA4B82E6}_x0000_</stp>
        <tr r="P10" s="5"/>
      </tp>
      <tp>
        <v>36164</v>
        <stp/>
        <stp>{4940D2AD-05B3-4ECE-9BD6-FCE982677DF0}_x0000_</stp>
        <tr r="P19" s="4"/>
      </tp>
      <tp>
        <v>37502</v>
        <stp/>
        <stp>{09DEB8A6-4F06-4FBC-8934-CB95ABAD6CA8}_x0000_</stp>
        <tr r="D3" s="11"/>
      </tp>
      <tp>
        <v>34759</v>
        <stp/>
        <stp>{77FBAC98-8D08-4288-9B94-6D77E3CFAA3D}_x0000_</stp>
        <tr r="P28" s="3"/>
      </tp>
      <tp>
        <v>34759</v>
        <stp/>
        <stp>{7A15632A-76E7-4846-9F18-5B7EE8AB5CFC}_x0000_</stp>
        <tr r="P48" s="5"/>
      </tp>
      <tp>
        <v>34759</v>
        <stp/>
        <stp>{E6742CE9-0DF6-4F82-9498-C61C6D359076}_x0000_</stp>
        <tr r="P49" s="2"/>
      </tp>
    </main>
    <main first="pldatasource.rtgetrtdserver">
      <tp>
        <v>0.47900000000000004</v>
        <stp/>
        <stp>_x0008_GBP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6"/>
      </tp>
      <tp>
        <v>0.59499999999999997</v>
        <stp/>
        <stp>_x0008_GBP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6"/>
      </tp>
      <tp>
        <v>-0.31</v>
        <stp/>
        <stp>_x0008_EUR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4"/>
      </tp>
      <tp>
        <v>-0.38</v>
        <stp/>
        <stp>_x0008_EUR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4"/>
      </tp>
    </main>
    <main first="pldatasource.rhistoryrtdserver">
      <tp>
        <v>34759</v>
        <stp/>
        <stp>{25A36E50-B13B-4E15-88DD-CFEFD498776D}_x0000_</stp>
        <tr r="P27" s="2"/>
      </tp>
      <tp>
        <v>34759</v>
        <stp/>
        <stp>{E0960659-3600-4CD5-9758-CFA1E941D592}_x0000_</stp>
        <tr r="P30" s="6"/>
      </tp>
      <tp>
        <v>34759</v>
        <stp/>
        <stp>{C7C08AEC-ACA2-47F6-B84C-EF8E3F9E4890}_x0000_</stp>
        <tr r="P38" s="2"/>
      </tp>
      <tp>
        <v>34759</v>
        <stp/>
        <stp>{351A0029-BE76-4EA3-A655-B248BBAF746B}_x0000_</stp>
        <tr r="P41" s="2"/>
      </tp>
      <tp>
        <v>36129</v>
        <stp/>
        <stp>{8B2E3E2C-A3B0-4DEB-A7DC-9B5FE02EEC35}_x0000_</stp>
        <tr r="P67" s="4"/>
      </tp>
      <tp>
        <v>37628</v>
        <stp/>
        <stp>{1341F2AE-04FE-4FCF-8688-36386A560B65}_x0000_</stp>
        <tr r="P44" s="1"/>
      </tp>
      <tp>
        <v>39322</v>
        <stp/>
        <stp>{9A78E055-B453-43A4-90E4-6F0F10D04893}_x0000_</stp>
        <tr r="P17" s="6"/>
      </tp>
      <tp>
        <v>34759</v>
        <stp/>
        <stp>{C84B3DA5-063C-43A0-A56F-59F2DF0D8B57}_x0000_</stp>
        <tr r="P46" s="4"/>
      </tp>
      <tp>
        <v>34759</v>
        <stp/>
        <stp>{D45D24DD-80D2-438B-B536-3154EB8B7034}_x0000_</stp>
        <tr r="P54" s="4"/>
      </tp>
      <tp>
        <v>35048</v>
        <stp/>
        <stp>{F574636C-59E0-4E56-80B9-C45D2DA8173D}_x0000_</stp>
        <tr r="P35" s="1"/>
      </tp>
      <tp>
        <v>35298</v>
        <stp/>
        <stp>{CEC3DCDB-FA91-4249-8550-7EB6FE6FF8EE}_x0000_</stp>
        <tr r="P51" s="2"/>
      </tp>
      <tp>
        <v>37825</v>
        <stp/>
        <stp>{4D54F291-9893-4011-BAEE-7A10BC10EA49}_x0000_</stp>
        <tr r="P98" s="4"/>
      </tp>
    </main>
    <main first="pldatasource.rtgetrtdserver">
      <tp>
        <v>0.52100000000000002</v>
        <stp/>
        <stp>_x0008_GBP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6"/>
      </tp>
      <tp>
        <v>0.44020000000000004</v>
        <stp/>
        <stp>_x0008_GBP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6"/>
      </tp>
      <tp>
        <v>-0.33400000000000002</v>
        <stp/>
        <stp>_x0008_EUR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4"/>
      </tp>
      <tp>
        <v>-0.38</v>
        <stp/>
        <stp>_x0008_EUR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4"/>
      </tp>
    </main>
    <main first="pldatasource.rhistoryrtdserver">
      <tp>
        <v>36130</v>
        <stp/>
        <stp>{8F8A3BB7-E674-494D-92E2-0FCCA8D0536D}_x0000_</stp>
        <tr r="P119" s="4"/>
      </tp>
      <tp>
        <v>34759</v>
        <stp/>
        <stp>{C84731ED-FEAA-4D8B-ABCD-E5CADA721B52}_x0000_</stp>
        <tr r="P30" s="2"/>
      </tp>
      <tp>
        <v>39951</v>
        <stp/>
        <stp>{443503CB-ED52-4CC5-B1B4-B4F3E0D784A1}_x0000_</stp>
        <tr r="P17" s="3"/>
      </tp>
      <tp>
        <v>36229</v>
        <stp/>
        <stp>{8BB334FB-1CC8-4ED0-BA7F-BFE81CD81F6C}_x0000_</stp>
        <tr r="P6" s="4"/>
      </tp>
      <tp>
        <v>36020</v>
        <stp/>
        <stp>{FE8014F0-AEA2-48C5-B59E-3E082501E55D}_x0000_</stp>
        <tr r="P97" s="4"/>
      </tp>
      <tp>
        <v>35648</v>
        <stp/>
        <stp>{72AB3599-5ECC-4A92-890D-EE3E1CBFC214}_x0000_</stp>
        <tr r="P57" s="2"/>
      </tp>
      <tp>
        <v>34759</v>
        <stp/>
        <stp>{22199CD7-70FD-4CD3-9FA5-4B0A2CDF9FCC}_x0000_</stp>
        <tr r="P55" s="2"/>
      </tp>
      <tp>
        <v>38344</v>
        <stp/>
        <stp>{D1106E6B-C87D-410D-B66A-C29A9920A2C1}_x0000_</stp>
        <tr r="P22" s="4"/>
      </tp>
      <tp>
        <v>34759</v>
        <stp/>
        <stp>{BF4DF917-1CC5-4BB5-B8DD-4932E47511DA}_x0000_</stp>
        <tr r="P61" s="4"/>
      </tp>
      <tp>
        <v>34759</v>
        <stp/>
        <stp>{106ADCDF-922A-46D7-A317-17471783F050}_x0000_</stp>
        <tr r="P43" s="5"/>
      </tp>
      <tp>
        <v>36322</v>
        <stp/>
        <stp>{62C62E58-0773-4F0A-A1D8-D9DA1DD8A571}_x0000_</stp>
        <tr r="P34" s="5"/>
      </tp>
    </main>
    <main first="pldatasource.rtgetrtdserver">
      <tp>
        <v>-0.46</v>
        <stp/>
        <stp xml:space="preserve">	EUREO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4"/>
      </tp>
      <tp>
        <v>-0.46</v>
        <stp/>
        <stp xml:space="preserve">	EUREO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4"/>
      </tp>
      <tp>
        <v>-0.45900000000000002</v>
        <stp/>
        <stp xml:space="preserve">	EUREO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4"/>
      </tp>
      <tp>
        <v>-0.5242</v>
        <stp/>
        <stp xml:space="preserve">	EUREON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4"/>
      </tp>
      <tp>
        <v>-0.52</v>
        <stp/>
        <stp xml:space="preserve">	EUREO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4"/>
      </tp>
      <tp>
        <v>-0.52100000000000002</v>
        <stp/>
        <stp xml:space="preserve">	EUREO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4"/>
      </tp>
      <tp>
        <v>-0.52290000000000003</v>
        <stp/>
        <stp xml:space="preserve">	EUREON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4"/>
      </tp>
      <tp>
        <v>-0.50929999999999997</v>
        <stp/>
        <stp xml:space="preserve">	EUREO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4"/>
      </tp>
      <tp>
        <v>-0.51650000000000007</v>
        <stp/>
        <stp xml:space="preserve">	EUREO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4"/>
      </tp>
      <tp>
        <v>-0.49030000000000001</v>
        <stp/>
        <stp xml:space="preserve">	EUREO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4"/>
      </tp>
      <tp>
        <v>-0.5</v>
        <stp/>
        <stp xml:space="preserve">	EUREO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4"/>
      </tp>
      <tp>
        <v>-0.47000000000000003</v>
        <stp/>
        <stp xml:space="preserve">	EUREO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4"/>
      </tp>
      <tp>
        <v>0.46400000000000002</v>
        <stp/>
        <stp>_x0008_GBP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6"/>
      </tp>
      <tp>
        <v>0.378</v>
        <stp/>
        <stp>_x0008_GBP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6"/>
      </tp>
      <tp>
        <v>-0.33400000000000002</v>
        <stp/>
        <stp>_x0008_EUR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4"/>
      </tp>
      <tp>
        <v>-0.39</v>
        <stp/>
        <stp>_x0008_EUR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4"/>
      </tp>
      <tp>
        <v>0.29899999999999999</v>
        <stp/>
        <stp>_x0008_SE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>
        <v>0.314</v>
        <stp/>
        <stp>_x0008_SE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>
        <v>0.34900000000000003</v>
        <stp/>
        <stp>_x0008_SE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>
        <v>0.9</v>
        <stp/>
        <stp>_x0008_NO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3"/>
      </tp>
      <tp>
        <v>0.83000000000000007</v>
        <stp/>
        <stp>_x0008_NO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3"/>
      </tp>
      <tp>
        <v>0.94000000000000006</v>
        <stp/>
        <stp>_x0008_NO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3"/>
      </tp>
      <tp>
        <v>-1.5600000000000001E-2</v>
        <stp/>
        <stp>_x0008_DK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5"/>
      </tp>
    </main>
    <main first="pldatasource.rhistoryrtdserver">
      <tp>
        <v>35655</v>
        <stp/>
        <stp>{1DC37F1A-3BA8-4DD9-B54A-A6B617CECA27}_x0000_</stp>
        <tr r="P39" s="5"/>
      </tp>
      <tp>
        <v>37502</v>
        <stp/>
        <stp>{D1A26D66-DCDD-42A1-80DB-5C694D460CD4}_x0000_</stp>
        <tr r="P9" s="1"/>
      </tp>
      <tp>
        <v>34759</v>
        <stp/>
        <stp>{ED72AC41-507B-4DC6-8AFF-C860AEB05A79}_x0000_</stp>
        <tr r="P34" s="2"/>
      </tp>
      <tp>
        <v>39322</v>
        <stp/>
        <stp>{0C3853B4-002A-4087-9969-ECED205DAC1F}_x0000_</stp>
        <tr r="P18" s="6"/>
      </tp>
      <tp>
        <v>39322</v>
        <stp/>
        <stp>{BA679981-CDCC-4735-A545-27C6ECF5ED7A}_x0000_</stp>
        <tr r="P5" s="6"/>
      </tp>
    </main>
    <main first="pldatasource.rtgetrtdserver">
      <tp>
        <v>0.44</v>
        <stp/>
        <stp xml:space="preserve">
GBP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6"/>
      </tp>
    </main>
    <main first="pldatasource.rtgetrtdserver">
      <tp>
        <v>-0.27</v>
        <stp/>
        <stp xml:space="preserve">
EUR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4"/>
      </tp>
    </main>
    <main first="pldatasource.rhistoryrtdserver">
      <tp>
        <v>37280</v>
        <stp/>
        <stp>{B5EB1774-913F-42F3-B94B-5F86164DF7A6}_x0000_</stp>
        <tr r="P91" s="4"/>
      </tp>
    </main>
    <main first="pldatasource.rtgetrtdserver">
      <tp>
        <v>-0.31</v>
        <stp/>
        <stp xml:space="preserve">
EUR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4"/>
      </tp>
    </main>
    <main first="pldatasource.rhistoryrtdserver">
      <tp>
        <v>34928</v>
        <stp/>
        <stp>{D858D4E7-4423-446E-8095-94C6A890DA2F}_x0000_</stp>
        <tr r="P33" s="3"/>
      </tp>
      <tp>
        <v>34759</v>
        <stp/>
        <stp>{8D147385-2C1A-4547-B588-EB84FDFCFC3A}_x0000_</stp>
        <tr r="P26" s="1"/>
      </tp>
      <tp>
        <v>34759</v>
        <stp/>
        <stp>{5E7B548C-0E37-4DE5-9275-6AECDEED7F49}_x0000_</stp>
        <tr r="P24" s="3"/>
      </tp>
      <tp>
        <v>41204</v>
        <stp/>
        <stp>{4BD490A2-E860-49CB-8A6E-9071A89CF9D2}_x0000_</stp>
        <tr r="P15" s="1"/>
      </tp>
      <tp>
        <v>34980</v>
        <stp/>
        <stp>{1C171A8E-79FE-414C-AAE5-E9F4F5AD153E}_x0000_</stp>
        <tr r="P21" s="5"/>
      </tp>
    </main>
    <main first="pldatasource.rtgetrtdserver">
      <tp>
        <v>0.49299999999999999</v>
        <stp/>
        <stp xml:space="preserve">
USD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2"/>
      </tp>
      <tp>
        <v>0.41500000000000004</v>
        <stp/>
        <stp xml:space="preserve">
USD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2"/>
      </tp>
      <tp>
        <v>0.33200000000000002</v>
        <stp/>
        <stp>_x0008_GBP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6"/>
      </tp>
      <tp>
        <v>-0.4</v>
        <stp/>
        <stp>_x0008_EUR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4"/>
      </tp>
    </main>
    <main first="pldatasource.rhistoryrtdserver">
      <tp>
        <v>42934</v>
        <stp/>
        <stp>{64769CE9-3747-40D5-885D-E39D8C4EEB2B}_x0000_</stp>
        <tr r="P19" s="3"/>
      </tp>
      <tp>
        <v>37120</v>
        <stp/>
        <stp>{23BD4F94-0443-4FAA-87D6-7C2901BB8001}_x0000_</stp>
        <tr r="P130" s="4"/>
      </tp>
      <tp>
        <v>34759</v>
        <stp/>
        <stp>{F486038B-586C-4D99-ADCF-D196D99274E3}_x0000_</stp>
        <tr r="P42" s="6"/>
      </tp>
      <tp>
        <v>35765</v>
        <stp/>
        <stp>{7759758C-ADDA-4865-B1B5-332D7ADA7571}_x0000_</stp>
        <tr r="P19" s="2"/>
      </tp>
      <tp>
        <v>34759</v>
        <stp/>
        <stp>{E74EEC48-9483-4A75-AEE1-0353A140E1F6}_x0000_</stp>
        <tr r="P47" s="1"/>
      </tp>
      <tp>
        <v>36229</v>
        <stp/>
        <stp>{27A34540-E3BE-462E-BF77-028323FFB6B0}_x0000_</stp>
        <tr r="P5" s="4"/>
      </tp>
      <tp>
        <v>37120</v>
        <stp/>
        <stp>{DA752590-F0A2-416E-A036-480E0E646F05}_x0000_</stp>
        <tr r="P84" s="4"/>
      </tp>
      <tp>
        <v>34759</v>
        <stp/>
        <stp>{24011740-66F1-4E7A-AC06-ECCECAA52E8C}_x0000_</stp>
        <tr r="P36" s="2"/>
      </tp>
      <tp>
        <v>36130</v>
        <stp/>
        <stp>{751A8F5D-808F-4EBB-88B2-254077E98E69}_x0000_</stp>
        <tr r="P118" s="4"/>
      </tp>
      <tp>
        <v>35655</v>
        <stp/>
        <stp>{7359D655-D7BB-4AEE-B873-062AC69E1649}_x0000_</stp>
        <tr r="P51" s="1"/>
      </tp>
      <tp>
        <v>36229</v>
        <stp/>
        <stp>{0EB3779B-0AC6-4E74-892F-D0112A67F229}_x0000_</stp>
        <tr r="P17" s="4"/>
      </tp>
      <tp>
        <v>34759</v>
        <stp/>
        <stp>{9D57C279-744F-48FE-96C8-B8301FDB4519}_x0000_</stp>
        <tr r="P25" s="6"/>
      </tp>
      <tp>
        <v>41374</v>
        <stp/>
        <stp>{4CB9A0CC-CB4A-493F-A962-21CF49219451}_x0000_</stp>
        <tr r="P11" s="5"/>
      </tp>
    </main>
    <main first="pldatasource.rtgetrtdserver">
      <tp>
        <v>0.30199999999999999</v>
        <stp/>
        <stp>_x0008_GBP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6"/>
      </tp>
      <tp>
        <v>-0.41200000000000003</v>
        <stp/>
        <stp>_x0008_EUR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4"/>
      </tp>
    </main>
    <main first="pldatasource.rhistoryrtdserver">
      <tp>
        <v>38041</v>
        <stp/>
        <stp>{37AC47EE-4C0B-4CD4-97D8-111897BEA1DB}_x0000_</stp>
        <tr r="P108" s="4"/>
      </tp>
      <tp>
        <v>35072</v>
        <stp/>
        <stp>{A298C4B4-1C0F-4179-B9DD-A643C2497E26}_x0000_</stp>
        <tr r="P46" s="2"/>
      </tp>
      <tp>
        <v>36125</v>
        <stp/>
        <stp>{2F464E15-710D-404C-A8CF-7105E340DA44}_x0000_</stp>
        <tr r="P92" s="4"/>
      </tp>
      <tp>
        <v>36322</v>
        <stp/>
        <stp>{0E536AFD-0831-4F9F-9EA3-12A96377538F}_x0000_</stp>
        <tr r="P36" s="5"/>
      </tp>
      <tp>
        <v>39450</v>
        <stp/>
        <stp>{140B7237-6CAB-4456-9085-3644C348E59F}_x0000_</stp>
        <tr r="P34" s="4"/>
      </tp>
      <tp>
        <v>36356</v>
        <stp/>
        <stp>{5068D241-AB7F-47ED-9C06-D482E457E56F}_x0000_</stp>
        <tr r="P27" s="5"/>
      </tp>
      <tp>
        <v>34759</v>
        <stp/>
        <stp>{0DD913D3-AD74-4CBB-B27D-C358E7AB54B5}_x0000_</stp>
        <tr r="P41" s="4"/>
      </tp>
      <tp>
        <v>40602</v>
        <stp/>
        <stp>{4B7EA17B-F25C-4846-9EF8-B8B632D4E3BB}_x0000_</stp>
        <tr r="P134" s="4"/>
      </tp>
      <tp>
        <v>35048</v>
        <stp/>
        <stp>{FE4FCDF0-951C-4BD9-8618-9FDD72A818E2}_x0000_</stp>
        <tr r="P32" s="1"/>
      </tp>
      <tp>
        <v>35048</v>
        <stp/>
        <stp>{A3D033B2-0584-42C5-940A-299345EF7587}_x0000_</stp>
        <tr r="P36" s="1"/>
      </tp>
      <tp>
        <v>34759</v>
        <stp/>
        <stp>{93F6A78F-98F5-4A60-A981-53F00A90FE4E}_x0000_</stp>
        <tr r="P42" s="5"/>
      </tp>
      <tp>
        <v>34759</v>
        <stp/>
        <stp>{044CF13E-82DC-4748-AC0F-401256D4A4EA}_x0000_</stp>
        <tr r="P28" s="6"/>
      </tp>
    </main>
    <main first="pldatasource.rtgetrtdserver">
      <tp>
        <v>0.29399999999999998</v>
        <stp/>
        <stp>_x0008_GBP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6"/>
      </tp>
      <tp>
        <v>-0.41300000000000003</v>
        <stp/>
        <stp>_x0008_EUR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4"/>
      </tp>
    </main>
    <main first="pldatasource.rhistoryrtdserver">
      <tp>
        <v>34759</v>
        <stp/>
        <stp>{25961D2A-C7F6-4362-BCB8-99DB0F65562E}_x0000_</stp>
        <tr r="P21" s="2"/>
      </tp>
      <tp>
        <v>34759</v>
        <stp/>
        <stp>{CDB47810-8905-45C0-A5F1-739C4520A2EA}_x0000_</stp>
        <tr r="P29" s="2"/>
      </tp>
      <tp>
        <v>39317</v>
        <stp/>
        <stp>{16638068-0C19-44FE-97F4-1DBD84E59D44}_x0000_</stp>
        <tr r="P10" s="6"/>
      </tp>
      <tp>
        <v>34759</v>
        <stp/>
        <stp>{4C814865-26FF-435C-B73E-8DAABAD81938}_x0000_</stp>
        <tr r="P12" s="3"/>
      </tp>
      <tp>
        <v>35354</v>
        <stp/>
        <stp>{7AC6DDB5-E5F0-48EE-BEBD-B4DE82011AE9}_x0000_</stp>
        <tr r="P82" s="4"/>
      </tp>
      <tp t="s">
        <v>Invalid RIC(s): EURIBOR4MD=</v>
        <stp/>
        <stp>{D40393DB-7EEF-4B91-ADEF-5DD44C34CFBE}_x0000_</stp>
        <tr r="P149" s="4"/>
      </tp>
      <tp>
        <v>37948</v>
        <stp/>
        <stp>{24399C08-7DEE-4D1C-A66B-EC8B95A70DCF}_x0000_</stp>
        <tr r="P10" s="2"/>
      </tp>
      <tp>
        <v>37949</v>
        <stp/>
        <stp>{63DF7A37-BC81-4343-B4F5-CC987994EA1F}_x0000_</stp>
        <tr r="P15" s="2"/>
      </tp>
      <tp>
        <v>34759</v>
        <stp/>
        <stp>{E181D9A8-71A1-442C-B3D0-1619082434FA}_x0000_</stp>
        <tr r="P40" s="5"/>
      </tp>
    </main>
    <main first="pldatasource.rtgetrtdserver">
      <tp>
        <v>-0.28999999999999998</v>
        <stp/>
        <stp xml:space="preserve">
EUR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4"/>
      </tp>
      <tp>
        <v>0.39</v>
        <stp/>
        <stp xml:space="preserve">
GBP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6"/>
      </tp>
      <tp>
        <v>-0.36</v>
        <stp/>
        <stp xml:space="preserve">
EUR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4"/>
      </tp>
      <tp>
        <v>0.45300000000000001</v>
        <stp/>
        <stp xml:space="preserve">
USD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2"/>
      </tp>
      <tp>
        <v>0.39500000000000002</v>
        <stp/>
        <stp xml:space="preserve">
USD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2"/>
      </tp>
    </main>
    <main first="pldatasource.rhistoryrtdserver">
      <tp>
        <v>36130</v>
        <stp/>
        <stp>{5946D86E-4474-4F06-9827-278B7D1E569A}_x0000_</stp>
        <tr r="P116" s="4"/>
      </tp>
      <tp t="s">
        <v>Invalid RIC(s): EURIBOR2WD=</v>
        <stp/>
        <stp>{969121F3-CD1F-420F-891B-3D1F95F46F16}_x0000_</stp>
        <tr r="P144" s="4"/>
      </tp>
      <tp>
        <v>37083</v>
        <stp/>
        <stp>{A5A95CD9-AC66-41E7-962B-DCCC026B736B}_x0000_</stp>
        <tr r="P93" s="4"/>
      </tp>
      <tp>
        <v>36130</v>
        <stp/>
        <stp>{73E16094-3F59-49DD-B602-E1007B464BB0}_x0000_</stp>
        <tr r="P115" s="4"/>
      </tp>
      <tp>
        <v>38579</v>
        <stp/>
        <stp>{DA367D6B-CCC8-4323-86E7-03BCE62F61CD}_x0000_</stp>
        <tr r="P31" s="4"/>
      </tp>
      <tp>
        <v>41918</v>
        <stp/>
        <stp>{FC3F2E23-499F-47F4-B8B1-EEB0F4B5B63A}_x0000_</stp>
        <tr r="P100" s="4"/>
      </tp>
    </main>
    <main first="pldatasource.rtgetrtdserver">
      <tp>
        <v>-0.16</v>
        <stp/>
        <stp xml:space="preserve">
EUR12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4"/>
      </tp>
    </main>
    <main first="pldatasource.rhistoryrtdserver">
      <tp>
        <v>41374</v>
        <stp/>
        <stp>{7B586C3F-ED14-4C97-A7AF-264C380F27A5}_x0000_</stp>
        <tr r="P12" s="5"/>
      </tp>
    </main>
    <main first="pldatasource.rtgetrtdserver">
      <tp>
        <v>-0.22</v>
        <stp/>
        <stp xml:space="preserve">
EUR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4"/>
      </tp>
    </main>
    <main first="pldatasource.rhistoryrtdserver">
      <tp>
        <v>34759</v>
        <stp/>
        <stp>{F4580DDA-E9A6-4D3F-B72A-70D3CD9F1FB6}_x0000_</stp>
        <tr r="P75" s="4"/>
      </tp>
      <tp>
        <v>35048</v>
        <stp/>
        <stp>{DBD9DB4B-F3CA-4179-AB1F-CB231C62D034}_x0000_</stp>
        <tr r="P38" s="1"/>
      </tp>
    </main>
    <main first="pldatasource.rtgetrtdserver">
      <tp>
        <v>-0.31</v>
        <stp/>
        <stp xml:space="preserve">
EUR21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4"/>
      </tp>
      <tp>
        <v>0.52300000000000002</v>
        <stp/>
        <stp xml:space="preserve">
USD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2"/>
      </tp>
    </main>
    <main first="pldatasource.rhistoryrtdserver">
      <tp>
        <v>34759</v>
        <stp/>
        <stp>{477B8350-4EC2-43DD-B2E7-56E758184603}_x0000_</stp>
        <tr r="P52" s="6"/>
      </tp>
      <tp>
        <v>36907</v>
        <stp/>
        <stp>{9EDCB69A-512B-4CDD-B7ED-00504F180EFE}_x0000_</stp>
        <tr r="P23" s="4"/>
      </tp>
      <tp>
        <v>41918</v>
        <stp/>
        <stp>{E392BBF6-1BF4-40C9-BB11-31918BBDCD79}_x0000_</stp>
        <tr r="P106" s="4"/>
      </tp>
      <tp>
        <v>37120</v>
        <stp/>
        <stp>{49D9232F-208D-4631-8417-64C40E1D199E}_x0000_</stp>
        <tr r="P126" s="4"/>
      </tp>
      <tp>
        <v>41912</v>
        <stp/>
        <stp>{1931D11E-F062-4831-B52E-43DDD824C484}_x0000_</stp>
        <tr r="P53" s="4"/>
      </tp>
      <tp>
        <v>36164</v>
        <stp/>
        <stp>{D12DA8F1-8B01-45B6-8AF9-70C00056CAF2}_x0000_</stp>
        <tr r="P10" s="4"/>
      </tp>
      <tp>
        <v>34759</v>
        <stp/>
        <stp>{5F623264-1F2A-4A94-BFEB-B6504ED9B36B}_x0000_</stp>
        <tr r="P24" s="6"/>
      </tp>
      <tp>
        <v>36271</v>
        <stp/>
        <stp>{0B3B7A9E-A510-4E5F-A5B8-97F6DA29DB0A}_x0000_</stp>
        <tr r="P111" s="4"/>
      </tp>
    </main>
    <main first="pldatasource.rtgetrtdserver">
      <tp>
        <v>-0.36</v>
        <stp/>
        <stp xml:space="preserve">
EUR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4"/>
      </tp>
    </main>
    <main first="pldatasource.rhistoryrtdserver">
      <tp>
        <v>34759</v>
        <stp/>
        <stp>{BA0AF306-4688-4C2B-8C4D-D5D92FD0301A}_x0000_</stp>
        <tr r="P31" s="6"/>
      </tp>
      <tp>
        <v>37949</v>
        <stp/>
        <stp>{5CF87780-6E48-4DCC-AE9C-2F3D2AD26D03}_x0000_</stp>
        <tr r="P8" s="2"/>
      </tp>
      <tp>
        <v>34759</v>
        <stp/>
        <stp>{6E070881-2B51-42D0-9E65-4E06E034B9BF}_x0000_</stp>
        <tr r="P54" s="6"/>
      </tp>
      <tp>
        <v>39951</v>
        <stp/>
        <stp>{521C3C66-0244-4FF0-9C25-7D5694F095BD}_x0000_</stp>
        <tr r="P18" s="3"/>
      </tp>
      <tp>
        <v>37120</v>
        <stp/>
        <stp>{F5646B82-EDE6-495F-BBCA-27133626135A}_x0000_</stp>
        <tr r="P122" s="4"/>
      </tp>
      <tp>
        <v>34759</v>
        <stp/>
        <stp>{CA301EB6-7D5E-45CF-82A6-F1BC53E77996}_x0000_</stp>
        <tr r="P37" s="4"/>
      </tp>
      <tp>
        <v>34759</v>
        <stp/>
        <stp>{A338CE49-38EC-49E5-B510-AC46C547043B}_x0000_</stp>
        <tr r="P45" s="1"/>
      </tp>
    </main>
    <main first="pldatasource.rtgetrtdserver">
      <tp>
        <v>0.39419999999999999</v>
        <stp/>
        <stp xml:space="preserve">
USD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2"/>
      </tp>
      <tp>
        <v>0.314</v>
        <stp/>
        <stp>_x0008_GBP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6"/>
      </tp>
      <tp>
        <v>-0.36299999999999999</v>
        <stp/>
        <stp>_x0008_EUR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4"/>
      </tp>
    </main>
    <main first="pldatasource.rhistoryrtdserver">
      <tp>
        <v>41918</v>
        <stp/>
        <stp>{08121068-1D49-4358-BD08-6B6E96AC8136}_x0000_</stp>
        <tr r="P103" s="4"/>
      </tp>
      <tp>
        <v>37949</v>
        <stp/>
        <stp>{A07CDF86-31FF-45F6-934F-F1C6675B9C94}_x0000_</stp>
        <tr r="P14" s="2"/>
      </tp>
      <tp>
        <v>34759</v>
        <stp/>
        <stp>{788A5A5F-4888-4E43-AEA7-0450855D93D0}_x0000_</stp>
        <tr r="P49" s="4"/>
      </tp>
      <tp>
        <v>34759</v>
        <stp/>
        <stp>{9A7DC503-2E77-4C19-830A-D78F96C7E565}_x0000_</stp>
        <tr r="P29" s="3"/>
      </tp>
      <tp>
        <v>34759</v>
        <stp/>
        <stp>{BFDB0424-DA9A-4067-906C-0CF86F00D8F1}_x0000_</stp>
        <tr r="P45" s="4"/>
      </tp>
      <tp>
        <v>34759</v>
        <stp/>
        <stp>{A510F4B7-B143-4664-9BFD-738B325C342B}_x0000_</stp>
        <tr r="P51" s="6"/>
      </tp>
      <tp>
        <v>37083</v>
        <stp/>
        <stp>{AB503E00-4A16-44C8-BB1E-51E8776078D0}_x0000_</stp>
        <tr r="P88" s="4"/>
      </tp>
      <tp>
        <v>34759</v>
        <stp/>
        <stp>{F6C164FA-397B-4A76-978D-1E78D3596B9A}_x0000_</stp>
        <tr r="P53" s="1"/>
      </tp>
      <tp>
        <v>36164</v>
        <stp/>
        <stp>{83E78623-B198-46B6-AFFA-82BD4E1E6264}_x0000_</stp>
        <tr r="P8" s="4"/>
      </tp>
      <tp>
        <v>34759</v>
        <stp/>
        <stp>{0C667283-DEF4-44E9-99C9-47CDB19F92E3}_x0000_</stp>
        <tr r="P52" s="2"/>
      </tp>
      <tp>
        <v>38344</v>
        <stp/>
        <stp>{4A3746CA-C7D6-4F1F-8134-C992A3294C18}_x0000_</stp>
        <tr r="P24" s="4"/>
      </tp>
      <tp>
        <v>35558</v>
        <stp/>
        <stp>{1758A872-838A-44BC-ADCA-D5CDCDA91DFE}_x0000_</stp>
        <tr r="P43" s="1"/>
      </tp>
      <tp>
        <v>34759</v>
        <stp/>
        <stp>{90FA8197-A0AA-4893-A82B-1F712D34AD54}_x0000_</stp>
        <tr r="P71" s="4"/>
      </tp>
    </main>
    <main first="pldatasource.rtgetrtdserver">
      <tp>
        <v>-0.38</v>
        <stp/>
        <stp xml:space="preserve">
EUR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4"/>
      </tp>
      <tp>
        <v>0.35420000000000001</v>
        <stp/>
        <stp xml:space="preserve">
USD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2"/>
      </tp>
      <tp>
        <v>0.35199999999999998</v>
        <stp/>
        <stp>_x0008_GBP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6"/>
      </tp>
      <tp>
        <v>-0.36199999999999999</v>
        <stp/>
        <stp>_x0008_EUR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4"/>
      </tp>
    </main>
    <main first="pldatasource.rhistoryrtdserver">
      <tp>
        <v>35102</v>
        <stp/>
        <stp>{D0DF2310-8666-42AF-8FEE-9BA2FC7DAB8B}_x0000_</stp>
        <tr r="P46" s="5"/>
      </tp>
      <tp>
        <v>34759</v>
        <stp/>
        <stp>{5A1530A9-6CF8-4C59-AA2A-55D05A6D32FB}_x0000_</stp>
        <tr r="P45" s="5"/>
      </tp>
      <tp>
        <v>41204</v>
        <stp/>
        <stp>{F534ECDA-00FE-41A5-A440-3E137819C4A7}_x0000_</stp>
        <tr r="P13" s="1"/>
      </tp>
      <tp>
        <v>37851</v>
        <stp/>
        <stp>{EC19CB86-DB21-40EC-A452-E38776A3B346}_x0000_</stp>
        <tr r="P60" s="6"/>
      </tp>
      <tp>
        <v>34759</v>
        <stp/>
        <stp>{5DE124FF-763E-4CBC-A512-3C3CEE894FCB}_x0000_</stp>
        <tr r="P35" s="6"/>
      </tp>
      <tp>
        <v>39703</v>
        <stp/>
        <stp>{C7471098-8143-457F-B019-D5F1BAD10C42}_x0000_</stp>
        <tr r="P49" s="5"/>
      </tp>
      <tp>
        <v>38344</v>
        <stp/>
        <stp>{4DCFB359-A327-4D15-9A84-C011040F3279}_x0000_</stp>
        <tr r="P20" s="4"/>
      </tp>
      <tp>
        <v>35648</v>
        <stp/>
        <stp>{45B5C191-F027-4DC0-B1AF-66E8AD426C8D}_x0000_</stp>
        <tr r="P56" s="2"/>
      </tp>
    </main>
    <main first="pldatasource.rtgetrtdserver">
      <tp>
        <v>-0.26</v>
        <stp/>
        <stp xml:space="preserve">
EUR21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4"/>
      </tp>
    </main>
    <main first="pldatasource.rtgetrtdserver">
      <tp>
        <v>6.3700000000000007E-2</v>
        <stp/>
        <stp xml:space="preserve">	GBPS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6"/>
      </tp>
    </main>
    <main first="pldatasource.rhistoryrtdserver">
      <tp>
        <v>38280</v>
        <stp/>
        <stp>{7E57A859-D7AB-46AA-A6BD-8142EE8D6DD0}_x0000_</stp>
        <tr r="P29" s="5"/>
      </tp>
      <tp>
        <v>34759</v>
        <stp/>
        <stp>{AC550165-5868-478F-A76B-9F94AFF348E9}_x0000_</stp>
        <tr r="P27" s="1"/>
      </tp>
      <tp>
        <v>36322</v>
        <stp/>
        <stp>{12A037AC-B07F-44B3-99E7-A3F705C1D361}_x0000_</stp>
        <tr r="P23" s="5"/>
      </tp>
      <tp>
        <v>34837</v>
        <stp/>
        <stp>{8E7E8DFF-51CF-418C-885E-BC226F0D60AA}_x0000_</stp>
        <tr r="P44" s="5"/>
      </tp>
      <tp>
        <v>36167</v>
        <stp/>
        <stp>{13A2253A-687B-4BBB-A58B-48F8005648F7}_x0000_</stp>
        <tr r="P120" s="4"/>
      </tp>
      <tp>
        <v>42146</v>
        <stp/>
        <stp>{249E322F-7BC6-45A3-8AB6-1882E924CFA5}_x0000_</stp>
        <tr r="P10" s="3"/>
      </tp>
      <tp>
        <v>36305</v>
        <stp/>
        <stp>{F242A084-2796-41B9-AEF7-20E255143467}_x0000_</stp>
        <tr r="P39" s="1"/>
      </tp>
      <tp>
        <v>38007</v>
        <stp/>
        <stp>{E1D9DD9E-D8E7-4D1D-A5C8-C442C80107EA}_x0000_</stp>
        <tr r="P101" s="4"/>
      </tp>
      <tp>
        <v>38579</v>
        <stp/>
        <stp>{A06485C6-428A-41A7-A991-F41BC1AEF5B3}_x0000_</stp>
        <tr r="P25" s="4"/>
      </tp>
    </main>
    <main first="pldatasource.rtgetrtdserver">
      <tp>
        <v>-0.24</v>
        <stp/>
        <stp xml:space="preserve">
EUR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4"/>
      </tp>
      <tp>
        <v>-0.18</v>
        <stp/>
        <stp xml:space="preserve">
EUR12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4"/>
      </tp>
      <tp>
        <v>0.48299999999999998</v>
        <stp/>
        <stp xml:space="preserve">
USD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2"/>
      </tp>
      <tp>
        <v>0.38200000000000001</v>
        <stp/>
        <stp>_x0008_GBP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6"/>
      </tp>
      <tp>
        <v>-0.38</v>
        <stp/>
        <stp>_x0008_EUR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4"/>
      </tp>
    </main>
    <main first="pldatasource.rhistoryrtdserver">
      <tp>
        <v>37083</v>
        <stp/>
        <stp>{79DF877B-A8A5-467A-98C5-F79A627398BA}_x0000_</stp>
        <tr r="P96" s="4"/>
      </tp>
      <tp>
        <v>34759</v>
        <stp/>
        <stp>{DED4D1D8-866F-4784-A5C7-20A000EF4EEC}_x0000_</stp>
        <tr r="P20" s="5"/>
      </tp>
      <tp>
        <v>34759</v>
        <stp/>
        <stp>{6751CE53-5F78-4AC3-9FE6-7F52D534C102}_x0000_</stp>
        <tr r="P55" s="4"/>
      </tp>
      <tp>
        <v>41459</v>
        <stp/>
        <stp>{778EB50C-3964-4E5A-A83D-6EF845EE7DC0}_x0000_</stp>
        <tr r="P20" s="1"/>
      </tp>
      <tp>
        <v>42934</v>
        <stp/>
        <stp>{67655DC2-B5FC-4687-91CE-119C46605B1D}_x0000_</stp>
        <tr r="P21" s="3"/>
      </tp>
      <tp>
        <v>35655</v>
        <stp/>
        <stp>{C5E19FDA-3561-4B80-884C-E70BBBCD669C}_x0000_</stp>
        <tr r="P32" s="3"/>
      </tp>
      <tp>
        <v>34759</v>
        <stp/>
        <stp>{89BC88C4-707B-45E6-A539-BA014E7E2639}_x0000_</stp>
        <tr r="P33" s="2"/>
      </tp>
      <tp>
        <v>40164</v>
        <stp/>
        <stp>{8D2F62B4-6B51-45EF-91D6-11528AA02F60}_x0000_</stp>
        <tr r="P53" s="5"/>
      </tp>
      <tp>
        <v>37120</v>
        <stp/>
        <stp>{75515617-BA36-406F-8AA2-95EBCB625F74}_x0000_</stp>
        <tr r="P121" s="4"/>
      </tp>
      <tp>
        <v>40816</v>
        <stp/>
        <stp>{7E97B781-6EBE-427F-9001-AC4B8230A2DD}_x0000_</stp>
        <tr r="P5" s="3"/>
      </tp>
      <tp>
        <v>36130</v>
        <stp/>
        <stp>{DDB9BA67-724E-42BB-814B-14A085BA0308}_x0000_</stp>
        <tr r="P117" s="4"/>
      </tp>
      <tp t="s">
        <v>Invalid RIC(s): EURIBOR9MD=</v>
        <stp/>
        <stp>{C055D4F5-B5FC-49F5-A43E-59929063063F}_x0000_</stp>
        <tr r="P154" s="4"/>
      </tp>
      <tp>
        <v>34759</v>
        <stp/>
        <stp>{85AC1191-A148-4069-8675-888A92C35BFE}_x0000_</stp>
        <tr r="P36" s="6"/>
      </tp>
      <tp>
        <v>41204</v>
        <stp/>
        <stp>{33E54851-13A0-4FDA-AD4A-EB29AC223E00}_x0000_</stp>
        <tr r="P14" s="1"/>
      </tp>
      <tp>
        <v>34759</v>
        <stp/>
        <stp>{8F009484-A4CE-4E29-8960-9591D4A4022F}_x0000_</stp>
        <tr r="P65" s="4"/>
      </tp>
      <tp>
        <v>37083</v>
        <stp/>
        <stp>{FB78F75A-3257-48D1-BBFA-B5A80E2EADC2}_x0000_</stp>
        <tr r="P80" s="4"/>
      </tp>
      <tp>
        <v>34759</v>
        <stp/>
        <stp>{54708EDE-C2B3-4AE7-B6B0-CFDB55A78698}_x0000_</stp>
        <tr r="P26" s="6"/>
      </tp>
      <tp>
        <v>39310</v>
        <stp/>
        <stp>{7DD6C635-E226-4ADE-850D-7D6213306163}_x0000_</stp>
        <tr r="P15" s="3"/>
      </tp>
    </main>
    <main first="pldatasource.rtgetrtdserver">
      <tp>
        <v>0.48399999999999999</v>
        <stp/>
        <stp>_x0008_GBP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6"/>
      </tp>
      <tp>
        <v>0.39800000000000002</v>
        <stp/>
        <stp>_x0008_GBP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6"/>
      </tp>
      <tp>
        <v>-0.28400000000000003</v>
        <stp/>
        <stp>_x0008_EUR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4"/>
      </tp>
      <tp>
        <v>-0.37</v>
        <stp/>
        <stp>_x0008_EUR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4"/>
      </tp>
      <tp>
        <v>0.38900000000000001</v>
        <stp/>
        <stp>_x0008_SE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>
        <v>0.33900000000000002</v>
        <stp/>
        <stp>_x0008_SE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>
        <v>0.35399999999999998</v>
        <stp/>
        <stp>_x0008_SE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>
        <v>0.97</v>
        <stp/>
        <stp>_x0008_NO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3"/>
      </tp>
      <tp>
        <v>0.93</v>
        <stp/>
        <stp>_x0008_NO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3"/>
      </tp>
      <tp>
        <v>0.86</v>
        <stp/>
        <stp>_x0008_NO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3"/>
      </tp>
      <tp>
        <v>1.4400000000000001E-2</v>
        <stp/>
        <stp>_x0008_DK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5"/>
      </tp>
    </main>
    <main first="pldatasource.rhistoryrtdserver">
      <tp>
        <v>34759</v>
        <stp/>
        <stp>{2E0723C8-BA2A-455B-A765-9264797F435C}_x0000_</stp>
        <tr r="P25" s="2"/>
      </tp>
      <tp>
        <v>36322</v>
        <stp/>
        <stp>{1984E5C5-99F2-40BB-8FCB-C8C0678ECDCB}_x0000_</stp>
        <tr r="P35" s="5"/>
      </tp>
      <tp>
        <v>38443</v>
        <stp/>
        <stp>{B85EF97A-B235-4401-8CD2-BE7524B3E04E}_x0000_</stp>
        <tr r="P15" s="5"/>
      </tp>
      <tp>
        <v>36229</v>
        <stp/>
        <stp>{EA68C355-A311-4116-A702-2812A8A25624}_x0000_</stp>
        <tr r="P11" s="4"/>
      </tp>
      <tp>
        <v>36020</v>
        <stp/>
        <stp>{BCAACF8B-5C2F-497F-A37D-A91AF20D5EF4}_x0000_</stp>
        <tr r="P59" s="6"/>
      </tp>
      <tp>
        <v>39322</v>
        <stp/>
        <stp>{21DC8FE7-CF6A-4E3A-8A9B-5A5AFDD28144}_x0000_</stp>
        <tr r="P16" s="6"/>
      </tp>
      <tp>
        <v>34759</v>
        <stp/>
        <stp>{5648EC50-5ECE-45BE-8469-79E97E8316A4}_x0000_</stp>
        <tr r="P28" s="1"/>
      </tp>
      <tp t="s">
        <v>Invalid RIC(s): EURIBOR12MD=</v>
        <stp/>
        <stp>{66A51773-A9E2-47C1-9DAD-CD7CC5DC8785}_x0000_</stp>
        <tr r="P157" s="4"/>
      </tp>
    </main>
    <main first="pldatasource.rtgetrtdserver">
      <tp>
        <v>-0.28000000000000003</v>
        <stp/>
        <stp xml:space="preserve">
EUR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4"/>
      </tp>
    </main>
    <main first="pldatasource.rtgetrtdserver">
      <tp>
        <v>-0.14800000000000002</v>
        <stp/>
        <stp xml:space="preserve">	EUREON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4"/>
      </tp>
      <tp>
        <v>-0.18100000000000002</v>
        <stp/>
        <stp xml:space="preserve">	EUREON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4"/>
      </tp>
      <tp>
        <v>-0.32300000000000001</v>
        <stp/>
        <stp xml:space="preserve">	EUREON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4"/>
      </tp>
      <tp>
        <v>-0.376</v>
        <stp/>
        <stp xml:space="preserve">	EUREON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4"/>
      </tp>
      <tp>
        <v>-0.23400000000000001</v>
        <stp/>
        <stp xml:space="preserve">	EUREON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4"/>
      </tp>
      <tp>
        <v>-0.28100000000000003</v>
        <stp/>
        <stp xml:space="preserve">	EUREON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4"/>
      </tp>
      <tp>
        <v>-0.50729999999999997</v>
        <stp/>
        <stp xml:space="preserve">	EUREO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4"/>
      </tp>
      <tp>
        <v>-0.42900000000000005</v>
        <stp/>
        <stp xml:space="preserve">	EUREON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4"/>
      </tp>
      <tp>
        <v>-0.48800000000000004</v>
        <stp/>
        <stp xml:space="preserve">	EUREO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4"/>
      </tp>
      <tp>
        <v>0.433</v>
        <stp/>
        <stp xml:space="preserve">
USD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2"/>
      </tp>
      <tp>
        <v>0.54100000000000004</v>
        <stp/>
        <stp>_x0008_GBP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6"/>
      </tp>
      <tp>
        <v>0.45020000000000004</v>
        <stp/>
        <stp>_x0008_GBP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6"/>
      </tp>
      <tp>
        <v>-0.28400000000000003</v>
        <stp/>
        <stp>_x0008_EUR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4"/>
      </tp>
      <tp>
        <v>-0.36</v>
        <stp/>
        <stp>_x0008_EUR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4"/>
      </tp>
    </main>
    <main first="pldatasource.rhistoryrtdserver">
      <tp>
        <v>37120</v>
        <stp/>
        <stp>{A1D8E45F-01A6-4EAB-9374-4A234A628359}_x0000_</stp>
        <tr r="P124" s="4"/>
      </tp>
      <tp>
        <v>37851</v>
        <stp/>
        <stp>{038237E3-8F93-4263-B8D1-B9134F868D26}_x0000_</stp>
        <tr r="P57" s="6"/>
      </tp>
      <tp>
        <v>37083</v>
        <stp/>
        <stp>{5A3AB3A3-2972-42B3-9B99-016E5C92260B}_x0000_</stp>
        <tr r="P89" s="4"/>
      </tp>
      <tp>
        <v>34759</v>
        <stp/>
        <stp>{6EFD623F-751B-4F3B-9418-FACF800B2123}_x0000_</stp>
        <tr r="P40" s="2"/>
      </tp>
      <tp>
        <v>34759</v>
        <stp/>
        <stp>{45FC815B-CF2A-426B-95DA-5610DF6D6D77}_x0000_</stp>
        <tr r="P146" s="4"/>
      </tp>
      <tp>
        <v>34759</v>
        <stp/>
        <stp>{3C14CD82-BB3B-4AD2-A2C4-C048A615B5FC}_x0000_</stp>
        <tr r="P53" s="6"/>
      </tp>
      <tp>
        <v>37948</v>
        <stp/>
        <stp>{BD2A7A5B-8930-48ED-ADC9-BD09F5C9F1F2}_x0000_</stp>
        <tr r="P16" s="2"/>
      </tp>
      <tp>
        <v>36165</v>
        <stp/>
        <stp>{70AD767F-ED23-4F21-9A35-B43F269B2F90}_x0000_</stp>
        <tr r="P50" s="4"/>
      </tp>
    </main>
    <main first="pldatasource.rtgetrtdserver">
      <tp>
        <v>-0.33</v>
        <stp/>
        <stp xml:space="preserve">
EUR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4"/>
      </tp>
      <tp>
        <v>0.39300000000000002</v>
        <stp/>
        <stp xml:space="preserve">
USD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2"/>
      </tp>
      <tp>
        <v>0.61499999999999999</v>
        <stp/>
        <stp>_x0008_GBP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6"/>
      </tp>
      <tp>
        <v>0.499</v>
        <stp/>
        <stp>_x0008_GBP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6"/>
      </tp>
      <tp>
        <v>-0.36</v>
        <stp/>
        <stp>_x0008_EUR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4"/>
      </tp>
      <tp>
        <v>-0.28999999999999998</v>
        <stp/>
        <stp>_x0008_EUR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4"/>
      </tp>
    </main>
    <main first="pldatasource.rhistoryrtdserver">
      <tp>
        <v>36356</v>
        <stp/>
        <stp>{907427EA-A57F-41E2-9DE9-CDBBD7E373DA}_x0000_</stp>
        <tr r="P38" s="5"/>
      </tp>
      <tp>
        <v>39322</v>
        <stp/>
        <stp>{45BFE392-14A8-4F05-96CE-17FA489E6ED4}_x0000_</stp>
        <tr r="P12" s="6"/>
      </tp>
      <tp>
        <v>34759</v>
        <stp/>
        <stp>{36573AF1-FA88-4C86-B03E-1B5DE6693378}_x0000_</stp>
        <tr r="P39" s="2"/>
      </tp>
      <tp>
        <v>34759</v>
        <stp/>
        <stp>{C578422C-C44F-4B3B-B1DC-3AA03871D484}_x0000_</stp>
        <tr r="P55" s="6"/>
      </tp>
      <tp>
        <v>34759</v>
        <stp/>
        <stp>{F8B8AC48-9B0F-44C0-8D21-9E56857C7463}_x0000_</stp>
        <tr r="P26" s="3"/>
      </tp>
      <tp>
        <v>34759</v>
        <stp/>
        <stp>{E691A37C-9E76-4C46-8E08-F5B542D0BE6A}_x0000_</stp>
        <tr r="P44" s="2"/>
      </tp>
      <tp>
        <v>34759</v>
        <stp/>
        <stp>{FC28BB01-CD3D-4F9D-BFB5-791E4D683949}_x0000_</stp>
        <tr r="P32" s="6"/>
      </tp>
      <tp>
        <v>37627</v>
        <stp/>
        <stp>{C5EA17F9-8107-4004-8D95-A56BA3A9966A}_x0000_</stp>
        <tr r="P7" s="5"/>
      </tp>
      <tp>
        <v>41459</v>
        <stp/>
        <stp>{6557382D-6935-41F6-944D-EA0F588172BE}_x0000_</stp>
        <tr r="P24" s="1"/>
      </tp>
      <tp>
        <v>39322</v>
        <stp/>
        <stp>{8C76BC53-DDA5-45E4-97FC-97E3C687DA66}_x0000_</stp>
        <tr r="P15" s="6"/>
      </tp>
    </main>
    <main first="pldatasource.rtgetrtdserver">
      <tp>
        <v>8.3700000000000011E-2</v>
        <stp/>
        <stp xml:space="preserve">	GBPS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6"/>
      </tp>
      <tp>
        <v>-0.222</v>
        <stp/>
        <stp xml:space="preserve">	EUREON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4"/>
      </tp>
      <tp>
        <v>-0.158</v>
        <stp/>
        <stp xml:space="preserve">	EUREON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4"/>
      </tp>
      <tp>
        <v>-0.32200000000000001</v>
        <stp/>
        <stp xml:space="preserve">	EUREON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4"/>
      </tp>
      <tp>
        <v>-0.24400000000000002</v>
        <stp/>
        <stp xml:space="preserve">	EUREON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4"/>
      </tp>
      <tp>
        <v>-0.42600000000000005</v>
        <stp/>
        <stp xml:space="preserve">	EUREON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4"/>
      </tp>
      <tp>
        <v>-0.373</v>
        <stp/>
        <stp xml:space="preserve">	EUREON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4"/>
      </tp>
      <tp>
        <v>-0.498</v>
        <stp/>
        <stp xml:space="preserve">	EUREO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4"/>
      </tp>
      <tp>
        <v>-0.47900000000000004</v>
        <stp/>
        <stp xml:space="preserve">	EUREON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4"/>
      </tp>
      <tp>
        <v>-0.5252</v>
        <stp/>
        <stp xml:space="preserve">	EUREO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4"/>
      </tp>
      <tp>
        <v>-0.51</v>
        <stp/>
        <stp xml:space="preserve">	EUREO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4"/>
      </tp>
      <tp>
        <v>-0.50629999999999997</v>
        <stp/>
        <stp xml:space="preserve">	EUREON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4"/>
      </tp>
      <tp>
        <v>-0.4985</v>
        <stp/>
        <stp xml:space="preserve">	EUREO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4"/>
      </tp>
      <tp>
        <v>-0.49130000000000001</v>
        <stp/>
        <stp xml:space="preserve">	EUREO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4"/>
      </tp>
      <tp>
        <v>-0.505</v>
        <stp/>
        <stp xml:space="preserve">	EUREON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4"/>
      </tp>
      <tp>
        <v>-0.503</v>
        <stp/>
        <stp xml:space="preserve">	EUREO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4"/>
      </tp>
      <tp>
        <v>-0.45</v>
        <stp/>
        <stp xml:space="preserve">	EUREO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4"/>
      </tp>
      <tp>
        <v>-0.48000000000000004</v>
        <stp/>
        <stp xml:space="preserve">	EUREO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4"/>
      </tp>
      <tp>
        <v>-0.46830000000000005</v>
        <stp/>
        <stp xml:space="preserve">	EUREO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4"/>
      </tp>
      <tp>
        <v>-0.48000000000000004</v>
        <stp/>
        <stp xml:space="preserve">	EUREO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4"/>
      </tp>
      <tp>
        <v>-0.48000000000000004</v>
        <stp/>
        <stp xml:space="preserve">	EUREO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4"/>
      </tp>
      <tp>
        <v>-0.48900000000000005</v>
        <stp/>
        <stp xml:space="preserve">	EUREO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4"/>
      </tp>
      <tp>
        <v>1.05</v>
        <stp/>
        <stp xml:space="preserve">	OINOK6MD=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3"/>
      </tp>
      <tp>
        <v>1.1300000000000001</v>
        <stp/>
        <stp xml:space="preserve">	OINOK3MD=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3"/>
      </tp>
      <tp>
        <v>1.01</v>
        <stp/>
        <stp xml:space="preserve">	OINOK2MD=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3"/>
      </tp>
      <tp>
        <v>0.9</v>
        <stp/>
        <stp xml:space="preserve">	OINOK1MD=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3"/>
      </tp>
      <tp>
        <v>0.54</v>
        <stp/>
        <stp xml:space="preserve">	OINOKSWD=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3"/>
      </tp>
      <tp t="s">
        <v xml:space="preserve">15X18 </v>
        <stp/>
        <stp xml:space="preserve">
EUR15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1" s="4"/>
      </tp>
      <tp t="s">
        <v>12X18</v>
        <stp/>
        <stp xml:space="preserve">
GBP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6"/>
      </tp>
      <tp t="s">
        <v>12X18</v>
        <stp/>
        <stp xml:space="preserve">
EUR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3" s="4"/>
      </tp>
      <tp>
        <v>-0.08</v>
        <stp/>
        <stp xml:space="preserve">	CIDKK6MD=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5"/>
      </tp>
      <tp>
        <v>-0.23</v>
        <stp/>
        <stp xml:space="preserve">	CIDKK3MD=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5"/>
      </tp>
      <tp>
        <v>-0.35670000000000002</v>
        <stp/>
        <stp xml:space="preserve">	CIDKK2WD=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5"/>
      </tp>
      <tp>
        <v>-0.26669999999999999</v>
        <stp/>
        <stp xml:space="preserve">	CIDKK2MD=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5"/>
      </tp>
      <tp>
        <v>0.14000000000000001</v>
        <stp/>
        <stp xml:space="preserve">	CIDKK1YD=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5"/>
      </tp>
      <tp>
        <v>-0.30670000000000003</v>
        <stp/>
        <stp xml:space="preserve">	CIDKK1MD=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5"/>
      </tp>
      <tp>
        <v>2.6700000000000002E-2</v>
        <stp/>
        <stp xml:space="preserve">	CIDKK9MD=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5"/>
      </tp>
      <tp>
        <v>-0.38330000000000003</v>
        <stp/>
        <stp xml:space="preserve">	CIDKKSWD=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5"/>
      </tp>
      <tp>
        <v>8.1000000000000003E-2</v>
        <stp/>
        <stp>_x000B_SEKAMTN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1.3000000000000001E-2</v>
        <stp/>
        <stp>_x000B_SEKAMTNS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3.4000000000000002E-2</v>
        <stp/>
        <stp>_x000B_SEKAMTNS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>
        <v>2.9000000000000001E-2</v>
        <stp/>
        <stp>_x000B_SEKAMTN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-6.0000000000000005E-2</v>
        <stp/>
        <stp>_x000B_SEKAMTN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>
        <v>2.5000000000000001E-2</v>
        <stp/>
        <stp>_x000B_SEKAMTNS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5.0000000000000001E-3</v>
        <stp/>
        <stp>_x000B_SEKAMTNS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>
        <v>-0.04</v>
        <stp/>
        <stp>_x000B_SEKAMTN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-2.1000000000000001E-2</v>
        <stp/>
        <stp>_x000B_SEKAMTN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>
        <v>5.3999999999999999E-2</v>
        <stp/>
        <stp>_x000B_SEKAMTNS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-7.0000000000000001E-3</v>
        <stp/>
        <stp>_x000B_SEKAMTNS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>
        <v>3.1E-2</v>
        <stp/>
        <stp>_x000B_SEKAMTN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>
        <v>0.29400000000000004</v>
        <stp/>
        <stp>_x000B_SEKAMTN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0.08</v>
        <stp/>
        <stp>_x000B_SEKAMTN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>
        <v>0.23500000000000001</v>
        <stp/>
        <stp>_x000B_SEKAMTN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0.14899999999999999</v>
        <stp/>
        <stp>_x000B_SEKAMTN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>
        <v>-0.02</v>
        <stp/>
        <stp>_x000B_SEKAMTNS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>
        <v>-0.04</v>
        <stp/>
        <stp>_x000B_SEKAMTNS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>
        <v>0.16900000000000001</v>
        <stp/>
        <stp>_x000B_SEKAMTN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0.215</v>
        <stp/>
        <stp>_x000B_SEKAMTN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>
        <v>0.1</v>
        <stp/>
        <stp>_x000B_SEKAMTN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0.27400000000000002</v>
        <stp/>
        <stp>_x000B_SEKAMTN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>
        <v>0.25900000000000001</v>
        <stp/>
        <stp>_x000B_SEKAMTN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>
        <v>-5.3000000000000005E-2</v>
        <stp/>
        <stp>_x000B_SEKAMTNS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>
        <v>0.373</v>
        <stp/>
        <stp>_x000B_SEKAMTN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>
        <v>0.39300000000000002</v>
        <stp/>
        <stp>_x000B_SEKAMTN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>
        <v>-3.3000000000000002E-2</v>
        <stp/>
        <stp>_x000B_SEKAMTNS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0.309</v>
        <stp/>
        <stp>_x000B_SEKAMTN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 t="s">
        <v xml:space="preserve">18X21 </v>
        <stp/>
        <stp xml:space="preserve">
EUR18X21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2" s="4"/>
      </tp>
      <tp>
        <v>0.68388000000000004</v>
        <stp/>
        <stp xml:space="preserve">	USDSWFSR=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2"/>
      </tp>
      <tp>
        <v>0.14800000000000002</v>
        <stp/>
        <stp xml:space="preserve">	GBPSWFSR=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6"/>
      </tp>
      <tp t="s">
        <v xml:space="preserve">21X24 </v>
        <stp/>
        <stp xml:space="preserve">
EUR21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3" s="4"/>
      </tp>
      <tp t="s">
        <v>12X15</v>
        <stp/>
        <stp xml:space="preserve">
EUR12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0" s="4"/>
      </tp>
      <tp t="s">
        <v>18X24</v>
        <stp/>
        <stp xml:space="preserve">
EUR18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4" s="4"/>
      </tp>
      <tp t="s">
        <v>12X24</v>
        <stp/>
        <stp xml:space="preserve">
EUR12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6" s="4"/>
      </tp>
      <tp>
        <v>6.5880000000000008E-2</v>
        <stp/>
        <stp xml:space="preserve">	GBPONFSR=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6"/>
      </tp>
      <tp>
        <v>0.17813000000000001</v>
        <stp/>
        <stp xml:space="preserve">	USDONFSR=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2"/>
      </tp>
      <tp>
        <v>-0.28620000000000001</v>
        <stp/>
        <stp>_x000B_DKKAMTN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</tp>
      <tp>
        <v>-0.21990000000000001</v>
        <stp/>
        <stp>_x000B_DKKAMTN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</tp>
      <tp>
        <v>-0.45500000000000002</v>
        <stp/>
        <stp>_x000B_DKKAMTNC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5"/>
      </tp>
      <tp>
        <v>-0.42500000000000004</v>
        <stp/>
        <stp>_x000B_DKKAMTNC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</tp>
      <tp>
        <v>-0.27990000000000004</v>
        <stp/>
        <stp>_x000B_DKKAMTN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5"/>
      </tp>
      <tp>
        <v>-0.32619999999999999</v>
        <stp/>
        <stp>_x000B_DKKAMTN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5"/>
      </tp>
      <tp>
        <v>-0.45500000000000002</v>
        <stp/>
        <stp>_x000B_DKKAMTNC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5"/>
      </tp>
      <tp>
        <v>-0.37380000000000002</v>
        <stp/>
        <stp>_x000B_DKKAMTN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5"/>
      </tp>
      <tp>
        <v>-0.41600000000000004</v>
        <stp/>
        <stp>_x000B_DKKAMTN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</tp>
      <tp>
        <v>-0.47600000000000003</v>
        <stp/>
        <stp>_x000B_DKKAMTNC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5"/>
      </tp>
      <tp>
        <v>-0.35400000000000004</v>
        <stp/>
        <stp>_x000B_DKKAMTNC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</tp>
      <tp>
        <v>-0.41300000000000003</v>
        <stp/>
        <stp>_x000B_DKKAMTN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5"/>
      </tp>
      <tp>
        <v>-0.373</v>
        <stp/>
        <stp>_x000B_DKKAMTN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</tp>
      <tp>
        <v>-0.49400000000000005</v>
        <stp/>
        <stp>_x000B_DKKAMTNC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5"/>
      </tp>
      <tp>
        <v>-0.376</v>
        <stp/>
        <stp>_x000B_DKKAMTNC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</tp>
      <tp>
        <v>-0.44600000000000001</v>
        <stp/>
        <stp>_x000B_DKKAMTN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5"/>
      </tp>
      <tp>
        <v>-0.33380000000000004</v>
        <stp/>
        <stp>_x000B_DKKAMTN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</tp>
      <tp>
        <v>-0.42500000000000004</v>
        <stp/>
        <stp>_x000B_DKKAMTNC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</tp>
      <tp>
        <v>-0.41800000000000004</v>
        <stp/>
        <stp>_x000B_DKKAMTNC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</tp>
      <tp>
        <v>-0.44800000000000001</v>
        <stp/>
        <stp>_x000B_DKKAMTNC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5"/>
      </tp>
      <tp>
        <v>0.76</v>
        <stp/>
        <stp>_x0007_NO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3"/>
      </tp>
      <tp>
        <v>0.70000000000000007</v>
        <stp/>
        <stp>_x0007_NO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3"/>
      </tp>
      <tp>
        <v>0.72</v>
        <stp/>
        <stp>_x0007_NO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3"/>
      </tp>
      <tp>
        <v>0.69000000000000006</v>
        <stp/>
        <stp>_x0007_NO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3"/>
      </tp>
      <tp>
        <v>0.67</v>
        <stp/>
        <stp>_x0007_NO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3"/>
      </tp>
      <tp>
        <v>0.69000000000000006</v>
        <stp/>
        <stp>_x0007_NO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3"/>
      </tp>
      <tp>
        <v>0.73</v>
        <stp/>
        <stp>_x0007_NO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3"/>
      </tp>
      <tp>
        <v>0.66</v>
        <stp/>
        <stp>_x0007_NO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3"/>
      </tp>
      <tp>
        <v>2.52E-2</v>
        <stp/>
        <stp>_x0007_DKK6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5"/>
      </tp>
      <tp>
        <v>9.0000000000000008E-4</v>
        <stp/>
        <stp>_x0007_DKK6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5"/>
      </tp>
      <tp>
        <v>-2.58E-2</v>
        <stp/>
        <stp>_x0007_DK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5"/>
      </tp>
      <tp>
        <v>-4.3300000000000005E-2</v>
        <stp/>
        <stp>_x0007_DK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5"/>
      </tp>
      <tp>
        <v>-5.3800000000000001E-2</v>
        <stp/>
        <stp>_x0007_DK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5"/>
      </tp>
      <tp>
        <v>-6.2300000000000001E-2</v>
        <stp/>
        <stp>_x0007_DK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5"/>
      </tp>
      <tp>
        <v>3.09E-2</v>
        <stp/>
        <stp>_x0007_DKK6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5"/>
      </tp>
      <tp>
        <v>4.2000000000000006E-3</v>
        <stp/>
        <stp>_x0007_DK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5"/>
      </tp>
      <tp>
        <v>5.5200000000000006E-2</v>
        <stp/>
        <stp>_x0007_DKK6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5"/>
      </tp>
      <tp>
        <v>-3.2300000000000002E-2</v>
        <stp/>
        <stp>_x0007_DK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5"/>
      </tp>
      <tp>
        <v>-1.3300000000000001E-2</v>
        <stp/>
        <stp>_x0007_DK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5"/>
      </tp>
      <tp>
        <v>-2.3800000000000002E-2</v>
        <stp/>
        <stp>_x0007_DK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5"/>
      </tp>
      <tp>
        <v>0.81</v>
        <stp/>
        <stp>_x0007_NO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3"/>
      </tp>
      <tp>
        <v>0.75</v>
        <stp/>
        <stp>_x0007_NO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3"/>
      </tp>
      <tp>
        <v>0.65500000000000003</v>
        <stp/>
        <stp>_x0007_NO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3"/>
      </tp>
      <tp>
        <v>0.64500000000000002</v>
        <stp/>
        <stp>_x0007_NO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3"/>
      </tp>
      <tp>
        <v>0.60499999999999998</v>
        <stp/>
        <stp>_x0007_NO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3"/>
      </tp>
      <tp>
        <v>0.63</v>
        <stp/>
        <stp>_x0007_NO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3"/>
      </tp>
      <tp>
        <v>0.60499999999999998</v>
        <stp/>
        <stp>_x0007_NO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3"/>
      </tp>
      <tp>
        <v>0.73</v>
        <stp/>
        <stp>_x0007_NO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3"/>
      </tp>
      <tp>
        <v>0.66</v>
        <stp/>
        <stp>_x0007_NO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3"/>
      </tp>
      <tp>
        <v>0.625</v>
        <stp/>
        <stp>_x0007_NO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3"/>
      </tp>
      <tp>
        <v>0.58499999999999996</v>
        <stp/>
        <stp>_x0007_NO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3"/>
      </tp>
      <tp>
        <v>0.63500000000000001</v>
        <stp/>
        <stp>_x0007_NO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3"/>
      </tp>
      <tp>
        <v>0.70000000000000007</v>
        <stp/>
        <stp>_x0007_NO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3"/>
      </tp>
      <tp>
        <v>0.63</v>
        <stp/>
        <stp>_x0007_NO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3"/>
      </tp>
      <tp>
        <v>0.6</v>
        <stp/>
        <stp>_x0007_NO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3"/>
      </tp>
      <tp>
        <v>0.58499999999999996</v>
        <stp/>
        <stp>_x0007_NO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3"/>
      </tp>
      <tp>
        <v>0.78</v>
        <stp/>
        <stp>_x0007_NO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3"/>
      </tp>
      <tp>
        <v>0.72</v>
        <stp/>
        <stp>_x0007_NO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3"/>
      </tp>
      <tp>
        <v>-8.8700000000000001E-2</v>
        <stp/>
        <stp>_x0007_DK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5"/>
      </tp>
      <tp>
        <v>-0.11130000000000001</v>
        <stp/>
        <stp>_x0007_DK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5"/>
      </tp>
      <tp>
        <v>-0.14000000000000001</v>
        <stp/>
        <stp>_x0007_DK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5"/>
      </tp>
      <tp>
        <v>-0.17</v>
        <stp/>
        <stp>_x0007_DK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5"/>
      </tp>
      <tp>
        <v>-0.18</v>
        <stp/>
        <stp>_x0007_DK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5"/>
      </tp>
      <tp>
        <v>-0.19</v>
        <stp/>
        <stp>_x0007_DK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5"/>
      </tp>
      <tp>
        <v>-0.2</v>
        <stp/>
        <stp>_x0007_DK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5"/>
      </tp>
      <tp>
        <v>-4.4600000000000001E-2</v>
        <stp/>
        <stp>_x0007_DK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5"/>
      </tp>
      <tp>
        <v>-6.5700000000000008E-2</v>
        <stp/>
        <stp>_x0007_DK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5"/>
      </tp>
      <tp>
        <v>-1.46E-2</v>
        <stp/>
        <stp>_x0007_DK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5"/>
      </tp>
      <tp>
        <v>-3.5700000000000003E-2</v>
        <stp/>
        <stp>_x0007_DK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5"/>
      </tp>
      <tp>
        <v>-0.12</v>
        <stp/>
        <stp>_x0007_DK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5"/>
      </tp>
      <tp>
        <v>-0.15</v>
        <stp/>
        <stp>_x0007_DK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5"/>
      </tp>
      <tp>
        <v>-5.8700000000000002E-2</v>
        <stp/>
        <stp>_x0007_DK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5"/>
      </tp>
      <tp>
        <v>-8.1299999999999997E-2</v>
        <stp/>
        <stp>_x0007_DK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5"/>
      </tp>
      <tp>
        <v>-0.18</v>
        <stp/>
        <stp>_x0007_DK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5"/>
      </tp>
      <tp>
        <v>-0.16</v>
        <stp/>
        <stp>_x0007_DK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5"/>
      </tp>
      <tp>
        <v>-0.17</v>
        <stp/>
        <stp>_x0007_DK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5"/>
      </tp>
      <tp>
        <v>0.2</v>
        <stp/>
        <stp>_x0007_SE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>
        <v>0.188</v>
        <stp/>
        <stp>_x0007_SE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>
        <v>0.20200000000000001</v>
        <stp/>
        <stp>_x0007_SE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>
        <v>0.2</v>
        <stp/>
        <stp>_x0007_SE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>
        <v>0.22</v>
        <stp/>
        <stp>_x0007_SE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>
        <v>0.215</v>
        <stp/>
        <stp>_x0007_SE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>
        <v>0.22</v>
        <stp/>
        <stp>_x0007_SE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>
        <v>0.31900000000000001</v>
        <stp/>
        <stp>_x0007_SE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>
        <v>0.23500000000000001</v>
        <stp/>
        <stp>_x0007_SE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>
        <v>0.27900000000000003</v>
        <stp/>
        <stp>_x0007_SE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>
        <v>0.20500000000000002</v>
        <stp/>
        <stp>_x0007_SE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>
        <v>0.182</v>
        <stp/>
        <stp>_x0007_SE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>
        <v>0.18</v>
        <stp/>
        <stp>_x0007_SE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>
        <v>0.16800000000000001</v>
        <stp/>
        <stp>_x0007_SE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>
        <v>0.185</v>
        <stp/>
        <stp>_x0007_SE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>
        <v>0.2</v>
        <stp/>
        <stp>_x0007_SE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>
        <v>0.17</v>
        <stp/>
        <stp>_x0007_SE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>
        <v>0.2</v>
        <stp/>
        <stp>_x0007_SE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>
        <v>0.24</v>
        <stp/>
        <stp>_x0005_NOWA=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3"/>
      </tp>
      <tp>
        <v>0.9567500000000001</v>
        <stp/>
        <stp xml:space="preserve">	USD1YFSR=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2"/>
      </tp>
      <tp>
        <v>0.23825000000000002</v>
        <stp/>
        <stp xml:space="preserve">	GBP1MFSR=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6"/>
      </tp>
      <tp>
        <v>0.79463000000000006</v>
        <stp/>
        <stp xml:space="preserve">	GBP1YFSR=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6"/>
      </tp>
      <tp>
        <v>0.92488000000000004</v>
        <stp/>
        <stp xml:space="preserve">	USD1MFSR=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2"/>
      </tp>
      <tp>
        <v>0.83900000000000008</v>
        <stp/>
        <stp>_x000B_USDAM3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2"/>
      </tp>
      <tp>
        <v>0.81900000000000006</v>
        <stp/>
        <stp>_x000B_USDAM3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2"/>
      </tp>
      <tp>
        <v>0.83900000000000008</v>
        <stp/>
        <stp>_x000B_USDAM3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2"/>
      </tp>
      <tp>
        <v>0.79900000000000004</v>
        <stp/>
        <stp>_x000B_USDAM3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2"/>
      </tp>
      <tp>
        <v>0.69800000000000006</v>
        <stp/>
        <stp>_x000B_SEKAB3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1"/>
      </tp>
      <tp>
        <v>0.66800000000000004</v>
        <stp/>
        <stp>_x000B_SEKAB3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1"/>
      </tp>
      <tp>
        <v>0.1731</v>
        <stp/>
        <stp>_x000B_EURAB6E29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4"/>
      </tp>
      <tp>
        <v>0.19400000000000001</v>
        <stp/>
        <stp>_x000B_EURAB6E28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4"/>
      </tp>
      <tp>
        <v>0.224</v>
        <stp/>
        <stp>_x000B_EURAB6E28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4"/>
      </tp>
      <tp>
        <v>0.21310000000000001</v>
        <stp/>
        <stp>_x000B_EURAB6E29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4"/>
      </tp>
      <tp>
        <v>0.26600000000000001</v>
        <stp/>
        <stp>_x000B_EURAB6E21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4"/>
      </tp>
      <tp>
        <v>0.46500000000000002</v>
        <stp/>
        <stp>_x000B_DKKAB6C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5"/>
      </tp>
      <tp>
        <v>0.29000000000000004</v>
        <stp/>
        <stp>_x000B_EURAB6E22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4"/>
      </tp>
      <tp>
        <v>0.2341</v>
        <stp/>
        <stp>_x000B_EURAB3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0" s="4"/>
      </tp>
      <tp>
        <v>0.2631</v>
        <stp/>
        <stp>_x000B_EURAB6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4"/>
      </tp>
      <tp>
        <v>0.28300000000000003</v>
        <stp/>
        <stp>_x000B_EURAB6E23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4"/>
      </tp>
      <tp>
        <v>0.253</v>
        <stp/>
        <stp>_x000B_EURAB6E23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4"/>
      </tp>
      <tp>
        <v>0.2641</v>
        <stp/>
        <stp>_x000B_EURAB3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0" s="4"/>
      </tp>
      <tp>
        <v>0.29310000000000003</v>
        <stp/>
        <stp>_x000B_EURAB6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4"/>
      </tp>
      <tp>
        <v>0.505</v>
        <stp/>
        <stp>_x000B_DKKAB6C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5"/>
      </tp>
      <tp>
        <v>0.26</v>
        <stp/>
        <stp>_x000B_EURAB6E22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4"/>
      </tp>
      <tp>
        <v>0.29600000000000004</v>
        <stp/>
        <stp>_x000B_EURAB6E21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4"/>
      </tp>
      <tp>
        <v>0.20100000000000001</v>
        <stp/>
        <stp>_x000B_EURAB3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1" s="4"/>
      </tp>
      <tp>
        <v>0.22790000000000002</v>
        <stp/>
        <stp>_x000B_EURAB6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4"/>
      </tp>
      <tp>
        <v>0.24760000000000001</v>
        <stp/>
        <stp>_x000B_EURAB6E26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4"/>
      </tp>
      <tp>
        <v>0.24300000000000002</v>
        <stp/>
        <stp>_x000B_EURAB6E24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4"/>
      </tp>
      <tp>
        <v>0.40500000000000003</v>
        <stp/>
        <stp>_x000B_DKKAB6C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5"/>
      </tp>
      <tp>
        <v>0.23600000000000002</v>
        <stp/>
        <stp>_x000B_EURAB6E27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4"/>
      </tp>
      <tp>
        <v>0.44500000000000001</v>
        <stp/>
        <stp>_x000B_DKKAB6C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5"/>
      </tp>
      <tp>
        <v>0.20600000000000002</v>
        <stp/>
        <stp>_x000B_EURAB6E27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4"/>
      </tp>
      <tp>
        <v>0.27300000000000002</v>
        <stp/>
        <stp>_x000B_EURAB6E24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4"/>
      </tp>
      <tp>
        <v>0.20760000000000001</v>
        <stp/>
        <stp>_x000B_EURAB6E26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4"/>
      </tp>
      <tp>
        <v>0.24200000000000002</v>
        <stp/>
        <stp>_x000B_EURAB3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1" s="4"/>
      </tp>
      <tp>
        <v>0.25790000000000002</v>
        <stp/>
        <stp>_x000B_EURAB6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4"/>
      </tp>
      <tp>
        <v>0.82969999999999999</v>
        <stp/>
        <stp>_x000B_USDAM3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2"/>
      </tp>
      <tp>
        <v>0.79010000000000002</v>
        <stp/>
        <stp>_x000B_USDAM3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2"/>
      </tp>
      <tp>
        <v>0.57000000000000006</v>
        <stp/>
        <stp>_x000B_SEKAB3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1"/>
      </tp>
      <tp>
        <v>0.54</v>
        <stp/>
        <stp>_x000B_SEKAB3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1"/>
      </tp>
      <tp>
        <v>0.32740000000000002</v>
        <stp/>
        <stp>_x000B_DKKAB6C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5"/>
      </tp>
      <tp>
        <v>0.16520000000000001</v>
        <stp/>
        <stp>_x000B_EURAB3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2" s="4"/>
      </tp>
      <tp>
        <v>0.1709</v>
        <stp/>
        <stp>_x000B_EURAB6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4"/>
      </tp>
      <tp>
        <v>0.17519999999999999</v>
        <stp/>
        <stp>_x000B_EURAB3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2" s="4"/>
      </tp>
      <tp>
        <v>0.20090000000000002</v>
        <stp/>
        <stp>_x000B_EURAB6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4"/>
      </tp>
      <tp>
        <v>0.3674</v>
        <stp/>
        <stp>_x000B_DKKAB6C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5"/>
      </tp>
      <tp>
        <v>0.54188000000000003</v>
        <stp/>
        <stp xml:space="preserve">	GBP3MFSR=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6"/>
      </tp>
      <tp>
        <v>1.23238</v>
        <stp/>
        <stp xml:space="preserve">	USD3MFSR=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2"/>
      </tp>
      <tp>
        <v>0.4</v>
        <stp/>
        <stp xml:space="preserve">	GBP2MFSR=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6"/>
      </tp>
      <tp>
        <v>1.1016300000000001</v>
        <stp/>
        <stp xml:space="preserve">	USD2MFSR=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2"/>
      </tp>
      <tp>
        <v>0.79900000000000004</v>
        <stp/>
        <stp>_x000B_USDAM3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2"/>
      </tp>
      <tp>
        <v>0.75940000000000007</v>
        <stp/>
        <stp>_x000B_USDAM3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2"/>
      </tp>
      <tp>
        <v>0.753</v>
        <stp/>
        <stp>_x000B_USDAM3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2"/>
      </tp>
      <tp>
        <v>0.22800000000000001</v>
        <stp/>
        <stp>_x000B_SEKAB3S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>
        <v>0.77280000000000004</v>
        <stp/>
        <stp>_x000B_USDAM3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2"/>
      </tp>
      <tp>
        <v>0.73320000000000007</v>
        <stp/>
        <stp>_x000B_USDAM3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2"/>
      </tp>
      <tp>
        <v>0.79260000000000008</v>
        <stp/>
        <stp>_x000B_USDAM3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2"/>
      </tp>
      <tp>
        <v>0.20800000000000002</v>
        <stp/>
        <stp>_x000B_SEKAB3S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>
        <v>0.67800000000000005</v>
        <stp/>
        <stp>_x000B_SEKAB3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1"/>
      </tp>
      <tp>
        <v>0.64800000000000002</v>
        <stp/>
        <stp>_x000B_SEKAB3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1"/>
      </tp>
      <tp>
        <v>0.53300000000000003</v>
        <stp/>
        <stp>_x000B_SEKAB3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1"/>
      </tp>
      <tp>
        <v>0.58800000000000008</v>
        <stp/>
        <stp>_x000B_SEKAB3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1"/>
      </tp>
      <tp>
        <v>0.60799999999999998</v>
        <stp/>
        <stp>_x000B_SEKAB3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1"/>
      </tp>
      <tp>
        <v>0.51300000000000001</v>
        <stp/>
        <stp>_x000B_SEKAB3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1"/>
      </tp>
      <tp>
        <v>0.2366</v>
        <stp/>
        <stp>_x000B_EURAB3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9" s="4"/>
      </tp>
      <tp>
        <v>0.26750000000000002</v>
        <stp/>
        <stp>_x000B_EURAB6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4"/>
      </tp>
      <tp>
        <v>0.23</v>
        <stp/>
        <stp>_x000B_EURAB3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8" s="4"/>
      </tp>
      <tp>
        <v>1.31</v>
        <stp/>
        <stp>_x000B_NOKAB6O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3"/>
      </tp>
      <tp>
        <v>0.26280000000000003</v>
        <stp/>
        <stp>_x000B_EURAB6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4"/>
      </tp>
      <tp>
        <v>-0.308</v>
        <stp/>
        <stp>_x000B_EURAB6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4"/>
      </tp>
      <tp>
        <v>-0.39550000000000002</v>
        <stp/>
        <stp>_x000B_EURAB3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1" s="4"/>
      </tp>
      <tp>
        <v>-0.30199999999999999</v>
        <stp/>
        <stp>_x000B_EURAB6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4"/>
      </tp>
      <tp>
        <v>-0.35550000000000004</v>
        <stp/>
        <stp>_x000B_EURAB3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1" s="4"/>
      </tp>
      <tp>
        <v>0.25</v>
        <stp/>
        <stp>_x000B_EURAB3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8" s="4"/>
      </tp>
      <tp>
        <v>1.26</v>
        <stp/>
        <stp>_x000B_NOKAB6O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3"/>
      </tp>
      <tp>
        <v>0.2828</v>
        <stp/>
        <stp>_x000B_EURAB6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4"/>
      </tp>
      <tp>
        <v>0.25659999999999999</v>
        <stp/>
        <stp>_x000B_EURAB3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9" s="4"/>
      </tp>
      <tp>
        <v>0.28750000000000003</v>
        <stp/>
        <stp>_x000B_EURAB6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4"/>
      </tp>
      <tp>
        <v>1.395</v>
        <stp/>
        <stp>_x000B_NOKAB6O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3"/>
      </tp>
      <tp>
        <v>1.345</v>
        <stp/>
        <stp>_x000B_NOKAB6O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3"/>
      </tp>
      <tp>
        <v>4.9000000000000002E-2</v>
        <stp/>
        <stp>_x000B_EURAB3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1" s="4"/>
      </tp>
      <tp>
        <v>0.11270000000000001</v>
        <stp/>
        <stp>_x000B_EURAB6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4"/>
      </tp>
      <tp>
        <v>0.33</v>
        <stp/>
        <stp>_x000B_DKKAB6C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5"/>
      </tp>
      <tp>
        <v>0.127</v>
        <stp/>
        <stp>_x000B_EURAB3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2" s="4"/>
      </tp>
      <tp>
        <v>0.16590000000000002</v>
        <stp/>
        <stp>_x000B_EURAB6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4"/>
      </tp>
      <tp>
        <v>0.42560000000000003</v>
        <stp/>
        <stp>_x000B_DKKAB6C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5"/>
      </tp>
      <tp>
        <v>1.12E-2</v>
        <stp/>
        <stp>_x000B_EURAB3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0" s="4"/>
      </tp>
      <tp>
        <v>7.6100000000000001E-2</v>
        <stp/>
        <stp>_x000B_EURAB6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4"/>
      </tp>
      <tp>
        <v>0.15090000000000001</v>
        <stp/>
        <stp>_x000B_EURAB3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3" s="4"/>
      </tp>
      <tp>
        <v>0.19690000000000002</v>
        <stp/>
        <stp>_x000B_EURAB6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4"/>
      </tp>
      <tp>
        <v>0.13090000000000002</v>
        <stp/>
        <stp>_x000B_EURAB3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3" s="4"/>
      </tp>
      <tp>
        <v>0.1769</v>
        <stp/>
        <stp>_x000B_EURAB6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4"/>
      </tp>
      <tp>
        <v>0.3856</v>
        <stp/>
        <stp>_x000B_DKKAB6C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5"/>
      </tp>
      <tp>
        <v>5.1200000000000002E-2</v>
        <stp/>
        <stp>_x000B_EURAB3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0" s="4"/>
      </tp>
      <tp>
        <v>9.6100000000000005E-2</v>
        <stp/>
        <stp>_x000B_EURAB6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4"/>
      </tp>
      <tp>
        <v>0.36000000000000004</v>
        <stp/>
        <stp>_x000B_DKKAB6C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5"/>
      </tp>
      <tp>
        <v>8.6000000000000007E-2</v>
        <stp/>
        <stp>_x000B_EURAB3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2" s="4"/>
      </tp>
      <tp>
        <v>0.1459</v>
        <stp/>
        <stp>_x000B_EURAB6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4"/>
      </tp>
      <tp>
        <v>9.0000000000000011E-2</v>
        <stp/>
        <stp>_x000B_EURAB3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1" s="4"/>
      </tp>
      <tp>
        <v>0.13270000000000001</v>
        <stp/>
        <stp>_x000B_EURAB6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4"/>
      </tp>
      <tp>
        <v>0.18240000000000001</v>
        <stp/>
        <stp>_x000B_EURAB3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5" s="4"/>
      </tp>
      <tp>
        <v>0.22140000000000001</v>
        <stp/>
        <stp>_x000B_EURAB6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4"/>
      </tp>
      <tp>
        <v>0.22450000000000001</v>
        <stp/>
        <stp>_x000B_EURAB3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6" s="4"/>
      </tp>
      <tp>
        <v>0.2616</v>
        <stp/>
        <stp>_x000B_EURAB6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4"/>
      </tp>
      <tp>
        <v>0.1603</v>
        <stp/>
        <stp>_x000B_EURAB3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4" s="4"/>
      </tp>
      <tp>
        <v>0.2029</v>
        <stp/>
        <stp>_x000B_EURAB6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4"/>
      </tp>
      <tp>
        <v>0.45020000000000004</v>
        <stp/>
        <stp>_x000B_DKKAB6C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5"/>
      </tp>
      <tp>
        <v>0.2394</v>
        <stp/>
        <stp>_x000B_EURAB3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7" s="4"/>
      </tp>
      <tp>
        <v>0.27429999999999999</v>
        <stp/>
        <stp>_x000B_EURAB6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4"/>
      </tp>
      <tp>
        <v>0.49020000000000002</v>
        <stp/>
        <stp>_x000B_DKKAB6C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5"/>
      </tp>
      <tp>
        <v>0.21940000000000001</v>
        <stp/>
        <stp>_x000B_EURAB3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7" s="4"/>
      </tp>
      <tp>
        <v>0.25430000000000003</v>
        <stp/>
        <stp>_x000B_EURAB6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4"/>
      </tp>
      <tp>
        <v>0.18030000000000002</v>
        <stp/>
        <stp>_x000B_EURAB3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4" s="4"/>
      </tp>
      <tp>
        <v>0.22290000000000001</v>
        <stp/>
        <stp>_x000B_EURAB6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4"/>
      </tp>
      <tp>
        <v>0.20450000000000002</v>
        <stp/>
        <stp>_x000B_EURAB3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6" s="4"/>
      </tp>
      <tp>
        <v>0.24160000000000001</v>
        <stp/>
        <stp>_x000B_EURAB6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4"/>
      </tp>
      <tp>
        <v>0.2074</v>
        <stp/>
        <stp>_x000B_EURAB3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5" s="4"/>
      </tp>
      <tp>
        <v>0.24640000000000001</v>
        <stp/>
        <stp>_x000B_EURAB6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4"/>
      </tp>
      <tp>
        <v>0.76700000000000002</v>
        <stp/>
        <stp>_x000B_USDAM3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2"/>
      </tp>
      <tp>
        <v>0.72699999999999998</v>
        <stp/>
        <stp>_x000B_USDAM3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2"/>
      </tp>
      <tp>
        <v>7.0900000000000005E-2</v>
        <stp/>
        <stp>_x000B_EURAB3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3" s="4"/>
      </tp>
      <tp>
        <v>8.0100000000000005E-2</v>
        <stp/>
        <stp>_x000B_EURAB6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4"/>
      </tp>
      <tp>
        <v>0.1109</v>
        <stp/>
        <stp>_x000B_EURAB3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3" s="4"/>
      </tp>
      <tp>
        <v>0.12010000000000001</v>
        <stp/>
        <stp>_x000B_EURAB6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4"/>
      </tp>
      <tp>
        <v>0.67713000000000001</v>
        <stp/>
        <stp xml:space="preserve">	GBP6MFSR=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6"/>
      </tp>
      <tp>
        <v>0.98213000000000006</v>
        <stp/>
        <stp xml:space="preserve">	USD6MFSR=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2"/>
      </tp>
      <tp>
        <v>0.68500000000000005</v>
        <stp/>
        <stp>_x000B_USDAM3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2"/>
      </tp>
      <tp>
        <v>0.64600000000000002</v>
        <stp/>
        <stp>_x000B_USDAM3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2"/>
      </tp>
      <tp>
        <v>1.5300000000000001E-2</v>
        <stp/>
        <stp>_x000B_EURAB3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4" s="4"/>
      </tp>
      <tp>
        <v>5.1000000000000004E-3</v>
        <stp/>
        <stp>_x000B_EURAB6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4"/>
      </tp>
      <tp>
        <v>2.53E-2</v>
        <stp/>
        <stp>_x000B_EURAB3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4" s="4"/>
      </tp>
      <tp>
        <v>4.5100000000000001E-2</v>
        <stp/>
        <stp>_x000B_EURAB6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4"/>
      </tp>
      <tp>
        <v>0.74009999999999998</v>
        <stp/>
        <stp xml:space="preserve">
USDAM3L9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2"/>
      </tp>
      <tp>
        <v>0.72130000000000005</v>
        <stp/>
        <stp xml:space="preserve">
USDAM3L8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2"/>
      </tp>
      <tp t="s">
        <v>#N/A The record could not be found</v>
        <stp/>
        <stp xml:space="preserve">	EURIBOR06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9" s="4"/>
      </tp>
      <tp t="s">
        <v>#N/A The record could not be found</v>
        <stp/>
        <stp xml:space="preserve">	EURIBOR07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0" s="4"/>
      </tp>
      <tp t="s">
        <v>#N/A The record could not be found</v>
        <stp/>
        <stp xml:space="preserve">	EURIBOR04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7" s="4"/>
      </tp>
      <tp t="s">
        <v>#N/A The record could not be found</v>
        <stp/>
        <stp xml:space="preserve">	EURIBOR05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8" s="4"/>
      </tp>
      <tp t="s">
        <v>#N/A The record could not be found</v>
        <stp/>
        <stp xml:space="preserve">	EURIBOR03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6" s="4"/>
      </tp>
      <tp t="s">
        <v>#N/A The record could not be found</v>
        <stp/>
        <stp xml:space="preserve">	EURIBOR08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1" s="4"/>
      </tp>
      <tp t="s">
        <v>#N/A The record could not be found</v>
        <stp/>
        <stp xml:space="preserve">	EURIBOR09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2" s="4"/>
      </tp>
      <tp t="s">
        <v>#N/A The record could not be found</v>
        <stp/>
        <stp xml:space="preserve">	EURIBOR16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4" s="4"/>
      </tp>
      <tp t="s">
        <v>#N/A</v>
        <stp/>
        <stp xml:space="preserve">	EURIBOR17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5" s="4"/>
      </tp>
      <tp t="s">
        <v>#N/A The record could not be found</v>
        <stp/>
        <stp xml:space="preserve">	EURIBOR14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7" s="4"/>
      </tp>
      <tp t="s">
        <v>#N/A The record could not be found</v>
        <stp/>
        <stp xml:space="preserve">	EURIBOR12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5" s="4"/>
      </tp>
      <tp t="s">
        <v>#N/A The record could not be found</v>
        <stp/>
        <stp xml:space="preserve">	EURIBOR13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6" s="4"/>
      </tp>
      <tp t="s">
        <v>#N/A The record could not be found</v>
        <stp/>
        <stp xml:space="preserve">	EURIBOR10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3" s="4"/>
      </tp>
      <tp t="s">
        <v>#N/A The record could not be found</v>
        <stp/>
        <stp xml:space="preserve">	EURIBOR11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4" s="4"/>
      </tp>
      <tp>
        <v>0.64400000000000002</v>
        <stp/>
        <stp xml:space="preserve">
USDAM3L1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2"/>
      </tp>
      <tp>
        <v>0.6401</v>
        <stp/>
        <stp>_x000B_GBPSB6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6"/>
      </tp>
      <tp>
        <v>0.64610000000000001</v>
        <stp/>
        <stp>_x000B_GBPSB6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6"/>
      </tp>
      <tp>
        <v>0.66110000000000002</v>
        <stp/>
        <stp>_x000B_GBPSB6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6"/>
      </tp>
      <tp>
        <v>0.62509999999999999</v>
        <stp/>
        <stp>_x000B_GBPSB6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6"/>
      </tp>
      <tp>
        <v>0.67959999999999998</v>
        <stp/>
        <stp>_x000B_GBPSB6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6"/>
      </tp>
      <tp>
        <v>0.66460000000000008</v>
        <stp/>
        <stp>_x000B_GBPSB6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6"/>
      </tp>
      <tp>
        <v>0.68559999999999999</v>
        <stp/>
        <stp>_x000B_GBPSB6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6"/>
      </tp>
      <tp>
        <v>0.67060000000000008</v>
        <stp/>
        <stp>_x000B_GBPSB6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6"/>
      </tp>
      <tp>
        <v>0.67230000000000001</v>
        <stp/>
        <stp>_x000B_GBPSB6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6"/>
      </tp>
      <tp>
        <v>0.6573</v>
        <stp/>
        <stp>_x000B_GBPSB6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6"/>
      </tp>
      <tp>
        <v>0.52900000000000003</v>
        <stp/>
        <stp xml:space="preserve">
USDAM3L3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2"/>
      </tp>
      <tp>
        <v>0.65510000000000002</v>
        <stp/>
        <stp>_x000B_GBPSB6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6"/>
      </tp>
      <tp>
        <v>0.6401</v>
        <stp/>
        <stp>_x000B_GBPSB6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6"/>
      </tp>
      <tp>
        <v>0.52700000000000002</v>
        <stp/>
        <stp xml:space="preserve">
USDAM3L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2"/>
      </tp>
      <tp>
        <v>0.67900000000000005</v>
        <stp/>
        <stp>_x000B_GBPSB6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6"/>
      </tp>
      <tp>
        <v>0.50900000000000001</v>
        <stp/>
        <stp>_x000B_GBPSB6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6"/>
      </tp>
      <tp>
        <v>0.59699999999999998</v>
        <stp/>
        <stp xml:space="preserve">
USDAM3L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2"/>
      </tp>
      <tp>
        <v>0.63400000000000001</v>
        <stp/>
        <stp>_x000B_GBPSB6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6"/>
      </tp>
      <tp>
        <v>0.46400000000000002</v>
        <stp/>
        <stp>_x000B_GBPSB6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6"/>
      </tp>
      <tp>
        <v>0.55549999999999999</v>
        <stp/>
        <stp xml:space="preserve">
USDAM3L4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2"/>
      </tp>
      <tp>
        <v>0.68200000000000005</v>
        <stp/>
        <stp xml:space="preserve">
USDAM3L7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2"/>
      </tp>
      <tp>
        <v>0.64100000000000001</v>
        <stp/>
        <stp xml:space="preserve">
USDAM3L6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15</xdr:row>
      <xdr:rowOff>152400</xdr:rowOff>
    </xdr:from>
    <xdr:to>
      <xdr:col>5</xdr:col>
      <xdr:colOff>1286598</xdr:colOff>
      <xdr:row>60</xdr:row>
      <xdr:rowOff>77386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B1388-A940-47A7-9144-8E0C9C94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067050"/>
          <a:ext cx="5182323" cy="8497486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15</xdr:row>
      <xdr:rowOff>152400</xdr:rowOff>
    </xdr:from>
    <xdr:to>
      <xdr:col>15</xdr:col>
      <xdr:colOff>400776</xdr:colOff>
      <xdr:row>62</xdr:row>
      <xdr:rowOff>106018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BCAFE-0552-4E5D-9DCD-48C9AF814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067050"/>
          <a:ext cx="5201376" cy="8907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186018</xdr:colOff>
      <xdr:row>3</xdr:row>
      <xdr:rowOff>112619</xdr:rowOff>
    </xdr:from>
    <xdr:to>
      <xdr:col>31</xdr:col>
      <xdr:colOff>592018</xdr:colOff>
      <xdr:row>29</xdr:row>
      <xdr:rowOff>132363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9577" y="684119"/>
          <a:ext cx="6457177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238125</xdr:colOff>
      <xdr:row>2</xdr:row>
      <xdr:rowOff>66675</xdr:rowOff>
    </xdr:from>
    <xdr:to>
      <xdr:col>31</xdr:col>
      <xdr:colOff>903</xdr:colOff>
      <xdr:row>28</xdr:row>
      <xdr:rowOff>95945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447675"/>
          <a:ext cx="6468378" cy="49822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2</xdr:row>
      <xdr:rowOff>180975</xdr:rowOff>
    </xdr:from>
    <xdr:to>
      <xdr:col>32</xdr:col>
      <xdr:colOff>48529</xdr:colOff>
      <xdr:row>33</xdr:row>
      <xdr:rowOff>10325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561975"/>
          <a:ext cx="6477904" cy="573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190500</xdr:colOff>
      <xdr:row>2</xdr:row>
      <xdr:rowOff>104775</xdr:rowOff>
    </xdr:from>
    <xdr:to>
      <xdr:col>29</xdr:col>
      <xdr:colOff>448565</xdr:colOff>
      <xdr:row>38</xdr:row>
      <xdr:rowOff>77153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485775"/>
          <a:ext cx="6373115" cy="6830378"/>
        </a:xfrm>
        <a:prstGeom prst="rect">
          <a:avLst/>
        </a:prstGeom>
      </xdr:spPr>
    </xdr:pic>
    <xdr:clientData/>
  </xdr:twoCellAnchor>
  <xdr:twoCellAnchor editAs="oneCell">
    <xdr:from>
      <xdr:col>20</xdr:col>
      <xdr:colOff>166008</xdr:colOff>
      <xdr:row>38</xdr:row>
      <xdr:rowOff>155121</xdr:rowOff>
    </xdr:from>
    <xdr:to>
      <xdr:col>27</xdr:col>
      <xdr:colOff>389883</xdr:colOff>
      <xdr:row>59</xdr:row>
      <xdr:rowOff>165206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FBCE8A-D343-49F6-9830-6E09F18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8408" y="7394121"/>
          <a:ext cx="5119725" cy="4010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1</xdr:row>
      <xdr:rowOff>78442</xdr:rowOff>
    </xdr:from>
    <xdr:to>
      <xdr:col>31</xdr:col>
      <xdr:colOff>458116</xdr:colOff>
      <xdr:row>24</xdr:row>
      <xdr:rowOff>98106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9883" y="268942"/>
          <a:ext cx="6509291" cy="44011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381561</xdr:colOff>
      <xdr:row>3</xdr:row>
      <xdr:rowOff>22410</xdr:rowOff>
    </xdr:from>
    <xdr:to>
      <xdr:col>31</xdr:col>
      <xdr:colOff>148821</xdr:colOff>
      <xdr:row>29</xdr:row>
      <xdr:rowOff>185049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1061" y="593910"/>
          <a:ext cx="6423554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uribor-rates.eu/en/what-is-euribor/" TargetMode="External"/><Relationship Id="rId1" Type="http://schemas.openxmlformats.org/officeDocument/2006/relationships/hyperlink" Target="https://www.morton-fraser.com/knowledge-hub/problem-sonia-alternative-libo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2A92-A4E9-492F-AD74-F11A35BBB66D}">
  <sheetPr>
    <tabColor rgb="FFC00000"/>
  </sheetPr>
  <dimension ref="B2:D30"/>
  <sheetViews>
    <sheetView tabSelected="1" workbookViewId="0">
      <selection activeCell="B2" sqref="B2"/>
    </sheetView>
  </sheetViews>
  <sheetFormatPr defaultRowHeight="15" x14ac:dyDescent="0.25"/>
  <cols>
    <col min="2" max="2" width="63.7109375" customWidth="1"/>
  </cols>
  <sheetData>
    <row r="2" spans="2:4" ht="15.75" x14ac:dyDescent="0.25">
      <c r="B2" s="8" t="s">
        <v>452</v>
      </c>
      <c r="C2" s="8"/>
      <c r="D2" s="8"/>
    </row>
    <row r="3" spans="2:4" ht="45" x14ac:dyDescent="0.25">
      <c r="B3" s="13" t="s">
        <v>448</v>
      </c>
      <c r="D3" t="s">
        <v>453</v>
      </c>
    </row>
    <row r="4" spans="2:4" ht="30" x14ac:dyDescent="0.25">
      <c r="B4" s="13" t="s">
        <v>449</v>
      </c>
      <c r="D4" t="s">
        <v>454</v>
      </c>
    </row>
    <row r="5" spans="2:4" x14ac:dyDescent="0.25">
      <c r="B5" s="13" t="s">
        <v>450</v>
      </c>
      <c r="D5" t="s">
        <v>455</v>
      </c>
    </row>
    <row r="6" spans="2:4" x14ac:dyDescent="0.25">
      <c r="B6" s="13"/>
    </row>
    <row r="7" spans="2:4" ht="15.75" x14ac:dyDescent="0.25">
      <c r="B7" s="20" t="s">
        <v>74</v>
      </c>
      <c r="C7" s="8"/>
    </row>
    <row r="8" spans="2:4" x14ac:dyDescent="0.25">
      <c r="B8" s="13"/>
    </row>
    <row r="9" spans="2:4" x14ac:dyDescent="0.25">
      <c r="B9" s="13"/>
    </row>
    <row r="10" spans="2:4" x14ac:dyDescent="0.25">
      <c r="B10" s="13"/>
    </row>
    <row r="11" spans="2:4" ht="15.75" x14ac:dyDescent="0.25">
      <c r="B11" s="20" t="s">
        <v>73</v>
      </c>
      <c r="C11" s="8"/>
    </row>
    <row r="12" spans="2:4" x14ac:dyDescent="0.25">
      <c r="B12" s="13" t="s">
        <v>434</v>
      </c>
      <c r="D12" t="s">
        <v>456</v>
      </c>
    </row>
    <row r="13" spans="2:4" ht="30" x14ac:dyDescent="0.25">
      <c r="B13" s="13" t="s">
        <v>451</v>
      </c>
      <c r="D13" t="s">
        <v>458</v>
      </c>
    </row>
    <row r="14" spans="2:4" x14ac:dyDescent="0.25">
      <c r="B14" s="13"/>
    </row>
    <row r="15" spans="2:4" ht="15.75" x14ac:dyDescent="0.25">
      <c r="B15" s="20" t="s">
        <v>76</v>
      </c>
      <c r="C15" s="8"/>
    </row>
    <row r="16" spans="2:4" x14ac:dyDescent="0.25">
      <c r="B16" s="13" t="s">
        <v>424</v>
      </c>
      <c r="D16" t="s">
        <v>457</v>
      </c>
    </row>
    <row r="17" spans="2:4" x14ac:dyDescent="0.25">
      <c r="B17" s="13" t="s">
        <v>433</v>
      </c>
      <c r="D17" t="s">
        <v>459</v>
      </c>
    </row>
    <row r="18" spans="2:4" x14ac:dyDescent="0.25">
      <c r="B18" s="13"/>
    </row>
    <row r="19" spans="2:4" ht="15.75" x14ac:dyDescent="0.25">
      <c r="B19" s="20" t="s">
        <v>68</v>
      </c>
      <c r="C19" s="8"/>
    </row>
    <row r="20" spans="2:4" ht="30" x14ac:dyDescent="0.25">
      <c r="B20" s="13" t="s">
        <v>423</v>
      </c>
      <c r="D20" t="s">
        <v>461</v>
      </c>
    </row>
    <row r="21" spans="2:4" ht="45" x14ac:dyDescent="0.25">
      <c r="B21" s="13" t="s">
        <v>421</v>
      </c>
      <c r="D21" t="s">
        <v>460</v>
      </c>
    </row>
    <row r="22" spans="2:4" ht="30" x14ac:dyDescent="0.25">
      <c r="B22" s="13" t="s">
        <v>422</v>
      </c>
      <c r="C22" s="14" t="s">
        <v>420</v>
      </c>
      <c r="D22" t="s">
        <v>462</v>
      </c>
    </row>
    <row r="23" spans="2:4" ht="30" x14ac:dyDescent="0.25">
      <c r="B23" s="13" t="s">
        <v>425</v>
      </c>
      <c r="D23" t="s">
        <v>463</v>
      </c>
    </row>
    <row r="24" spans="2:4" x14ac:dyDescent="0.25">
      <c r="B24" s="13"/>
    </row>
    <row r="25" spans="2:4" ht="15.75" x14ac:dyDescent="0.25">
      <c r="B25" s="20" t="s">
        <v>53</v>
      </c>
      <c r="C25" s="8"/>
    </row>
    <row r="26" spans="2:4" x14ac:dyDescent="0.25">
      <c r="B26" s="13"/>
    </row>
    <row r="27" spans="2:4" x14ac:dyDescent="0.25">
      <c r="B27" s="13"/>
    </row>
    <row r="28" spans="2:4" x14ac:dyDescent="0.25">
      <c r="B28" s="13"/>
    </row>
    <row r="29" spans="2:4" ht="15.75" x14ac:dyDescent="0.25">
      <c r="B29" s="20" t="s">
        <v>70</v>
      </c>
      <c r="C29" s="8"/>
    </row>
    <row r="30" spans="2:4" x14ac:dyDescent="0.25">
      <c r="B30" s="13" t="s">
        <v>344</v>
      </c>
      <c r="C30" s="14" t="s">
        <v>371</v>
      </c>
      <c r="D30" t="s">
        <v>464</v>
      </c>
    </row>
  </sheetData>
  <hyperlinks>
    <hyperlink ref="C30" r:id="rId1" xr:uid="{DA817CD1-A4FA-4A77-B8CB-3B4ECA020BE4}"/>
    <hyperlink ref="C22" r:id="rId2" xr:uid="{672B8315-65F2-4A4F-952F-5CE55E8C8BC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34C-858A-4D3E-8B03-FA04F31E270E}">
  <sheetPr>
    <tabColor theme="7"/>
  </sheetPr>
  <dimension ref="B2:H10"/>
  <sheetViews>
    <sheetView workbookViewId="0">
      <selection activeCell="B2" sqref="B2"/>
    </sheetView>
  </sheetViews>
  <sheetFormatPr defaultRowHeight="15" x14ac:dyDescent="0.25"/>
  <sheetData>
    <row r="2" spans="2:8" ht="15.75" x14ac:dyDescent="0.25">
      <c r="C2" s="8" t="s">
        <v>74</v>
      </c>
      <c r="D2" s="8" t="s">
        <v>73</v>
      </c>
      <c r="E2" s="8" t="s">
        <v>76</v>
      </c>
      <c r="F2" s="8" t="s">
        <v>68</v>
      </c>
      <c r="G2" s="18" t="s">
        <v>53</v>
      </c>
      <c r="H2" s="8" t="s">
        <v>70</v>
      </c>
    </row>
    <row r="3" spans="2:8" ht="15.75" x14ac:dyDescent="0.25">
      <c r="B3" s="8" t="s">
        <v>1</v>
      </c>
      <c r="C3" t="s">
        <v>332</v>
      </c>
      <c r="D3" t="s">
        <v>332</v>
      </c>
      <c r="G3" s="19"/>
    </row>
    <row r="4" spans="2:8" ht="15.75" x14ac:dyDescent="0.25">
      <c r="B4" s="8" t="s">
        <v>2</v>
      </c>
      <c r="C4" t="s">
        <v>332</v>
      </c>
      <c r="D4" t="s">
        <v>332</v>
      </c>
      <c r="E4" s="15" t="s">
        <v>409</v>
      </c>
      <c r="F4" t="s">
        <v>332</v>
      </c>
      <c r="G4" s="19"/>
      <c r="H4" t="s">
        <v>331</v>
      </c>
    </row>
    <row r="5" spans="2:8" ht="15.75" x14ac:dyDescent="0.25">
      <c r="B5" s="8" t="s">
        <v>33</v>
      </c>
      <c r="C5" t="s">
        <v>332</v>
      </c>
      <c r="D5" t="s">
        <v>332</v>
      </c>
      <c r="G5" s="19"/>
    </row>
    <row r="6" spans="2:8" ht="15.75" x14ac:dyDescent="0.25">
      <c r="B6" s="8" t="s">
        <v>3</v>
      </c>
      <c r="C6" t="s">
        <v>408</v>
      </c>
      <c r="D6" t="s">
        <v>408</v>
      </c>
      <c r="G6" s="19" t="s">
        <v>372</v>
      </c>
    </row>
    <row r="8" spans="2:8" x14ac:dyDescent="0.25">
      <c r="C8" t="s">
        <v>441</v>
      </c>
    </row>
    <row r="10" spans="2:8" x14ac:dyDescent="0.25">
      <c r="C10" t="s">
        <v>442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B2" sqref="B2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90</v>
      </c>
      <c r="C2" s="8" t="s">
        <v>91</v>
      </c>
    </row>
    <row r="3" spans="2:3" x14ac:dyDescent="0.25">
      <c r="B3" s="9" t="s">
        <v>74</v>
      </c>
      <c r="C3" s="9" t="s">
        <v>94</v>
      </c>
    </row>
    <row r="4" spans="2:3" x14ac:dyDescent="0.25">
      <c r="B4" s="9" t="s">
        <v>73</v>
      </c>
      <c r="C4" s="9" t="s">
        <v>93</v>
      </c>
    </row>
    <row r="5" spans="2:3" x14ac:dyDescent="0.25">
      <c r="B5" s="9" t="s">
        <v>76</v>
      </c>
      <c r="C5" s="9" t="s">
        <v>92</v>
      </c>
    </row>
    <row r="6" spans="2:3" x14ac:dyDescent="0.25">
      <c r="B6" s="9" t="s">
        <v>68</v>
      </c>
    </row>
    <row r="7" spans="2:3" x14ac:dyDescent="0.25">
      <c r="B7" s="9" t="s">
        <v>53</v>
      </c>
    </row>
    <row r="8" spans="2:3" x14ac:dyDescent="0.25">
      <c r="B8" s="9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H11"/>
  <sheetViews>
    <sheetView workbookViewId="0">
      <selection activeCell="E14" sqref="E14"/>
    </sheetView>
  </sheetViews>
  <sheetFormatPr defaultRowHeight="15" x14ac:dyDescent="0.25"/>
  <cols>
    <col min="2" max="2" width="23" bestFit="1" customWidth="1"/>
    <col min="3" max="3" width="12.42578125" bestFit="1" customWidth="1"/>
    <col min="4" max="4" width="19" bestFit="1" customWidth="1"/>
    <col min="5" max="5" width="14.28515625" bestFit="1" customWidth="1"/>
    <col min="6" max="6" width="27.140625" bestFit="1" customWidth="1"/>
    <col min="7" max="7" width="9.28515625" bestFit="1" customWidth="1"/>
    <col min="8" max="8" width="10.7109375" bestFit="1" customWidth="1"/>
  </cols>
  <sheetData>
    <row r="2" spans="2:8" ht="15.75" x14ac:dyDescent="0.25">
      <c r="C2" s="8" t="s">
        <v>74</v>
      </c>
      <c r="D2" s="8" t="s">
        <v>73</v>
      </c>
      <c r="E2" s="8" t="s">
        <v>76</v>
      </c>
      <c r="F2" s="8" t="s">
        <v>68</v>
      </c>
      <c r="G2" s="8" t="s">
        <v>53</v>
      </c>
      <c r="H2" s="8" t="s">
        <v>70</v>
      </c>
    </row>
    <row r="3" spans="2:8" ht="15.75" x14ac:dyDescent="0.25">
      <c r="B3" s="10" t="s">
        <v>86</v>
      </c>
      <c r="C3" s="11" t="s">
        <v>98</v>
      </c>
      <c r="D3" s="11" t="s">
        <v>103</v>
      </c>
      <c r="E3" s="11" t="s">
        <v>107</v>
      </c>
      <c r="F3" s="11" t="s">
        <v>108</v>
      </c>
      <c r="G3" s="11" t="s">
        <v>109</v>
      </c>
      <c r="H3" s="11" t="s">
        <v>95</v>
      </c>
    </row>
    <row r="4" spans="2:8" ht="15.75" x14ac:dyDescent="0.25">
      <c r="B4" s="8" t="s">
        <v>87</v>
      </c>
      <c r="C4" s="9" t="s">
        <v>99</v>
      </c>
      <c r="D4" s="9" t="s">
        <v>104</v>
      </c>
      <c r="E4" s="9" t="s">
        <v>112</v>
      </c>
      <c r="F4" s="9" t="s">
        <v>334</v>
      </c>
      <c r="G4" s="9" t="s">
        <v>110</v>
      </c>
      <c r="H4" s="9" t="s">
        <v>96</v>
      </c>
    </row>
    <row r="5" spans="2:8" ht="15.75" x14ac:dyDescent="0.25">
      <c r="B5" s="8" t="s">
        <v>88</v>
      </c>
      <c r="C5" s="9" t="s">
        <v>100</v>
      </c>
      <c r="D5" s="9" t="s">
        <v>105</v>
      </c>
      <c r="E5" s="9" t="s">
        <v>114</v>
      </c>
      <c r="F5" s="9" t="s">
        <v>115</v>
      </c>
      <c r="G5" s="9" t="s">
        <v>389</v>
      </c>
      <c r="H5" s="9" t="s">
        <v>89</v>
      </c>
    </row>
    <row r="6" spans="2:8" ht="15.75" x14ac:dyDescent="0.25">
      <c r="B6" s="8" t="s">
        <v>33</v>
      </c>
      <c r="C6" s="9" t="s">
        <v>101</v>
      </c>
      <c r="D6" s="9" t="s">
        <v>106</v>
      </c>
      <c r="E6" s="9" t="s">
        <v>113</v>
      </c>
      <c r="F6" s="9" t="s">
        <v>116</v>
      </c>
      <c r="G6" s="9" t="s">
        <v>111</v>
      </c>
      <c r="H6" s="9" t="s">
        <v>97</v>
      </c>
    </row>
    <row r="7" spans="2:8" ht="15.75" x14ac:dyDescent="0.25">
      <c r="B7" s="8" t="s">
        <v>2</v>
      </c>
      <c r="C7" s="9" t="s">
        <v>102</v>
      </c>
      <c r="D7" s="9" t="s">
        <v>268</v>
      </c>
      <c r="E7" s="9" t="s">
        <v>443</v>
      </c>
      <c r="F7" s="9" t="s">
        <v>446</v>
      </c>
      <c r="G7" s="9" t="s">
        <v>444</v>
      </c>
      <c r="H7" s="9" t="s">
        <v>445</v>
      </c>
    </row>
    <row r="9" spans="2:8" ht="15.75" x14ac:dyDescent="0.25">
      <c r="C9" s="8" t="s">
        <v>3</v>
      </c>
      <c r="D9" s="8" t="s">
        <v>435</v>
      </c>
      <c r="E9" s="8" t="s">
        <v>438</v>
      </c>
    </row>
    <row r="10" spans="2:8" ht="15.75" x14ac:dyDescent="0.25">
      <c r="B10" s="8" t="s">
        <v>436</v>
      </c>
      <c r="C10" s="9" t="s">
        <v>437</v>
      </c>
      <c r="D10" s="9" t="s">
        <v>439</v>
      </c>
      <c r="E10" s="9" t="s">
        <v>419</v>
      </c>
    </row>
    <row r="11" spans="2:8" x14ac:dyDescent="0.25">
      <c r="D11" s="9" t="s">
        <v>440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A2:T57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customWidth="1"/>
    <col min="14" max="14" width="6.140625" customWidth="1"/>
    <col min="16" max="16" width="11.85546875" bestFit="1" customWidth="1"/>
    <col min="17" max="17" width="7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74</v>
      </c>
      <c r="C2" s="2" t="s">
        <v>75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7" t="s">
        <v>0</v>
      </c>
      <c r="C4" s="7" t="s">
        <v>56</v>
      </c>
      <c r="D4" s="7" t="s">
        <v>57</v>
      </c>
      <c r="E4" s="7" t="s">
        <v>58</v>
      </c>
      <c r="F4" s="7" t="s">
        <v>59</v>
      </c>
      <c r="G4" s="7" t="s">
        <v>60</v>
      </c>
      <c r="H4" s="7" t="s">
        <v>61</v>
      </c>
      <c r="I4" s="7" t="s">
        <v>62</v>
      </c>
      <c r="J4" s="7" t="s">
        <v>63</v>
      </c>
      <c r="K4" s="7" t="s">
        <v>64</v>
      </c>
      <c r="L4" s="7" t="s">
        <v>65</v>
      </c>
      <c r="M4" s="7" t="s">
        <v>66</v>
      </c>
      <c r="N4" s="7" t="s">
        <v>267</v>
      </c>
      <c r="O4" s="22"/>
      <c r="P4" s="7" t="s">
        <v>416</v>
      </c>
      <c r="Q4" s="7" t="s">
        <v>414</v>
      </c>
      <c r="R4" s="22"/>
      <c r="S4" s="7" t="s">
        <v>426</v>
      </c>
      <c r="T4" s="7" t="s">
        <v>427</v>
      </c>
    </row>
    <row r="5" spans="2:20" x14ac:dyDescent="0.25">
      <c r="B5" t="s">
        <v>5</v>
      </c>
      <c r="C5" t="s">
        <v>1</v>
      </c>
      <c r="D5" t="str">
        <f t="shared" ref="D5:D19" si="0">_xlfn.CONCAT(C$2,B5,"=")</f>
        <v>SEKAMTNS1M=</v>
      </c>
      <c r="E5">
        <f>_xll.RtGet("IDN",D5,"BID")</f>
        <v>3.4000000000000002E-2</v>
      </c>
      <c r="F5">
        <f>_xll.RtGet("IDN",D5,"ASK")</f>
        <v>5.3999999999999999E-2</v>
      </c>
      <c r="G5">
        <f>AVERAGE(E5:F5)</f>
        <v>4.3999999999999997E-2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 t="shared" ref="M5:M19" si="1">B$2</f>
        <v>SEK</v>
      </c>
      <c r="N5" s="12">
        <v>0</v>
      </c>
      <c r="P5" s="16">
        <f>_xll.RHistory(D5,".Timestamp;.Close","START:01-Mar-1995 NBROWS:1 INTERVAL:1D",,"SORT:ASC TSREPEAT:NO")</f>
        <v>37502</v>
      </c>
      <c r="Q5">
        <v>4.34</v>
      </c>
    </row>
    <row r="6" spans="2:20" x14ac:dyDescent="0.25">
      <c r="B6" t="s">
        <v>6</v>
      </c>
      <c r="C6" t="s">
        <v>1</v>
      </c>
      <c r="D6" t="str">
        <f t="shared" si="0"/>
        <v>SEKAMTNS2M=</v>
      </c>
      <c r="E6">
        <f>_xll.RtGet("IDN",D6,"BID")</f>
        <v>5.0000000000000001E-3</v>
      </c>
      <c r="F6">
        <f>_xll.RtGet("IDN",D6,"ASK")</f>
        <v>2.5000000000000001E-2</v>
      </c>
      <c r="G6">
        <f t="shared" ref="G6:G24" si="2">AVERAGE(E6:F6)</f>
        <v>1.5000000000000001E-2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si="1"/>
        <v>SEK</v>
      </c>
      <c r="N6" s="12">
        <v>0</v>
      </c>
      <c r="P6" s="16">
        <f>_xll.RHistory(D6,".Timestamp;.Close","START:01-Mar-1995 NBROWS:1 INTERVAL:1D",,"SORT:ASC TSREPEAT:NO")</f>
        <v>37502</v>
      </c>
      <c r="Q6">
        <v>4.34</v>
      </c>
    </row>
    <row r="7" spans="2:20" x14ac:dyDescent="0.25">
      <c r="B7" t="s">
        <v>7</v>
      </c>
      <c r="C7" t="s">
        <v>1</v>
      </c>
      <c r="D7" t="str">
        <f t="shared" si="0"/>
        <v>SEKAMTNS3M=</v>
      </c>
      <c r="E7">
        <f>_xll.RtGet("IDN",D7,"BID")</f>
        <v>-7.0000000000000001E-3</v>
      </c>
      <c r="F7">
        <f>_xll.RtGet("IDN",D7,"ASK")</f>
        <v>1.3000000000000001E-2</v>
      </c>
      <c r="G7">
        <f t="shared" si="2"/>
        <v>3.0000000000000005E-3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1"/>
        <v>SEK</v>
      </c>
      <c r="N7" s="12">
        <v>0</v>
      </c>
      <c r="P7" s="16">
        <f>_xll.RHistory(D7,".Timestamp;.Close","START:01-Mar-1995 NBROWS:1 INTERVAL:1D",,"SORT:ASC TSREPEAT:NO")</f>
        <v>37502</v>
      </c>
      <c r="Q7">
        <v>4.33</v>
      </c>
    </row>
    <row r="8" spans="2:20" x14ac:dyDescent="0.25">
      <c r="B8" t="s">
        <v>10</v>
      </c>
      <c r="C8" t="s">
        <v>1</v>
      </c>
      <c r="D8" t="str">
        <f t="shared" si="0"/>
        <v>SEKAMTNS6M=</v>
      </c>
      <c r="E8">
        <f>_xll.RtGet("IDN",D8,"BID")</f>
        <v>-0.04</v>
      </c>
      <c r="F8">
        <f>_xll.RtGet("IDN",D8,"ASK")</f>
        <v>-0.02</v>
      </c>
      <c r="G8">
        <f t="shared" si="2"/>
        <v>-0.03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1"/>
        <v>SEK</v>
      </c>
      <c r="N8" s="12">
        <v>0</v>
      </c>
      <c r="P8" s="16">
        <f>_xll.RHistory(D8,".Timestamp;.Close","START:01-Mar-1995 NBROWS:1 INTERVAL:1D",,"SORT:ASC TSREPEAT:NO")</f>
        <v>37502</v>
      </c>
      <c r="Q8">
        <v>4.3600000000000003</v>
      </c>
    </row>
    <row r="9" spans="2:20" x14ac:dyDescent="0.25">
      <c r="B9" t="s">
        <v>13</v>
      </c>
      <c r="C9" t="s">
        <v>1</v>
      </c>
      <c r="D9" t="str">
        <f t="shared" si="0"/>
        <v>SEKAMTNS9M=</v>
      </c>
      <c r="E9">
        <f>_xll.RtGet("IDN",D9,"BID")</f>
        <v>-5.3000000000000005E-2</v>
      </c>
      <c r="F9">
        <f>_xll.RtGet("IDN",D9,"ASK")</f>
        <v>-3.3000000000000002E-2</v>
      </c>
      <c r="G9">
        <f t="shared" si="2"/>
        <v>-4.3000000000000003E-2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1"/>
        <v>SEK</v>
      </c>
      <c r="N9" s="12">
        <v>0</v>
      </c>
      <c r="P9" s="16">
        <f>_xll.RHistory(D9,".Timestamp;.Close","START:01-Mar-1995 NBROWS:1 INTERVAL:1D",,"SORT:ASC TSREPEAT:NO")</f>
        <v>37502</v>
      </c>
      <c r="Q9">
        <v>4.41</v>
      </c>
    </row>
    <row r="10" spans="2:20" x14ac:dyDescent="0.25">
      <c r="B10" t="s">
        <v>16</v>
      </c>
      <c r="C10" t="s">
        <v>1</v>
      </c>
      <c r="D10" t="str">
        <f t="shared" si="0"/>
        <v>SEKAMTNS1Y=</v>
      </c>
      <c r="E10">
        <f>_xll.RtGet("IDN",D10,"BID")</f>
        <v>-6.0000000000000005E-2</v>
      </c>
      <c r="F10">
        <f>_xll.RtGet("IDN",D10,"ASK")</f>
        <v>-0.04</v>
      </c>
      <c r="G10">
        <f t="shared" si="2"/>
        <v>-0.05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1"/>
        <v>SEK</v>
      </c>
      <c r="N10" s="12">
        <v>0</v>
      </c>
      <c r="P10" s="16">
        <f>_xll.RHistory(D10,".Timestamp;.Close","START:01-Mar-1995 NBROWS:1 INTERVAL:1D",,"SORT:ASC TSREPEAT:NO")</f>
        <v>37497</v>
      </c>
      <c r="Q10">
        <v>4.4800000000000004</v>
      </c>
    </row>
    <row r="11" spans="2:20" x14ac:dyDescent="0.25">
      <c r="B11" t="s">
        <v>17</v>
      </c>
      <c r="C11" t="s">
        <v>1</v>
      </c>
      <c r="D11" t="str">
        <f t="shared" si="0"/>
        <v>SEKAMTNS2Y=</v>
      </c>
      <c r="E11">
        <f>_xll.RtGet("IDN",D11,"BID")</f>
        <v>-2.1000000000000001E-2</v>
      </c>
      <c r="F11">
        <f>_xll.RtGet("IDN",D11,"ASK")</f>
        <v>2.9000000000000001E-2</v>
      </c>
      <c r="G11">
        <f t="shared" si="2"/>
        <v>4.0000000000000001E-3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1"/>
        <v>SEK</v>
      </c>
      <c r="N11" s="12">
        <v>0</v>
      </c>
      <c r="P11" s="16">
        <f>_xll.RHistory(D11,".Timestamp;.Close","START:01-Mar-1995 NBROWS:1 INTERVAL:1D",,"SORT:ASC TSREPEAT:NO")</f>
        <v>41204</v>
      </c>
      <c r="Q11">
        <v>1.0149999999999999</v>
      </c>
    </row>
    <row r="12" spans="2:20" x14ac:dyDescent="0.25">
      <c r="B12" t="s">
        <v>18</v>
      </c>
      <c r="C12" t="s">
        <v>1</v>
      </c>
      <c r="D12" t="str">
        <f t="shared" si="0"/>
        <v>SEKAMTNS3Y=</v>
      </c>
      <c r="E12">
        <f>_xll.RtGet("IDN",D12,"BID")</f>
        <v>3.1E-2</v>
      </c>
      <c r="F12">
        <f>_xll.RtGet("IDN",D12,"ASK")</f>
        <v>8.1000000000000003E-2</v>
      </c>
      <c r="G12">
        <f t="shared" si="2"/>
        <v>5.6000000000000001E-2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1"/>
        <v>SEK</v>
      </c>
      <c r="N12" s="12">
        <v>0</v>
      </c>
      <c r="P12" s="16">
        <f>_xll.RHistory(D12,".Timestamp;.Close","START:01-Mar-1995 NBROWS:1 INTERVAL:1D",,"SORT:ASC TSREPEAT:NO")</f>
        <v>41204</v>
      </c>
      <c r="Q12">
        <v>1.105</v>
      </c>
    </row>
    <row r="13" spans="2:20" x14ac:dyDescent="0.25">
      <c r="B13" t="s">
        <v>19</v>
      </c>
      <c r="C13" t="s">
        <v>1</v>
      </c>
      <c r="D13" t="str">
        <f t="shared" si="0"/>
        <v>SEKAMTNS4Y=</v>
      </c>
      <c r="E13">
        <f>_xll.RtGet("IDN",D13,"BID")</f>
        <v>0.08</v>
      </c>
      <c r="F13">
        <f>_xll.RtGet("IDN",D13,"ASK")</f>
        <v>0.1</v>
      </c>
      <c r="G13">
        <f t="shared" si="2"/>
        <v>0.09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SEK</v>
      </c>
      <c r="N13" s="12">
        <v>0</v>
      </c>
      <c r="P13" s="16">
        <f>_xll.RHistory(D13,".Timestamp;.Close","START:01-Mar-1995 NBROWS:1 INTERVAL:1D",,"SORT:ASC TSREPEAT:NO")</f>
        <v>41204</v>
      </c>
      <c r="Q13">
        <v>1.22</v>
      </c>
    </row>
    <row r="14" spans="2:20" x14ac:dyDescent="0.25">
      <c r="B14" t="s">
        <v>20</v>
      </c>
      <c r="C14" t="s">
        <v>1</v>
      </c>
      <c r="D14" t="str">
        <f t="shared" si="0"/>
        <v>SEKAMTNS5Y=</v>
      </c>
      <c r="E14">
        <f>_xll.RtGet("IDN",D14,"BID")</f>
        <v>0.14899999999999999</v>
      </c>
      <c r="F14">
        <f>_xll.RtGet("IDN",D14,"ASK")</f>
        <v>0.16900000000000001</v>
      </c>
      <c r="G14">
        <f t="shared" si="2"/>
        <v>0.159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SEK</v>
      </c>
      <c r="N14" s="12">
        <v>0</v>
      </c>
      <c r="P14" s="16">
        <f>_xll.RHistory(D14,".Timestamp;.Close","START:01-Mar-1995 NBROWS:1 INTERVAL:1D",,"SORT:ASC TSREPEAT:NO")</f>
        <v>41204</v>
      </c>
      <c r="Q14">
        <v>1.365</v>
      </c>
    </row>
    <row r="15" spans="2:20" x14ac:dyDescent="0.25">
      <c r="B15" t="s">
        <v>21</v>
      </c>
      <c r="C15" t="s">
        <v>1</v>
      </c>
      <c r="D15" t="str">
        <f t="shared" si="0"/>
        <v>SEKAMTNS6Y=</v>
      </c>
      <c r="E15">
        <f>_xll.RtGet("IDN",D15,"BID")</f>
        <v>0.215</v>
      </c>
      <c r="F15">
        <f>_xll.RtGet("IDN",D15,"ASK")</f>
        <v>0.23500000000000001</v>
      </c>
      <c r="G15">
        <f t="shared" si="2"/>
        <v>0.22500000000000001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1"/>
        <v>SEK</v>
      </c>
      <c r="N15" s="12">
        <v>0</v>
      </c>
      <c r="P15" s="16">
        <f>_xll.RHistory(D15,".Timestamp;.Close","START:01-Mar-1995 NBROWS:1 INTERVAL:1D",,"SORT:ASC TSREPEAT:NO")</f>
        <v>41204</v>
      </c>
      <c r="Q15">
        <v>1.49</v>
      </c>
    </row>
    <row r="16" spans="2:20" x14ac:dyDescent="0.25">
      <c r="B16" t="s">
        <v>22</v>
      </c>
      <c r="C16" t="s">
        <v>1</v>
      </c>
      <c r="D16" t="str">
        <f t="shared" si="0"/>
        <v>SEKAMTNS7Y=</v>
      </c>
      <c r="E16">
        <f>_xll.RtGet("IDN",D16,"BID")</f>
        <v>0.27400000000000002</v>
      </c>
      <c r="F16">
        <f>_xll.RtGet("IDN",D16,"ASK")</f>
        <v>0.29400000000000004</v>
      </c>
      <c r="G16">
        <f t="shared" si="2"/>
        <v>0.28400000000000003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1"/>
        <v>SEK</v>
      </c>
      <c r="N16" s="12">
        <v>0</v>
      </c>
      <c r="P16" s="16">
        <f>_xll.RHistory(D16,".Timestamp;.Close","START:01-Mar-1995 NBROWS:1 INTERVAL:1D",,"SORT:ASC TSREPEAT:NO")</f>
        <v>41204</v>
      </c>
      <c r="Q16">
        <v>1.615</v>
      </c>
    </row>
    <row r="17" spans="1:20" x14ac:dyDescent="0.25">
      <c r="B17" t="s">
        <v>23</v>
      </c>
      <c r="C17" t="s">
        <v>1</v>
      </c>
      <c r="D17" t="str">
        <f t="shared" si="0"/>
        <v>SEKAMTNS8Y=</v>
      </c>
      <c r="E17">
        <f>_xll.RtGet("IDN",D17,"BID")</f>
        <v>0.25900000000000001</v>
      </c>
      <c r="F17">
        <f>_xll.RtGet("IDN",D17,"ASK")</f>
        <v>0.309</v>
      </c>
      <c r="G17">
        <f t="shared" si="2"/>
        <v>0.28400000000000003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1"/>
        <v>SEK</v>
      </c>
      <c r="N17" s="12">
        <v>0</v>
      </c>
      <c r="P17" s="16">
        <f>_xll.RHistory(D17,".Timestamp;.Close","START:01-Mar-1995 NBROWS:1 INTERVAL:1D",,"SORT:ASC TSREPEAT:NO")</f>
        <v>41204</v>
      </c>
      <c r="Q17">
        <v>1.7150000000000001</v>
      </c>
    </row>
    <row r="18" spans="1:20" x14ac:dyDescent="0.25">
      <c r="B18" t="s">
        <v>24</v>
      </c>
      <c r="C18" t="s">
        <v>1</v>
      </c>
      <c r="D18" t="str">
        <f t="shared" si="0"/>
        <v>SEKAMTNS9Y=</v>
      </c>
      <c r="E18">
        <f>_xll.RtGet("IDN",D18,"BID")</f>
        <v>0.373</v>
      </c>
      <c r="F18">
        <f>_xll.RtGet("IDN",D18,"ASK")</f>
        <v>0.39300000000000002</v>
      </c>
      <c r="G18">
        <f t="shared" si="2"/>
        <v>0.38300000000000001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1"/>
        <v>SEK</v>
      </c>
      <c r="N18" s="12">
        <v>0</v>
      </c>
      <c r="P18" s="16">
        <f>_xll.RHistory(D18,".Timestamp;.Close","START:01-Mar-1995 NBROWS:1 INTERVAL:1D",,"SORT:ASC TSREPEAT:NO")</f>
        <v>41204</v>
      </c>
      <c r="Q18">
        <v>1.81</v>
      </c>
    </row>
    <row r="19" spans="1:20" x14ac:dyDescent="0.25">
      <c r="B19" t="s">
        <v>25</v>
      </c>
      <c r="C19" t="s">
        <v>1</v>
      </c>
      <c r="D19" t="str">
        <f t="shared" si="0"/>
        <v>SEKAMTNS10Y=</v>
      </c>
      <c r="E19">
        <f>_xll.RtGet("IDN",D19,"BID")</f>
        <v>0.41600000000000004</v>
      </c>
      <c r="F19">
        <f>_xll.RtGet("IDN",D19,"ASK")</f>
        <v>0.436</v>
      </c>
      <c r="G19">
        <f t="shared" si="2"/>
        <v>0.42600000000000005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1"/>
        <v>SEK</v>
      </c>
      <c r="N19" s="12">
        <v>0</v>
      </c>
      <c r="P19" s="16">
        <f>_xll.RHistory(D19,".Timestamp;.Close","START:01-Mar-1995 NBROWS:1 INTERVAL:1D",,"SORT:ASC TSREPEAT:NO")</f>
        <v>41204</v>
      </c>
      <c r="Q19">
        <v>1.895</v>
      </c>
    </row>
    <row r="20" spans="1:20" x14ac:dyDescent="0.25">
      <c r="B20" t="s">
        <v>26</v>
      </c>
      <c r="C20" t="s">
        <v>1</v>
      </c>
      <c r="D20" t="str">
        <f t="shared" ref="D20:D24" si="3">_xlfn.CONCAT("SEKAMTNS",B20,"=")</f>
        <v>SEKAMTNS12Y=</v>
      </c>
      <c r="E20">
        <f>_xll.RtGet("IDN",D20,"BID")</f>
        <v>0.41300000000000003</v>
      </c>
      <c r="F20">
        <f>_xll.RtGet("IDN",D20,"ASK")</f>
        <v>0.46300000000000002</v>
      </c>
      <c r="G20">
        <f t="shared" si="2"/>
        <v>0.43800000000000006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ref="M20:M24" si="4">B$2</f>
        <v>SEK</v>
      </c>
      <c r="N20" s="12">
        <v>0</v>
      </c>
      <c r="P20" s="16">
        <f>_xll.RHistory(D20,".Timestamp;.Close","START:01-Mar-1995 NBROWS:1 INTERVAL:1D",,"SORT:ASC TSREPEAT:NO")</f>
        <v>41459</v>
      </c>
      <c r="Q20">
        <v>2.4249999999999998</v>
      </c>
    </row>
    <row r="21" spans="1:20" x14ac:dyDescent="0.25">
      <c r="B21" t="s">
        <v>27</v>
      </c>
      <c r="C21" t="s">
        <v>1</v>
      </c>
      <c r="D21" t="str">
        <f t="shared" si="3"/>
        <v>SEKAMTNS15Y=</v>
      </c>
      <c r="E21">
        <f>_xll.RtGet("IDN",D21,"BID")</f>
        <v>0.48100000000000004</v>
      </c>
      <c r="F21">
        <f>_xll.RtGet("IDN",D21,"ASK")</f>
        <v>0.53100000000000003</v>
      </c>
      <c r="G21">
        <f t="shared" si="2"/>
        <v>0.50600000000000001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4"/>
        <v>SEK</v>
      </c>
      <c r="N21" s="12">
        <v>0</v>
      </c>
      <c r="P21" s="16">
        <f>_xll.RHistory(D21,".Timestamp;.Close","START:01-Mar-1995 NBROWS:1 INTERVAL:1D",,"SORT:ASC TSREPEAT:NO")</f>
        <v>41459</v>
      </c>
      <c r="Q21">
        <v>2.5150000000000001</v>
      </c>
    </row>
    <row r="22" spans="1:20" x14ac:dyDescent="0.25">
      <c r="B22" t="s">
        <v>28</v>
      </c>
      <c r="C22" t="s">
        <v>1</v>
      </c>
      <c r="D22" t="str">
        <f t="shared" si="3"/>
        <v>SEKAMTNS20Y=</v>
      </c>
      <c r="E22">
        <f>_xll.RtGet("IDN",D22,"BID")</f>
        <v>0.621</v>
      </c>
      <c r="F22">
        <f>_xll.RtGet("IDN",D22,"ASK")</f>
        <v>0.64100000000000001</v>
      </c>
      <c r="G22">
        <f t="shared" si="2"/>
        <v>0.63100000000000001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4"/>
        <v>SEK</v>
      </c>
      <c r="N22" s="12">
        <v>0</v>
      </c>
      <c r="P22" s="16">
        <f>_xll.RHistory(D22,".Timestamp;.Close","START:01-Mar-1995 NBROWS:1 INTERVAL:1D",,"SORT:ASC TSREPEAT:NO")</f>
        <v>41459</v>
      </c>
      <c r="Q22">
        <v>2.5750000000000002</v>
      </c>
    </row>
    <row r="23" spans="1:20" x14ac:dyDescent="0.25">
      <c r="B23" t="s">
        <v>29</v>
      </c>
      <c r="C23" t="s">
        <v>1</v>
      </c>
      <c r="D23" t="str">
        <f t="shared" si="3"/>
        <v>SEKAMTNS25Y=</v>
      </c>
      <c r="E23">
        <f>_xll.RtGet("IDN",D23,"BID")</f>
        <v>0.46400000000000002</v>
      </c>
      <c r="F23">
        <f>_xll.RtGet("IDN",D23,"ASK")</f>
        <v>0.51400000000000001</v>
      </c>
      <c r="G23">
        <f t="shared" si="2"/>
        <v>0.48899999999999999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4"/>
        <v>SEK</v>
      </c>
      <c r="N23" s="12">
        <v>0</v>
      </c>
      <c r="P23" s="16">
        <f>_xll.RHistory(D23,".Timestamp;.Close","START:01-Mar-1995 NBROWS:1 INTERVAL:1D",,"SORT:ASC TSREPEAT:NO")</f>
        <v>41459</v>
      </c>
      <c r="Q23">
        <v>2.605</v>
      </c>
    </row>
    <row r="24" spans="1:20" x14ac:dyDescent="0.25">
      <c r="B24" t="s">
        <v>30</v>
      </c>
      <c r="C24" t="s">
        <v>1</v>
      </c>
      <c r="D24" t="str">
        <f t="shared" si="3"/>
        <v>SEKAMTNS30Y=</v>
      </c>
      <c r="E24">
        <f>_xll.RtGet("IDN",D24,"BID")</f>
        <v>0.61399999999999999</v>
      </c>
      <c r="F24">
        <f>_xll.RtGet("IDN",D24,"ASK")</f>
        <v>0.63400000000000001</v>
      </c>
      <c r="G24">
        <f t="shared" si="2"/>
        <v>0.624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4"/>
        <v>SEK</v>
      </c>
      <c r="N24" s="12">
        <v>0</v>
      </c>
      <c r="P24" s="16">
        <f>_xll.RHistory(D24,".Timestamp;.Close","START:01-Mar-1995 NBROWS:1 INTERVAL:1D",,"SORT:ASC TSREPEAT:NO")</f>
        <v>41459</v>
      </c>
      <c r="Q24">
        <v>2.645</v>
      </c>
    </row>
    <row r="25" spans="1:20" x14ac:dyDescent="0.25">
      <c r="B25" t="s">
        <v>4</v>
      </c>
      <c r="C25" t="s">
        <v>2</v>
      </c>
      <c r="D25" t="s">
        <v>31</v>
      </c>
      <c r="G25">
        <f>_xll.RtGet("IDN",D25,"PRIMACT_1")</f>
        <v>9.6000000000000002E-2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ref="M25:M57" si="5">B$2</f>
        <v>SEK</v>
      </c>
      <c r="N25" s="12">
        <v>0</v>
      </c>
      <c r="P25" s="16">
        <f>_xll.RHistory(D25,".Timestamp;.Close","START:01-Mar-1995 NBROWS:1 INTERVAL:1D",,"SORT:ASC TSREPEAT:NO")</f>
        <v>35591</v>
      </c>
      <c r="Q25">
        <v>4.2</v>
      </c>
      <c r="T25" s="16"/>
    </row>
    <row r="26" spans="1:20" x14ac:dyDescent="0.25">
      <c r="A26" t="s">
        <v>412</v>
      </c>
      <c r="B26" t="s">
        <v>117</v>
      </c>
      <c r="C26" t="s">
        <v>2</v>
      </c>
      <c r="D26" t="s">
        <v>417</v>
      </c>
      <c r="G26">
        <f>_xll.RtGet("IDN",D26,"PRIMACT_1")</f>
        <v>0.10700000000000001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ref="M26:M30" si="6">B$2</f>
        <v>SEK</v>
      </c>
      <c r="N26" s="12">
        <v>0</v>
      </c>
      <c r="P26" s="16">
        <f>_xll.RHistory(D26,".Timestamp;.Close","START:01-Mar-1995 NBROWS:1 INTERVAL:1D",,"SORT:ASC TSREPEAT:NO")</f>
        <v>34759</v>
      </c>
      <c r="Q26">
        <v>8.0500000000000007</v>
      </c>
    </row>
    <row r="27" spans="1:20" x14ac:dyDescent="0.25">
      <c r="A27" t="s">
        <v>412</v>
      </c>
      <c r="B27" t="s">
        <v>5</v>
      </c>
      <c r="C27" t="s">
        <v>2</v>
      </c>
      <c r="D27" t="s">
        <v>120</v>
      </c>
      <c r="G27">
        <f>_xll.RtGet("IDN",D27,"PRIMACT_1")</f>
        <v>0.24300000000000002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6"/>
        <v>SEK</v>
      </c>
      <c r="N27" s="12">
        <v>0</v>
      </c>
      <c r="P27" s="16">
        <f>_xll.RHistory(D27,".Timestamp;.Close","START:01-Mar-1995 NBROWS:1 INTERVAL:1D",,"SORT:ASC TSREPEAT:NO")</f>
        <v>34759</v>
      </c>
      <c r="Q27">
        <v>8.1</v>
      </c>
    </row>
    <row r="28" spans="1:20" x14ac:dyDescent="0.25">
      <c r="A28" t="s">
        <v>412</v>
      </c>
      <c r="B28" t="s">
        <v>6</v>
      </c>
      <c r="C28" t="s">
        <v>2</v>
      </c>
      <c r="D28" t="s">
        <v>119</v>
      </c>
      <c r="G28">
        <f>_xll.RtGet("IDN",D28,"PRIMACT_1")</f>
        <v>0.30099999999999999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6"/>
        <v>SEK</v>
      </c>
      <c r="N28" s="12">
        <v>0</v>
      </c>
      <c r="P28" s="16">
        <f>_xll.RHistory(D28,".Timestamp;.Close","START:01-Mar-1995 NBROWS:1 INTERVAL:1D",,"SORT:ASC TSREPEAT:NO")</f>
        <v>34759</v>
      </c>
      <c r="Q28">
        <v>8.25</v>
      </c>
    </row>
    <row r="29" spans="1:20" x14ac:dyDescent="0.25">
      <c r="B29" t="s">
        <v>7</v>
      </c>
      <c r="C29" t="s">
        <v>2</v>
      </c>
      <c r="D29" t="s">
        <v>32</v>
      </c>
      <c r="G29">
        <f>_xll.RtGet("IDN",D29,"PRIMACT_1")</f>
        <v>0.35700000000000004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6"/>
        <v>SEK</v>
      </c>
      <c r="N29" s="12">
        <v>0</v>
      </c>
      <c r="P29" s="16">
        <f>_xll.RHistory(D29,".Timestamp;.Close","START:01-Mar-1995 NBROWS:1 INTERVAL:1D",,"SORT:ASC TSREPEAT:NO")</f>
        <v>34759</v>
      </c>
      <c r="Q29">
        <v>8.35</v>
      </c>
    </row>
    <row r="30" spans="1:20" x14ac:dyDescent="0.25">
      <c r="A30" t="s">
        <v>412</v>
      </c>
      <c r="B30" t="s">
        <v>10</v>
      </c>
      <c r="C30" t="s">
        <v>2</v>
      </c>
      <c r="D30" t="s">
        <v>118</v>
      </c>
      <c r="G30">
        <f>_xll.RtGet("IDN",D30,"PRIMACT_1")</f>
        <v>0.41000000000000003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6"/>
        <v>SEK</v>
      </c>
      <c r="N30" s="12">
        <v>0</v>
      </c>
      <c r="P30" s="16">
        <f>_xll.RHistory(D30,".Timestamp;.Close","START:01-Mar-1995 NBROWS:1 INTERVAL:1D",,"SORT:ASC TSREPEAT:NO")</f>
        <v>34759</v>
      </c>
      <c r="Q30">
        <v>8.6</v>
      </c>
    </row>
    <row r="31" spans="1:20" x14ac:dyDescent="0.25">
      <c r="B31" t="s">
        <v>10</v>
      </c>
      <c r="C31" t="s">
        <v>33</v>
      </c>
      <c r="D31" t="s">
        <v>34</v>
      </c>
      <c r="E31">
        <f>_xll.RtGet("IDN",D31,"BID")</f>
        <v>0.182</v>
      </c>
      <c r="F31">
        <f>_xll.RtGet("IDN",D31,"ASK")</f>
        <v>0.20200000000000001</v>
      </c>
      <c r="G31">
        <f t="shared" ref="G31:G57" si="7">AVERAGE(E31:F31)</f>
        <v>0.192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5"/>
        <v>SEK</v>
      </c>
      <c r="N31" s="12" t="s">
        <v>7</v>
      </c>
      <c r="P31" s="16">
        <f>_xll.RHistory(D31,".Timestamp;.Close","START:01-Mar-1995 NBROWS:1 INTERVAL:1D",,"SORT:ASC TSREPEAT:NO")</f>
        <v>35048</v>
      </c>
      <c r="Q31">
        <v>8.7200000000000006</v>
      </c>
      <c r="S31" t="str">
        <f>_xll.RtGet("IDN",D31,"GV3_TEXT")</f>
        <v>150620</v>
      </c>
      <c r="T31" s="16">
        <f>DATE(RIGHT(S31,2)+100,MID(S31,3,2)+LEFT(N31,1),LEFT(S31,2))</f>
        <v>44089</v>
      </c>
    </row>
    <row r="32" spans="1:20" x14ac:dyDescent="0.25">
      <c r="B32" t="s">
        <v>13</v>
      </c>
      <c r="C32" t="s">
        <v>33</v>
      </c>
      <c r="D32" t="s">
        <v>35</v>
      </c>
      <c r="E32">
        <f>_xll.RtGet("IDN",D32,"BID")</f>
        <v>0.16800000000000001</v>
      </c>
      <c r="F32">
        <f>_xll.RtGet("IDN",D32,"ASK")</f>
        <v>0.188</v>
      </c>
      <c r="G32">
        <f t="shared" si="7"/>
        <v>0.17799999999999999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5"/>
        <v>SEK</v>
      </c>
      <c r="N32" s="12" t="s">
        <v>7</v>
      </c>
      <c r="P32" s="16">
        <f>_xll.RHistory(D32,".Timestamp;.Close","START:01-Mar-1995 NBROWS:1 INTERVAL:1D",,"SORT:ASC TSREPEAT:NO")</f>
        <v>35048</v>
      </c>
      <c r="Q32">
        <v>8.1300000000000008</v>
      </c>
      <c r="S32" t="str">
        <f>_xll.RtGet("IDN",D32,"GV3_TEXT")</f>
        <v>140920</v>
      </c>
      <c r="T32" s="16">
        <f t="shared" ref="T32:T42" si="8">DATE(RIGHT(S32,2)+100,MID(S32,3,2)+LEFT(N32,1),LEFT(S32,2))</f>
        <v>44179</v>
      </c>
    </row>
    <row r="33" spans="1:20" x14ac:dyDescent="0.25">
      <c r="B33" t="s">
        <v>16</v>
      </c>
      <c r="C33" t="s">
        <v>33</v>
      </c>
      <c r="D33" t="s">
        <v>36</v>
      </c>
      <c r="E33">
        <f>_xll.RtGet("IDN",D33,"BID")</f>
        <v>0.18</v>
      </c>
      <c r="F33">
        <f>_xll.RtGet("IDN",D33,"ASK")</f>
        <v>0.2</v>
      </c>
      <c r="G33">
        <f t="shared" si="7"/>
        <v>0.19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5"/>
        <v>SEK</v>
      </c>
      <c r="N33" s="12" t="s">
        <v>7</v>
      </c>
      <c r="P33" s="16">
        <f>_xll.RHistory(D33,".Timestamp;.Close","START:01-Mar-1995 NBROWS:1 INTERVAL:1D",,"SORT:ASC TSREPEAT:NO")</f>
        <v>35048</v>
      </c>
      <c r="Q33">
        <v>7.83</v>
      </c>
      <c r="S33" t="str">
        <f>_xll.RtGet("IDN",D33,"GV3_TEXT")</f>
        <v>141220</v>
      </c>
      <c r="T33" s="16">
        <f t="shared" si="8"/>
        <v>44269</v>
      </c>
    </row>
    <row r="34" spans="1:20" x14ac:dyDescent="0.25">
      <c r="B34" t="s">
        <v>37</v>
      </c>
      <c r="C34" t="s">
        <v>33</v>
      </c>
      <c r="D34" t="s">
        <v>38</v>
      </c>
      <c r="E34">
        <f>_xll.RtGet("IDN",D34,"BID")</f>
        <v>0.2</v>
      </c>
      <c r="F34">
        <f>_xll.RtGet("IDN",D34,"ASK")</f>
        <v>0.22</v>
      </c>
      <c r="G34">
        <f t="shared" si="7"/>
        <v>0.21000000000000002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5"/>
        <v>SEK</v>
      </c>
      <c r="N34" s="12" t="s">
        <v>7</v>
      </c>
      <c r="P34" s="16">
        <f>_xll.RHistory(D34,".Timestamp;.Close","START:01-Mar-1995 NBROWS:1 INTERVAL:1D",,"SORT:ASC TSREPEAT:NO")</f>
        <v>35048</v>
      </c>
      <c r="Q34">
        <v>7.69</v>
      </c>
      <c r="S34" t="str">
        <f>_xll.RtGet("IDN",D34,"GV3_TEXT")</f>
        <v>150321</v>
      </c>
      <c r="T34" s="16">
        <f t="shared" si="8"/>
        <v>44362</v>
      </c>
    </row>
    <row r="35" spans="1:20" x14ac:dyDescent="0.25">
      <c r="B35" t="s">
        <v>39</v>
      </c>
      <c r="C35" t="s">
        <v>33</v>
      </c>
      <c r="D35" t="s">
        <v>40</v>
      </c>
      <c r="E35">
        <f>_xll.RtGet("IDN",D35,"BID")</f>
        <v>0.185</v>
      </c>
      <c r="F35">
        <f>_xll.RtGet("IDN",D35,"ASK")</f>
        <v>0.215</v>
      </c>
      <c r="G35">
        <f t="shared" si="7"/>
        <v>0.2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5"/>
        <v>SEK</v>
      </c>
      <c r="N35" s="12" t="s">
        <v>7</v>
      </c>
      <c r="P35" s="16">
        <f>_xll.RHistory(D35,".Timestamp;.Close","START:01-Mar-1995 NBROWS:1 INTERVAL:1D",,"SORT:ASC TSREPEAT:NO")</f>
        <v>35048</v>
      </c>
      <c r="Q35">
        <v>7.71</v>
      </c>
      <c r="S35" t="str">
        <f>_xll.RtGet("IDN",D35,"GV3_TEXT")</f>
        <v>140621</v>
      </c>
      <c r="T35" s="16">
        <f t="shared" si="8"/>
        <v>44453</v>
      </c>
    </row>
    <row r="36" spans="1:20" x14ac:dyDescent="0.25">
      <c r="B36" t="s">
        <v>41</v>
      </c>
      <c r="C36" t="s">
        <v>33</v>
      </c>
      <c r="D36" t="s">
        <v>42</v>
      </c>
      <c r="E36">
        <f>_xll.RtGet("IDN",D36,"BID")</f>
        <v>0.2</v>
      </c>
      <c r="F36">
        <f>_xll.RtGet("IDN",D36,"ASK")</f>
        <v>0.22</v>
      </c>
      <c r="G36">
        <f t="shared" si="7"/>
        <v>0.21000000000000002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5"/>
        <v>SEK</v>
      </c>
      <c r="N36" s="12" t="s">
        <v>7</v>
      </c>
      <c r="P36" s="16">
        <f>_xll.RHistory(D36,".Timestamp;.Close","START:01-Mar-1995 NBROWS:1 INTERVAL:1D",,"SORT:ASC TSREPEAT:NO")</f>
        <v>35048</v>
      </c>
      <c r="Q36">
        <v>7.75</v>
      </c>
      <c r="S36" t="str">
        <f>_xll.RtGet("IDN",D36,"GV3_TEXT")</f>
        <v>130921</v>
      </c>
      <c r="T36" s="16">
        <f t="shared" si="8"/>
        <v>44543</v>
      </c>
    </row>
    <row r="37" spans="1:20" x14ac:dyDescent="0.25">
      <c r="B37" t="s">
        <v>17</v>
      </c>
      <c r="C37" t="s">
        <v>33</v>
      </c>
      <c r="D37" t="s">
        <v>43</v>
      </c>
      <c r="E37">
        <f>_xll.RtGet("IDN",D37,"BID")</f>
        <v>0.17</v>
      </c>
      <c r="F37">
        <f>_xll.RtGet("IDN",D37,"ASK")</f>
        <v>0.2</v>
      </c>
      <c r="G37">
        <f t="shared" si="7"/>
        <v>0.185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5"/>
        <v>SEK</v>
      </c>
      <c r="N37" s="12" t="s">
        <v>7</v>
      </c>
      <c r="P37" s="16">
        <f>_xll.RHistory(D37,".Timestamp;.Close","START:01-Mar-1995 NBROWS:1 INTERVAL:1D",,"SORT:ASC TSREPEAT:NO")</f>
        <v>35048</v>
      </c>
      <c r="Q37">
        <v>7.8</v>
      </c>
      <c r="S37" t="str">
        <f>_xll.RtGet("IDN",D37,"GV3_TEXT")</f>
        <v>131221</v>
      </c>
      <c r="T37" s="16">
        <f t="shared" si="8"/>
        <v>44633</v>
      </c>
    </row>
    <row r="38" spans="1:20" x14ac:dyDescent="0.25">
      <c r="B38" t="s">
        <v>44</v>
      </c>
      <c r="C38" t="s">
        <v>33</v>
      </c>
      <c r="D38" t="s">
        <v>45</v>
      </c>
      <c r="E38">
        <f>_xll.RtGet("IDN",D38,"BID")</f>
        <v>0.20500000000000002</v>
      </c>
      <c r="F38">
        <f>_xll.RtGet("IDN",D38,"ASK")</f>
        <v>0.23500000000000001</v>
      </c>
      <c r="G38">
        <f t="shared" si="7"/>
        <v>0.22000000000000003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5"/>
        <v>SEK</v>
      </c>
      <c r="N38" s="12" t="s">
        <v>7</v>
      </c>
      <c r="P38" s="16">
        <f>_xll.RHistory(D38,".Timestamp;.Close","START:01-Mar-1995 NBROWS:1 INTERVAL:1D",,"SORT:ASC TSREPEAT:NO")</f>
        <v>35048</v>
      </c>
      <c r="Q38">
        <v>7.85</v>
      </c>
      <c r="S38" t="str">
        <f>_xll.RtGet("IDN",D38,"GV3_TEXT")</f>
        <v>140322</v>
      </c>
      <c r="T38" s="16">
        <f t="shared" si="8"/>
        <v>44726</v>
      </c>
    </row>
    <row r="39" spans="1:20" x14ac:dyDescent="0.25">
      <c r="B39" t="s">
        <v>46</v>
      </c>
      <c r="C39" t="s">
        <v>33</v>
      </c>
      <c r="D39" t="s">
        <v>47</v>
      </c>
      <c r="E39">
        <f>_xll.RtGet("IDN",D39,"BID")</f>
        <v>0.27900000000000003</v>
      </c>
      <c r="F39">
        <f>_xll.RtGet("IDN",D39,"ASK")</f>
        <v>0.31900000000000001</v>
      </c>
      <c r="G39">
        <f t="shared" si="7"/>
        <v>0.29900000000000004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5"/>
        <v>SEK</v>
      </c>
      <c r="N39" s="12" t="s">
        <v>7</v>
      </c>
      <c r="P39" s="16">
        <f>_xll.RHistory(D39,".Timestamp;.Close","START:01-Mar-1995 NBROWS:1 INTERVAL:1D",,"SORT:ASC TSREPEAT:NO")</f>
        <v>36305</v>
      </c>
      <c r="Q39">
        <v>4.5</v>
      </c>
      <c r="S39" t="str">
        <f>_xll.RtGet("IDN",D39,"GV3_TEXT")</f>
        <v>130622</v>
      </c>
      <c r="T39" s="16">
        <f t="shared" si="8"/>
        <v>44817</v>
      </c>
    </row>
    <row r="40" spans="1:20" x14ac:dyDescent="0.25">
      <c r="B40" t="s">
        <v>48</v>
      </c>
      <c r="C40" t="s">
        <v>33</v>
      </c>
      <c r="D40" t="s">
        <v>49</v>
      </c>
      <c r="E40">
        <f>_xll.RtGet("IDN",D40,"BID")</f>
        <v>0.314</v>
      </c>
      <c r="F40">
        <f>_xll.RtGet("IDN",D40,"ASK")</f>
        <v>0.35399999999999998</v>
      </c>
      <c r="G40">
        <f t="shared" si="7"/>
        <v>0.33399999999999996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5"/>
        <v>SEK</v>
      </c>
      <c r="N40" s="12" t="s">
        <v>7</v>
      </c>
      <c r="P40" s="16">
        <f>_xll.RHistory(D40,".Timestamp;.Close","START:01-Mar-1995 NBROWS:1 INTERVAL:1D",,"SORT:ASC TSREPEAT:NO")</f>
        <v>36305</v>
      </c>
      <c r="Q40">
        <v>4.6900000000000004</v>
      </c>
      <c r="S40" t="str">
        <f>_xll.RtGet("IDN",D40,"GV3_TEXT")</f>
        <v>190922</v>
      </c>
      <c r="T40" s="16">
        <f t="shared" si="8"/>
        <v>44914</v>
      </c>
    </row>
    <row r="41" spans="1:20" x14ac:dyDescent="0.25">
      <c r="B41" t="s">
        <v>18</v>
      </c>
      <c r="C41" t="s">
        <v>33</v>
      </c>
      <c r="D41" t="s">
        <v>50</v>
      </c>
      <c r="E41">
        <f>_xll.RtGet("IDN",D41,"BID")</f>
        <v>0.29899999999999999</v>
      </c>
      <c r="F41">
        <f>_xll.RtGet("IDN",D41,"ASK")</f>
        <v>0.33900000000000002</v>
      </c>
      <c r="G41">
        <f t="shared" si="7"/>
        <v>0.31900000000000001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5"/>
        <v>SEK</v>
      </c>
      <c r="N41" s="12" t="s">
        <v>7</v>
      </c>
      <c r="P41" s="16">
        <f>_xll.RHistory(D41,".Timestamp;.Close","START:01-Mar-1995 NBROWS:1 INTERVAL:1D",,"SORT:ASC TSREPEAT:NO")</f>
        <v>36305</v>
      </c>
      <c r="Q41">
        <v>4.83</v>
      </c>
      <c r="S41" t="str">
        <f>_xll.RtGet("IDN",D41,"GV3_TEXT")</f>
        <v>191222</v>
      </c>
      <c r="T41" s="16">
        <f t="shared" si="8"/>
        <v>45004</v>
      </c>
    </row>
    <row r="42" spans="1:20" x14ac:dyDescent="0.25">
      <c r="B42" t="s">
        <v>51</v>
      </c>
      <c r="C42" t="s">
        <v>33</v>
      </c>
      <c r="D42" t="s">
        <v>52</v>
      </c>
      <c r="E42">
        <f>_xll.RtGet("IDN",D42,"BID")</f>
        <v>0.34900000000000003</v>
      </c>
      <c r="F42">
        <f>_xll.RtGet("IDN",D42,"ASK")</f>
        <v>0.38900000000000001</v>
      </c>
      <c r="G42">
        <f t="shared" si="7"/>
        <v>0.36899999999999999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5"/>
        <v>SEK</v>
      </c>
      <c r="N42" s="12" t="s">
        <v>7</v>
      </c>
      <c r="P42" s="16">
        <f>_xll.RHistory(D42,".Timestamp;.Close","START:01-Mar-1995 NBROWS:1 INTERVAL:1D",,"SORT:ASC TSREPEAT:NO")</f>
        <v>36305</v>
      </c>
      <c r="Q42">
        <v>4.91</v>
      </c>
      <c r="S42" t="str">
        <f>_xll.RtGet("IDN",D42,"GV3_TEXT")</f>
        <v>130323</v>
      </c>
      <c r="T42" s="16">
        <f t="shared" si="8"/>
        <v>45090</v>
      </c>
    </row>
    <row r="43" spans="1:20" x14ac:dyDescent="0.25">
      <c r="B43" t="s">
        <v>16</v>
      </c>
      <c r="C43" t="s">
        <v>3</v>
      </c>
      <c r="D43" t="str">
        <f t="shared" ref="D43:D57" si="9">_xlfn.CONCAT("SEKAB3S",B43,"=")</f>
        <v>SEKAB3S1Y=</v>
      </c>
      <c r="E43">
        <f>_xll.RtGet("IDN",D43,"BID")</f>
        <v>0.19750000000000001</v>
      </c>
      <c r="F43">
        <f>_xll.RtGet("IDN",D43,"ASK")</f>
        <v>0.24750000000000003</v>
      </c>
      <c r="G43">
        <f t="shared" si="7"/>
        <v>0.22250000000000003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ref="M43" si="10">B$2</f>
        <v>SEK</v>
      </c>
      <c r="N43" s="12" t="s">
        <v>7</v>
      </c>
      <c r="P43" s="16">
        <f>_xll.RHistory(D43,".Timestamp;.Close","START:01-Mar-1995 NBROWS:1 INTERVAL:1D",,"SORT:ASC TSREPEAT:NO")</f>
        <v>35558</v>
      </c>
      <c r="Q43">
        <v>4.72</v>
      </c>
      <c r="T43" s="16"/>
    </row>
    <row r="44" spans="1:20" x14ac:dyDescent="0.25">
      <c r="A44" t="s">
        <v>412</v>
      </c>
      <c r="B44" t="s">
        <v>39</v>
      </c>
      <c r="C44" t="s">
        <v>3</v>
      </c>
      <c r="D44" t="s">
        <v>121</v>
      </c>
      <c r="E44">
        <f>_xll.RtGet("IDN",D44,"BID")</f>
        <v>0.20800000000000002</v>
      </c>
      <c r="F44">
        <f>_xll.RtGet("IDN",D44,"ASK")</f>
        <v>0.22800000000000001</v>
      </c>
      <c r="G44">
        <f t="shared" si="7"/>
        <v>0.21800000000000003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ref="M44" si="11">B$2</f>
        <v>SEK</v>
      </c>
      <c r="N44" s="12" t="s">
        <v>7</v>
      </c>
      <c r="P44" s="16">
        <f>_xll.RHistory(D44,".Timestamp;.Close","START:01-Mar-1995 NBROWS:1 INTERVAL:1D",,"SORT:ASC TSREPEAT:NO")</f>
        <v>37628</v>
      </c>
      <c r="Q44">
        <v>3.96</v>
      </c>
      <c r="T44" s="16"/>
    </row>
    <row r="45" spans="1:20" x14ac:dyDescent="0.25">
      <c r="B45" t="s">
        <v>17</v>
      </c>
      <c r="C45" t="s">
        <v>3</v>
      </c>
      <c r="D45" t="str">
        <f t="shared" si="9"/>
        <v>SEKAB3S2Y=</v>
      </c>
      <c r="E45">
        <f>_xll.RtGet("IDN",D45,"BID")</f>
        <v>0.20800000000000002</v>
      </c>
      <c r="F45">
        <f>_xll.RtGet("IDN",D45,"ASK")</f>
        <v>0.22800000000000001</v>
      </c>
      <c r="G45">
        <f t="shared" si="7"/>
        <v>0.21800000000000003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5"/>
        <v>SEK</v>
      </c>
      <c r="N45" s="12" t="s">
        <v>7</v>
      </c>
      <c r="P45" s="16">
        <f>_xll.RHistory(D45,".Timestamp;.Close","START:01-Mar-1995 NBROWS:1 INTERVAL:1D",,"SORT:ASC TSREPEAT:NO")</f>
        <v>34759</v>
      </c>
      <c r="Q45">
        <v>9.8699999999999992</v>
      </c>
      <c r="T45" s="16"/>
    </row>
    <row r="46" spans="1:20" x14ac:dyDescent="0.25">
      <c r="B46" t="s">
        <v>18</v>
      </c>
      <c r="C46" t="s">
        <v>3</v>
      </c>
      <c r="D46" t="str">
        <f t="shared" si="9"/>
        <v>SEKAB3S3Y=</v>
      </c>
      <c r="E46">
        <f>_xll.RtGet("IDN",D46,"BID")</f>
        <v>0.23300000000000001</v>
      </c>
      <c r="F46">
        <f>_xll.RtGet("IDN",D46,"ASK")</f>
        <v>0.253</v>
      </c>
      <c r="G46">
        <f t="shared" si="7"/>
        <v>0.24299999999999999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5"/>
        <v>SEK</v>
      </c>
      <c r="N46" s="12" t="s">
        <v>7</v>
      </c>
      <c r="P46" s="16">
        <f>_xll.RHistory(D46,".Timestamp;.Close","START:01-Mar-1995 NBROWS:1 INTERVAL:1D",,"SORT:ASC TSREPEAT:NO")</f>
        <v>34759</v>
      </c>
      <c r="Q46">
        <v>10.23</v>
      </c>
      <c r="T46" s="16"/>
    </row>
    <row r="47" spans="1:20" x14ac:dyDescent="0.25">
      <c r="B47" t="s">
        <v>19</v>
      </c>
      <c r="C47" t="s">
        <v>3</v>
      </c>
      <c r="D47" t="str">
        <f t="shared" si="9"/>
        <v>SEKAB3S4Y=</v>
      </c>
      <c r="E47">
        <f>_xll.RtGet("IDN",D47,"BID")</f>
        <v>0.28000000000000003</v>
      </c>
      <c r="F47">
        <f>_xll.RtGet("IDN",D47,"ASK")</f>
        <v>0.3</v>
      </c>
      <c r="G47">
        <f t="shared" si="7"/>
        <v>0.29000000000000004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5"/>
        <v>SEK</v>
      </c>
      <c r="N47" s="12" t="s">
        <v>7</v>
      </c>
      <c r="P47" s="16">
        <f>_xll.RHistory(D47,".Timestamp;.Close","START:01-Mar-1995 NBROWS:1 INTERVAL:1D",,"SORT:ASC TSREPEAT:NO")</f>
        <v>34759</v>
      </c>
      <c r="Q47">
        <v>10.43</v>
      </c>
      <c r="T47" s="16"/>
    </row>
    <row r="48" spans="1:20" x14ac:dyDescent="0.25">
      <c r="B48" t="s">
        <v>20</v>
      </c>
      <c r="C48" t="s">
        <v>3</v>
      </c>
      <c r="D48" t="str">
        <f t="shared" si="9"/>
        <v>SEKAB3S5Y=</v>
      </c>
      <c r="E48">
        <f>_xll.RtGet("IDN",D48,"BID")</f>
        <v>0.318</v>
      </c>
      <c r="F48">
        <f>_xll.RtGet("IDN",D48,"ASK")</f>
        <v>0.33800000000000002</v>
      </c>
      <c r="G48">
        <f t="shared" si="7"/>
        <v>0.32800000000000001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5"/>
        <v>SEK</v>
      </c>
      <c r="N48" s="12" t="s">
        <v>7</v>
      </c>
      <c r="P48" s="16">
        <f>_xll.RHistory(D48,".Timestamp;.Close","START:01-Mar-1995 NBROWS:1 INTERVAL:1D",,"SORT:ASC TSREPEAT:NO")</f>
        <v>34759</v>
      </c>
      <c r="Q48">
        <v>10.52</v>
      </c>
    </row>
    <row r="49" spans="2:17" x14ac:dyDescent="0.25">
      <c r="B49" t="s">
        <v>21</v>
      </c>
      <c r="C49" t="s">
        <v>3</v>
      </c>
      <c r="D49" t="str">
        <f t="shared" si="9"/>
        <v>SEKAB3S6Y=</v>
      </c>
      <c r="E49">
        <f>_xll.RtGet("IDN",D49,"BID")</f>
        <v>0.36000000000000004</v>
      </c>
      <c r="F49">
        <f>_xll.RtGet("IDN",D49,"ASK")</f>
        <v>0.38</v>
      </c>
      <c r="G49">
        <f t="shared" si="7"/>
        <v>0.37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5"/>
        <v>SEK</v>
      </c>
      <c r="N49" s="12" t="s">
        <v>7</v>
      </c>
      <c r="P49" s="16">
        <f>_xll.RHistory(D49,".Timestamp;.Close","START:01-Mar-1995 NBROWS:1 INTERVAL:1D",,"SORT:ASC TSREPEAT:NO")</f>
        <v>35655</v>
      </c>
      <c r="Q49">
        <v>6.4</v>
      </c>
    </row>
    <row r="50" spans="2:17" x14ac:dyDescent="0.25">
      <c r="B50" t="s">
        <v>22</v>
      </c>
      <c r="C50" t="s">
        <v>3</v>
      </c>
      <c r="D50" t="str">
        <f t="shared" si="9"/>
        <v>SEKAB3S7Y=</v>
      </c>
      <c r="E50">
        <f>_xll.RtGet("IDN",D50,"BID")</f>
        <v>0.39800000000000002</v>
      </c>
      <c r="F50">
        <f>_xll.RtGet("IDN",D50,"ASK")</f>
        <v>0.41800000000000004</v>
      </c>
      <c r="G50">
        <f t="shared" si="7"/>
        <v>0.40800000000000003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5"/>
        <v>SEK</v>
      </c>
      <c r="N50" s="12" t="s">
        <v>7</v>
      </c>
      <c r="P50" s="16">
        <f>_xll.RHistory(D50,".Timestamp;.Close","START:01-Mar-1995 NBROWS:1 INTERVAL:1D",,"SORT:ASC TSREPEAT:NO")</f>
        <v>34759</v>
      </c>
      <c r="Q50">
        <v>10.66</v>
      </c>
    </row>
    <row r="51" spans="2:17" x14ac:dyDescent="0.25">
      <c r="B51" t="s">
        <v>23</v>
      </c>
      <c r="C51" t="s">
        <v>3</v>
      </c>
      <c r="D51" t="str">
        <f t="shared" si="9"/>
        <v>SEKAB3S8Y=</v>
      </c>
      <c r="E51">
        <f>_xll.RtGet("IDN",D51,"BID")</f>
        <v>0.443</v>
      </c>
      <c r="F51">
        <f>_xll.RtGet("IDN",D51,"ASK")</f>
        <v>0.46300000000000002</v>
      </c>
      <c r="G51">
        <f t="shared" si="7"/>
        <v>0.45300000000000001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5"/>
        <v>SEK</v>
      </c>
      <c r="N51" s="12" t="s">
        <v>7</v>
      </c>
      <c r="P51" s="16">
        <f>_xll.RHistory(D51,".Timestamp;.Close","START:01-Mar-1995 NBROWS:1 INTERVAL:1D",,"SORT:ASC TSREPEAT:NO")</f>
        <v>35655</v>
      </c>
      <c r="Q51">
        <v>6.63</v>
      </c>
    </row>
    <row r="52" spans="2:17" x14ac:dyDescent="0.25">
      <c r="B52" t="s">
        <v>24</v>
      </c>
      <c r="C52" t="s">
        <v>3</v>
      </c>
      <c r="D52" t="str">
        <f t="shared" si="9"/>
        <v>SEKAB3S9Y=</v>
      </c>
      <c r="E52">
        <f>_xll.RtGet("IDN",D52,"BID")</f>
        <v>0.48000000000000004</v>
      </c>
      <c r="F52">
        <f>_xll.RtGet("IDN",D52,"ASK")</f>
        <v>0.5</v>
      </c>
      <c r="G52">
        <f t="shared" si="7"/>
        <v>0.49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5"/>
        <v>SEK</v>
      </c>
      <c r="N52" s="12" t="s">
        <v>7</v>
      </c>
      <c r="P52" s="16">
        <f>_xll.RHistory(D52,".Timestamp;.Close","START:01-Mar-1995 NBROWS:1 INTERVAL:1D",,"SORT:ASC TSREPEAT:NO")</f>
        <v>35655</v>
      </c>
      <c r="Q52">
        <v>6.73</v>
      </c>
    </row>
    <row r="53" spans="2:17" x14ac:dyDescent="0.25">
      <c r="B53" t="s">
        <v>25</v>
      </c>
      <c r="C53" t="s">
        <v>3</v>
      </c>
      <c r="D53" t="str">
        <f t="shared" si="9"/>
        <v>SEKAB3S10Y=</v>
      </c>
      <c r="E53">
        <f>_xll.RtGet("IDN",D53,"BID")</f>
        <v>0.51300000000000001</v>
      </c>
      <c r="F53">
        <f>_xll.RtGet("IDN",D53,"ASK")</f>
        <v>0.53300000000000003</v>
      </c>
      <c r="G53">
        <f t="shared" si="7"/>
        <v>0.52300000000000002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5"/>
        <v>SEK</v>
      </c>
      <c r="N53" s="12" t="s">
        <v>7</v>
      </c>
      <c r="P53" s="16">
        <f>_xll.RHistory(D53,".Timestamp;.Close","START:01-Mar-1995 NBROWS:1 INTERVAL:1D",,"SORT:ASC TSREPEAT:NO")</f>
        <v>34759</v>
      </c>
      <c r="Q53">
        <v>10.88</v>
      </c>
    </row>
    <row r="54" spans="2:17" x14ac:dyDescent="0.25">
      <c r="B54" t="s">
        <v>26</v>
      </c>
      <c r="C54" t="s">
        <v>3</v>
      </c>
      <c r="D54" t="str">
        <f t="shared" si="9"/>
        <v>SEKAB3S12Y=</v>
      </c>
      <c r="E54">
        <f>_xll.RtGet("IDN",D54,"BID")</f>
        <v>0.58800000000000008</v>
      </c>
      <c r="F54">
        <f>_xll.RtGet("IDN",D54,"ASK")</f>
        <v>0.60799999999999998</v>
      </c>
      <c r="G54">
        <f t="shared" si="7"/>
        <v>0.59800000000000009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5"/>
        <v>SEK</v>
      </c>
      <c r="N54" s="12" t="s">
        <v>7</v>
      </c>
      <c r="P54" s="16">
        <f>_xll.RHistory(D54,".Timestamp;.Close","START:01-Mar-1995 NBROWS:1 INTERVAL:1D",,"SORT:ASC TSREPEAT:NO")</f>
        <v>39457</v>
      </c>
      <c r="Q54">
        <v>4.7925000000000004</v>
      </c>
    </row>
    <row r="55" spans="2:17" x14ac:dyDescent="0.25">
      <c r="B55" t="s">
        <v>27</v>
      </c>
      <c r="C55" t="s">
        <v>3</v>
      </c>
      <c r="D55" t="str">
        <f t="shared" si="9"/>
        <v>SEKAB3S15Y=</v>
      </c>
      <c r="E55">
        <f>_xll.RtGet("IDN",D55,"BID")</f>
        <v>0.64800000000000002</v>
      </c>
      <c r="F55">
        <f>_xll.RtGet("IDN",D55,"ASK")</f>
        <v>0.67800000000000005</v>
      </c>
      <c r="G55">
        <f t="shared" si="7"/>
        <v>0.66300000000000003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5"/>
        <v>SEK</v>
      </c>
      <c r="N55" s="12" t="s">
        <v>7</v>
      </c>
      <c r="P55" s="16">
        <f>_xll.RHistory(D55,".Timestamp;.Close","START:01-Mar-1995 NBROWS:1 INTERVAL:1D",,"SORT:ASC TSREPEAT:NO")</f>
        <v>39457</v>
      </c>
      <c r="Q55">
        <v>4.8099999999999996</v>
      </c>
    </row>
    <row r="56" spans="2:17" x14ac:dyDescent="0.25">
      <c r="B56" t="s">
        <v>28</v>
      </c>
      <c r="C56" t="s">
        <v>3</v>
      </c>
      <c r="D56" t="str">
        <f t="shared" si="9"/>
        <v>SEKAB3S20Y=</v>
      </c>
      <c r="E56">
        <f>_xll.RtGet("IDN",D56,"BID")</f>
        <v>0.66800000000000004</v>
      </c>
      <c r="F56">
        <f>_xll.RtGet("IDN",D56,"ASK")</f>
        <v>0.69800000000000006</v>
      </c>
      <c r="G56">
        <f t="shared" si="7"/>
        <v>0.68300000000000005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5"/>
        <v>SEK</v>
      </c>
      <c r="N56" s="12" t="s">
        <v>7</v>
      </c>
      <c r="P56" s="16">
        <f>_xll.RHistory(D56,".Timestamp;.Close","START:01-Mar-1995 NBROWS:1 INTERVAL:1D",,"SORT:ASC TSREPEAT:NO")</f>
        <v>39484</v>
      </c>
      <c r="Q56">
        <v>4.5925000000000002</v>
      </c>
    </row>
    <row r="57" spans="2:17" x14ac:dyDescent="0.25">
      <c r="B57" t="s">
        <v>30</v>
      </c>
      <c r="C57" t="s">
        <v>3</v>
      </c>
      <c r="D57" t="str">
        <f t="shared" si="9"/>
        <v>SEKAB3S30Y=</v>
      </c>
      <c r="E57">
        <f>_xll.RtGet("IDN",D57,"BID")</f>
        <v>0.54</v>
      </c>
      <c r="F57">
        <f>_xll.RtGet("IDN",D57,"ASK")</f>
        <v>0.57000000000000006</v>
      </c>
      <c r="G57">
        <f t="shared" si="7"/>
        <v>0.55500000000000005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5"/>
        <v>SEK</v>
      </c>
      <c r="N57" s="12" t="s">
        <v>7</v>
      </c>
      <c r="P57" s="16">
        <f>_xll.RHistory(D57,".Timestamp;.Close","START:01-Mar-1995 NBROWS:1 INTERVAL:1D",,"SORT:ASC TSREPEAT:NO")</f>
        <v>40947</v>
      </c>
      <c r="Q57">
        <v>2.4550000000000001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/>
  </sheetPr>
  <dimension ref="A2:T62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3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2:20" x14ac:dyDescent="0.25">
      <c r="B2" s="1" t="s">
        <v>73</v>
      </c>
      <c r="C2" s="2" t="s">
        <v>73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7" t="s">
        <v>267</v>
      </c>
      <c r="P4" s="7" t="s">
        <v>416</v>
      </c>
      <c r="Q4" s="7" t="s">
        <v>414</v>
      </c>
      <c r="S4" s="7" t="s">
        <v>426</v>
      </c>
      <c r="T4" s="7" t="s">
        <v>427</v>
      </c>
    </row>
    <row r="5" spans="2:20" x14ac:dyDescent="0.25">
      <c r="B5" t="s">
        <v>5</v>
      </c>
      <c r="C5" t="s">
        <v>1</v>
      </c>
      <c r="D5" t="str">
        <f>_xlfn.CONCAT(C$2,B5,"OIS=")</f>
        <v>USD1MOIS=</v>
      </c>
      <c r="E5">
        <f>_xll.RtGet("IDN",D5,"BID")</f>
        <v>8.6000000000000007E-2</v>
      </c>
      <c r="F5">
        <f>_xll.RtGet("IDN",D5,"ASK")</f>
        <v>0.126</v>
      </c>
      <c r="G5">
        <f>AVERAGE(E5:F5)</f>
        <v>0.10600000000000001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USD</v>
      </c>
      <c r="N5" s="12">
        <v>0</v>
      </c>
      <c r="P5" s="16">
        <f>_xll.RHistory(D5,".Timestamp;.Close","START:01-Mar-1995 NBROWS:1 INTERVAL:1D",,"SORT:ASC TSREPEAT:NO")</f>
        <v>37931</v>
      </c>
      <c r="Q5">
        <v>1</v>
      </c>
    </row>
    <row r="6" spans="2:20" x14ac:dyDescent="0.25">
      <c r="B6" t="s">
        <v>6</v>
      </c>
      <c r="C6" t="s">
        <v>1</v>
      </c>
      <c r="D6" t="str">
        <f t="shared" ref="D6:D17" si="0">_xlfn.CONCAT(C$2,B6,"OIS=")</f>
        <v>USD2MOIS=</v>
      </c>
      <c r="E6">
        <f>_xll.RtGet("IDN",D6,"BID")</f>
        <v>8.4000000000000005E-2</v>
      </c>
      <c r="F6">
        <f>_xll.RtGet("IDN",D6,"ASK")</f>
        <v>0.13400000000000001</v>
      </c>
      <c r="G6">
        <f t="shared" ref="G6:G17" si="1">AVERAGE(E6:F6)</f>
        <v>0.10900000000000001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60" si="2">B$2</f>
        <v>USD</v>
      </c>
      <c r="N6" s="12">
        <v>0</v>
      </c>
      <c r="P6" s="16">
        <f>_xll.RHistory(D6,".Timestamp;.Close","START:01-Mar-1995 NBROWS:1 INTERVAL:1D",,"SORT:ASC TSREPEAT:NO")</f>
        <v>37948</v>
      </c>
      <c r="Q6">
        <v>1</v>
      </c>
    </row>
    <row r="7" spans="2:20" x14ac:dyDescent="0.25">
      <c r="B7" t="s">
        <v>7</v>
      </c>
      <c r="C7" t="s">
        <v>1</v>
      </c>
      <c r="D7" t="str">
        <f t="shared" si="0"/>
        <v>USD3MOIS=</v>
      </c>
      <c r="E7">
        <f>_xll.RtGet("IDN",D7,"BID")</f>
        <v>0.08</v>
      </c>
      <c r="F7">
        <f>_xll.RtGet("IDN",D7,"ASK")</f>
        <v>0.13</v>
      </c>
      <c r="G7">
        <f t="shared" si="1"/>
        <v>0.10500000000000001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USD</v>
      </c>
      <c r="N7" s="12">
        <v>0</v>
      </c>
      <c r="P7" s="16">
        <f>_xll.RHistory(D7,".Timestamp;.Close","START:01-Mar-1995 NBROWS:1 INTERVAL:1D",,"SORT:ASC TSREPEAT:NO")</f>
        <v>37948</v>
      </c>
      <c r="Q7">
        <v>1.01</v>
      </c>
    </row>
    <row r="8" spans="2:20" x14ac:dyDescent="0.25">
      <c r="B8" t="s">
        <v>8</v>
      </c>
      <c r="C8" t="s">
        <v>1</v>
      </c>
      <c r="D8" t="str">
        <f t="shared" si="0"/>
        <v>USD4MOIS=</v>
      </c>
      <c r="E8">
        <f>_xll.RtGet("IDN",D8,"BID")</f>
        <v>7.4999999999999997E-2</v>
      </c>
      <c r="F8">
        <f>_xll.RtGet("IDN",D8,"ASK")</f>
        <v>0.125</v>
      </c>
      <c r="G8">
        <f t="shared" si="1"/>
        <v>0.1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USD</v>
      </c>
      <c r="N8" s="12">
        <v>0</v>
      </c>
      <c r="P8" s="16">
        <f>_xll.RHistory(D8,".Timestamp;.Close","START:01-Mar-1995 NBROWS:1 INTERVAL:1D",,"SORT:ASC TSREPEAT:NO")</f>
        <v>37949</v>
      </c>
      <c r="Q8">
        <v>1.0325</v>
      </c>
    </row>
    <row r="9" spans="2:20" x14ac:dyDescent="0.25">
      <c r="B9" t="s">
        <v>9</v>
      </c>
      <c r="C9" t="s">
        <v>1</v>
      </c>
      <c r="D9" t="str">
        <f t="shared" si="0"/>
        <v>USD5MOIS=</v>
      </c>
      <c r="E9">
        <f>_xll.RtGet("IDN",D9,"BID")</f>
        <v>7.1000000000000008E-2</v>
      </c>
      <c r="F9">
        <f>_xll.RtGet("IDN",D9,"ASK")</f>
        <v>0.12100000000000001</v>
      </c>
      <c r="G9">
        <f t="shared" si="1"/>
        <v>9.6000000000000002E-2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USD</v>
      </c>
      <c r="N9" s="12">
        <v>0</v>
      </c>
      <c r="P9" s="16">
        <f>_xll.RHistory(D9,".Timestamp;.Close","START:01-Mar-1995 NBROWS:1 INTERVAL:1D",,"SORT:ASC TSREPEAT:NO")</f>
        <v>37948</v>
      </c>
      <c r="Q9">
        <v>1.0325</v>
      </c>
    </row>
    <row r="10" spans="2:20" x14ac:dyDescent="0.25">
      <c r="B10" t="s">
        <v>10</v>
      </c>
      <c r="C10" t="s">
        <v>1</v>
      </c>
      <c r="D10" t="str">
        <f t="shared" si="0"/>
        <v>USD6MOIS=</v>
      </c>
      <c r="E10">
        <f>_xll.RtGet("IDN",D10,"BID")</f>
        <v>8.5000000000000006E-2</v>
      </c>
      <c r="F10">
        <f>_xll.RtGet("IDN",D10,"ASK")</f>
        <v>0.10500000000000001</v>
      </c>
      <c r="G10">
        <f t="shared" si="1"/>
        <v>9.5000000000000001E-2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USD</v>
      </c>
      <c r="N10" s="12">
        <v>0</v>
      </c>
      <c r="P10" s="16">
        <f>_xll.RHistory(D10,".Timestamp;.Close","START:01-Mar-1995 NBROWS:1 INTERVAL:1D",,"SORT:ASC TSREPEAT:NO")</f>
        <v>37948</v>
      </c>
      <c r="Q10">
        <v>1.0525</v>
      </c>
    </row>
    <row r="11" spans="2:20" x14ac:dyDescent="0.25">
      <c r="B11" t="s">
        <v>11</v>
      </c>
      <c r="C11" t="s">
        <v>1</v>
      </c>
      <c r="D11" t="str">
        <f t="shared" si="0"/>
        <v>USD7MOIS=</v>
      </c>
      <c r="E11">
        <f>_xll.RtGet("IDN",D11,"BID")</f>
        <v>8.3000000000000004E-2</v>
      </c>
      <c r="F11">
        <f>_xll.RtGet("IDN",D11,"ASK")</f>
        <v>0.10300000000000001</v>
      </c>
      <c r="G11">
        <f t="shared" si="1"/>
        <v>9.2999999999999999E-2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USD</v>
      </c>
      <c r="N11" s="12">
        <v>0</v>
      </c>
      <c r="P11" s="16">
        <f>_xll.RHistory(D11,".Timestamp;.Close","START:01-Mar-1995 NBROWS:1 INTERVAL:1D",,"SORT:ASC TSREPEAT:NO")</f>
        <v>37949</v>
      </c>
      <c r="Q11">
        <v>1.0900000000000001</v>
      </c>
    </row>
    <row r="12" spans="2:20" x14ac:dyDescent="0.25">
      <c r="B12" t="s">
        <v>12</v>
      </c>
      <c r="C12" t="s">
        <v>1</v>
      </c>
      <c r="D12" t="str">
        <f t="shared" si="0"/>
        <v>USD8MOIS=</v>
      </c>
      <c r="E12">
        <f>_xll.RtGet("IDN",D12,"BID")</f>
        <v>6.5000000000000002E-2</v>
      </c>
      <c r="F12">
        <f>_xll.RtGet("IDN",D12,"ASK")</f>
        <v>0.115</v>
      </c>
      <c r="G12">
        <f t="shared" si="1"/>
        <v>0.09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USD</v>
      </c>
      <c r="N12" s="12">
        <v>0</v>
      </c>
      <c r="P12" s="16">
        <f>_xll.RHistory(D12,".Timestamp;.Close","START:01-Mar-1995 NBROWS:1 INTERVAL:1D",,"SORT:ASC TSREPEAT:NO")</f>
        <v>37949</v>
      </c>
      <c r="Q12">
        <v>1.1299999999999999</v>
      </c>
    </row>
    <row r="13" spans="2:20" x14ac:dyDescent="0.25">
      <c r="B13" t="s">
        <v>13</v>
      </c>
      <c r="C13" t="s">
        <v>1</v>
      </c>
      <c r="D13" t="str">
        <f t="shared" si="0"/>
        <v>USD9MOIS=</v>
      </c>
      <c r="E13">
        <f>_xll.RtGet("IDN",D13,"BID")</f>
        <v>6.4000000000000001E-2</v>
      </c>
      <c r="F13">
        <f>_xll.RtGet("IDN",D13,"ASK")</f>
        <v>0.114</v>
      </c>
      <c r="G13">
        <f t="shared" si="1"/>
        <v>8.8999999999999996E-2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USD</v>
      </c>
      <c r="N13" s="12">
        <v>0</v>
      </c>
      <c r="P13" s="16">
        <f>_xll.RHistory(D13,".Timestamp;.Close","START:01-Mar-1995 NBROWS:1 INTERVAL:1D",,"SORT:ASC TSREPEAT:NO")</f>
        <v>37948</v>
      </c>
      <c r="Q13">
        <v>1.1499999999999999</v>
      </c>
    </row>
    <row r="14" spans="2:20" x14ac:dyDescent="0.25">
      <c r="B14" t="s">
        <v>14</v>
      </c>
      <c r="C14" t="s">
        <v>1</v>
      </c>
      <c r="D14" t="str">
        <f t="shared" si="0"/>
        <v>USD10MOIS=</v>
      </c>
      <c r="E14">
        <f>_xll.RtGet("IDN",D14,"BID")</f>
        <v>8.2000000000000003E-2</v>
      </c>
      <c r="F14">
        <f>_xll.RtGet("IDN",D14,"ASK")</f>
        <v>0.10200000000000001</v>
      </c>
      <c r="G14">
        <f t="shared" si="1"/>
        <v>9.1999999999999998E-2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USD</v>
      </c>
      <c r="N14" s="12">
        <v>0</v>
      </c>
      <c r="P14" s="16">
        <f>_xll.RHistory(D14,".Timestamp;.Close","START:01-Mar-1995 NBROWS:1 INTERVAL:1D",,"SORT:ASC TSREPEAT:NO")</f>
        <v>37949</v>
      </c>
      <c r="Q14">
        <v>1.2</v>
      </c>
    </row>
    <row r="15" spans="2:20" x14ac:dyDescent="0.25">
      <c r="B15" t="s">
        <v>15</v>
      </c>
      <c r="C15" t="s">
        <v>1</v>
      </c>
      <c r="D15" t="str">
        <f t="shared" si="0"/>
        <v>USD11MOIS=</v>
      </c>
      <c r="E15">
        <f>_xll.RtGet("IDN",D15,"BID")</f>
        <v>7.6999999999999999E-2</v>
      </c>
      <c r="F15">
        <f>_xll.RtGet("IDN",D15,"ASK")</f>
        <v>0.10700000000000001</v>
      </c>
      <c r="G15">
        <f t="shared" si="1"/>
        <v>9.1999999999999998E-2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USD</v>
      </c>
      <c r="N15" s="12">
        <v>0</v>
      </c>
      <c r="P15" s="16">
        <f>_xll.RHistory(D15,".Timestamp;.Close","START:01-Mar-1995 NBROWS:1 INTERVAL:1D",,"SORT:ASC TSREPEAT:NO")</f>
        <v>37949</v>
      </c>
      <c r="Q15">
        <v>1.24</v>
      </c>
    </row>
    <row r="16" spans="2:20" x14ac:dyDescent="0.25">
      <c r="B16" t="s">
        <v>16</v>
      </c>
      <c r="C16" t="s">
        <v>1</v>
      </c>
      <c r="D16" t="str">
        <f t="shared" si="0"/>
        <v>USD1YOIS=</v>
      </c>
      <c r="E16">
        <f>_xll.RtGet("IDN",D16,"BID")</f>
        <v>8.4000000000000005E-2</v>
      </c>
      <c r="F16">
        <f>_xll.RtGet("IDN",D16,"ASK")</f>
        <v>0.10400000000000001</v>
      </c>
      <c r="G16">
        <f t="shared" si="1"/>
        <v>9.4E-2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USD</v>
      </c>
      <c r="N16" s="12">
        <v>0</v>
      </c>
      <c r="P16" s="16">
        <f>_xll.RHistory(D16,".Timestamp;.Close","START:01-Mar-1995 NBROWS:1 INTERVAL:1D",,"SORT:ASC TSREPEAT:NO")</f>
        <v>37948</v>
      </c>
      <c r="Q16">
        <v>1.2775000000000001</v>
      </c>
    </row>
    <row r="17" spans="1:20" x14ac:dyDescent="0.25">
      <c r="B17" t="s">
        <v>17</v>
      </c>
      <c r="C17" t="s">
        <v>1</v>
      </c>
      <c r="D17" t="str">
        <f t="shared" si="0"/>
        <v>USD2YOIS=</v>
      </c>
      <c r="E17">
        <f>_xll.RtGet("IDN",D17,"BID")</f>
        <v>0.128</v>
      </c>
      <c r="F17">
        <f>_xll.RtGet("IDN",D17,"ASK")</f>
        <v>0.14800000000000002</v>
      </c>
      <c r="G17">
        <f t="shared" si="1"/>
        <v>0.13800000000000001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USD</v>
      </c>
      <c r="N17" s="12">
        <v>0</v>
      </c>
      <c r="P17" s="16">
        <f>_xll.RHistory(D17,".Timestamp;.Close","START:01-Mar-1995 NBROWS:1 INTERVAL:1D",,"SORT:ASC TSREPEAT:NO")</f>
        <v>39218</v>
      </c>
      <c r="Q17">
        <v>5.016</v>
      </c>
    </row>
    <row r="18" spans="1:20" x14ac:dyDescent="0.25">
      <c r="B18" t="s">
        <v>77</v>
      </c>
      <c r="C18" t="s">
        <v>2</v>
      </c>
      <c r="D18" t="s">
        <v>78</v>
      </c>
      <c r="G18">
        <f>_xll.RtGet("IDN",D18,"PRIMACT_1")</f>
        <v>0.17813000000000001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ref="M18" si="3">B$2</f>
        <v>USD</v>
      </c>
      <c r="N18" s="12">
        <v>0</v>
      </c>
      <c r="P18" s="16">
        <f>_xll.RHistory(D18,".Timestamp;.Close","START:01-Mar-1995 NBROWS:1 INTERVAL:1D",,"SORT:ASC TSREPEAT:NO")</f>
        <v>36893</v>
      </c>
      <c r="Q18">
        <v>6.6512500000000001</v>
      </c>
    </row>
    <row r="19" spans="1:20" x14ac:dyDescent="0.25">
      <c r="A19" t="s">
        <v>412</v>
      </c>
      <c r="B19" t="s">
        <v>71</v>
      </c>
      <c r="C19" t="s">
        <v>2</v>
      </c>
      <c r="D19" t="s">
        <v>270</v>
      </c>
      <c r="G19">
        <f>_xll.RtGet("IDN",D19,"PRIMACT_1")</f>
        <v>0.68388000000000004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ref="M19:M21" si="4">B$2</f>
        <v>USD</v>
      </c>
      <c r="N19" s="12">
        <v>0</v>
      </c>
      <c r="P19" s="16">
        <f>_xll.RHistory(D19,".Timestamp;.Close","START:01-Mar-1995 NBROWS:1 INTERVAL:1D",,"SORT:ASC TSREPEAT:NO")</f>
        <v>35765</v>
      </c>
      <c r="Q19">
        <v>5.6953100000000001</v>
      </c>
    </row>
    <row r="20" spans="1:20" x14ac:dyDescent="0.25">
      <c r="A20" t="s">
        <v>412</v>
      </c>
      <c r="B20" t="s">
        <v>5</v>
      </c>
      <c r="C20" t="s">
        <v>2</v>
      </c>
      <c r="D20" t="s">
        <v>271</v>
      </c>
      <c r="G20">
        <f>_xll.RtGet("IDN",D20,"PRIMACT_1")</f>
        <v>0.92488000000000004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4"/>
        <v>USD</v>
      </c>
      <c r="N20" s="12">
        <v>0</v>
      </c>
      <c r="P20" s="16">
        <f>_xll.RHistory(D20,".Timestamp;.Close","START:01-Mar-1995 NBROWS:1 INTERVAL:1D",,"SORT:ASC TSREPEAT:NO")</f>
        <v>34759</v>
      </c>
      <c r="Q20">
        <v>6.125</v>
      </c>
    </row>
    <row r="21" spans="1:20" x14ac:dyDescent="0.25">
      <c r="A21" t="s">
        <v>412</v>
      </c>
      <c r="B21" t="s">
        <v>6</v>
      </c>
      <c r="C21" t="s">
        <v>2</v>
      </c>
      <c r="D21" t="s">
        <v>272</v>
      </c>
      <c r="G21">
        <f>_xll.RtGet("IDN",D21,"PRIMACT_1")</f>
        <v>1.1016300000000001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4"/>
        <v>USD</v>
      </c>
      <c r="N21" s="12">
        <v>0</v>
      </c>
      <c r="P21" s="16">
        <f>_xll.RHistory(D21,".Timestamp;.Close","START:01-Mar-1995 NBROWS:1 INTERVAL:1D",,"SORT:ASC TSREPEAT:NO")</f>
        <v>34759</v>
      </c>
      <c r="Q21">
        <v>6.1875</v>
      </c>
    </row>
    <row r="22" spans="1:20" x14ac:dyDescent="0.25">
      <c r="B22" t="s">
        <v>7</v>
      </c>
      <c r="C22" t="s">
        <v>2</v>
      </c>
      <c r="D22" t="s">
        <v>79</v>
      </c>
      <c r="G22">
        <f>_xll.RtGet("IDN",D22,"PRIMACT_1")</f>
        <v>1.23238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USD</v>
      </c>
      <c r="N22" s="12">
        <v>0</v>
      </c>
      <c r="P22" s="16">
        <f>_xll.RHistory(D22,".Timestamp;.Close","START:01-Mar-1995 NBROWS:1 INTERVAL:1D",,"SORT:ASC TSREPEAT:NO")</f>
        <v>34759</v>
      </c>
      <c r="Q22">
        <v>6.25</v>
      </c>
    </row>
    <row r="23" spans="1:20" x14ac:dyDescent="0.25">
      <c r="A23" t="s">
        <v>412</v>
      </c>
      <c r="B23" t="s">
        <v>10</v>
      </c>
      <c r="C23" t="s">
        <v>2</v>
      </c>
      <c r="D23" t="s">
        <v>273</v>
      </c>
      <c r="G23">
        <f>_xll.RtGet("IDN",D23,"PRIMACT_1")</f>
        <v>0.98213000000000006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ref="M23:M26" si="5">B$2</f>
        <v>USD</v>
      </c>
      <c r="N23" s="12">
        <v>0</v>
      </c>
      <c r="P23" s="16">
        <f>_xll.RHistory(D23,".Timestamp;.Close","START:01-Mar-1995 NBROWS:1 INTERVAL:1D",,"SORT:ASC TSREPEAT:NO")</f>
        <v>34759</v>
      </c>
      <c r="Q23">
        <v>6.4375</v>
      </c>
    </row>
    <row r="24" spans="1:20" x14ac:dyDescent="0.25">
      <c r="B24" t="s">
        <v>16</v>
      </c>
      <c r="C24" t="s">
        <v>2</v>
      </c>
      <c r="D24" t="s">
        <v>269</v>
      </c>
      <c r="G24">
        <f>_xll.RtGet("IDN",D24,"PRIMACT_1")</f>
        <v>0.9567500000000001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5"/>
        <v>USD</v>
      </c>
      <c r="N24" s="12">
        <v>0</v>
      </c>
      <c r="P24" s="16">
        <f>_xll.RHistory(D24,".Timestamp;.Close","START:01-Mar-1995 NBROWS:1 INTERVAL:1D",,"SORT:ASC TSREPEAT:NO")</f>
        <v>34759</v>
      </c>
      <c r="Q24">
        <v>6.75</v>
      </c>
    </row>
    <row r="25" spans="1:20" x14ac:dyDescent="0.25">
      <c r="A25" t="s">
        <v>412</v>
      </c>
      <c r="B25" t="s">
        <v>8</v>
      </c>
      <c r="C25" t="s">
        <v>33</v>
      </c>
      <c r="D25" t="s">
        <v>274</v>
      </c>
      <c r="E25">
        <f>_xll.RtGet("IDN",D25,"Ask")</f>
        <v>0.91700000000000004</v>
      </c>
      <c r="F25">
        <f>_xll.RtGet("IDN",D25,"Bid")</f>
        <v>0.89700000000000002</v>
      </c>
      <c r="G25">
        <f t="shared" ref="G25:G26" si="6">(E25+F25)/2</f>
        <v>0.90700000000000003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5"/>
        <v>USD</v>
      </c>
      <c r="N25" s="12" t="s">
        <v>7</v>
      </c>
      <c r="P25" s="16">
        <f>_xll.RHistory(D25,".Timestamp;.Close","START:01-Mar-1995 NBROWS:1 INTERVAL:1D",,"SORT:ASC TSREPEAT:NO")</f>
        <v>34759</v>
      </c>
      <c r="Q25">
        <v>6.29</v>
      </c>
      <c r="S25" t="str">
        <f>_xll.RtGet("IDN",D25,"GV3_TEXT")</f>
        <v>1X4</v>
      </c>
      <c r="T25" s="16" t="e">
        <f>DATE(RIGHT(S25,2)+100,MID(S25,3,2)+LEFT(N25,1),LEFT(S25,2))</f>
        <v>#VALUE!</v>
      </c>
    </row>
    <row r="26" spans="1:20" x14ac:dyDescent="0.25">
      <c r="A26" t="s">
        <v>412</v>
      </c>
      <c r="B26" t="s">
        <v>9</v>
      </c>
      <c r="C26" t="s">
        <v>33</v>
      </c>
      <c r="D26" t="s">
        <v>275</v>
      </c>
      <c r="E26">
        <f>_xll.RtGet("IDN",D26,"Ask")</f>
        <v>0.69400000000000006</v>
      </c>
      <c r="F26">
        <f>_xll.RtGet("IDN",D26,"Bid")</f>
        <v>0.65400000000000003</v>
      </c>
      <c r="G26">
        <f t="shared" si="6"/>
        <v>0.67400000000000004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5"/>
        <v>USD</v>
      </c>
      <c r="N26" s="12" t="s">
        <v>7</v>
      </c>
      <c r="P26" s="16">
        <f>_xll.RHistory(D26,".Timestamp;.Close","START:01-Mar-1995 NBROWS:1 INTERVAL:1D",,"SORT:ASC TSREPEAT:NO")</f>
        <v>34759</v>
      </c>
      <c r="Q26">
        <v>6.38</v>
      </c>
    </row>
    <row r="27" spans="1:20" x14ac:dyDescent="0.25">
      <c r="B27" t="s">
        <v>10</v>
      </c>
      <c r="C27" t="s">
        <v>33</v>
      </c>
      <c r="D27" t="s">
        <v>80</v>
      </c>
      <c r="E27">
        <f>_xll.RtGet("IDN",D27,"Ask")</f>
        <v>0.54830000000000001</v>
      </c>
      <c r="F27">
        <f>_xll.RtGet("IDN",D27,"Bid")</f>
        <v>0.50829999999999997</v>
      </c>
      <c r="G27">
        <f t="shared" ref="G27:G44" si="7">(E27+F27)/2</f>
        <v>0.52829999999999999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USD</v>
      </c>
      <c r="N27" s="12" t="s">
        <v>7</v>
      </c>
      <c r="P27" s="16">
        <f>_xll.RHistory(D27,".Timestamp;.Close","START:01-Mar-1995 NBROWS:1 INTERVAL:1D",,"SORT:ASC TSREPEAT:NO")</f>
        <v>34759</v>
      </c>
      <c r="Q27">
        <v>6.47</v>
      </c>
    </row>
    <row r="28" spans="1:20" x14ac:dyDescent="0.25">
      <c r="A28" t="s">
        <v>412</v>
      </c>
      <c r="B28" t="s">
        <v>11</v>
      </c>
      <c r="C28" t="s">
        <v>33</v>
      </c>
      <c r="D28" t="s">
        <v>276</v>
      </c>
      <c r="E28">
        <f>_xll.RtGet("IDN",D28,"Ask")</f>
        <v>0.50340000000000007</v>
      </c>
      <c r="F28">
        <f>_xll.RtGet("IDN",D28,"Bid")</f>
        <v>0.46340000000000003</v>
      </c>
      <c r="G28">
        <f t="shared" ref="G28:G29" si="8">(E28+F28)/2</f>
        <v>0.48340000000000005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ref="M28:M29" si="9">B$2</f>
        <v>USD</v>
      </c>
      <c r="N28" s="12" t="s">
        <v>7</v>
      </c>
      <c r="P28" s="16">
        <f>_xll.RHistory(D28,".Timestamp;.Close","START:01-Mar-1995 NBROWS:1 INTERVAL:1D",,"SORT:ASC TSREPEAT:NO")</f>
        <v>34759</v>
      </c>
      <c r="Q28">
        <v>6.55</v>
      </c>
    </row>
    <row r="29" spans="1:20" x14ac:dyDescent="0.25">
      <c r="A29" t="s">
        <v>412</v>
      </c>
      <c r="B29" t="s">
        <v>12</v>
      </c>
      <c r="C29" t="s">
        <v>33</v>
      </c>
      <c r="D29" t="s">
        <v>277</v>
      </c>
      <c r="E29">
        <f>_xll.RtGet("IDN",D29,"Ask")</f>
        <v>0.434</v>
      </c>
      <c r="F29">
        <f>_xll.RtGet("IDN",D29,"Bid")</f>
        <v>0.41400000000000003</v>
      </c>
      <c r="G29">
        <f t="shared" si="8"/>
        <v>0.42400000000000004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9"/>
        <v>USD</v>
      </c>
      <c r="N29" s="12" t="s">
        <v>7</v>
      </c>
      <c r="P29" s="16">
        <f>_xll.RHistory(D29,".Timestamp;.Close","START:01-Mar-1995 NBROWS:1 INTERVAL:1D",,"SORT:ASC TSREPEAT:NO")</f>
        <v>34759</v>
      </c>
      <c r="Q29">
        <v>6.65</v>
      </c>
    </row>
    <row r="30" spans="1:20" x14ac:dyDescent="0.25">
      <c r="B30" t="s">
        <v>13</v>
      </c>
      <c r="C30" t="s">
        <v>33</v>
      </c>
      <c r="D30" t="s">
        <v>81</v>
      </c>
      <c r="E30">
        <f>_xll.RtGet("IDN",D30,"Ask")</f>
        <v>0.40900000000000003</v>
      </c>
      <c r="F30">
        <f>_xll.RtGet("IDN",D30,"Bid")</f>
        <v>0.38900000000000001</v>
      </c>
      <c r="G30">
        <f t="shared" si="7"/>
        <v>0.39900000000000002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USD</v>
      </c>
      <c r="N30" s="12" t="s">
        <v>7</v>
      </c>
      <c r="P30" s="16">
        <f>_xll.RHistory(D30,".Timestamp;.Close","START:01-Mar-1995 NBROWS:1 INTERVAL:1D",,"SORT:ASC TSREPEAT:NO")</f>
        <v>34759</v>
      </c>
      <c r="Q30">
        <v>6.74</v>
      </c>
    </row>
    <row r="31" spans="1:20" x14ac:dyDescent="0.25">
      <c r="A31" t="s">
        <v>412</v>
      </c>
      <c r="B31" t="s">
        <v>14</v>
      </c>
      <c r="C31" t="s">
        <v>33</v>
      </c>
      <c r="D31" t="s">
        <v>278</v>
      </c>
      <c r="E31">
        <f>_xll.RtGet("IDN",D31,"Ask")</f>
        <v>0.42300000000000004</v>
      </c>
      <c r="F31">
        <f>_xll.RtGet("IDN",D31,"Bid")</f>
        <v>0.38300000000000001</v>
      </c>
      <c r="G31">
        <f t="shared" si="7"/>
        <v>0.40300000000000002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2"/>
        <v>USD</v>
      </c>
      <c r="N31" s="12" t="s">
        <v>7</v>
      </c>
      <c r="P31" s="16">
        <f>_xll.RHistory(D31,".Timestamp;.Close","START:01-Mar-1995 NBROWS:1 INTERVAL:1D",,"SORT:ASC TSREPEAT:NO")</f>
        <v>34759</v>
      </c>
      <c r="Q31">
        <v>6.87</v>
      </c>
    </row>
    <row r="32" spans="1:20" x14ac:dyDescent="0.25">
      <c r="A32" t="s">
        <v>412</v>
      </c>
      <c r="B32" t="s">
        <v>15</v>
      </c>
      <c r="C32" t="s">
        <v>33</v>
      </c>
      <c r="D32" t="s">
        <v>279</v>
      </c>
      <c r="E32">
        <f>_xll.RtGet("IDN",D32,"Ask")</f>
        <v>0.41400000000000003</v>
      </c>
      <c r="F32">
        <f>_xll.RtGet("IDN",D32,"Bid")</f>
        <v>0.39400000000000002</v>
      </c>
      <c r="G32">
        <f t="shared" ref="G32" si="10">(E32+F32)/2</f>
        <v>0.40400000000000003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ref="M32" si="11">B$2</f>
        <v>USD</v>
      </c>
      <c r="N32" s="12" t="s">
        <v>7</v>
      </c>
      <c r="P32" s="16">
        <f>_xll.RHistory(D32,".Timestamp;.Close","START:01-Mar-1995 NBROWS:1 INTERVAL:1D",,"SORT:ASC TSREPEAT:NO")</f>
        <v>34759</v>
      </c>
      <c r="Q32">
        <v>6.93</v>
      </c>
    </row>
    <row r="33" spans="1:17" x14ac:dyDescent="0.25">
      <c r="B33" t="s">
        <v>16</v>
      </c>
      <c r="C33" t="s">
        <v>33</v>
      </c>
      <c r="D33" t="s">
        <v>82</v>
      </c>
      <c r="E33">
        <f>_xll.RtGet("IDN",D33,"Ask")</f>
        <v>0.42299999999999999</v>
      </c>
      <c r="F33">
        <f>_xll.RtGet("IDN",D33,"Bid")</f>
        <v>0.38300000000000001</v>
      </c>
      <c r="G33">
        <f t="shared" si="7"/>
        <v>0.40300000000000002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2"/>
        <v>USD</v>
      </c>
      <c r="N33" s="12" t="s">
        <v>7</v>
      </c>
      <c r="P33" s="16">
        <f>_xll.RHistory(D33,".Timestamp;.Close","START:01-Mar-1995 NBROWS:1 INTERVAL:1D",,"SORT:ASC TSREPEAT:NO")</f>
        <v>34759</v>
      </c>
      <c r="Q33">
        <v>6.96</v>
      </c>
    </row>
    <row r="34" spans="1:17" x14ac:dyDescent="0.25">
      <c r="A34" t="s">
        <v>412</v>
      </c>
      <c r="B34" t="s">
        <v>11</v>
      </c>
      <c r="C34" t="s">
        <v>33</v>
      </c>
      <c r="D34" t="s">
        <v>280</v>
      </c>
      <c r="E34">
        <f>_xll.RtGet("IDN",D34,"Ask")</f>
        <v>0.81800000000000006</v>
      </c>
      <c r="F34">
        <f>_xll.RtGet("IDN",D34,"Bid")</f>
        <v>0.77800000000000002</v>
      </c>
      <c r="G34">
        <f t="shared" ref="G34:G36" si="12">(E34+F34)/2</f>
        <v>0.79800000000000004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ref="M34:M36" si="13">B$2</f>
        <v>USD</v>
      </c>
      <c r="N34" s="12" t="s">
        <v>10</v>
      </c>
      <c r="P34" s="16">
        <f>_xll.RHistory(D34,".Timestamp;.Close","START:01-Mar-1995 NBROWS:1 INTERVAL:1D",,"SORT:ASC TSREPEAT:NO")</f>
        <v>34759</v>
      </c>
      <c r="Q34">
        <v>6.48</v>
      </c>
    </row>
    <row r="35" spans="1:17" x14ac:dyDescent="0.25">
      <c r="A35" t="s">
        <v>412</v>
      </c>
      <c r="B35" t="s">
        <v>12</v>
      </c>
      <c r="C35" t="s">
        <v>33</v>
      </c>
      <c r="D35" t="s">
        <v>281</v>
      </c>
      <c r="E35">
        <f>_xll.RtGet("IDN",D35,"Ask")</f>
        <v>0.63600000000000001</v>
      </c>
      <c r="F35">
        <f>_xll.RtGet("IDN",D35,"Bid")</f>
        <v>0.61599999999999999</v>
      </c>
      <c r="G35">
        <f t="shared" si="12"/>
        <v>0.626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13"/>
        <v>USD</v>
      </c>
      <c r="N35" s="12" t="s">
        <v>10</v>
      </c>
      <c r="P35" s="16">
        <f>_xll.RHistory(D35,".Timestamp;.Close","START:01-Mar-1995 NBROWS:1 INTERVAL:1D",,"SORT:ASC TSREPEAT:NO")</f>
        <v>34759</v>
      </c>
      <c r="Q35">
        <v>6.57</v>
      </c>
    </row>
    <row r="36" spans="1:17" x14ac:dyDescent="0.25">
      <c r="A36" t="s">
        <v>412</v>
      </c>
      <c r="B36" t="s">
        <v>13</v>
      </c>
      <c r="C36" t="s">
        <v>33</v>
      </c>
      <c r="D36" t="s">
        <v>282</v>
      </c>
      <c r="E36">
        <f>_xll.RtGet("IDN",D36,"Ask")</f>
        <v>0.5837</v>
      </c>
      <c r="F36">
        <f>_xll.RtGet("IDN",D36,"Bid")</f>
        <v>0.52370000000000005</v>
      </c>
      <c r="G36">
        <f t="shared" si="12"/>
        <v>0.55370000000000008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13"/>
        <v>USD</v>
      </c>
      <c r="N36" s="12" t="s">
        <v>10</v>
      </c>
      <c r="P36" s="16">
        <f>_xll.RHistory(D36,".Timestamp;.Close","START:01-Mar-1995 NBROWS:1 INTERVAL:1D",,"SORT:ASC TSREPEAT:NO")</f>
        <v>34759</v>
      </c>
      <c r="Q36">
        <v>6.66</v>
      </c>
    </row>
    <row r="37" spans="1:17" x14ac:dyDescent="0.25">
      <c r="A37" t="s">
        <v>412</v>
      </c>
      <c r="B37" t="s">
        <v>14</v>
      </c>
      <c r="C37" t="s">
        <v>33</v>
      </c>
      <c r="D37" t="s">
        <v>283</v>
      </c>
      <c r="E37">
        <f>_xll.RtGet("IDN",D37,"Ask")</f>
        <v>0.53800000000000003</v>
      </c>
      <c r="F37">
        <f>_xll.RtGet("IDN",D37,"Bid")</f>
        <v>0.498</v>
      </c>
      <c r="G37">
        <f t="shared" ref="G37:G40" si="14">(E37+F37)/2</f>
        <v>0.51800000000000002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ref="M37:M40" si="15">B$2</f>
        <v>USD</v>
      </c>
      <c r="N37" s="12" t="s">
        <v>10</v>
      </c>
      <c r="P37" s="16">
        <f>_xll.RHistory(D37,".Timestamp;.Close","START:01-Mar-1995 NBROWS:1 INTERVAL:1D",,"SORT:ASC TSREPEAT:NO")</f>
        <v>34759</v>
      </c>
      <c r="Q37">
        <v>6.78</v>
      </c>
    </row>
    <row r="38" spans="1:17" x14ac:dyDescent="0.25">
      <c r="A38" t="s">
        <v>412</v>
      </c>
      <c r="B38" t="s">
        <v>15</v>
      </c>
      <c r="C38" t="s">
        <v>33</v>
      </c>
      <c r="D38" t="s">
        <v>284</v>
      </c>
      <c r="E38">
        <f>_xll.RtGet("IDN",D38,"Ask")</f>
        <v>0.505</v>
      </c>
      <c r="F38">
        <f>_xll.RtGet("IDN",D38,"Bid")</f>
        <v>0.46500000000000002</v>
      </c>
      <c r="G38">
        <f t="shared" si="14"/>
        <v>0.48499999999999999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15"/>
        <v>USD</v>
      </c>
      <c r="N38" s="12" t="s">
        <v>10</v>
      </c>
      <c r="P38" s="16">
        <f>_xll.RHistory(D38,".Timestamp;.Close","START:01-Mar-1995 NBROWS:1 INTERVAL:1D",,"SORT:ASC TSREPEAT:NO")</f>
        <v>34759</v>
      </c>
      <c r="Q38">
        <v>6.85</v>
      </c>
    </row>
    <row r="39" spans="1:17" x14ac:dyDescent="0.25">
      <c r="A39" t="s">
        <v>412</v>
      </c>
      <c r="B39" t="s">
        <v>124</v>
      </c>
      <c r="C39" t="s">
        <v>33</v>
      </c>
      <c r="D39" t="s">
        <v>285</v>
      </c>
      <c r="E39">
        <f>_xll.RtGet("IDN",D39,"Ask")</f>
        <v>0.48499999999999999</v>
      </c>
      <c r="F39">
        <f>_xll.RtGet("IDN",D39,"Bid")</f>
        <v>0.44500000000000001</v>
      </c>
      <c r="G39">
        <f t="shared" si="14"/>
        <v>0.46499999999999997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15"/>
        <v>USD</v>
      </c>
      <c r="N39" s="12" t="s">
        <v>10</v>
      </c>
      <c r="P39" s="16">
        <f>_xll.RHistory(D39,".Timestamp;.Close","START:01-Mar-1995 NBROWS:1 INTERVAL:1D",,"SORT:ASC TSREPEAT:NO")</f>
        <v>34759</v>
      </c>
      <c r="Q39">
        <v>6.91</v>
      </c>
    </row>
    <row r="40" spans="1:17" x14ac:dyDescent="0.25">
      <c r="A40" t="s">
        <v>412</v>
      </c>
      <c r="B40" t="s">
        <v>37</v>
      </c>
      <c r="C40" t="s">
        <v>33</v>
      </c>
      <c r="D40" t="s">
        <v>286</v>
      </c>
      <c r="E40">
        <f>_xll.RtGet("IDN",D40,"Ask")</f>
        <v>0.499</v>
      </c>
      <c r="F40">
        <f>_xll.RtGet("IDN",D40,"Bid")</f>
        <v>0.45900000000000002</v>
      </c>
      <c r="G40">
        <f t="shared" si="14"/>
        <v>0.47899999999999998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15"/>
        <v>USD</v>
      </c>
      <c r="N40" s="12" t="s">
        <v>10</v>
      </c>
      <c r="P40" s="16">
        <f>_xll.RHistory(D40,".Timestamp;.Close","START:01-Mar-1995 NBROWS:1 INTERVAL:1D",,"SORT:ASC TSREPEAT:NO")</f>
        <v>34759</v>
      </c>
      <c r="Q40">
        <v>7.07</v>
      </c>
    </row>
    <row r="41" spans="1:17" x14ac:dyDescent="0.25">
      <c r="A41" t="s">
        <v>412</v>
      </c>
      <c r="B41" t="s">
        <v>39</v>
      </c>
      <c r="C41" t="s">
        <v>33</v>
      </c>
      <c r="D41" t="s">
        <v>287</v>
      </c>
      <c r="E41">
        <f>_xll.RtGet("IDN",D41,"Ask")</f>
        <v>0.49299999999999999</v>
      </c>
      <c r="F41">
        <f>_xll.RtGet("IDN",D41,"Bid")</f>
        <v>0.45300000000000001</v>
      </c>
      <c r="G41">
        <f t="shared" ref="G41" si="16">(E41+F41)/2</f>
        <v>0.47299999999999998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ref="M41" si="17">B$2</f>
        <v>USD</v>
      </c>
      <c r="N41" s="12" t="s">
        <v>10</v>
      </c>
      <c r="P41" s="16">
        <f>_xll.RHistory(D41,".Timestamp;.Close","START:01-Mar-1995 NBROWS:1 INTERVAL:1D",,"SORT:ASC TSREPEAT:NO")</f>
        <v>34759</v>
      </c>
      <c r="Q41">
        <v>7.14</v>
      </c>
    </row>
    <row r="42" spans="1:17" x14ac:dyDescent="0.25">
      <c r="B42" t="s">
        <v>37</v>
      </c>
      <c r="C42" t="s">
        <v>33</v>
      </c>
      <c r="D42" t="s">
        <v>83</v>
      </c>
      <c r="E42">
        <f>_xll.RtGet("IDN",D42,"Ask")</f>
        <v>0.39419999999999999</v>
      </c>
      <c r="F42">
        <f>_xll.RtGet("IDN",D42,"Bid")</f>
        <v>0.35420000000000001</v>
      </c>
      <c r="G42">
        <f t="shared" si="7"/>
        <v>0.37419999999999998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2"/>
        <v>USD</v>
      </c>
      <c r="N42" s="12" t="s">
        <v>7</v>
      </c>
      <c r="P42" s="16">
        <f>_xll.RHistory(D42,".Timestamp;.Close","START:01-Mar-1995 NBROWS:1 INTERVAL:1D",,"SORT:ASC TSREPEAT:NO")</f>
        <v>34759</v>
      </c>
      <c r="Q42">
        <v>7.05</v>
      </c>
    </row>
    <row r="43" spans="1:17" x14ac:dyDescent="0.25">
      <c r="B43" t="s">
        <v>39</v>
      </c>
      <c r="C43" t="s">
        <v>33</v>
      </c>
      <c r="D43" t="s">
        <v>84</v>
      </c>
      <c r="E43">
        <f>_xll.RtGet("IDN",D43,"Ask")</f>
        <v>0.41500000000000004</v>
      </c>
      <c r="F43">
        <f>_xll.RtGet("IDN",D43,"Bid")</f>
        <v>0.39500000000000002</v>
      </c>
      <c r="G43">
        <f t="shared" si="7"/>
        <v>0.40500000000000003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2"/>
        <v>USD</v>
      </c>
      <c r="N43" s="12" t="s">
        <v>7</v>
      </c>
      <c r="P43" s="16">
        <f>_xll.RHistory(D43,".Timestamp;.Close","START:01-Mar-1995 NBROWS:1 INTERVAL:1D",,"SORT:ASC TSREPEAT:NO")</f>
        <v>34759</v>
      </c>
      <c r="Q43">
        <v>7.12</v>
      </c>
    </row>
    <row r="44" spans="1:17" x14ac:dyDescent="0.25">
      <c r="B44" t="s">
        <v>41</v>
      </c>
      <c r="C44" t="s">
        <v>33</v>
      </c>
      <c r="D44" t="s">
        <v>85</v>
      </c>
      <c r="E44">
        <f>_xll.RtGet("IDN",D44,"Ask")</f>
        <v>0.433</v>
      </c>
      <c r="F44">
        <f>_xll.RtGet("IDN",D44,"Bid")</f>
        <v>0.39300000000000002</v>
      </c>
      <c r="G44">
        <f t="shared" si="7"/>
        <v>0.41300000000000003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2"/>
        <v>USD</v>
      </c>
      <c r="N44" s="12" t="s">
        <v>7</v>
      </c>
      <c r="P44" s="16">
        <f>_xll.RHistory(D44,".Timestamp;.Close","START:01-Mar-1995 NBROWS:1 INTERVAL:1D",,"SORT:ASC TSREPEAT:NO")</f>
        <v>34759</v>
      </c>
      <c r="Q44">
        <v>7.64</v>
      </c>
    </row>
    <row r="45" spans="1:17" x14ac:dyDescent="0.25">
      <c r="A45" t="s">
        <v>412</v>
      </c>
      <c r="B45" t="s">
        <v>288</v>
      </c>
      <c r="C45" t="s">
        <v>33</v>
      </c>
      <c r="D45" t="s">
        <v>289</v>
      </c>
      <c r="E45">
        <f>_xll.RtGet("IDN",D45,"Ask")</f>
        <v>0.52300000000000002</v>
      </c>
      <c r="F45">
        <f>_xll.RtGet("IDN",D45,"Bid")</f>
        <v>0.48299999999999998</v>
      </c>
      <c r="G45">
        <f t="shared" ref="G45" si="18">(E45+F45)/2</f>
        <v>0.503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ref="M45" si="19">B$2</f>
        <v>USD</v>
      </c>
      <c r="N45" s="12" t="s">
        <v>10</v>
      </c>
      <c r="P45" s="16">
        <f>_xll.RHistory(D45,".Timestamp;.Close","START:01-Mar-1995 NBROWS:1 INTERVAL:1D",,"SORT:ASC TSREPEAT:NO")</f>
        <v>34759</v>
      </c>
      <c r="Q45">
        <v>8.0299999999999994</v>
      </c>
    </row>
    <row r="46" spans="1:17" x14ac:dyDescent="0.25">
      <c r="B46" t="s">
        <v>16</v>
      </c>
      <c r="C46" t="s">
        <v>3</v>
      </c>
      <c r="D46" t="str">
        <f t="shared" ref="D46:D60" si="20">_xlfn.CONCAT("USDAM3L",B46,"=")</f>
        <v>USDAM3L1Y=</v>
      </c>
      <c r="E46">
        <f>_xll.RtGet("IDN",D46,"Ask")</f>
        <v>0.66400000000000003</v>
      </c>
      <c r="F46">
        <f>_xll.RtGet("IDN",D46,"Bid")</f>
        <v>0.624</v>
      </c>
      <c r="G46">
        <f>_xll.RtGet("IDN",D46,"GEN_VAL4")</f>
        <v>0.64400000000000002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2"/>
        <v>USD</v>
      </c>
      <c r="N46" s="12" t="s">
        <v>7</v>
      </c>
      <c r="P46" s="16">
        <f>_xll.RHistory(D46,".Timestamp;.Close","START:01-Mar-1995 NBROWS:1 INTERVAL:1D",,"SORT:ASC TSREPEAT:NO")</f>
        <v>35072</v>
      </c>
      <c r="Q46">
        <v>5.33</v>
      </c>
    </row>
    <row r="47" spans="1:17" x14ac:dyDescent="0.25">
      <c r="B47" t="s">
        <v>17</v>
      </c>
      <c r="C47" t="s">
        <v>3</v>
      </c>
      <c r="D47" t="str">
        <f t="shared" si="20"/>
        <v>USDAM3L2Y=</v>
      </c>
      <c r="E47">
        <f>_xll.RtGet("IDN",D47,"Ask")</f>
        <v>0.54700000000000004</v>
      </c>
      <c r="F47">
        <f>_xll.RtGet("IDN",D47,"Bid")</f>
        <v>0.50700000000000001</v>
      </c>
      <c r="G47">
        <f>_xll.RtGet("IDN",D47,"GEN_VAL4")</f>
        <v>0.52700000000000002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2"/>
        <v>USD</v>
      </c>
      <c r="N47" s="12" t="s">
        <v>7</v>
      </c>
      <c r="P47" s="16">
        <f>_xll.RHistory(D47,".Timestamp;.Close","START:01-Mar-1995 NBROWS:1 INTERVAL:1D",,"SORT:ASC TSREPEAT:NO")</f>
        <v>34759</v>
      </c>
      <c r="Q47">
        <v>7.01</v>
      </c>
    </row>
    <row r="48" spans="1:17" x14ac:dyDescent="0.25">
      <c r="B48" t="s">
        <v>18</v>
      </c>
      <c r="C48" t="s">
        <v>3</v>
      </c>
      <c r="D48" t="str">
        <f t="shared" si="20"/>
        <v>USDAM3L3Y=</v>
      </c>
      <c r="E48">
        <f>_xll.RtGet("IDN",D48,"Ask")</f>
        <v>0.54900000000000004</v>
      </c>
      <c r="F48">
        <f>_xll.RtGet("IDN",D48,"Bid")</f>
        <v>0.50900000000000001</v>
      </c>
      <c r="G48">
        <f>_xll.RtGet("IDN",D48,"GEN_VAL4")</f>
        <v>0.52900000000000003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2"/>
        <v>USD</v>
      </c>
      <c r="N48" s="12" t="s">
        <v>7</v>
      </c>
      <c r="P48" s="16">
        <f>_xll.RHistory(D48,".Timestamp;.Close","START:01-Mar-1995 NBROWS:1 INTERVAL:1D",,"SORT:ASC TSREPEAT:NO")</f>
        <v>34759</v>
      </c>
      <c r="Q48">
        <v>7.15</v>
      </c>
    </row>
    <row r="49" spans="1:17" x14ac:dyDescent="0.25">
      <c r="B49" t="s">
        <v>19</v>
      </c>
      <c r="C49" t="s">
        <v>3</v>
      </c>
      <c r="D49" t="str">
        <f t="shared" si="20"/>
        <v>USDAM3L4Y=</v>
      </c>
      <c r="E49">
        <f>_xll.RtGet("IDN",D49,"Ask")</f>
        <v>0.57500000000000007</v>
      </c>
      <c r="F49">
        <f>_xll.RtGet("IDN",D49,"Bid")</f>
        <v>0.53600000000000003</v>
      </c>
      <c r="G49">
        <f>_xll.RtGet("IDN",D49,"GEN_VAL4")</f>
        <v>0.55549999999999999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2"/>
        <v>USD</v>
      </c>
      <c r="N49" s="12" t="s">
        <v>7</v>
      </c>
      <c r="P49" s="16">
        <f>_xll.RHistory(D49,".Timestamp;.Close","START:01-Mar-1995 NBROWS:1 INTERVAL:1D",,"SORT:ASC TSREPEAT:NO")</f>
        <v>34759</v>
      </c>
      <c r="Q49">
        <v>7.23</v>
      </c>
    </row>
    <row r="50" spans="1:17" x14ac:dyDescent="0.25">
      <c r="B50" t="s">
        <v>20</v>
      </c>
      <c r="C50" t="s">
        <v>3</v>
      </c>
      <c r="D50" t="str">
        <f t="shared" si="20"/>
        <v>USDAM3L5Y=</v>
      </c>
      <c r="E50">
        <f>_xll.RtGet("IDN",D50,"Ask")</f>
        <v>0.61699999999999999</v>
      </c>
      <c r="F50">
        <f>_xll.RtGet("IDN",D50,"Bid")</f>
        <v>0.57700000000000007</v>
      </c>
      <c r="G50">
        <f>_xll.RtGet("IDN",D50,"GEN_VAL4")</f>
        <v>0.59699999999999998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2"/>
        <v>USD</v>
      </c>
      <c r="N50" s="12" t="s">
        <v>7</v>
      </c>
      <c r="P50" s="16">
        <f>_xll.RHistory(D50,".Timestamp;.Close","START:01-Mar-1995 NBROWS:1 INTERVAL:1D",,"SORT:ASC TSREPEAT:NO")</f>
        <v>34759</v>
      </c>
      <c r="Q50">
        <v>7.31</v>
      </c>
    </row>
    <row r="51" spans="1:17" x14ac:dyDescent="0.25">
      <c r="B51" t="s">
        <v>21</v>
      </c>
      <c r="C51" t="s">
        <v>3</v>
      </c>
      <c r="D51" t="str">
        <f t="shared" si="20"/>
        <v>USDAM3L6Y=</v>
      </c>
      <c r="E51">
        <f>_xll.RtGet("IDN",D51,"Ask")</f>
        <v>0.64350000000000007</v>
      </c>
      <c r="F51">
        <f>_xll.RtGet("IDN",D51,"Bid")</f>
        <v>0.63860000000000006</v>
      </c>
      <c r="G51">
        <f>_xll.RtGet("IDN",D51,"GEN_VAL4")</f>
        <v>0.64100000000000001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2"/>
        <v>USD</v>
      </c>
      <c r="N51" s="12" t="s">
        <v>7</v>
      </c>
      <c r="P51" s="16">
        <f>_xll.RHistory(D51,".Timestamp;.Close","START:01-Mar-1995 NBROWS:1 INTERVAL:1D",,"SORT:ASC TSREPEAT:NO")</f>
        <v>35298</v>
      </c>
      <c r="Q51">
        <v>6.73</v>
      </c>
    </row>
    <row r="52" spans="1:17" x14ac:dyDescent="0.25">
      <c r="B52" t="s">
        <v>22</v>
      </c>
      <c r="C52" t="s">
        <v>3</v>
      </c>
      <c r="D52" t="str">
        <f t="shared" si="20"/>
        <v>USDAM3L7Y=</v>
      </c>
      <c r="E52">
        <f>_xll.RtGet("IDN",D52,"Ask")</f>
        <v>0.68130000000000002</v>
      </c>
      <c r="F52">
        <f>_xll.RtGet("IDN",D52,"Bid")</f>
        <v>0.6754</v>
      </c>
      <c r="G52">
        <f>_xll.RtGet("IDN",D52,"GEN_VAL4")</f>
        <v>0.68200000000000005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2"/>
        <v>USD</v>
      </c>
      <c r="N52" s="12" t="s">
        <v>7</v>
      </c>
      <c r="P52" s="16">
        <f>_xll.RHistory(D52,".Timestamp;.Close","START:01-Mar-1995 NBROWS:1 INTERVAL:1D",,"SORT:ASC TSREPEAT:NO")</f>
        <v>34759</v>
      </c>
      <c r="Q52">
        <v>7.43</v>
      </c>
    </row>
    <row r="53" spans="1:17" x14ac:dyDescent="0.25">
      <c r="B53" t="s">
        <v>23</v>
      </c>
      <c r="C53" t="s">
        <v>3</v>
      </c>
      <c r="D53" t="str">
        <f t="shared" si="20"/>
        <v>USDAM3L8Y=</v>
      </c>
      <c r="E53">
        <f>_xll.RtGet("IDN",D53,"Ask")</f>
        <v>0.74109999999999998</v>
      </c>
      <c r="F53">
        <f>_xll.RtGet("IDN",D53,"Bid")</f>
        <v>0.70150000000000001</v>
      </c>
      <c r="G53">
        <f>_xll.RtGet("IDN",D53,"GEN_VAL4")</f>
        <v>0.72130000000000005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2"/>
        <v>USD</v>
      </c>
      <c r="N53" s="12" t="s">
        <v>7</v>
      </c>
      <c r="P53" s="16">
        <f>_xll.RHistory(D53,".Timestamp;.Close","START:01-Mar-1995 NBROWS:1 INTERVAL:1D",,"SORT:ASC TSREPEAT:NO")</f>
        <v>35298</v>
      </c>
      <c r="Q53">
        <v>6.83</v>
      </c>
    </row>
    <row r="54" spans="1:17" x14ac:dyDescent="0.25">
      <c r="B54" t="s">
        <v>24</v>
      </c>
      <c r="C54" t="s">
        <v>3</v>
      </c>
      <c r="D54" t="str">
        <f t="shared" si="20"/>
        <v>USDAM3L9Y=</v>
      </c>
      <c r="E54">
        <f>_xll.RtGet("IDN",D54,"Ask")</f>
        <v>0.75990000000000002</v>
      </c>
      <c r="F54">
        <f>_xll.RtGet("IDN",D54,"Bid")</f>
        <v>0.72030000000000005</v>
      </c>
      <c r="G54">
        <f>_xll.RtGet("IDN",D54,"GEN_VAL4")</f>
        <v>0.74009999999999998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2"/>
        <v>USD</v>
      </c>
      <c r="N54" s="12" t="s">
        <v>7</v>
      </c>
      <c r="P54" s="16">
        <f>_xll.RHistory(D54,".Timestamp;.Close","START:01-Mar-1995 NBROWS:1 INTERVAL:1D",,"SORT:ASC TSREPEAT:NO")</f>
        <v>35299</v>
      </c>
      <c r="Q54">
        <v>6.95</v>
      </c>
    </row>
    <row r="55" spans="1:17" x14ac:dyDescent="0.25">
      <c r="B55" t="s">
        <v>25</v>
      </c>
      <c r="C55" t="s">
        <v>3</v>
      </c>
      <c r="D55" t="str">
        <f t="shared" si="20"/>
        <v>USDAM3L10Y=</v>
      </c>
      <c r="E55">
        <f>_xll.RtGet("IDN",D55,"Ask")</f>
        <v>0.77280000000000004</v>
      </c>
      <c r="F55">
        <f>_xll.RtGet("IDN",D55,"Bid")</f>
        <v>0.73320000000000007</v>
      </c>
      <c r="G55">
        <f>_xll.RtGet("IDN",D55,"GEN_VAL4")</f>
        <v>0.753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2"/>
        <v>USD</v>
      </c>
      <c r="N55" s="12" t="s">
        <v>7</v>
      </c>
      <c r="P55" s="16">
        <f>_xll.RHistory(D55,".Timestamp;.Close","START:01-Mar-1995 NBROWS:1 INTERVAL:1D",,"SORT:ASC TSREPEAT:NO")</f>
        <v>34759</v>
      </c>
      <c r="Q55">
        <v>7.57</v>
      </c>
    </row>
    <row r="56" spans="1:17" x14ac:dyDescent="0.25">
      <c r="B56" t="s">
        <v>26</v>
      </c>
      <c r="C56" t="s">
        <v>3</v>
      </c>
      <c r="D56" t="str">
        <f t="shared" si="20"/>
        <v>USDAM3L12Y=</v>
      </c>
      <c r="E56">
        <f>_xll.RtGet("IDN",D56,"Ask")</f>
        <v>0.79260000000000008</v>
      </c>
      <c r="F56">
        <f>_xll.RtGet("IDN",D56,"Bid")</f>
        <v>0.753</v>
      </c>
      <c r="G56">
        <f>_xll.RtGet("IDN",D56,"GEN_VAL4")</f>
        <v>0.77280000000000004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2"/>
        <v>USD</v>
      </c>
      <c r="N56" s="12" t="s">
        <v>7</v>
      </c>
      <c r="P56" s="16">
        <f>_xll.RHistory(D56,".Timestamp;.Close","START:01-Mar-1995 NBROWS:1 INTERVAL:1D",,"SORT:ASC TSREPEAT:NO")</f>
        <v>35648</v>
      </c>
      <c r="Q56">
        <v>6.23</v>
      </c>
    </row>
    <row r="57" spans="1:17" x14ac:dyDescent="0.25">
      <c r="B57" t="s">
        <v>27</v>
      </c>
      <c r="C57" t="s">
        <v>3</v>
      </c>
      <c r="D57" t="str">
        <f t="shared" si="20"/>
        <v>USDAM3L15Y=</v>
      </c>
      <c r="E57">
        <f>_xll.RtGet("IDN",D57,"Ask")</f>
        <v>0.79900000000000004</v>
      </c>
      <c r="F57">
        <f>_xll.RtGet("IDN",D57,"Bid")</f>
        <v>0.75940000000000007</v>
      </c>
      <c r="G57">
        <f>_xll.RtGet("IDN",D57,"GEN_VAL4")</f>
        <v>0.7792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2"/>
        <v>USD</v>
      </c>
      <c r="N57" s="12" t="s">
        <v>7</v>
      </c>
      <c r="P57" s="16">
        <f>_xll.RHistory(D57,".Timestamp;.Close","START:01-Mar-1995 NBROWS:1 INTERVAL:1D",,"SORT:ASC TSREPEAT:NO")</f>
        <v>35648</v>
      </c>
      <c r="Q57">
        <v>6.75</v>
      </c>
    </row>
    <row r="58" spans="1:17" x14ac:dyDescent="0.25">
      <c r="B58" t="s">
        <v>28</v>
      </c>
      <c r="C58" t="s">
        <v>3</v>
      </c>
      <c r="D58" t="str">
        <f t="shared" si="20"/>
        <v>USDAM3L20Y=</v>
      </c>
      <c r="E58">
        <f>_xll.RtGet("IDN",D58,"Ask")</f>
        <v>0.83900000000000008</v>
      </c>
      <c r="F58">
        <f>_xll.RtGet("IDN",D58,"Bid")</f>
        <v>0.79900000000000004</v>
      </c>
      <c r="G58">
        <f>_xll.RtGet("IDN",D58,"GEN_VAL4")</f>
        <v>0.81900000000000006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2"/>
        <v>USD</v>
      </c>
      <c r="N58" s="12" t="s">
        <v>7</v>
      </c>
      <c r="P58" s="16">
        <f>_xll.RHistory(D58,".Timestamp;.Close","START:01-Mar-1995 NBROWS:1 INTERVAL:1D",,"SORT:ASC TSREPEAT:NO")</f>
        <v>35648</v>
      </c>
      <c r="Q58">
        <v>6.56</v>
      </c>
    </row>
    <row r="59" spans="1:17" x14ac:dyDescent="0.25">
      <c r="B59" t="s">
        <v>29</v>
      </c>
      <c r="C59" t="s">
        <v>3</v>
      </c>
      <c r="D59" t="str">
        <f t="shared" si="20"/>
        <v>USDAM3L25Y=</v>
      </c>
      <c r="E59">
        <f>_xll.RtGet("IDN",D59,"Ask")</f>
        <v>0.83900000000000008</v>
      </c>
      <c r="F59">
        <f>_xll.RtGet("IDN",D59,"Bid")</f>
        <v>0.81900000000000006</v>
      </c>
      <c r="G59">
        <f>_xll.RtGet("IDN",D59,"GEN_VAL4")</f>
        <v>0.82900000000000007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2"/>
        <v>USD</v>
      </c>
      <c r="N59" s="12" t="s">
        <v>7</v>
      </c>
      <c r="P59" s="16">
        <f>_xll.RHistory(D59,".Timestamp;.Close","START:01-Mar-1995 NBROWS:1 INTERVAL:1D",,"SORT:ASC TSREPEAT:NO")</f>
        <v>35648</v>
      </c>
      <c r="Q59">
        <v>6.69</v>
      </c>
    </row>
    <row r="60" spans="1:17" x14ac:dyDescent="0.25">
      <c r="B60" t="s">
        <v>30</v>
      </c>
      <c r="C60" t="s">
        <v>3</v>
      </c>
      <c r="D60" t="str">
        <f t="shared" si="20"/>
        <v>USDAM3L30Y=</v>
      </c>
      <c r="E60">
        <f>_xll.RtGet("IDN",D60,"Ask")</f>
        <v>0.82969999999999999</v>
      </c>
      <c r="F60">
        <f>_xll.RtGet("IDN",D60,"Bid")</f>
        <v>0.79010000000000002</v>
      </c>
      <c r="G60">
        <f>_xll.RtGet("IDN",D60,"GEN_VAL4")</f>
        <v>0.80990000000000006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2"/>
        <v>USD</v>
      </c>
      <c r="N60" s="12" t="s">
        <v>7</v>
      </c>
      <c r="P60" s="16">
        <f>_xll.RHistory(D60,".Timestamp;.Close","START:01-Mar-1995 NBROWS:1 INTERVAL:1D",,"SORT:ASC TSREPEAT:NO")</f>
        <v>35648</v>
      </c>
      <c r="Q60">
        <v>6.82</v>
      </c>
    </row>
    <row r="61" spans="1:17" x14ac:dyDescent="0.25">
      <c r="A61" t="s">
        <v>412</v>
      </c>
      <c r="B61" t="s">
        <v>157</v>
      </c>
      <c r="C61" t="s">
        <v>3</v>
      </c>
      <c r="D61" t="str">
        <f t="shared" ref="D61:D62" si="21">_xlfn.CONCAT("USDAM3L",B61,"=")</f>
        <v>USDAM3L40Y=</v>
      </c>
      <c r="E61">
        <f>_xll.RtGet("IDN",D61,"Ask")</f>
        <v>0.76700000000000002</v>
      </c>
      <c r="F61">
        <f>_xll.RtGet("IDN",D61,"Bid")</f>
        <v>0.72699999999999998</v>
      </c>
      <c r="G61">
        <f>_xll.RtGet("IDN",D61,"GEN_VAL4")</f>
        <v>0.747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ref="M61:M62" si="22">B$2</f>
        <v>USD</v>
      </c>
      <c r="N61" s="12" t="s">
        <v>7</v>
      </c>
      <c r="P61" s="16">
        <f>_xll.RHistory(D61,".Timestamp;.Close","START:01-Mar-1995 NBROWS:1 INTERVAL:1D",,"SORT:ASC TSREPEAT:NO")</f>
        <v>39245</v>
      </c>
      <c r="Q61">
        <v>5.9770000000000003</v>
      </c>
    </row>
    <row r="62" spans="1:17" x14ac:dyDescent="0.25">
      <c r="A62" t="s">
        <v>412</v>
      </c>
      <c r="B62" t="s">
        <v>158</v>
      </c>
      <c r="C62" t="s">
        <v>3</v>
      </c>
      <c r="D62" t="str">
        <f t="shared" si="21"/>
        <v>USDAM3L50Y=</v>
      </c>
      <c r="E62">
        <f>_xll.RtGet("IDN",D62,"Ask")</f>
        <v>0.68500000000000005</v>
      </c>
      <c r="F62">
        <f>_xll.RtGet("IDN",D62,"Bid")</f>
        <v>0.64600000000000002</v>
      </c>
      <c r="G62">
        <f>_xll.RtGet("IDN",D62,"GEN_VAL4")</f>
        <v>0.66549999999999998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22"/>
        <v>USD</v>
      </c>
      <c r="N62" s="12" t="s">
        <v>7</v>
      </c>
      <c r="P62" s="16">
        <f>_xll.RHistory(D62,".Timestamp;.Close","START:01-Mar-1995 NBROWS:1 INTERVAL:1D",,"SORT:ASC TSREPEAT:NO")</f>
        <v>39245</v>
      </c>
      <c r="Q62">
        <v>5.9580000000000002</v>
      </c>
    </row>
  </sheetData>
  <dataValidations disablePrompts="1" count="1">
    <dataValidation type="list" allowBlank="1" showInputMessage="1" showErrorMessage="1" sqref="L5:L62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B2:T38"/>
  <sheetViews>
    <sheetView zoomScaleNormal="100" workbookViewId="0">
      <selection activeCell="B2" sqref="B2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6" max="16" width="11.85546875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76</v>
      </c>
      <c r="C2" s="2" t="s">
        <v>76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23" t="s">
        <v>0</v>
      </c>
      <c r="C4" s="23" t="s">
        <v>56</v>
      </c>
      <c r="D4" s="23" t="s">
        <v>57</v>
      </c>
      <c r="E4" s="23" t="s">
        <v>58</v>
      </c>
      <c r="F4" s="23" t="s">
        <v>59</v>
      </c>
      <c r="G4" s="23" t="s">
        <v>60</v>
      </c>
      <c r="H4" s="23" t="s">
        <v>61</v>
      </c>
      <c r="I4" s="23" t="s">
        <v>62</v>
      </c>
      <c r="J4" s="23" t="s">
        <v>63</v>
      </c>
      <c r="K4" s="23" t="s">
        <v>64</v>
      </c>
      <c r="L4" s="23" t="s">
        <v>65</v>
      </c>
      <c r="M4" s="23" t="s">
        <v>66</v>
      </c>
      <c r="N4" s="23" t="s">
        <v>267</v>
      </c>
      <c r="O4" s="24"/>
      <c r="P4" s="23" t="s">
        <v>416</v>
      </c>
      <c r="Q4" s="23" t="s">
        <v>414</v>
      </c>
      <c r="R4" s="24"/>
      <c r="S4" s="23" t="s">
        <v>426</v>
      </c>
      <c r="T4" s="23" t="s">
        <v>427</v>
      </c>
    </row>
    <row r="5" spans="2:20" x14ac:dyDescent="0.25">
      <c r="B5" t="s">
        <v>77</v>
      </c>
      <c r="C5" t="s">
        <v>2</v>
      </c>
      <c r="D5" t="s">
        <v>266</v>
      </c>
      <c r="G5">
        <f>_xll.RtGet("IDN",D5,"PRIMACT_1")</f>
        <v>0.24</v>
      </c>
      <c r="H5">
        <v>1</v>
      </c>
      <c r="I5">
        <v>1</v>
      </c>
      <c r="J5">
        <v>1</v>
      </c>
      <c r="K5">
        <v>1</v>
      </c>
      <c r="L5" t="s">
        <v>67</v>
      </c>
      <c r="M5" t="s">
        <v>76</v>
      </c>
      <c r="N5" s="12">
        <v>0</v>
      </c>
      <c r="P5" s="16">
        <f>_xll.RHistory(D5,".Timestamp;.Close","START:01-Mar-1995 NBROWS:1 INTERVAL:1D",,"SORT:ASC TSREPEAT:NO")</f>
        <v>40816</v>
      </c>
      <c r="Q5">
        <v>2.69</v>
      </c>
    </row>
    <row r="6" spans="2:20" x14ac:dyDescent="0.25">
      <c r="B6" t="s">
        <v>123</v>
      </c>
      <c r="C6" t="s">
        <v>2</v>
      </c>
      <c r="D6" t="s">
        <v>428</v>
      </c>
      <c r="G6">
        <f>_xll.RtGet("IDN",D6,"PRIMACT_1")</f>
        <v>0.54</v>
      </c>
      <c r="H6">
        <v>1</v>
      </c>
      <c r="I6">
        <v>1</v>
      </c>
      <c r="J6">
        <v>1</v>
      </c>
      <c r="K6">
        <v>1</v>
      </c>
      <c r="L6" t="s">
        <v>67</v>
      </c>
      <c r="M6" t="s">
        <v>76</v>
      </c>
      <c r="N6" s="12">
        <v>0</v>
      </c>
      <c r="P6" s="16">
        <f>_xll.RHistory(D6,".Timestamp;.Close","START:01-Mar-1995 NBROWS:1 INTERVAL:1D",,"SORT:ASC TSREPEAT:NO")</f>
        <v>42146</v>
      </c>
      <c r="Q6">
        <v>1.49</v>
      </c>
    </row>
    <row r="7" spans="2:20" x14ac:dyDescent="0.25">
      <c r="B7" t="s">
        <v>5</v>
      </c>
      <c r="C7" t="s">
        <v>2</v>
      </c>
      <c r="D7" t="s">
        <v>429</v>
      </c>
      <c r="G7">
        <f>_xll.RtGet("IDN",D7,"PRIMACT_1")</f>
        <v>0.9</v>
      </c>
      <c r="H7">
        <v>1</v>
      </c>
      <c r="I7">
        <v>1</v>
      </c>
      <c r="J7">
        <v>1</v>
      </c>
      <c r="K7">
        <v>1</v>
      </c>
      <c r="L7" t="s">
        <v>67</v>
      </c>
      <c r="M7" t="s">
        <v>76</v>
      </c>
      <c r="N7" s="12">
        <v>0</v>
      </c>
      <c r="P7" s="16">
        <f>_xll.RHistory(D7,".Timestamp;.Close","START:01-Mar-1995 NBROWS:1 INTERVAL:1D",,"SORT:ASC TSREPEAT:NO")</f>
        <v>42146</v>
      </c>
      <c r="Q7">
        <v>1.45</v>
      </c>
    </row>
    <row r="8" spans="2:20" x14ac:dyDescent="0.25">
      <c r="B8" t="s">
        <v>6</v>
      </c>
      <c r="C8" t="s">
        <v>2</v>
      </c>
      <c r="D8" t="s">
        <v>430</v>
      </c>
      <c r="G8">
        <f>_xll.RtGet("IDN",D8,"PRIMACT_1")</f>
        <v>1.01</v>
      </c>
      <c r="H8">
        <v>1</v>
      </c>
      <c r="I8">
        <v>1</v>
      </c>
      <c r="J8">
        <v>1</v>
      </c>
      <c r="K8">
        <v>1</v>
      </c>
      <c r="L8" t="s">
        <v>67</v>
      </c>
      <c r="M8" t="s">
        <v>76</v>
      </c>
      <c r="N8" s="12">
        <v>0</v>
      </c>
      <c r="P8" s="16">
        <f>_xll.RHistory(D8,".Timestamp;.Close","START:01-Mar-1995 NBROWS:1 INTERVAL:1D",,"SORT:ASC TSREPEAT:NO")</f>
        <v>42146</v>
      </c>
      <c r="Q8">
        <v>1.47</v>
      </c>
    </row>
    <row r="9" spans="2:20" x14ac:dyDescent="0.25">
      <c r="B9" t="s">
        <v>7</v>
      </c>
      <c r="C9" t="s">
        <v>2</v>
      </c>
      <c r="D9" t="s">
        <v>432</v>
      </c>
      <c r="G9">
        <f>_xll.RtGet("IDN",D9,"PRIMACT_1")</f>
        <v>1.1300000000000001</v>
      </c>
      <c r="H9">
        <v>1</v>
      </c>
      <c r="I9">
        <v>1</v>
      </c>
      <c r="J9">
        <v>1</v>
      </c>
      <c r="K9">
        <v>1</v>
      </c>
      <c r="L9" t="s">
        <v>67</v>
      </c>
      <c r="M9" t="s">
        <v>76</v>
      </c>
      <c r="N9" s="12">
        <v>0</v>
      </c>
      <c r="P9" s="16">
        <f>_xll.RHistory(D9,".Timestamp;.Close","START:01-Mar-1995 NBROWS:1 INTERVAL:1D",,"SORT:ASC TSREPEAT:NO")</f>
        <v>42146</v>
      </c>
      <c r="Q9">
        <v>1.5</v>
      </c>
    </row>
    <row r="10" spans="2:20" x14ac:dyDescent="0.25">
      <c r="B10" t="s">
        <v>10</v>
      </c>
      <c r="C10" t="s">
        <v>2</v>
      </c>
      <c r="D10" t="s">
        <v>431</v>
      </c>
      <c r="G10">
        <f>_xll.RtGet("IDN",D10,"PRIMACT_1")</f>
        <v>1.05</v>
      </c>
      <c r="H10">
        <v>1</v>
      </c>
      <c r="I10">
        <v>1</v>
      </c>
      <c r="J10">
        <v>1</v>
      </c>
      <c r="K10">
        <v>1</v>
      </c>
      <c r="L10" t="s">
        <v>67</v>
      </c>
      <c r="M10" t="s">
        <v>76</v>
      </c>
      <c r="N10" s="12">
        <v>0</v>
      </c>
      <c r="P10" s="16">
        <f>_xll.RHistory(D10,".Timestamp;.Close","START:01-Mar-1995 NBROWS:1 INTERVAL:1D",,"SORT:ASC TSREPEAT:NO")</f>
        <v>42146</v>
      </c>
      <c r="Q10">
        <v>1.49</v>
      </c>
    </row>
    <row r="11" spans="2:20" x14ac:dyDescent="0.25">
      <c r="B11" t="s">
        <v>10</v>
      </c>
      <c r="C11" t="s">
        <v>33</v>
      </c>
      <c r="D11" t="s">
        <v>125</v>
      </c>
      <c r="E11">
        <f>_xll.RtGet("IDN",D11,"BID")</f>
        <v>0.63500000000000001</v>
      </c>
      <c r="F11">
        <f>_xll.RtGet("IDN",D11,"ASK")</f>
        <v>0.65500000000000003</v>
      </c>
      <c r="G11">
        <f t="shared" ref="G11:G27" si="0">AVERAGE(E11:F11)</f>
        <v>0.64500000000000002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>B$2</f>
        <v>NOK</v>
      </c>
      <c r="N11" s="12" t="s">
        <v>7</v>
      </c>
      <c r="P11" s="16">
        <f>_xll.RHistory(D11,".Timestamp;.Close","START:01-Mar-1995 NBROWS:1 INTERVAL:1D",,"SORT:ASC TSREPEAT:NO")</f>
        <v>34759</v>
      </c>
      <c r="Q11">
        <v>5.35</v>
      </c>
      <c r="S11" t="str">
        <f>_xll.RtGet("IDN",D11,"GV3_TEXT")</f>
        <v>150620</v>
      </c>
      <c r="T11" s="16">
        <f>DATE(RIGHT(S11,2)+100,MID(S11,3,2)+LEFT(N11,1),LEFT(S11,2))</f>
        <v>44089</v>
      </c>
    </row>
    <row r="12" spans="2:20" x14ac:dyDescent="0.25">
      <c r="B12" t="s">
        <v>13</v>
      </c>
      <c r="C12" t="s">
        <v>33</v>
      </c>
      <c r="D12" t="s">
        <v>127</v>
      </c>
      <c r="E12">
        <f>_xll.RtGet("IDN",D12,"BID")</f>
        <v>0.58499999999999996</v>
      </c>
      <c r="F12">
        <f>_xll.RtGet("IDN",D12,"ASK")</f>
        <v>0.60499999999999998</v>
      </c>
      <c r="G12">
        <f t="shared" si="0"/>
        <v>0.59499999999999997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ref="M12:M26" si="1">B$2</f>
        <v>NOK</v>
      </c>
      <c r="N12" s="12" t="s">
        <v>7</v>
      </c>
      <c r="P12" s="16">
        <f>_xll.RHistory(D12,".Timestamp;.Close","START:01-Mar-1995 NBROWS:1 INTERVAL:1D",,"SORT:ASC TSREPEAT:NO")</f>
        <v>34759</v>
      </c>
      <c r="Q12">
        <v>5.75</v>
      </c>
      <c r="S12" t="str">
        <f>_xll.RtGet("IDN",D12,"GV3_TEXT")</f>
        <v>140920</v>
      </c>
      <c r="T12" s="16">
        <f t="shared" ref="T12:T26" si="2">DATE(RIGHT(S12,2)+100,MID(S12,3,2)+LEFT(N12,1),LEFT(S12,2))</f>
        <v>44179</v>
      </c>
    </row>
    <row r="13" spans="2:20" x14ac:dyDescent="0.25">
      <c r="B13" t="s">
        <v>16</v>
      </c>
      <c r="C13" t="s">
        <v>33</v>
      </c>
      <c r="D13" t="s">
        <v>128</v>
      </c>
      <c r="E13">
        <f>_xll.RtGet("IDN",D13,"BID")</f>
        <v>0.625</v>
      </c>
      <c r="F13">
        <f>_xll.RtGet("IDN",D13,"ASK")</f>
        <v>0.64500000000000002</v>
      </c>
      <c r="G13">
        <f t="shared" si="0"/>
        <v>0.63500000000000001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NOK</v>
      </c>
      <c r="N13" s="12" t="s">
        <v>7</v>
      </c>
      <c r="P13" s="16">
        <f>_xll.RHistory(D13,".Timestamp;.Close","START:01-Mar-1995 NBROWS:1 INTERVAL:1D",,"SORT:ASC TSREPEAT:NO")</f>
        <v>34759</v>
      </c>
      <c r="Q13">
        <v>6</v>
      </c>
      <c r="S13" t="str">
        <f>_xll.RtGet("IDN",D13,"GV3_TEXT")</f>
        <v>141220</v>
      </c>
      <c r="T13" s="16">
        <f t="shared" si="2"/>
        <v>44269</v>
      </c>
    </row>
    <row r="14" spans="2:20" x14ac:dyDescent="0.25">
      <c r="B14" t="s">
        <v>37</v>
      </c>
      <c r="C14" t="s">
        <v>33</v>
      </c>
      <c r="D14" t="s">
        <v>129</v>
      </c>
      <c r="E14">
        <f>_xll.RtGet("IDN",D14,"BID")</f>
        <v>0.58499999999999996</v>
      </c>
      <c r="F14">
        <f>_xll.RtGet("IDN",D14,"ASK")</f>
        <v>0.60499999999999998</v>
      </c>
      <c r="G14">
        <f t="shared" si="0"/>
        <v>0.59499999999999997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NOK</v>
      </c>
      <c r="N14" s="12" t="s">
        <v>7</v>
      </c>
      <c r="P14" s="16">
        <f>_xll.RHistory(D14,".Timestamp;.Close","START:01-Mar-1995 NBROWS:1 INTERVAL:1D",,"SORT:ASC TSREPEAT:NO")</f>
        <v>34759</v>
      </c>
      <c r="Q14">
        <v>6.32</v>
      </c>
      <c r="S14" t="str">
        <f>_xll.RtGet("IDN",D14,"GV3_TEXT")</f>
        <v>150321</v>
      </c>
      <c r="T14" s="16">
        <f t="shared" si="2"/>
        <v>44362</v>
      </c>
    </row>
    <row r="15" spans="2:20" x14ac:dyDescent="0.25">
      <c r="B15" t="s">
        <v>39</v>
      </c>
      <c r="C15" t="s">
        <v>33</v>
      </c>
      <c r="D15" t="s">
        <v>130</v>
      </c>
      <c r="E15">
        <f>_xll.RtGet("IDN",D15,"BID")</f>
        <v>0.6</v>
      </c>
      <c r="F15">
        <f>_xll.RtGet("IDN",D15,"ASK")</f>
        <v>0.63</v>
      </c>
      <c r="G15">
        <f t="shared" si="0"/>
        <v>0.61499999999999999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1"/>
        <v>NOK</v>
      </c>
      <c r="N15" s="12" t="s">
        <v>7</v>
      </c>
      <c r="P15" s="16">
        <f>_xll.RHistory(D15,".Timestamp;.Close","START:01-Mar-1995 NBROWS:1 INTERVAL:1D",,"SORT:ASC TSREPEAT:NO")</f>
        <v>39310</v>
      </c>
      <c r="Q15">
        <v>5.47</v>
      </c>
      <c r="S15" t="str">
        <f>_xll.RtGet("IDN",D15,"GV3_TEXT")</f>
        <v>140621</v>
      </c>
      <c r="T15" s="16">
        <f t="shared" si="2"/>
        <v>44453</v>
      </c>
    </row>
    <row r="16" spans="2:20" x14ac:dyDescent="0.25">
      <c r="B16" t="s">
        <v>41</v>
      </c>
      <c r="C16" t="s">
        <v>33</v>
      </c>
      <c r="D16" t="s">
        <v>131</v>
      </c>
      <c r="E16">
        <f>_xll.RtGet("IDN",D16,"BID")</f>
        <v>0.63</v>
      </c>
      <c r="F16">
        <f>_xll.RtGet("IDN",D16,"ASK")</f>
        <v>0.66</v>
      </c>
      <c r="G16">
        <f t="shared" si="0"/>
        <v>0.64500000000000002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1"/>
        <v>NOK</v>
      </c>
      <c r="N16" s="12" t="s">
        <v>7</v>
      </c>
      <c r="P16" s="16">
        <f>_xll.RHistory(D16,".Timestamp;.Close","START:01-Mar-1995 NBROWS:1 INTERVAL:1D",,"SORT:ASC TSREPEAT:NO")</f>
        <v>39310</v>
      </c>
      <c r="Q16">
        <v>5.42</v>
      </c>
      <c r="S16" t="str">
        <f>_xll.RtGet("IDN",D16,"GV3_TEXT")</f>
        <v>130921</v>
      </c>
      <c r="T16" s="16">
        <f t="shared" si="2"/>
        <v>44543</v>
      </c>
    </row>
    <row r="17" spans="2:20" x14ac:dyDescent="0.25">
      <c r="B17" t="s">
        <v>17</v>
      </c>
      <c r="C17" t="s">
        <v>33</v>
      </c>
      <c r="D17" t="s">
        <v>132</v>
      </c>
      <c r="E17">
        <f>_xll.RtGet("IDN",D17,"BID")</f>
        <v>0.70000000000000007</v>
      </c>
      <c r="F17">
        <f>_xll.RtGet("IDN",D17,"ASK")</f>
        <v>0.73</v>
      </c>
      <c r="G17">
        <f t="shared" si="0"/>
        <v>0.71500000000000008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1"/>
        <v>NOK</v>
      </c>
      <c r="N17" s="12" t="s">
        <v>7</v>
      </c>
      <c r="P17" s="16">
        <f>_xll.RHistory(D17,".Timestamp;.Close","START:01-Mar-1995 NBROWS:1 INTERVAL:1D",,"SORT:ASC TSREPEAT:NO")</f>
        <v>39951</v>
      </c>
      <c r="Q17">
        <v>3.14</v>
      </c>
      <c r="S17" t="str">
        <f>_xll.RtGet("IDN",D17,"GV3_TEXT")</f>
        <v>131221</v>
      </c>
      <c r="T17" s="16">
        <f t="shared" si="2"/>
        <v>44633</v>
      </c>
    </row>
    <row r="18" spans="2:20" x14ac:dyDescent="0.25">
      <c r="B18" t="s">
        <v>44</v>
      </c>
      <c r="C18" t="s">
        <v>33</v>
      </c>
      <c r="D18" t="s">
        <v>133</v>
      </c>
      <c r="E18">
        <f>_xll.RtGet("IDN",D18,"BID")</f>
        <v>0.72</v>
      </c>
      <c r="F18">
        <f>_xll.RtGet("IDN",D18,"ASK")</f>
        <v>0.75</v>
      </c>
      <c r="G18">
        <f t="shared" si="0"/>
        <v>0.73499999999999999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1"/>
        <v>NOK</v>
      </c>
      <c r="N18" s="12" t="s">
        <v>7</v>
      </c>
      <c r="P18" s="16">
        <f>_xll.RHistory(D18,".Timestamp;.Close","START:01-Mar-1995 NBROWS:1 INTERVAL:1D",,"SORT:ASC TSREPEAT:NO")</f>
        <v>39951</v>
      </c>
      <c r="Q18">
        <v>3.42</v>
      </c>
      <c r="S18" t="str">
        <f>_xll.RtGet("IDN",D18,"GV3_TEXT")</f>
        <v>140322</v>
      </c>
      <c r="T18" s="16">
        <f t="shared" si="2"/>
        <v>44726</v>
      </c>
    </row>
    <row r="19" spans="2:20" x14ac:dyDescent="0.25">
      <c r="B19" t="s">
        <v>46</v>
      </c>
      <c r="C19" t="s">
        <v>33</v>
      </c>
      <c r="D19" t="s">
        <v>136</v>
      </c>
      <c r="E19">
        <f>_xll.RtGet("IDN",D19,"BID")</f>
        <v>0.78</v>
      </c>
      <c r="F19">
        <f>_xll.RtGet("IDN",D19,"ASK")</f>
        <v>0.81</v>
      </c>
      <c r="G19">
        <f t="shared" si="0"/>
        <v>0.79500000000000004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1"/>
        <v>NOK</v>
      </c>
      <c r="N19" s="12" t="s">
        <v>7</v>
      </c>
      <c r="P19" s="16">
        <f>_xll.RHistory(D19,".Timestamp;.Close","START:01-Mar-1995 NBROWS:1 INTERVAL:1D",,"SORT:ASC TSREPEAT:NO")</f>
        <v>42934</v>
      </c>
      <c r="Q19">
        <v>1.32</v>
      </c>
      <c r="S19" t="str">
        <f>_xll.RtGet("IDN",D19,"GV3_TEXT")</f>
        <v>130622</v>
      </c>
      <c r="T19" s="16">
        <f t="shared" si="2"/>
        <v>44817</v>
      </c>
    </row>
    <row r="20" spans="2:20" x14ac:dyDescent="0.25">
      <c r="B20" t="s">
        <v>48</v>
      </c>
      <c r="C20" t="s">
        <v>33</v>
      </c>
      <c r="D20" t="s">
        <v>137</v>
      </c>
      <c r="E20">
        <f>_xll.RtGet("IDN",D20,"BID")</f>
        <v>0.83000000000000007</v>
      </c>
      <c r="F20">
        <f>_xll.RtGet("IDN",D20,"ASK")</f>
        <v>0.86</v>
      </c>
      <c r="G20">
        <f t="shared" si="0"/>
        <v>0.84499999999999997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1"/>
        <v>NOK</v>
      </c>
      <c r="N20" s="12" t="s">
        <v>7</v>
      </c>
      <c r="P20" s="16">
        <f>_xll.RHistory(D20,".Timestamp;.Close","START:01-Mar-1995 NBROWS:1 INTERVAL:1D",,"SORT:ASC TSREPEAT:NO")</f>
        <v>42934</v>
      </c>
      <c r="Q20">
        <v>1.41</v>
      </c>
      <c r="S20" t="str">
        <f>_xll.RtGet("IDN",D20,"GV3_TEXT")</f>
        <v>190922</v>
      </c>
      <c r="T20" s="16">
        <f t="shared" si="2"/>
        <v>44914</v>
      </c>
    </row>
    <row r="21" spans="2:20" x14ac:dyDescent="0.25">
      <c r="B21" t="s">
        <v>18</v>
      </c>
      <c r="C21" t="s">
        <v>33</v>
      </c>
      <c r="D21" t="s">
        <v>138</v>
      </c>
      <c r="E21">
        <f>_xll.RtGet("IDN",D21,"BID")</f>
        <v>0.9</v>
      </c>
      <c r="F21">
        <f>_xll.RtGet("IDN",D21,"ASK")</f>
        <v>0.93</v>
      </c>
      <c r="G21">
        <f t="shared" si="0"/>
        <v>0.91500000000000004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1"/>
        <v>NOK</v>
      </c>
      <c r="N21" s="12" t="s">
        <v>7</v>
      </c>
      <c r="P21" s="16">
        <f>_xll.RHistory(D21,".Timestamp;.Close","START:01-Mar-1995 NBROWS:1 INTERVAL:1D",,"SORT:ASC TSREPEAT:NO")</f>
        <v>42934</v>
      </c>
      <c r="Q21">
        <v>1.47</v>
      </c>
      <c r="S21" t="str">
        <f>_xll.RtGet("IDN",D21,"GV3_TEXT")</f>
        <v>191222</v>
      </c>
      <c r="T21" s="16">
        <f t="shared" si="2"/>
        <v>45004</v>
      </c>
    </row>
    <row r="22" spans="2:20" x14ac:dyDescent="0.25">
      <c r="B22" t="s">
        <v>51</v>
      </c>
      <c r="C22" t="s">
        <v>33</v>
      </c>
      <c r="D22" t="s">
        <v>139</v>
      </c>
      <c r="E22">
        <f>_xll.RtGet("IDN",D22,"BID")</f>
        <v>0.94000000000000006</v>
      </c>
      <c r="F22">
        <f>_xll.RtGet("IDN",D22,"ASK")</f>
        <v>0.97</v>
      </c>
      <c r="G22">
        <f t="shared" si="0"/>
        <v>0.95500000000000007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1"/>
        <v>NOK</v>
      </c>
      <c r="N22" s="12" t="s">
        <v>7</v>
      </c>
      <c r="P22" s="16">
        <f>_xll.RHistory(D22,".Timestamp;.Close","START:01-Mar-1995 NBROWS:1 INTERVAL:1D",,"SORT:ASC TSREPEAT:NO")</f>
        <v>42934</v>
      </c>
      <c r="Q22">
        <v>1.55</v>
      </c>
      <c r="S22" t="str">
        <f>_xll.RtGet("IDN",D22,"GV3_TEXT")</f>
        <v>130323</v>
      </c>
      <c r="T22" s="16">
        <f t="shared" si="2"/>
        <v>45090</v>
      </c>
    </row>
    <row r="23" spans="2:20" x14ac:dyDescent="0.25">
      <c r="B23" t="s">
        <v>13</v>
      </c>
      <c r="C23" t="s">
        <v>33</v>
      </c>
      <c r="D23" t="s">
        <v>126</v>
      </c>
      <c r="E23">
        <f>_xll.RtGet("IDN",D23,"BID")</f>
        <v>0.73</v>
      </c>
      <c r="F23">
        <f>_xll.RtGet("IDN",D23,"ASK")</f>
        <v>0.76</v>
      </c>
      <c r="G23">
        <f t="shared" si="0"/>
        <v>0.745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1"/>
        <v>NOK</v>
      </c>
      <c r="N23" s="12" t="s">
        <v>10</v>
      </c>
      <c r="P23" s="16">
        <f>_xll.RHistory(D23,".Timestamp;.Close","START:01-Mar-1995 NBROWS:1 INTERVAL:1D",,"SORT:ASC TSREPEAT:NO")</f>
        <v>34759</v>
      </c>
      <c r="Q23">
        <v>6.02</v>
      </c>
      <c r="S23" t="str">
        <f>_xll.RtGet("IDN",D23,"GV3_TEXT")</f>
        <v>150620</v>
      </c>
      <c r="T23" s="16">
        <f t="shared" si="2"/>
        <v>44180</v>
      </c>
    </row>
    <row r="24" spans="2:20" x14ac:dyDescent="0.25">
      <c r="B24" t="s">
        <v>16</v>
      </c>
      <c r="C24" t="s">
        <v>33</v>
      </c>
      <c r="D24" t="s">
        <v>134</v>
      </c>
      <c r="E24">
        <f>_xll.RtGet("IDN",D24,"BID")</f>
        <v>0.69000000000000006</v>
      </c>
      <c r="F24">
        <f>_xll.RtGet("IDN",D24,"ASK")</f>
        <v>0.72</v>
      </c>
      <c r="G24">
        <f t="shared" si="0"/>
        <v>0.70500000000000007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1"/>
        <v>NOK</v>
      </c>
      <c r="N24" s="12" t="s">
        <v>10</v>
      </c>
      <c r="P24" s="16">
        <f>_xll.RHistory(D24,".Timestamp;.Close","START:01-Mar-1995 NBROWS:1 INTERVAL:1D",,"SORT:ASC TSREPEAT:NO")</f>
        <v>34759</v>
      </c>
      <c r="Q24">
        <v>5.98</v>
      </c>
      <c r="S24" t="str">
        <f>_xll.RtGet("IDN",D24,"GV3_TEXT")</f>
        <v>140920</v>
      </c>
      <c r="T24" s="16">
        <f t="shared" si="2"/>
        <v>44269</v>
      </c>
    </row>
    <row r="25" spans="2:20" x14ac:dyDescent="0.25">
      <c r="B25" t="s">
        <v>410</v>
      </c>
      <c r="C25" t="s">
        <v>33</v>
      </c>
      <c r="D25" t="s">
        <v>135</v>
      </c>
      <c r="E25">
        <f>_xll.RtGet("IDN",D25,"BID")</f>
        <v>0.67</v>
      </c>
      <c r="F25">
        <f>_xll.RtGet("IDN",D25,"ASK")</f>
        <v>0.70000000000000007</v>
      </c>
      <c r="G25">
        <f t="shared" si="0"/>
        <v>0.68500000000000005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1"/>
        <v>NOK</v>
      </c>
      <c r="N25" s="12" t="s">
        <v>10</v>
      </c>
      <c r="P25" s="16">
        <f>_xll.RHistory(D25,".Timestamp;.Close","START:01-Mar-1995 NBROWS:1 INTERVAL:1D",,"SORT:ASC TSREPEAT:NO")</f>
        <v>34759</v>
      </c>
      <c r="Q25">
        <v>6.2</v>
      </c>
      <c r="S25" t="str">
        <f>_xll.RtGet("IDN",D25,"GV3_TEXT")</f>
        <v>141220</v>
      </c>
      <c r="T25" s="16">
        <f t="shared" si="2"/>
        <v>44361</v>
      </c>
    </row>
    <row r="26" spans="2:20" x14ac:dyDescent="0.25">
      <c r="B26" t="s">
        <v>140</v>
      </c>
      <c r="C26" t="s">
        <v>33</v>
      </c>
      <c r="D26" t="s">
        <v>141</v>
      </c>
      <c r="E26">
        <f>_xll.RtGet("IDN",D26,"BID")</f>
        <v>0.66</v>
      </c>
      <c r="F26">
        <f>_xll.RtGet("IDN",D26,"ASK")</f>
        <v>0.69000000000000006</v>
      </c>
      <c r="G26">
        <f t="shared" si="0"/>
        <v>0.67500000000000004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1"/>
        <v>NOK</v>
      </c>
      <c r="N26" s="12" t="s">
        <v>10</v>
      </c>
      <c r="P26" s="16">
        <f>_xll.RHistory(D26,".Timestamp;.Close","START:01-Mar-1995 NBROWS:1 INTERVAL:1D",,"SORT:ASC TSREPEAT:NO")</f>
        <v>34759</v>
      </c>
      <c r="Q26">
        <v>6.56</v>
      </c>
      <c r="S26" t="str">
        <f>_xll.RtGet("IDN",D26,"GV3_TEXT")</f>
        <v>150321</v>
      </c>
      <c r="T26" s="16">
        <f t="shared" si="2"/>
        <v>44454</v>
      </c>
    </row>
    <row r="27" spans="2:20" x14ac:dyDescent="0.25">
      <c r="B27" t="s">
        <v>16</v>
      </c>
      <c r="C27" t="s">
        <v>3</v>
      </c>
      <c r="D27" t="str">
        <f>_xlfn.CONCAT("NOKAB3O",B27,"=")</f>
        <v>NOKAB3O1Y=</v>
      </c>
      <c r="E27">
        <f>_xll.RtGet("IDN",D27,"BID")</f>
        <v>0.71800000000000008</v>
      </c>
      <c r="F27">
        <f>_xll.RtGet("IDN",D27,"ASK")</f>
        <v>0.76800000000000002</v>
      </c>
      <c r="G27">
        <f t="shared" si="0"/>
        <v>0.7430000000000001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>B$2</f>
        <v>NOK</v>
      </c>
      <c r="N27" s="12" t="s">
        <v>7</v>
      </c>
      <c r="P27" s="16">
        <f>_xll.RHistory(D27,".Timestamp;.Close","START:01-Mar-1995 NBROWS:1 INTERVAL:1D",,"SORT:ASC TSREPEAT:NO")</f>
        <v>35696</v>
      </c>
      <c r="Q27">
        <v>4.34</v>
      </c>
      <c r="T27" s="16"/>
    </row>
    <row r="28" spans="2:20" x14ac:dyDescent="0.25">
      <c r="B28" t="s">
        <v>17</v>
      </c>
      <c r="C28" t="s">
        <v>3</v>
      </c>
      <c r="D28" t="str">
        <f>_xlfn.CONCAT("NOKAB6O",B28,"=")</f>
        <v>NOKAB6O2Y=</v>
      </c>
      <c r="E28">
        <f>_xll.RtGet("IDN",D28,"BID")</f>
        <v>0.78</v>
      </c>
      <c r="F28">
        <f>_xll.RtGet("IDN",D28,"ASK")</f>
        <v>0.8</v>
      </c>
      <c r="G28">
        <f t="shared" ref="G28:G37" si="3">AVERAGE(E28:F28)</f>
        <v>0.79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ref="M28:M37" si="4">B$2</f>
        <v>NOK</v>
      </c>
      <c r="N28" s="12" t="s">
        <v>10</v>
      </c>
      <c r="P28" s="16">
        <f>_xll.RHistory(D28,".Timestamp;.Close","START:01-Mar-1995 NBROWS:1 INTERVAL:1D",,"SORT:ASC TSREPEAT:NO")</f>
        <v>34759</v>
      </c>
      <c r="Q28">
        <v>7.08</v>
      </c>
      <c r="T28" s="16"/>
    </row>
    <row r="29" spans="2:20" x14ac:dyDescent="0.25">
      <c r="B29" t="s">
        <v>18</v>
      </c>
      <c r="C29" t="s">
        <v>3</v>
      </c>
      <c r="D29" t="str">
        <f t="shared" ref="D29:D37" si="5">_xlfn.CONCAT("NOKAB6O",B29,"=")</f>
        <v>NOKAB6O3Y=</v>
      </c>
      <c r="E29">
        <f>_xll.RtGet("IDN",D29,"BID")</f>
        <v>0.81300000000000006</v>
      </c>
      <c r="F29">
        <f>_xll.RtGet("IDN",D29,"ASK")</f>
        <v>0.83300000000000007</v>
      </c>
      <c r="G29">
        <f t="shared" si="3"/>
        <v>0.82300000000000006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4"/>
        <v>NOK</v>
      </c>
      <c r="N29" s="12" t="s">
        <v>10</v>
      </c>
      <c r="P29" s="16">
        <f>_xll.RHistory(D29,".Timestamp;.Close","START:01-Mar-1995 NBROWS:1 INTERVAL:1D",,"SORT:ASC TSREPEAT:NO")</f>
        <v>34759</v>
      </c>
      <c r="Q29">
        <v>7.45</v>
      </c>
    </row>
    <row r="30" spans="2:20" x14ac:dyDescent="0.25">
      <c r="B30" t="s">
        <v>19</v>
      </c>
      <c r="C30" t="s">
        <v>3</v>
      </c>
      <c r="D30" t="str">
        <f t="shared" si="5"/>
        <v>NOKAB6O4Y=</v>
      </c>
      <c r="E30">
        <f>_xll.RtGet("IDN",D30,"BID")</f>
        <v>0.875</v>
      </c>
      <c r="F30">
        <f>_xll.RtGet("IDN",D30,"ASK")</f>
        <v>0.89500000000000002</v>
      </c>
      <c r="G30">
        <f t="shared" si="3"/>
        <v>0.88500000000000001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4"/>
        <v>NOK</v>
      </c>
      <c r="N30" s="12" t="s">
        <v>10</v>
      </c>
      <c r="P30" s="16">
        <f>_xll.RHistory(D30,".Timestamp;.Close","START:01-Mar-1995 NBROWS:1 INTERVAL:1D",,"SORT:ASC TSREPEAT:NO")</f>
        <v>34759</v>
      </c>
      <c r="Q30">
        <v>7.83</v>
      </c>
    </row>
    <row r="31" spans="2:20" x14ac:dyDescent="0.25">
      <c r="B31" t="s">
        <v>20</v>
      </c>
      <c r="C31" t="s">
        <v>3</v>
      </c>
      <c r="D31" t="str">
        <f t="shared" si="5"/>
        <v>NOKAB6O5Y=</v>
      </c>
      <c r="E31">
        <f>_xll.RtGet("IDN",D31,"BID")</f>
        <v>0.95000000000000007</v>
      </c>
      <c r="F31">
        <f>_xll.RtGet("IDN",D31,"ASK")</f>
        <v>0.97000000000000008</v>
      </c>
      <c r="G31">
        <f t="shared" si="3"/>
        <v>0.96000000000000008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4"/>
        <v>NOK</v>
      </c>
      <c r="N31" s="12" t="s">
        <v>10</v>
      </c>
      <c r="P31" s="16">
        <f>_xll.RHistory(D31,".Timestamp;.Close","START:01-Mar-1995 NBROWS:1 INTERVAL:1D",,"SORT:ASC TSREPEAT:NO")</f>
        <v>34759</v>
      </c>
      <c r="Q31">
        <v>7.97</v>
      </c>
    </row>
    <row r="32" spans="2:20" x14ac:dyDescent="0.25">
      <c r="B32" t="s">
        <v>21</v>
      </c>
      <c r="C32" t="s">
        <v>3</v>
      </c>
      <c r="D32" t="str">
        <f t="shared" si="5"/>
        <v>NOKAB6O6Y=</v>
      </c>
      <c r="E32">
        <f>_xll.RtGet("IDN",D32,"BID")</f>
        <v>1.038</v>
      </c>
      <c r="F32">
        <f>_xll.RtGet("IDN",D32,"ASK")</f>
        <v>1.0680000000000001</v>
      </c>
      <c r="G32">
        <f t="shared" si="3"/>
        <v>1.0529999999999999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4"/>
        <v>NOK</v>
      </c>
      <c r="N32" s="12" t="s">
        <v>10</v>
      </c>
      <c r="P32" s="16">
        <f>_xll.RHistory(D32,".Timestamp;.Close","START:01-Mar-1995 NBROWS:1 INTERVAL:1D",,"SORT:ASC TSREPEAT:NO")</f>
        <v>35655</v>
      </c>
      <c r="Q32">
        <v>5.79</v>
      </c>
    </row>
    <row r="33" spans="2:17" x14ac:dyDescent="0.25">
      <c r="B33" t="s">
        <v>22</v>
      </c>
      <c r="C33" t="s">
        <v>3</v>
      </c>
      <c r="D33" t="str">
        <f t="shared" si="5"/>
        <v>NOKAB6O7Y=</v>
      </c>
      <c r="E33">
        <f>_xll.RtGet("IDN",D33,"BID")</f>
        <v>1.0980000000000001</v>
      </c>
      <c r="F33">
        <f>_xll.RtGet("IDN",D33,"ASK")</f>
        <v>1.1480000000000001</v>
      </c>
      <c r="G33">
        <f t="shared" si="3"/>
        <v>1.1230000000000002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4"/>
        <v>NOK</v>
      </c>
      <c r="N33" s="12" t="s">
        <v>10</v>
      </c>
      <c r="P33" s="16">
        <f>_xll.RHistory(D33,".Timestamp;.Close","START:01-Mar-1995 NBROWS:1 INTERVAL:1D",,"SORT:ASC TSREPEAT:NO")</f>
        <v>34928</v>
      </c>
      <c r="Q33">
        <v>7.67</v>
      </c>
    </row>
    <row r="34" spans="2:17" x14ac:dyDescent="0.25">
      <c r="B34" t="s">
        <v>23</v>
      </c>
      <c r="C34" t="s">
        <v>3</v>
      </c>
      <c r="D34" t="str">
        <f t="shared" si="5"/>
        <v>NOKAB6O8Y=</v>
      </c>
      <c r="E34">
        <f>_xll.RtGet("IDN",D34,"BID")</f>
        <v>1.175</v>
      </c>
      <c r="F34">
        <f>_xll.RtGet("IDN",D34,"ASK")</f>
        <v>1.2050000000000001</v>
      </c>
      <c r="G34">
        <f t="shared" si="3"/>
        <v>1.19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4"/>
        <v>NOK</v>
      </c>
      <c r="N34" s="12" t="s">
        <v>10</v>
      </c>
      <c r="P34" s="16">
        <f>_xll.RHistory(D34,".Timestamp;.Close","START:01-Mar-1995 NBROWS:1 INTERVAL:1D",,"SORT:ASC TSREPEAT:NO")</f>
        <v>35655</v>
      </c>
      <c r="Q34">
        <v>6.06</v>
      </c>
    </row>
    <row r="35" spans="2:17" x14ac:dyDescent="0.25">
      <c r="B35" t="s">
        <v>24</v>
      </c>
      <c r="C35" t="s">
        <v>3</v>
      </c>
      <c r="D35" t="str">
        <f t="shared" si="5"/>
        <v>NOKAB6O9Y=</v>
      </c>
      <c r="E35">
        <f>_xll.RtGet("IDN",D35,"BID")</f>
        <v>1.2150000000000001</v>
      </c>
      <c r="F35">
        <f>_xll.RtGet("IDN",D35,"ASK")</f>
        <v>1.2650000000000001</v>
      </c>
      <c r="G35">
        <f t="shared" si="3"/>
        <v>1.2400000000000002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4"/>
        <v>NOK</v>
      </c>
      <c r="N35" s="12" t="s">
        <v>10</v>
      </c>
      <c r="P35" s="16">
        <f>_xll.RHistory(D35,".Timestamp;.Close","START:01-Mar-1995 NBROWS:1 INTERVAL:1D",,"SORT:ASC TSREPEAT:NO")</f>
        <v>35655</v>
      </c>
      <c r="Q35">
        <v>6.16</v>
      </c>
    </row>
    <row r="36" spans="2:17" x14ac:dyDescent="0.25">
      <c r="B36" t="s">
        <v>25</v>
      </c>
      <c r="C36" t="s">
        <v>3</v>
      </c>
      <c r="D36" t="str">
        <f t="shared" si="5"/>
        <v>NOKAB6O10Y=</v>
      </c>
      <c r="E36">
        <f>_xll.RtGet("IDN",D36,"BID")</f>
        <v>1.26</v>
      </c>
      <c r="F36">
        <f>_xll.RtGet("IDN",D36,"ASK")</f>
        <v>1.31</v>
      </c>
      <c r="G36">
        <f t="shared" si="3"/>
        <v>1.2850000000000001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4"/>
        <v>NOK</v>
      </c>
      <c r="N36" s="12" t="s">
        <v>10</v>
      </c>
      <c r="P36" s="16">
        <f>_xll.RHistory(D36,".Timestamp;.Close","START:01-Mar-1995 NBROWS:1 INTERVAL:1D",,"SORT:ASC TSREPEAT:NO")</f>
        <v>34928</v>
      </c>
      <c r="Q36">
        <v>7.84</v>
      </c>
    </row>
    <row r="37" spans="2:17" x14ac:dyDescent="0.25">
      <c r="B37" t="s">
        <v>27</v>
      </c>
      <c r="C37" t="s">
        <v>3</v>
      </c>
      <c r="D37" t="str">
        <f t="shared" si="5"/>
        <v>NOKAB6O15Y=</v>
      </c>
      <c r="E37">
        <f>_xll.RtGet("IDN",D37,"BID")</f>
        <v>1.345</v>
      </c>
      <c r="F37">
        <f>_xll.RtGet("IDN",D37,"ASK")</f>
        <v>1.395</v>
      </c>
      <c r="G37">
        <f t="shared" si="3"/>
        <v>1.37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4"/>
        <v>NOK</v>
      </c>
      <c r="N37" s="12" t="s">
        <v>10</v>
      </c>
      <c r="P37" s="16">
        <f>_xll.RHistory(D37,".Timestamp;.Close","START:01-Mar-1995 NBROWS:1 INTERVAL:1D",,"SORT:ASC TSREPEAT:NO")</f>
        <v>39561</v>
      </c>
      <c r="Q37">
        <v>5.41</v>
      </c>
    </row>
    <row r="38" spans="2:17" ht="15" customHeight="1" x14ac:dyDescent="0.25">
      <c r="N38" s="13" t="s">
        <v>333</v>
      </c>
    </row>
  </sheetData>
  <dataValidations count="1">
    <dataValidation type="list" allowBlank="1" showInputMessage="1" showErrorMessage="1" sqref="L5:L37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A2:X168"/>
  <sheetViews>
    <sheetView zoomScaleNormal="100" workbookViewId="0">
      <selection activeCell="B2" sqref="B2"/>
    </sheetView>
  </sheetViews>
  <sheetFormatPr defaultRowHeight="15" x14ac:dyDescent="0.25"/>
  <cols>
    <col min="1" max="1" width="12.140625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  <col min="16" max="16" width="11.85546875" bestFit="1" customWidth="1"/>
    <col min="23" max="23" width="18.5703125" bestFit="1" customWidth="1"/>
  </cols>
  <sheetData>
    <row r="2" spans="1:20" x14ac:dyDescent="0.25">
      <c r="B2" s="1" t="s">
        <v>68</v>
      </c>
      <c r="C2" s="2" t="s">
        <v>69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20" x14ac:dyDescent="0.25">
      <c r="B4" s="7" t="s">
        <v>0</v>
      </c>
      <c r="C4" s="7" t="s">
        <v>56</v>
      </c>
      <c r="D4" s="7" t="s">
        <v>57</v>
      </c>
      <c r="E4" s="7" t="s">
        <v>58</v>
      </c>
      <c r="F4" s="7" t="s">
        <v>59</v>
      </c>
      <c r="G4" s="7" t="s">
        <v>60</v>
      </c>
      <c r="H4" s="7" t="s">
        <v>61</v>
      </c>
      <c r="I4" s="7" t="s">
        <v>62</v>
      </c>
      <c r="J4" s="7" t="s">
        <v>63</v>
      </c>
      <c r="K4" s="7" t="s">
        <v>64</v>
      </c>
      <c r="L4" s="7" t="s">
        <v>65</v>
      </c>
      <c r="M4" s="7" t="s">
        <v>66</v>
      </c>
      <c r="N4" s="7" t="s">
        <v>267</v>
      </c>
      <c r="O4" s="22"/>
      <c r="P4" s="7" t="s">
        <v>416</v>
      </c>
      <c r="Q4" s="7" t="s">
        <v>414</v>
      </c>
      <c r="R4" s="22"/>
      <c r="S4" s="7" t="s">
        <v>426</v>
      </c>
      <c r="T4" s="7" t="s">
        <v>427</v>
      </c>
    </row>
    <row r="5" spans="1:20" x14ac:dyDescent="0.25">
      <c r="A5" t="s">
        <v>122</v>
      </c>
      <c r="B5" t="s">
        <v>71</v>
      </c>
      <c r="C5" t="s">
        <v>1</v>
      </c>
      <c r="D5" t="str">
        <f>_xlfn.CONCAT(C$2,B5,"=")</f>
        <v>EUREONSW=</v>
      </c>
      <c r="E5">
        <f>_xll.RtGet("IDN",D5,"BID")</f>
        <v>-0.48900000000000005</v>
      </c>
      <c r="F5">
        <f>_xll.RtGet("IDN",D5,"ASK")</f>
        <v>-0.45900000000000002</v>
      </c>
      <c r="G5">
        <f>AVERAGE(E5:F5)</f>
        <v>-0.47400000000000003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EUR</v>
      </c>
      <c r="N5" s="12">
        <v>0</v>
      </c>
      <c r="P5" s="16">
        <f>_xll.RHistory(D5,".Timestamp;.Close","START:01-Mar-1995 NBROWS:1 INTERVAL:1D",,"SORT:ASC TSREPEAT:NO")</f>
        <v>36229</v>
      </c>
      <c r="Q5">
        <v>3.0049999999999999</v>
      </c>
    </row>
    <row r="6" spans="1:20" x14ac:dyDescent="0.25">
      <c r="A6" t="s">
        <v>122</v>
      </c>
      <c r="B6" t="s">
        <v>72</v>
      </c>
      <c r="C6" t="s">
        <v>1</v>
      </c>
      <c r="D6" t="str">
        <f>_xlfn.CONCAT(C$2,B6,"=")</f>
        <v>EUREON2W=</v>
      </c>
      <c r="E6">
        <f>_xll.RtGet("IDN",D6,"BID")</f>
        <v>-0.48000000000000004</v>
      </c>
      <c r="F6">
        <f>_xll.RtGet("IDN",D6,"ASK")</f>
        <v>-0.46</v>
      </c>
      <c r="G6">
        <f>AVERAGE(E6:F6)</f>
        <v>-0.47000000000000003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>B$2</f>
        <v>EUR</v>
      </c>
      <c r="N6" s="12">
        <v>0</v>
      </c>
      <c r="P6" s="16">
        <f>_xll.RHistory(D6,".Timestamp;.Close","START:01-Mar-1995 NBROWS:1 INTERVAL:1D",,"SORT:ASC TSREPEAT:NO")</f>
        <v>36229</v>
      </c>
      <c r="Q6">
        <v>3.0150000000000001</v>
      </c>
    </row>
    <row r="7" spans="1:20" x14ac:dyDescent="0.25">
      <c r="A7" t="s">
        <v>122</v>
      </c>
      <c r="B7" t="s">
        <v>192</v>
      </c>
      <c r="C7" t="s">
        <v>1</v>
      </c>
      <c r="D7" t="str">
        <f>_xlfn.CONCAT(C$2,B7,"=")</f>
        <v>EUREON3W=</v>
      </c>
      <c r="E7">
        <f>_xll.RtGet("IDN",D7,"BID")</f>
        <v>-0.48000000000000004</v>
      </c>
      <c r="F7">
        <f>_xll.RtGet("IDN",D7,"ASK")</f>
        <v>-0.46</v>
      </c>
      <c r="G7">
        <f>AVERAGE(E7:F7)</f>
        <v>-0.47000000000000003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>B$2</f>
        <v>EUR</v>
      </c>
      <c r="N7" s="12">
        <v>0</v>
      </c>
      <c r="P7" s="16">
        <f>_xll.RHistory(D7,".Timestamp;.Close","START:01-Mar-1995 NBROWS:1 INTERVAL:1D",,"SORT:ASC TSREPEAT:NO")</f>
        <v>36229</v>
      </c>
      <c r="Q7">
        <v>3.03</v>
      </c>
    </row>
    <row r="8" spans="1:20" x14ac:dyDescent="0.25">
      <c r="B8" t="s">
        <v>5</v>
      </c>
      <c r="C8" t="s">
        <v>1</v>
      </c>
      <c r="D8" t="str">
        <f>_xlfn.CONCAT(C$2,B8,"=")</f>
        <v>EUREON1M=</v>
      </c>
      <c r="E8">
        <f>_xll.RtGet("IDN",D8,"BID")</f>
        <v>-0.47000000000000003</v>
      </c>
      <c r="F8">
        <f>_xll.RtGet("IDN",D8,"ASK")</f>
        <v>-0.45</v>
      </c>
      <c r="G8">
        <f>AVERAGE(E8:F8)</f>
        <v>-0.46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>B$2</f>
        <v>EUR</v>
      </c>
      <c r="N8" s="12">
        <v>0</v>
      </c>
      <c r="P8" s="16">
        <f>_xll.RHistory(D8,".Timestamp;.Close","START:01-Mar-1995 NBROWS:1 INTERVAL:1D",,"SORT:ASC TSREPEAT:NO")</f>
        <v>36164</v>
      </c>
      <c r="Q8">
        <v>3.11</v>
      </c>
    </row>
    <row r="9" spans="1:20" x14ac:dyDescent="0.25">
      <c r="B9" t="s">
        <v>6</v>
      </c>
      <c r="C9" t="s">
        <v>1</v>
      </c>
      <c r="D9" t="str">
        <f t="shared" ref="D9:D31" si="0">_xlfn.CONCAT(C$2,B9,"=")</f>
        <v>EUREON2M=</v>
      </c>
      <c r="E9">
        <f>_xll.RtGet("IDN",D9,"BID")</f>
        <v>-0.49030000000000001</v>
      </c>
      <c r="F9">
        <f>_xll.RtGet("IDN",D9,"ASK")</f>
        <v>-0.46830000000000005</v>
      </c>
      <c r="G9">
        <f t="shared" ref="G9:G31" si="1">AVERAGE(E9:F9)</f>
        <v>-0.47930000000000006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ref="M9:M30" si="2">B$2</f>
        <v>EUR</v>
      </c>
      <c r="N9" s="12">
        <v>0</v>
      </c>
      <c r="P9" s="16">
        <f>_xll.RHistory(D9,".Timestamp;.Close","START:01-Mar-1995 NBROWS:1 INTERVAL:1D",,"SORT:ASC TSREPEAT:NO")</f>
        <v>36164</v>
      </c>
      <c r="Q9">
        <v>3.09</v>
      </c>
    </row>
    <row r="10" spans="1:20" x14ac:dyDescent="0.25">
      <c r="B10" t="s">
        <v>7</v>
      </c>
      <c r="C10" t="s">
        <v>1</v>
      </c>
      <c r="D10" t="str">
        <f t="shared" si="0"/>
        <v>EUREON3M=</v>
      </c>
      <c r="E10">
        <f>_xll.RtGet("IDN",D10,"BID")</f>
        <v>-0.5</v>
      </c>
      <c r="F10">
        <f>_xll.RtGet("IDN",D10,"ASK")</f>
        <v>-0.48000000000000004</v>
      </c>
      <c r="G10">
        <f t="shared" si="1"/>
        <v>-0.49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EUR</v>
      </c>
      <c r="N10" s="12">
        <v>0</v>
      </c>
      <c r="P10" s="16">
        <f>_xll.RHistory(D10,".Timestamp;.Close","START:01-Mar-1995 NBROWS:1 INTERVAL:1D",,"SORT:ASC TSREPEAT:NO")</f>
        <v>36164</v>
      </c>
      <c r="Q10">
        <v>3.08</v>
      </c>
    </row>
    <row r="11" spans="1:20" x14ac:dyDescent="0.25">
      <c r="B11" t="s">
        <v>8</v>
      </c>
      <c r="C11" t="s">
        <v>1</v>
      </c>
      <c r="D11" t="str">
        <f t="shared" si="0"/>
        <v>EUREON4M=</v>
      </c>
      <c r="E11">
        <f>_xll.RtGet("IDN",D11,"BID")</f>
        <v>-0.50929999999999997</v>
      </c>
      <c r="F11">
        <f>_xll.RtGet("IDN",D11,"ASK")</f>
        <v>-0.49130000000000001</v>
      </c>
      <c r="G11">
        <f t="shared" si="1"/>
        <v>-0.50029999999999997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EUR</v>
      </c>
      <c r="N11" s="12">
        <v>0</v>
      </c>
      <c r="P11" s="16">
        <f>_xll.RHistory(D11,".Timestamp;.Close","START:01-Mar-1995 NBROWS:1 INTERVAL:1D",,"SORT:ASC TSREPEAT:NO")</f>
        <v>36229</v>
      </c>
      <c r="Q11">
        <v>3</v>
      </c>
    </row>
    <row r="12" spans="1:20" x14ac:dyDescent="0.25">
      <c r="B12" t="s">
        <v>9</v>
      </c>
      <c r="C12" t="s">
        <v>1</v>
      </c>
      <c r="D12" t="str">
        <f t="shared" si="0"/>
        <v>EUREON5M=</v>
      </c>
      <c r="E12">
        <f>_xll.RtGet("IDN",D12,"BID")</f>
        <v>-0.51650000000000007</v>
      </c>
      <c r="F12">
        <f>_xll.RtGet("IDN",D12,"ASK")</f>
        <v>-0.4985</v>
      </c>
      <c r="G12">
        <f t="shared" si="1"/>
        <v>-0.50750000000000006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EUR</v>
      </c>
      <c r="N12" s="12">
        <v>0</v>
      </c>
      <c r="P12" s="16">
        <f>_xll.RHistory(D12,".Timestamp;.Close","START:01-Mar-1995 NBROWS:1 INTERVAL:1D",,"SORT:ASC TSREPEAT:NO")</f>
        <v>36229</v>
      </c>
      <c r="Q12">
        <v>2.99</v>
      </c>
    </row>
    <row r="13" spans="1:20" x14ac:dyDescent="0.25">
      <c r="B13" t="s">
        <v>10</v>
      </c>
      <c r="C13" t="s">
        <v>1</v>
      </c>
      <c r="D13" t="str">
        <f t="shared" si="0"/>
        <v>EUREON6M=</v>
      </c>
      <c r="E13">
        <f>_xll.RtGet("IDN",D13,"BID")</f>
        <v>-0.52100000000000002</v>
      </c>
      <c r="F13">
        <f>_xll.RtGet("IDN",D13,"ASK")</f>
        <v>-0.503</v>
      </c>
      <c r="G13">
        <f t="shared" si="1"/>
        <v>-0.51200000000000001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EUR</v>
      </c>
      <c r="N13" s="12">
        <v>0</v>
      </c>
      <c r="P13" s="16">
        <f>_xll.RHistory(D13,".Timestamp;.Close","START:01-Mar-1995 NBROWS:1 INTERVAL:1D",,"SORT:ASC TSREPEAT:NO")</f>
        <v>36164</v>
      </c>
      <c r="Q13">
        <v>3.04</v>
      </c>
    </row>
    <row r="14" spans="1:20" x14ac:dyDescent="0.25">
      <c r="B14" t="s">
        <v>11</v>
      </c>
      <c r="C14" t="s">
        <v>1</v>
      </c>
      <c r="D14" t="str">
        <f t="shared" si="0"/>
        <v>EUREON7M=</v>
      </c>
      <c r="E14">
        <f>_xll.RtGet("IDN",D14,"BID")</f>
        <v>-0.52290000000000003</v>
      </c>
      <c r="F14">
        <f>_xll.RtGet("IDN",D14,"ASK")</f>
        <v>-0.505</v>
      </c>
      <c r="G14">
        <f t="shared" si="1"/>
        <v>-0.51395000000000002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EUR</v>
      </c>
      <c r="N14" s="12">
        <v>0</v>
      </c>
      <c r="P14" s="16">
        <f>_xll.RHistory(D14,".Timestamp;.Close","START:01-Mar-1995 NBROWS:1 INTERVAL:1D",,"SORT:ASC TSREPEAT:NO")</f>
        <v>36229</v>
      </c>
      <c r="Q14">
        <v>2.97</v>
      </c>
    </row>
    <row r="15" spans="1:20" x14ac:dyDescent="0.25">
      <c r="B15" t="s">
        <v>12</v>
      </c>
      <c r="C15" t="s">
        <v>1</v>
      </c>
      <c r="D15" t="str">
        <f t="shared" si="0"/>
        <v>EUREON8M=</v>
      </c>
      <c r="E15">
        <f>_xll.RtGet("IDN",D15,"BID")</f>
        <v>-0.5242</v>
      </c>
      <c r="F15">
        <f>_xll.RtGet("IDN",D15,"ASK")</f>
        <v>-0.50629999999999997</v>
      </c>
      <c r="G15">
        <f t="shared" si="1"/>
        <v>-0.51524999999999999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EUR</v>
      </c>
      <c r="N15" s="12">
        <v>0</v>
      </c>
      <c r="P15" s="16">
        <f>_xll.RHistory(D15,".Timestamp;.Close","START:01-Mar-1995 NBROWS:1 INTERVAL:1D",,"SORT:ASC TSREPEAT:NO")</f>
        <v>36229</v>
      </c>
      <c r="Q15">
        <v>2.9649999999999999</v>
      </c>
    </row>
    <row r="16" spans="1:20" x14ac:dyDescent="0.25">
      <c r="B16" t="s">
        <v>13</v>
      </c>
      <c r="C16" t="s">
        <v>1</v>
      </c>
      <c r="D16" t="str">
        <f t="shared" si="0"/>
        <v>EUREON9M=</v>
      </c>
      <c r="E16">
        <f>_xll.RtGet("IDN",D16,"BID")</f>
        <v>-0.52</v>
      </c>
      <c r="F16">
        <f>_xll.RtGet("IDN",D16,"ASK")</f>
        <v>-0.51</v>
      </c>
      <c r="G16">
        <f t="shared" si="1"/>
        <v>-0.51500000000000001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EUR</v>
      </c>
      <c r="N16" s="12">
        <v>0</v>
      </c>
      <c r="P16" s="16">
        <f>_xll.RHistory(D16,".Timestamp;.Close","START:01-Mar-1995 NBROWS:1 INTERVAL:1D",,"SORT:ASC TSREPEAT:NO")</f>
        <v>36164</v>
      </c>
      <c r="Q16">
        <v>3.02</v>
      </c>
    </row>
    <row r="17" spans="2:17" x14ac:dyDescent="0.25">
      <c r="B17" t="s">
        <v>14</v>
      </c>
      <c r="C17" t="s">
        <v>1</v>
      </c>
      <c r="D17" t="str">
        <f t="shared" si="0"/>
        <v>EUREON10M=</v>
      </c>
      <c r="E17">
        <f>_xll.RtGet("IDN",D17,"BID")</f>
        <v>-0.52550000000000008</v>
      </c>
      <c r="F17">
        <f>_xll.RtGet("IDN",D17,"ASK")</f>
        <v>-0.50750000000000006</v>
      </c>
      <c r="G17">
        <f t="shared" si="1"/>
        <v>-0.51650000000000007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EUR</v>
      </c>
      <c r="N17" s="12">
        <v>0</v>
      </c>
      <c r="P17" s="16">
        <f>_xll.RHistory(D17,".Timestamp;.Close","START:01-Mar-1995 NBROWS:1 INTERVAL:1D",,"SORT:ASC TSREPEAT:NO")</f>
        <v>36229</v>
      </c>
      <c r="Q17">
        <v>2.99</v>
      </c>
    </row>
    <row r="18" spans="2:17" x14ac:dyDescent="0.25">
      <c r="B18" t="s">
        <v>15</v>
      </c>
      <c r="C18" t="s">
        <v>1</v>
      </c>
      <c r="D18" t="str">
        <f t="shared" si="0"/>
        <v>EUREON11M=</v>
      </c>
      <c r="E18">
        <f>_xll.RtGet("IDN",D18,"BID")</f>
        <v>-0.52550000000000008</v>
      </c>
      <c r="F18">
        <f>_xll.RtGet("IDN",D18,"ASK")</f>
        <v>-0.50760000000000005</v>
      </c>
      <c r="G18">
        <f t="shared" si="1"/>
        <v>-0.51655000000000006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EUR</v>
      </c>
      <c r="N18" s="12">
        <v>0</v>
      </c>
      <c r="P18" s="16">
        <f>_xll.RHistory(D18,".Timestamp;.Close","START:01-Mar-1995 NBROWS:1 INTERVAL:1D",,"SORT:ASC TSREPEAT:NO")</f>
        <v>36229</v>
      </c>
      <c r="Q18">
        <v>2.9849999999999999</v>
      </c>
    </row>
    <row r="19" spans="2:17" x14ac:dyDescent="0.25">
      <c r="B19" t="s">
        <v>16</v>
      </c>
      <c r="C19" t="s">
        <v>1</v>
      </c>
      <c r="D19" t="str">
        <f t="shared" si="0"/>
        <v>EUREON1Y=</v>
      </c>
      <c r="E19">
        <f>_xll.RtGet("IDN",D19,"BID")</f>
        <v>-0.5252</v>
      </c>
      <c r="F19">
        <f>_xll.RtGet("IDN",D19,"ASK")</f>
        <v>-0.50729999999999997</v>
      </c>
      <c r="G19">
        <f t="shared" si="1"/>
        <v>-0.51624999999999999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EUR</v>
      </c>
      <c r="N19" s="12">
        <v>0</v>
      </c>
      <c r="P19" s="16">
        <f>_xll.RHistory(D19,".Timestamp;.Close","START:01-Mar-1995 NBROWS:1 INTERVAL:1D",,"SORT:ASC TSREPEAT:NO")</f>
        <v>36164</v>
      </c>
      <c r="Q19">
        <v>3.02</v>
      </c>
    </row>
    <row r="20" spans="2:17" x14ac:dyDescent="0.25">
      <c r="B20" t="s">
        <v>37</v>
      </c>
      <c r="C20" t="s">
        <v>1</v>
      </c>
      <c r="D20" t="str">
        <f t="shared" si="0"/>
        <v>EUREON15M=</v>
      </c>
      <c r="E20">
        <f>_xll.RtGet("IDN",D20,"BID")</f>
        <v>-0.52380000000000004</v>
      </c>
      <c r="F20">
        <f>_xll.RtGet("IDN",D20,"ASK")</f>
        <v>-0.50570000000000004</v>
      </c>
      <c r="G20">
        <f t="shared" si="1"/>
        <v>-0.51475000000000004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EUR</v>
      </c>
      <c r="N20" s="12">
        <v>0</v>
      </c>
      <c r="P20" s="16">
        <f>_xll.RHistory(D20,".Timestamp;.Close","START:01-Mar-1995 NBROWS:1 INTERVAL:1D",,"SORT:ASC TSREPEAT:NO")</f>
        <v>38344</v>
      </c>
      <c r="Q20">
        <v>2.294</v>
      </c>
    </row>
    <row r="21" spans="2:17" x14ac:dyDescent="0.25">
      <c r="B21" t="s">
        <v>39</v>
      </c>
      <c r="C21" t="s">
        <v>1</v>
      </c>
      <c r="D21" t="str">
        <f t="shared" si="0"/>
        <v>EUREON18M=</v>
      </c>
      <c r="E21">
        <f>_xll.RtGet("IDN",D21,"BID")</f>
        <v>-0.52060000000000006</v>
      </c>
      <c r="F21">
        <f>_xll.RtGet("IDN",D21,"ASK")</f>
        <v>-0.50219999999999998</v>
      </c>
      <c r="G21">
        <f t="shared" si="1"/>
        <v>-0.51140000000000008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EUR</v>
      </c>
      <c r="N21" s="12">
        <v>0</v>
      </c>
      <c r="P21" s="16">
        <f>_xll.RHistory(D21,".Timestamp;.Close","START:01-Mar-1995 NBROWS:1 INTERVAL:1D",,"SORT:ASC TSREPEAT:NO")</f>
        <v>38344</v>
      </c>
      <c r="Q21">
        <v>2.3450000000000002</v>
      </c>
    </row>
    <row r="22" spans="2:17" x14ac:dyDescent="0.25">
      <c r="B22" t="s">
        <v>41</v>
      </c>
      <c r="C22" t="s">
        <v>1</v>
      </c>
      <c r="D22" t="str">
        <f t="shared" si="0"/>
        <v>EUREON21M=</v>
      </c>
      <c r="E22">
        <f>_xll.RtGet("IDN",D22,"BID")</f>
        <v>-0.50700000000000001</v>
      </c>
      <c r="F22">
        <f>_xll.RtGet("IDN",D22,"ASK")</f>
        <v>-0.497</v>
      </c>
      <c r="G22">
        <f t="shared" si="1"/>
        <v>-0.502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EUR</v>
      </c>
      <c r="N22" s="12">
        <v>0</v>
      </c>
      <c r="P22" s="16">
        <f>_xll.RHistory(D22,".Timestamp;.Close","START:01-Mar-1995 NBROWS:1 INTERVAL:1D",,"SORT:ASC TSREPEAT:NO")</f>
        <v>38344</v>
      </c>
      <c r="Q22">
        <v>2.4020000000000001</v>
      </c>
    </row>
    <row r="23" spans="2:17" x14ac:dyDescent="0.25">
      <c r="B23" t="s">
        <v>17</v>
      </c>
      <c r="C23" t="s">
        <v>1</v>
      </c>
      <c r="D23" t="str">
        <f t="shared" si="0"/>
        <v>EUREON2Y=</v>
      </c>
      <c r="E23">
        <f>_xll.RtGet("IDN",D23,"BID")</f>
        <v>-0.498</v>
      </c>
      <c r="F23">
        <f>_xll.RtGet("IDN",D23,"ASK")</f>
        <v>-0.48800000000000004</v>
      </c>
      <c r="G23">
        <f t="shared" si="1"/>
        <v>-0.49299999999999999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2"/>
        <v>EUR</v>
      </c>
      <c r="N23" s="12">
        <v>0</v>
      </c>
      <c r="P23" s="16">
        <f>_xll.RHistory(D23,".Timestamp;.Close","START:01-Mar-1995 NBROWS:1 INTERVAL:1D",,"SORT:ASC TSREPEAT:NO")</f>
        <v>36907</v>
      </c>
      <c r="Q23">
        <v>4.55</v>
      </c>
    </row>
    <row r="24" spans="2:17" x14ac:dyDescent="0.25">
      <c r="B24" t="s">
        <v>18</v>
      </c>
      <c r="C24" t="s">
        <v>1</v>
      </c>
      <c r="D24" t="str">
        <f t="shared" si="0"/>
        <v>EUREON3Y=</v>
      </c>
      <c r="E24">
        <f>_xll.RtGet("IDN",D24,"BID")</f>
        <v>-0.47900000000000004</v>
      </c>
      <c r="F24">
        <f>_xll.RtGet("IDN",D24,"ASK")</f>
        <v>-0.42900000000000005</v>
      </c>
      <c r="G24">
        <f t="shared" si="1"/>
        <v>-0.45400000000000007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2"/>
        <v>EUR</v>
      </c>
      <c r="N24" s="12">
        <v>0</v>
      </c>
      <c r="P24" s="16">
        <f>_xll.RHistory(D24,".Timestamp;.Close","START:01-Mar-1995 NBROWS:1 INTERVAL:1D",,"SORT:ASC TSREPEAT:NO")</f>
        <v>38344</v>
      </c>
      <c r="Q24">
        <v>2.63</v>
      </c>
    </row>
    <row r="25" spans="2:17" x14ac:dyDescent="0.25">
      <c r="B25" t="s">
        <v>19</v>
      </c>
      <c r="C25" t="s">
        <v>1</v>
      </c>
      <c r="D25" t="str">
        <f t="shared" si="0"/>
        <v>EUREON4Y=</v>
      </c>
      <c r="E25">
        <f>_xll.RtGet("IDN",D25,"BID")</f>
        <v>-0.42600000000000005</v>
      </c>
      <c r="F25">
        <f>_xll.RtGet("IDN",D25,"ASK")</f>
        <v>-0.376</v>
      </c>
      <c r="G25">
        <f t="shared" si="1"/>
        <v>-0.40100000000000002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2"/>
        <v>EUR</v>
      </c>
      <c r="N25" s="12">
        <v>0</v>
      </c>
      <c r="P25" s="16">
        <f>_xll.RHistory(D25,".Timestamp;.Close","START:01-Mar-1995 NBROWS:1 INTERVAL:1D",,"SORT:ASC TSREPEAT:NO")</f>
        <v>38579</v>
      </c>
      <c r="Q25">
        <v>2.5720000000000001</v>
      </c>
    </row>
    <row r="26" spans="2:17" x14ac:dyDescent="0.25">
      <c r="B26" t="s">
        <v>20</v>
      </c>
      <c r="C26" t="s">
        <v>1</v>
      </c>
      <c r="D26" t="str">
        <f t="shared" si="0"/>
        <v>EUREON5Y=</v>
      </c>
      <c r="E26">
        <f>_xll.RtGet("IDN",D26,"BID")</f>
        <v>-0.373</v>
      </c>
      <c r="F26">
        <f>_xll.RtGet("IDN",D26,"ASK")</f>
        <v>-0.32300000000000001</v>
      </c>
      <c r="G26">
        <f t="shared" si="1"/>
        <v>-0.34799999999999998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2"/>
        <v>EUR</v>
      </c>
      <c r="N26" s="12">
        <v>0</v>
      </c>
      <c r="P26" s="16">
        <f>_xll.RHistory(D26,".Timestamp;.Close","START:01-Mar-1995 NBROWS:1 INTERVAL:1D",,"SORT:ASC TSREPEAT:NO")</f>
        <v>38579</v>
      </c>
      <c r="Q26">
        <v>2.71</v>
      </c>
    </row>
    <row r="27" spans="2:17" x14ac:dyDescent="0.25">
      <c r="B27" t="s">
        <v>21</v>
      </c>
      <c r="C27" t="s">
        <v>1</v>
      </c>
      <c r="D27" t="str">
        <f t="shared" si="0"/>
        <v>EUREON6Y=</v>
      </c>
      <c r="E27">
        <f>_xll.RtGet("IDN",D27,"BID")</f>
        <v>-0.32200000000000001</v>
      </c>
      <c r="F27">
        <f>_xll.RtGet("IDN",D27,"ASK")</f>
        <v>-0.28100000000000003</v>
      </c>
      <c r="G27">
        <f t="shared" si="1"/>
        <v>-0.30149999999999999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EUR</v>
      </c>
      <c r="N27" s="12">
        <v>0</v>
      </c>
      <c r="P27" s="16">
        <f>_xll.RHistory(D27,".Timestamp;.Close","START:01-Mar-1995 NBROWS:1 INTERVAL:1D",,"SORT:ASC TSREPEAT:NO")</f>
        <v>38579</v>
      </c>
      <c r="Q27">
        <v>2.835</v>
      </c>
    </row>
    <row r="28" spans="2:17" x14ac:dyDescent="0.25">
      <c r="B28" t="s">
        <v>22</v>
      </c>
      <c r="C28" t="s">
        <v>1</v>
      </c>
      <c r="D28" t="str">
        <f t="shared" si="0"/>
        <v>EUREON7Y=</v>
      </c>
      <c r="E28">
        <f>_xll.RtGet("IDN",D28,"BID")</f>
        <v>-0.24400000000000002</v>
      </c>
      <c r="F28">
        <f>_xll.RtGet("IDN",D28,"ASK")</f>
        <v>-0.23400000000000001</v>
      </c>
      <c r="G28">
        <f t="shared" si="1"/>
        <v>-0.23900000000000002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2"/>
        <v>EUR</v>
      </c>
      <c r="N28" s="12">
        <v>0</v>
      </c>
      <c r="P28" s="16">
        <f>_xll.RHistory(D28,".Timestamp;.Close","START:01-Mar-1995 NBROWS:1 INTERVAL:1D",,"SORT:ASC TSREPEAT:NO")</f>
        <v>38579</v>
      </c>
      <c r="Q28">
        <v>2.9609999999999999</v>
      </c>
    </row>
    <row r="29" spans="2:17" x14ac:dyDescent="0.25">
      <c r="B29" t="s">
        <v>23</v>
      </c>
      <c r="C29" t="s">
        <v>1</v>
      </c>
      <c r="D29" t="str">
        <f t="shared" si="0"/>
        <v>EUREON8Y=</v>
      </c>
      <c r="E29">
        <f>_xll.RtGet("IDN",D29,"BID")</f>
        <v>-0.222</v>
      </c>
      <c r="F29">
        <f>_xll.RtGet("IDN",D29,"ASK")</f>
        <v>-0.18100000000000002</v>
      </c>
      <c r="G29">
        <f t="shared" si="1"/>
        <v>-0.20150000000000001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2"/>
        <v>EUR</v>
      </c>
      <c r="N29" s="12">
        <v>0</v>
      </c>
      <c r="P29" s="16">
        <f>_xll.RHistory(D29,".Timestamp;.Close","START:01-Mar-1995 NBROWS:1 INTERVAL:1D",,"SORT:ASC TSREPEAT:NO")</f>
        <v>38579</v>
      </c>
      <c r="Q29">
        <v>3.0720000000000001</v>
      </c>
    </row>
    <row r="30" spans="2:17" x14ac:dyDescent="0.25">
      <c r="B30" t="s">
        <v>24</v>
      </c>
      <c r="C30" t="s">
        <v>1</v>
      </c>
      <c r="D30" t="str">
        <f t="shared" si="0"/>
        <v>EUREON9Y=</v>
      </c>
      <c r="E30">
        <f>_xll.RtGet("IDN",D30,"BID")</f>
        <v>-0.158</v>
      </c>
      <c r="F30">
        <f>_xll.RtGet("IDN",D30,"ASK")</f>
        <v>-0.14800000000000002</v>
      </c>
      <c r="G30">
        <f t="shared" si="1"/>
        <v>-0.15300000000000002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EUR</v>
      </c>
      <c r="N30" s="12">
        <v>0</v>
      </c>
      <c r="P30" s="16">
        <f>_xll.RHistory(D30,".Timestamp;.Close","START:01-Mar-1995 NBROWS:1 INTERVAL:1D",,"SORT:ASC TSREPEAT:NO")</f>
        <v>38579</v>
      </c>
      <c r="Q30">
        <v>3.1709999999999998</v>
      </c>
    </row>
    <row r="31" spans="2:17" x14ac:dyDescent="0.25">
      <c r="B31" t="s">
        <v>25</v>
      </c>
      <c r="C31" t="s">
        <v>1</v>
      </c>
      <c r="D31" t="str">
        <f t="shared" si="0"/>
        <v>EUREON10Y=</v>
      </c>
      <c r="E31">
        <f>_xll.RtGet("IDN",D31,"BID")</f>
        <v>-0.14100000000000001</v>
      </c>
      <c r="F31">
        <f>_xll.RtGet("IDN",D31,"ASK")</f>
        <v>-9.0999999999999998E-2</v>
      </c>
      <c r="G31">
        <f t="shared" si="1"/>
        <v>-0.11600000000000001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>B$2</f>
        <v>EUR</v>
      </c>
      <c r="N31" s="12">
        <v>0</v>
      </c>
      <c r="P31" s="16">
        <f>_xll.RHistory(D31,".Timestamp;.Close","START:01-Mar-1995 NBROWS:1 INTERVAL:1D",,"SORT:ASC TSREPEAT:NO")</f>
        <v>38579</v>
      </c>
      <c r="Q31">
        <v>3.2559999999999998</v>
      </c>
    </row>
    <row r="32" spans="2:17" x14ac:dyDescent="0.25">
      <c r="B32" t="s">
        <v>28</v>
      </c>
      <c r="C32" t="s">
        <v>1</v>
      </c>
      <c r="D32" t="str">
        <f t="shared" ref="D32:D34" si="3">_xlfn.CONCAT(C$2,B32,"=")</f>
        <v>EUREON20Y=</v>
      </c>
      <c r="E32">
        <f>_xll.RtGet("IDN",D32,"BID")</f>
        <v>8.5000000000000006E-2</v>
      </c>
      <c r="F32">
        <f>_xll.RtGet("IDN",D32,"ASK")</f>
        <v>9.5000000000000001E-2</v>
      </c>
      <c r="G32">
        <f t="shared" ref="G32:G34" si="4">AVERAGE(E32:F32)</f>
        <v>0.09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ref="M32:M33" si="5">B$2</f>
        <v>EUR</v>
      </c>
      <c r="N32" s="12">
        <v>0</v>
      </c>
      <c r="P32" s="16">
        <f>_xll.RHistory(D32,".Timestamp;.Close","START:01-Mar-1995 NBROWS:1 INTERVAL:1D",,"SORT:ASC TSREPEAT:NO")</f>
        <v>39450</v>
      </c>
      <c r="Q32">
        <v>4.5460000000000003</v>
      </c>
    </row>
    <row r="33" spans="2:20" x14ac:dyDescent="0.25">
      <c r="B33" t="s">
        <v>29</v>
      </c>
      <c r="C33" t="s">
        <v>1</v>
      </c>
      <c r="D33" t="str">
        <f t="shared" si="3"/>
        <v>EUREON25Y=</v>
      </c>
      <c r="E33">
        <f>_xll.RtGet("IDN",D33,"BID")</f>
        <v>5.9000000000000004E-2</v>
      </c>
      <c r="F33">
        <f>_xll.RtGet("IDN",D33,"ASK")</f>
        <v>6.9000000000000006E-2</v>
      </c>
      <c r="G33">
        <f t="shared" si="4"/>
        <v>6.4000000000000001E-2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5"/>
        <v>EUR</v>
      </c>
      <c r="N33" s="12">
        <v>0</v>
      </c>
      <c r="P33" s="16">
        <f>_xll.RHistory(D33,".Timestamp;.Close","START:01-Mar-1995 NBROWS:1 INTERVAL:1D",,"SORT:ASC TSREPEAT:NO")</f>
        <v>43025</v>
      </c>
      <c r="Q33">
        <v>1.331</v>
      </c>
    </row>
    <row r="34" spans="2:20" x14ac:dyDescent="0.25">
      <c r="B34" t="s">
        <v>30</v>
      </c>
      <c r="C34" t="s">
        <v>1</v>
      </c>
      <c r="D34" t="str">
        <f t="shared" si="3"/>
        <v>EUREON30Y=</v>
      </c>
      <c r="E34">
        <f>_xll.RtGet("IDN",D34,"BID")</f>
        <v>0.01</v>
      </c>
      <c r="F34">
        <f>_xll.RtGet("IDN",D34,"ASK")</f>
        <v>0.02</v>
      </c>
      <c r="G34">
        <f t="shared" si="4"/>
        <v>1.4999999999999999E-2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>B$2</f>
        <v>EUR</v>
      </c>
      <c r="N34" s="12">
        <v>0</v>
      </c>
      <c r="P34" s="16">
        <f>_xll.RHistory(D34,".Timestamp;.Close","START:01-Mar-1995 NBROWS:1 INTERVAL:1D",,"SORT:ASC TSREPEAT:NO")</f>
        <v>39450</v>
      </c>
      <c r="Q34">
        <v>4.5389999999999997</v>
      </c>
    </row>
    <row r="35" spans="2:20" x14ac:dyDescent="0.25">
      <c r="B35" t="s">
        <v>77</v>
      </c>
      <c r="C35" t="s">
        <v>2</v>
      </c>
      <c r="D35" t="s">
        <v>265</v>
      </c>
      <c r="G35">
        <f>_xll.RtGet("IDN",D35,"PRIMACT_1")</f>
        <v>-0.439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>B$2</f>
        <v>EUR</v>
      </c>
      <c r="N35" s="12">
        <v>0</v>
      </c>
      <c r="P35" s="16">
        <f>_xll.RHistory(D35,".Timestamp;.Close","START:01-Mar-1995 NBROWS:1 INTERVAL:1D",,"SORT:ASC TSREPEAT:NO")</f>
        <v>36164</v>
      </c>
      <c r="Q35">
        <v>3.2</v>
      </c>
    </row>
    <row r="36" spans="2:20" x14ac:dyDescent="0.25">
      <c r="B36" t="s">
        <v>71</v>
      </c>
      <c r="C36" t="s">
        <v>2</v>
      </c>
      <c r="D36" t="s">
        <v>260</v>
      </c>
      <c r="G36">
        <f>_xll.RtGet("IDN",D36,"PRIMACT_1")</f>
        <v>-0.50600000000000001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ref="M36:M40" si="6">B$2</f>
        <v>EUR</v>
      </c>
      <c r="N36" s="12">
        <v>0</v>
      </c>
      <c r="P36" s="16">
        <f>_xll.RHistory(D36,".Timestamp;.Close","START:01-Mar-1995 NBROWS:1 INTERVAL:1D",,"SORT:ASC TSREPEAT:NO")</f>
        <v>36159</v>
      </c>
      <c r="Q36">
        <v>3.2509999999999999</v>
      </c>
    </row>
    <row r="37" spans="2:20" x14ac:dyDescent="0.25">
      <c r="B37" t="s">
        <v>5</v>
      </c>
      <c r="C37" t="s">
        <v>2</v>
      </c>
      <c r="D37" t="s">
        <v>261</v>
      </c>
      <c r="G37">
        <f>_xll.RtGet("IDN",D37,"PRIMACT_1")</f>
        <v>-0.44500000000000001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6"/>
        <v>EUR</v>
      </c>
      <c r="N37" s="12">
        <v>0</v>
      </c>
      <c r="P37" s="16">
        <f>_xll.RHistory(D37,".Timestamp;.Close","START:01-Mar-1995 NBROWS:1 INTERVAL:1D",,"SORT:ASC TSREPEAT:NO")</f>
        <v>34759</v>
      </c>
      <c r="Q37">
        <v>5.0007000000000001</v>
      </c>
    </row>
    <row r="38" spans="2:20" x14ac:dyDescent="0.25">
      <c r="B38" t="s">
        <v>7</v>
      </c>
      <c r="C38" t="s">
        <v>2</v>
      </c>
      <c r="D38" t="s">
        <v>262</v>
      </c>
      <c r="G38">
        <f>_xll.RtGet("IDN",D38,"PRIMACT_1")</f>
        <v>-0.36899999999999999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6"/>
        <v>EUR</v>
      </c>
      <c r="N38" s="12">
        <v>0</v>
      </c>
      <c r="P38" s="16">
        <f>_xll.RHistory(D38,".Timestamp;.Close","START:01-Mar-1995 NBROWS:1 INTERVAL:1D",,"SORT:ASC TSREPEAT:NO")</f>
        <v>34759</v>
      </c>
      <c r="Q38">
        <v>5.1016700000000004</v>
      </c>
    </row>
    <row r="39" spans="2:20" x14ac:dyDescent="0.25">
      <c r="B39" t="s">
        <v>10</v>
      </c>
      <c r="C39" t="s">
        <v>2</v>
      </c>
      <c r="D39" t="s">
        <v>263</v>
      </c>
      <c r="G39">
        <f>_xll.RtGet("IDN",D39,"PRIMACT_1")</f>
        <v>-0.307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6"/>
        <v>EUR</v>
      </c>
      <c r="N39" s="12">
        <v>0</v>
      </c>
      <c r="P39" s="16">
        <f>_xll.RHistory(D39,".Timestamp;.Close","START:01-Mar-1995 NBROWS:1 INTERVAL:1D",,"SORT:ASC TSREPEAT:NO")</f>
        <v>34759</v>
      </c>
      <c r="Q39">
        <v>5.2957999999999998</v>
      </c>
    </row>
    <row r="40" spans="2:20" x14ac:dyDescent="0.25">
      <c r="B40" t="s">
        <v>16</v>
      </c>
      <c r="C40" t="s">
        <v>2</v>
      </c>
      <c r="D40" t="s">
        <v>264</v>
      </c>
      <c r="G40">
        <f>_xll.RtGet("IDN",D40,"PRIMACT_1")</f>
        <v>-0.191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6"/>
        <v>EUR</v>
      </c>
      <c r="N40" s="12">
        <v>0</v>
      </c>
      <c r="P40" s="16">
        <f>_xll.RHistory(D40,".Timestamp;.Close","START:01-Mar-1995 NBROWS:1 INTERVAL:1D",,"SORT:ASC TSREPEAT:NO")</f>
        <v>34759</v>
      </c>
      <c r="Q40">
        <v>5.7346000000000004</v>
      </c>
    </row>
    <row r="41" spans="2:20" x14ac:dyDescent="0.25">
      <c r="B41" t="s">
        <v>208</v>
      </c>
      <c r="C41" t="s">
        <v>33</v>
      </c>
      <c r="D41" t="s">
        <v>234</v>
      </c>
      <c r="E41">
        <f>_xll.RtGet("IDN",D41,"BID")</f>
        <v>-0.38</v>
      </c>
      <c r="F41">
        <f>_xll.RtGet("IDN",D41,"ASK")</f>
        <v>-0.36</v>
      </c>
      <c r="G41">
        <f t="shared" ref="G41" si="7">AVERAGE(E41:F41)</f>
        <v>-0.37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>B$2</f>
        <v>EUR</v>
      </c>
      <c r="N41" s="12" t="s">
        <v>7</v>
      </c>
      <c r="P41" s="16">
        <f>_xll.RHistory(D41,".Timestamp;.Close","START:01-Mar-1995 NBROWS:1 INTERVAL:1D",,"SORT:ASC TSREPEAT:NO")</f>
        <v>34759</v>
      </c>
      <c r="Q41">
        <v>6.39</v>
      </c>
      <c r="S41" t="str">
        <f>_xll.RtGet("IDN",D41,"GV3_TEXT")</f>
        <v>1X4</v>
      </c>
      <c r="T41" s="16" t="e">
        <f>DATE(RIGHT(S41,2)+100,MID(S41,3,2)+LEFT(N41,1),LEFT(S41,2))</f>
        <v>#VALUE!</v>
      </c>
    </row>
    <row r="42" spans="2:20" x14ac:dyDescent="0.25">
      <c r="B42" t="s">
        <v>209</v>
      </c>
      <c r="C42" t="s">
        <v>33</v>
      </c>
      <c r="D42" t="s">
        <v>235</v>
      </c>
      <c r="E42">
        <f>_xll.RtGet("IDN",D42,"BID")</f>
        <v>-0.38</v>
      </c>
      <c r="F42">
        <f>_xll.RtGet("IDN",D42,"ASK")</f>
        <v>-0.36</v>
      </c>
      <c r="G42">
        <f t="shared" ref="G42:G66" si="8">AVERAGE(E42:F42)</f>
        <v>-0.37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ref="M42:M66" si="9">B$2</f>
        <v>EUR</v>
      </c>
      <c r="N42" s="12" t="s">
        <v>7</v>
      </c>
      <c r="P42" s="16">
        <f>_xll.RHistory(D42,".Timestamp;.Close","START:01-Mar-1995 NBROWS:1 INTERVAL:1D",,"SORT:ASC TSREPEAT:NO")</f>
        <v>34759</v>
      </c>
      <c r="Q42">
        <v>6.51</v>
      </c>
      <c r="S42" t="str">
        <f>_xll.RtGet("IDN",D42,"GV3_TEXT")</f>
        <v>2X5</v>
      </c>
      <c r="T42" s="16" t="e">
        <f t="shared" ref="T42:T66" si="10">DATE(RIGHT(S42,2)+100,MID(S42,3,2)+LEFT(N42,1),LEFT(S42,2))</f>
        <v>#VALUE!</v>
      </c>
    </row>
    <row r="43" spans="2:20" x14ac:dyDescent="0.25">
      <c r="B43" t="s">
        <v>210</v>
      </c>
      <c r="C43" t="s">
        <v>33</v>
      </c>
      <c r="D43" t="s">
        <v>236</v>
      </c>
      <c r="E43">
        <f>_xll.RtGet("IDN",D43,"BID")</f>
        <v>-0.39</v>
      </c>
      <c r="F43">
        <f>_xll.RtGet("IDN",D43,"ASK")</f>
        <v>-0.37</v>
      </c>
      <c r="G43">
        <f t="shared" si="8"/>
        <v>-0.38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9"/>
        <v>EUR</v>
      </c>
      <c r="N43" s="12" t="s">
        <v>7</v>
      </c>
      <c r="P43" s="16">
        <f>_xll.RHistory(D43,".Timestamp;.Close","START:01-Mar-1995 NBROWS:1 INTERVAL:1D",,"SORT:ASC TSREPEAT:NO")</f>
        <v>34759</v>
      </c>
      <c r="Q43">
        <v>6.65</v>
      </c>
      <c r="S43" t="str">
        <f>_xll.RtGet("IDN",D43,"GV3_TEXT")</f>
        <v>3X6</v>
      </c>
      <c r="T43" s="16" t="e">
        <f t="shared" si="10"/>
        <v>#VALUE!</v>
      </c>
    </row>
    <row r="44" spans="2:20" x14ac:dyDescent="0.25">
      <c r="B44" t="s">
        <v>211</v>
      </c>
      <c r="C44" t="s">
        <v>33</v>
      </c>
      <c r="D44" t="s">
        <v>237</v>
      </c>
      <c r="E44">
        <f>_xll.RtGet("IDN",D44,"BID")</f>
        <v>-0.4</v>
      </c>
      <c r="F44">
        <f>_xll.RtGet("IDN",D44,"ASK")</f>
        <v>-0.38</v>
      </c>
      <c r="G44">
        <f t="shared" si="8"/>
        <v>-0.39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9"/>
        <v>EUR</v>
      </c>
      <c r="N44" s="12" t="s">
        <v>7</v>
      </c>
      <c r="P44" s="16">
        <f>_xll.RHistory(D44,".Timestamp;.Close","START:01-Mar-1995 NBROWS:1 INTERVAL:1D",,"SORT:ASC TSREPEAT:NO")</f>
        <v>34759</v>
      </c>
      <c r="Q44">
        <v>6.75</v>
      </c>
      <c r="S44" t="str">
        <f>_xll.RtGet("IDN",D44,"GV3_TEXT")</f>
        <v>4X7</v>
      </c>
      <c r="T44" s="16" t="e">
        <f t="shared" si="10"/>
        <v>#VALUE!</v>
      </c>
    </row>
    <row r="45" spans="2:20" x14ac:dyDescent="0.25">
      <c r="B45" t="s">
        <v>212</v>
      </c>
      <c r="C45" t="s">
        <v>33</v>
      </c>
      <c r="D45" t="s">
        <v>238</v>
      </c>
      <c r="E45">
        <f>_xll.RtGet("IDN",D45,"BID")</f>
        <v>-0.41200000000000003</v>
      </c>
      <c r="F45">
        <f>_xll.RtGet("IDN",D45,"ASK")</f>
        <v>-0.36199999999999999</v>
      </c>
      <c r="G45">
        <f t="shared" si="8"/>
        <v>-0.38700000000000001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9"/>
        <v>EUR</v>
      </c>
      <c r="N45" s="12" t="s">
        <v>7</v>
      </c>
      <c r="P45" s="16">
        <f>_xll.RHistory(D45,".Timestamp;.Close","START:01-Mar-1995 NBROWS:1 INTERVAL:1D",,"SORT:ASC TSREPEAT:NO")</f>
        <v>34759</v>
      </c>
      <c r="Q45">
        <v>6.87</v>
      </c>
      <c r="S45" t="str">
        <f>_xll.RtGet("IDN",D45,"GV3_TEXT")</f>
        <v xml:space="preserve">5X8   </v>
      </c>
      <c r="T45" s="16" t="e">
        <f t="shared" si="10"/>
        <v>#VALUE!</v>
      </c>
    </row>
    <row r="46" spans="2:20" x14ac:dyDescent="0.25">
      <c r="B46" t="s">
        <v>213</v>
      </c>
      <c r="C46" t="s">
        <v>33</v>
      </c>
      <c r="D46" t="s">
        <v>239</v>
      </c>
      <c r="E46">
        <f>_xll.RtGet("IDN",D46,"BID")</f>
        <v>-0.41300000000000003</v>
      </c>
      <c r="F46">
        <f>_xll.RtGet("IDN",D46,"ASK")</f>
        <v>-0.36299999999999999</v>
      </c>
      <c r="G46">
        <f t="shared" si="8"/>
        <v>-0.38800000000000001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9"/>
        <v>EUR</v>
      </c>
      <c r="N46" s="12" t="s">
        <v>7</v>
      </c>
      <c r="P46" s="16">
        <f>_xll.RHistory(D46,".Timestamp;.Close","START:01-Mar-1995 NBROWS:1 INTERVAL:1D",,"SORT:ASC TSREPEAT:NO")</f>
        <v>34759</v>
      </c>
      <c r="Q46">
        <v>7.01</v>
      </c>
      <c r="S46" t="str">
        <f>_xll.RtGet("IDN",D46,"GV3_TEXT")</f>
        <v>6X9</v>
      </c>
      <c r="T46" s="16" t="e">
        <f t="shared" si="10"/>
        <v>#VALUE!</v>
      </c>
    </row>
    <row r="47" spans="2:20" x14ac:dyDescent="0.25">
      <c r="B47" t="s">
        <v>214</v>
      </c>
      <c r="C47" t="s">
        <v>33</v>
      </c>
      <c r="D47" t="s">
        <v>240</v>
      </c>
      <c r="E47">
        <f>_xll.RtGet("IDN",D47,"BID")</f>
        <v>-0.4</v>
      </c>
      <c r="F47">
        <f>_xll.RtGet("IDN",D47,"ASK")</f>
        <v>-0.38</v>
      </c>
      <c r="G47">
        <f t="shared" si="8"/>
        <v>-0.39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9"/>
        <v>EUR</v>
      </c>
      <c r="N47" s="12" t="s">
        <v>7</v>
      </c>
      <c r="P47" s="16">
        <f>_xll.RHistory(D47,".Timestamp;.Close","START:01-Mar-1995 NBROWS:1 INTERVAL:1D",,"SORT:ASC TSREPEAT:NO")</f>
        <v>34759</v>
      </c>
      <c r="Q47">
        <v>7.13</v>
      </c>
      <c r="S47" t="str">
        <f>_xll.RtGet("IDN",D47,"GV3_TEXT")</f>
        <v>7X10</v>
      </c>
      <c r="T47" s="16" t="e">
        <f t="shared" si="10"/>
        <v>#VALUE!</v>
      </c>
    </row>
    <row r="48" spans="2:20" x14ac:dyDescent="0.25">
      <c r="B48" t="s">
        <v>215</v>
      </c>
      <c r="C48" t="s">
        <v>33</v>
      </c>
      <c r="D48" t="s">
        <v>241</v>
      </c>
      <c r="E48">
        <f>_xll.RtGet("IDN",D48,"BID")</f>
        <v>-0.41000000000000003</v>
      </c>
      <c r="F48">
        <f>_xll.RtGet("IDN",D48,"ASK")</f>
        <v>-0.36</v>
      </c>
      <c r="G48">
        <f t="shared" si="8"/>
        <v>-0.38500000000000001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9"/>
        <v>EUR</v>
      </c>
      <c r="N48" s="12" t="s">
        <v>7</v>
      </c>
      <c r="P48" s="16">
        <f>_xll.RHistory(D48,".Timestamp;.Close","START:01-Mar-1995 NBROWS:1 INTERVAL:1D",,"SORT:ASC TSREPEAT:NO")</f>
        <v>34759</v>
      </c>
      <c r="Q48">
        <v>7.25</v>
      </c>
      <c r="S48" t="str">
        <f>_xll.RtGet("IDN",D48,"GV3_TEXT")</f>
        <v>8X11</v>
      </c>
      <c r="T48" s="16" t="e">
        <f t="shared" si="10"/>
        <v>#VALUE!</v>
      </c>
    </row>
    <row r="49" spans="2:20" x14ac:dyDescent="0.25">
      <c r="B49" t="s">
        <v>216</v>
      </c>
      <c r="C49" t="s">
        <v>33</v>
      </c>
      <c r="D49" t="s">
        <v>242</v>
      </c>
      <c r="E49">
        <f>_xll.RtGet("IDN",D49,"BID")</f>
        <v>-0.39</v>
      </c>
      <c r="F49">
        <f>_xll.RtGet("IDN",D49,"ASK")</f>
        <v>-0.37</v>
      </c>
      <c r="G49">
        <f t="shared" si="8"/>
        <v>-0.38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9"/>
        <v>EUR</v>
      </c>
      <c r="N49" s="12" t="s">
        <v>7</v>
      </c>
      <c r="P49" s="16">
        <f>_xll.RHistory(D49,".Timestamp;.Close","START:01-Mar-1995 NBROWS:1 INTERVAL:1D",,"SORT:ASC TSREPEAT:NO")</f>
        <v>34759</v>
      </c>
      <c r="Q49">
        <v>7.37</v>
      </c>
      <c r="S49" t="str">
        <f>_xll.RtGet("IDN",D49,"GV3_TEXT")</f>
        <v>9X12</v>
      </c>
      <c r="T49" s="16" t="e">
        <f t="shared" si="10"/>
        <v>#VALUE!</v>
      </c>
    </row>
    <row r="50" spans="2:20" x14ac:dyDescent="0.25">
      <c r="B50" t="s">
        <v>217</v>
      </c>
      <c r="C50" t="s">
        <v>33</v>
      </c>
      <c r="D50" t="s">
        <v>243</v>
      </c>
      <c r="E50">
        <f>_xll.RtGet("IDN",D50,"BID")</f>
        <v>-0.38</v>
      </c>
      <c r="F50">
        <f>_xll.RtGet("IDN",D50,"ASK")</f>
        <v>-0.36</v>
      </c>
      <c r="G50">
        <f t="shared" si="8"/>
        <v>-0.37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9"/>
        <v>EUR</v>
      </c>
      <c r="N50" s="12" t="s">
        <v>7</v>
      </c>
      <c r="P50" s="16">
        <f>_xll.RHistory(D50,".Timestamp;.Close","START:01-Mar-1995 NBROWS:1 INTERVAL:1D",,"SORT:ASC TSREPEAT:NO")</f>
        <v>36165</v>
      </c>
      <c r="Q50">
        <v>2.98</v>
      </c>
      <c r="S50" t="str">
        <f>_xll.RtGet("IDN",D50,"GV3_TEXT")</f>
        <v>12X15</v>
      </c>
      <c r="T50" s="16" t="e">
        <f t="shared" si="10"/>
        <v>#VALUE!</v>
      </c>
    </row>
    <row r="51" spans="2:20" x14ac:dyDescent="0.25">
      <c r="B51" t="s">
        <v>218</v>
      </c>
      <c r="C51" t="s">
        <v>33</v>
      </c>
      <c r="D51" t="s">
        <v>244</v>
      </c>
      <c r="E51">
        <f>_xll.RtGet("IDN",D51,"BID")</f>
        <v>-0.36</v>
      </c>
      <c r="F51">
        <f>_xll.RtGet("IDN",D51,"ASK")</f>
        <v>-0.31</v>
      </c>
      <c r="G51">
        <f t="shared" si="8"/>
        <v>-0.33499999999999996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9"/>
        <v>EUR</v>
      </c>
      <c r="N51" s="12" t="s">
        <v>7</v>
      </c>
      <c r="P51" s="16">
        <f>_xll.RHistory(D51,".Timestamp;.Close","START:01-Mar-1995 NBROWS:1 INTERVAL:1D",,"SORT:ASC TSREPEAT:NO")</f>
        <v>41912</v>
      </c>
      <c r="Q51">
        <v>0.68700000000000006</v>
      </c>
      <c r="S51" t="str">
        <f>_xll.RtGet("IDN",D51,"GV3_TEXT")</f>
        <v xml:space="preserve">15X18 </v>
      </c>
      <c r="T51" s="16" t="e">
        <f t="shared" si="10"/>
        <v>#VALUE!</v>
      </c>
    </row>
    <row r="52" spans="2:20" x14ac:dyDescent="0.25">
      <c r="B52" t="s">
        <v>219</v>
      </c>
      <c r="C52" t="s">
        <v>33</v>
      </c>
      <c r="D52" t="s">
        <v>245</v>
      </c>
      <c r="E52">
        <f>_xll.RtGet("IDN",D52,"BID")</f>
        <v>-0.33</v>
      </c>
      <c r="F52">
        <f>_xll.RtGet("IDN",D52,"ASK")</f>
        <v>-0.28000000000000003</v>
      </c>
      <c r="G52">
        <f t="shared" si="8"/>
        <v>-0.30500000000000005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9"/>
        <v>EUR</v>
      </c>
      <c r="N52" s="12" t="s">
        <v>7</v>
      </c>
      <c r="P52" s="16">
        <f>_xll.RHistory(D52,".Timestamp;.Close","START:01-Mar-1995 NBROWS:1 INTERVAL:1D",,"SORT:ASC TSREPEAT:NO")</f>
        <v>41912</v>
      </c>
      <c r="Q52">
        <v>0.41199999999999998</v>
      </c>
      <c r="S52" t="str">
        <f>_xll.RtGet("IDN",D52,"GV3_TEXT")</f>
        <v xml:space="preserve">18X21 </v>
      </c>
      <c r="T52" s="16" t="e">
        <f t="shared" si="10"/>
        <v>#VALUE!</v>
      </c>
    </row>
    <row r="53" spans="2:20" x14ac:dyDescent="0.25">
      <c r="B53" t="s">
        <v>220</v>
      </c>
      <c r="C53" t="s">
        <v>33</v>
      </c>
      <c r="D53" t="s">
        <v>246</v>
      </c>
      <c r="E53">
        <f>_xll.RtGet("IDN",D53,"BID")</f>
        <v>-0.31</v>
      </c>
      <c r="F53">
        <f>_xll.RtGet("IDN",D53,"ASK")</f>
        <v>-0.26</v>
      </c>
      <c r="G53">
        <f t="shared" si="8"/>
        <v>-0.28500000000000003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9"/>
        <v>EUR</v>
      </c>
      <c r="N53" s="12" t="s">
        <v>7</v>
      </c>
      <c r="P53" s="16">
        <f>_xll.RHistory(D53,".Timestamp;.Close","START:01-Mar-1995 NBROWS:1 INTERVAL:1D",,"SORT:ASC TSREPEAT:NO")</f>
        <v>41912</v>
      </c>
      <c r="Q53">
        <v>0.83199999999999996</v>
      </c>
      <c r="S53" t="str">
        <f>_xll.RtGet("IDN",D53,"GV3_TEXT")</f>
        <v xml:space="preserve">21X24 </v>
      </c>
      <c r="T53" s="16" t="e">
        <f t="shared" si="10"/>
        <v>#VALUE!</v>
      </c>
    </row>
    <row r="54" spans="2:20" x14ac:dyDescent="0.25">
      <c r="B54" t="s">
        <v>221</v>
      </c>
      <c r="C54" t="s">
        <v>33</v>
      </c>
      <c r="D54" t="s">
        <v>247</v>
      </c>
      <c r="E54">
        <f>_xll.RtGet("IDN",D54,"BID")</f>
        <v>-0.31</v>
      </c>
      <c r="F54">
        <f>_xll.RtGet("IDN",D54,"ASK")</f>
        <v>-0.28999999999999998</v>
      </c>
      <c r="G54">
        <f t="shared" si="8"/>
        <v>-0.3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9"/>
        <v>EUR</v>
      </c>
      <c r="N54" s="12" t="s">
        <v>10</v>
      </c>
      <c r="P54" s="16">
        <f>_xll.RHistory(D54,".Timestamp;.Close","START:01-Mar-1995 NBROWS:1 INTERVAL:1D",,"SORT:ASC TSREPEAT:NO")</f>
        <v>34759</v>
      </c>
      <c r="Q54">
        <v>6.67</v>
      </c>
      <c r="S54" t="str">
        <f>_xll.RtGet("IDN",D54,"GV3_TEXT")</f>
        <v>1X7</v>
      </c>
      <c r="T54" s="16" t="e">
        <f t="shared" si="10"/>
        <v>#VALUE!</v>
      </c>
    </row>
    <row r="55" spans="2:20" x14ac:dyDescent="0.25">
      <c r="B55" t="s">
        <v>222</v>
      </c>
      <c r="C55" t="s">
        <v>33</v>
      </c>
      <c r="D55" t="s">
        <v>248</v>
      </c>
      <c r="E55">
        <f>_xll.RtGet("IDN",D55,"BID")</f>
        <v>-0.33400000000000002</v>
      </c>
      <c r="F55">
        <f>_xll.RtGet("IDN",D55,"ASK")</f>
        <v>-0.28400000000000003</v>
      </c>
      <c r="G55">
        <f t="shared" si="8"/>
        <v>-0.30900000000000005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9"/>
        <v>EUR</v>
      </c>
      <c r="N55" s="12" t="s">
        <v>10</v>
      </c>
      <c r="P55" s="16">
        <f>_xll.RHistory(D55,".Timestamp;.Close","START:01-Mar-1995 NBROWS:1 INTERVAL:1D",,"SORT:ASC TSREPEAT:NO")</f>
        <v>34759</v>
      </c>
      <c r="Q55">
        <v>6.76</v>
      </c>
      <c r="S55" t="str">
        <f>_xll.RtGet("IDN",D55,"GV3_TEXT")</f>
        <v>2X8</v>
      </c>
      <c r="T55" s="16" t="e">
        <f t="shared" si="10"/>
        <v>#VALUE!</v>
      </c>
    </row>
    <row r="56" spans="2:20" x14ac:dyDescent="0.25">
      <c r="B56" t="s">
        <v>223</v>
      </c>
      <c r="C56" t="s">
        <v>33</v>
      </c>
      <c r="D56" t="s">
        <v>249</v>
      </c>
      <c r="E56">
        <f>_xll.RtGet("IDN",D56,"BID")</f>
        <v>-0.20600000000000002</v>
      </c>
      <c r="F56">
        <f>_xll.RtGet("IDN",D56,"ASK")</f>
        <v>-0.19600000000000001</v>
      </c>
      <c r="G56">
        <f t="shared" si="8"/>
        <v>-0.20100000000000001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9"/>
        <v>EUR</v>
      </c>
      <c r="N56" s="12" t="s">
        <v>124</v>
      </c>
      <c r="P56" s="16">
        <f>_xll.RHistory(D56,".Timestamp;.Close","START:01-Mar-1995 NBROWS:1 INTERVAL:1D",,"SORT:ASC TSREPEAT:NO")</f>
        <v>36165</v>
      </c>
      <c r="Q56">
        <v>3.19</v>
      </c>
      <c r="S56" t="str">
        <f>_xll.RtGet("IDN",D56,"GV3_TEXT")</f>
        <v>2X14</v>
      </c>
      <c r="T56" s="16" t="e">
        <f t="shared" si="10"/>
        <v>#VALUE!</v>
      </c>
    </row>
    <row r="57" spans="2:20" x14ac:dyDescent="0.25">
      <c r="B57" t="s">
        <v>224</v>
      </c>
      <c r="C57" t="s">
        <v>33</v>
      </c>
      <c r="D57" t="s">
        <v>250</v>
      </c>
      <c r="E57">
        <f>_xll.RtGet("IDN",D57,"BID")</f>
        <v>-0.33400000000000002</v>
      </c>
      <c r="F57">
        <f>_xll.RtGet("IDN",D57,"ASK")</f>
        <v>-0.28400000000000003</v>
      </c>
      <c r="G57">
        <f t="shared" si="8"/>
        <v>-0.30900000000000005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9"/>
        <v>EUR</v>
      </c>
      <c r="N57" s="12" t="s">
        <v>10</v>
      </c>
      <c r="P57" s="16">
        <f>_xll.RHistory(D57,".Timestamp;.Close","START:01-Mar-1995 NBROWS:1 INTERVAL:1D",,"SORT:ASC TSREPEAT:NO")</f>
        <v>34759</v>
      </c>
      <c r="Q57">
        <v>6.88</v>
      </c>
      <c r="S57" t="str">
        <f>_xll.RtGet("IDN",D57,"GV3_TEXT")</f>
        <v>3X9</v>
      </c>
      <c r="T57" s="16" t="e">
        <f t="shared" si="10"/>
        <v>#VALUE!</v>
      </c>
    </row>
    <row r="58" spans="2:20" x14ac:dyDescent="0.25">
      <c r="B58" t="s">
        <v>225</v>
      </c>
      <c r="C58" t="s">
        <v>33</v>
      </c>
      <c r="D58" t="s">
        <v>251</v>
      </c>
      <c r="E58">
        <f>_xll.RtGet("IDN",D58,"BID")</f>
        <v>-0.20300000000000001</v>
      </c>
      <c r="F58">
        <f>_xll.RtGet("IDN",D58,"ASK")</f>
        <v>-0.193</v>
      </c>
      <c r="G58">
        <f t="shared" si="8"/>
        <v>-0.19800000000000001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9"/>
        <v>EUR</v>
      </c>
      <c r="N58" s="12" t="s">
        <v>124</v>
      </c>
      <c r="P58" s="16">
        <f>_xll.RHistory(D58,".Timestamp;.Close","START:01-Mar-1995 NBROWS:1 INTERVAL:1D",,"SORT:ASC TSREPEAT:NO")</f>
        <v>36165</v>
      </c>
      <c r="Q58">
        <v>3.12</v>
      </c>
      <c r="S58" t="str">
        <f>_xll.RtGet("IDN",D58,"GV3_TEXT")</f>
        <v>3X15</v>
      </c>
      <c r="T58" s="16" t="e">
        <f t="shared" si="10"/>
        <v>#VALUE!</v>
      </c>
    </row>
    <row r="59" spans="2:20" x14ac:dyDescent="0.25">
      <c r="B59" t="s">
        <v>226</v>
      </c>
      <c r="C59" t="s">
        <v>33</v>
      </c>
      <c r="D59" t="s">
        <v>252</v>
      </c>
      <c r="E59">
        <f>_xll.RtGet("IDN",D59,"BID")</f>
        <v>-0.33400000000000002</v>
      </c>
      <c r="F59">
        <f>_xll.RtGet("IDN",D59,"ASK")</f>
        <v>-0.28400000000000003</v>
      </c>
      <c r="G59">
        <f t="shared" si="8"/>
        <v>-0.30900000000000005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9"/>
        <v>EUR</v>
      </c>
      <c r="N59" s="12" t="s">
        <v>10</v>
      </c>
      <c r="P59" s="16">
        <f>_xll.RHistory(D59,".Timestamp;.Close","START:01-Mar-1995 NBROWS:1 INTERVAL:1D",,"SORT:ASC TSREPEAT:NO")</f>
        <v>34759</v>
      </c>
      <c r="Q59">
        <v>6.99</v>
      </c>
      <c r="S59" t="str">
        <f>_xll.RtGet("IDN",D59,"GV3_TEXT")</f>
        <v>4X10</v>
      </c>
      <c r="T59" s="16" t="e">
        <f t="shared" si="10"/>
        <v>#VALUE!</v>
      </c>
    </row>
    <row r="60" spans="2:20" x14ac:dyDescent="0.25">
      <c r="B60" t="s">
        <v>227</v>
      </c>
      <c r="C60" t="s">
        <v>33</v>
      </c>
      <c r="D60" t="s">
        <v>253</v>
      </c>
      <c r="E60">
        <f>_xll.RtGet("IDN",D60,"BID")</f>
        <v>-0.33400000000000002</v>
      </c>
      <c r="F60">
        <f>_xll.RtGet("IDN",D60,"ASK")</f>
        <v>-0.28400000000000003</v>
      </c>
      <c r="G60">
        <f t="shared" si="8"/>
        <v>-0.30900000000000005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9"/>
        <v>EUR</v>
      </c>
      <c r="N60" s="12" t="s">
        <v>10</v>
      </c>
      <c r="P60" s="16">
        <f>_xll.RHistory(D60,".Timestamp;.Close","START:01-Mar-1995 NBROWS:1 INTERVAL:1D",,"SORT:ASC TSREPEAT:NO")</f>
        <v>34759</v>
      </c>
      <c r="Q60">
        <v>7.14</v>
      </c>
      <c r="S60" t="str">
        <f>_xll.RtGet("IDN",D60,"GV3_TEXT")</f>
        <v>5X11</v>
      </c>
      <c r="T60" s="16" t="e">
        <f t="shared" si="10"/>
        <v>#VALUE!</v>
      </c>
    </row>
    <row r="61" spans="2:20" x14ac:dyDescent="0.25">
      <c r="B61" t="s">
        <v>228</v>
      </c>
      <c r="C61" t="s">
        <v>33</v>
      </c>
      <c r="D61" t="s">
        <v>254</v>
      </c>
      <c r="E61">
        <f>_xll.RtGet("IDN",D61,"BID")</f>
        <v>-0.33400000000000002</v>
      </c>
      <c r="F61">
        <f>_xll.RtGet("IDN",D61,"ASK")</f>
        <v>-0.28400000000000003</v>
      </c>
      <c r="G61">
        <f t="shared" si="8"/>
        <v>-0.30900000000000005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si="9"/>
        <v>EUR</v>
      </c>
      <c r="N61" s="12" t="s">
        <v>10</v>
      </c>
      <c r="P61" s="16">
        <f>_xll.RHistory(D61,".Timestamp;.Close","START:01-Mar-1995 NBROWS:1 INTERVAL:1D",,"SORT:ASC TSREPEAT:NO")</f>
        <v>34759</v>
      </c>
      <c r="Q61">
        <v>7.25</v>
      </c>
      <c r="S61" t="str">
        <f>_xll.RtGet("IDN",D61,"GV3_TEXT")</f>
        <v>6X12</v>
      </c>
      <c r="T61" s="16" t="e">
        <f t="shared" si="10"/>
        <v>#VALUE!</v>
      </c>
    </row>
    <row r="62" spans="2:20" x14ac:dyDescent="0.25">
      <c r="B62" t="s">
        <v>229</v>
      </c>
      <c r="C62" t="s">
        <v>33</v>
      </c>
      <c r="D62" t="s">
        <v>255</v>
      </c>
      <c r="E62">
        <f>_xll.RtGet("IDN",D62,"BID")</f>
        <v>-0.31</v>
      </c>
      <c r="F62">
        <f>_xll.RtGet("IDN",D62,"ASK")</f>
        <v>-0.28999999999999998</v>
      </c>
      <c r="G62">
        <f t="shared" si="8"/>
        <v>-0.3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9"/>
        <v>EUR</v>
      </c>
      <c r="N62" s="12" t="s">
        <v>10</v>
      </c>
      <c r="P62" s="16">
        <f>_xll.RHistory(D62,".Timestamp;.Close","START:01-Mar-1995 NBROWS:1 INTERVAL:1D",,"SORT:ASC TSREPEAT:NO")</f>
        <v>36165</v>
      </c>
      <c r="Q62">
        <v>3.11</v>
      </c>
      <c r="S62" t="str">
        <f>_xll.RtGet("IDN",D62,"GV3_TEXT")</f>
        <v>9X15</v>
      </c>
      <c r="T62" s="16" t="e">
        <f t="shared" si="10"/>
        <v>#VALUE!</v>
      </c>
    </row>
    <row r="63" spans="2:20" x14ac:dyDescent="0.25">
      <c r="B63" t="s">
        <v>230</v>
      </c>
      <c r="C63" t="s">
        <v>33</v>
      </c>
      <c r="D63" t="s">
        <v>256</v>
      </c>
      <c r="E63">
        <f>_xll.RtGet("IDN",D63,"BID")</f>
        <v>-0.28999999999999998</v>
      </c>
      <c r="F63">
        <f>_xll.RtGet("IDN",D63,"ASK")</f>
        <v>-0.27</v>
      </c>
      <c r="G63">
        <f t="shared" si="8"/>
        <v>-0.28000000000000003</v>
      </c>
      <c r="H63">
        <v>1</v>
      </c>
      <c r="I63">
        <v>1</v>
      </c>
      <c r="J63">
        <v>1</v>
      </c>
      <c r="K63">
        <v>1</v>
      </c>
      <c r="L63" t="s">
        <v>67</v>
      </c>
      <c r="M63" t="str">
        <f t="shared" si="9"/>
        <v>EUR</v>
      </c>
      <c r="N63" s="12" t="s">
        <v>10</v>
      </c>
      <c r="P63" s="16">
        <f>_xll.RHistory(D63,".Timestamp;.Close","START:01-Mar-1995 NBROWS:1 INTERVAL:1D",,"SORT:ASC TSREPEAT:NO")</f>
        <v>34759</v>
      </c>
      <c r="Q63">
        <v>7.88</v>
      </c>
      <c r="S63" t="str">
        <f>_xll.RtGet("IDN",D63,"GV3_TEXT")</f>
        <v>12X18</v>
      </c>
      <c r="T63" s="16" t="e">
        <f t="shared" si="10"/>
        <v>#VALUE!</v>
      </c>
    </row>
    <row r="64" spans="2:20" x14ac:dyDescent="0.25">
      <c r="B64" t="s">
        <v>231</v>
      </c>
      <c r="C64" t="s">
        <v>33</v>
      </c>
      <c r="D64" t="s">
        <v>257</v>
      </c>
      <c r="E64">
        <f>_xll.RtGet("IDN",D64,"BID")</f>
        <v>-0.24</v>
      </c>
      <c r="F64">
        <f>_xll.RtGet("IDN",D64,"ASK")</f>
        <v>-0.22</v>
      </c>
      <c r="G64">
        <f t="shared" si="8"/>
        <v>-0.22999999999999998</v>
      </c>
      <c r="H64">
        <v>1</v>
      </c>
      <c r="I64">
        <v>1</v>
      </c>
      <c r="J64">
        <v>1</v>
      </c>
      <c r="K64">
        <v>1</v>
      </c>
      <c r="L64" t="s">
        <v>67</v>
      </c>
      <c r="M64" t="str">
        <f t="shared" si="9"/>
        <v>EUR</v>
      </c>
      <c r="N64" s="12" t="s">
        <v>10</v>
      </c>
      <c r="P64" s="16">
        <f>_xll.RHistory(D64,".Timestamp;.Close","START:01-Mar-1995 NBROWS:1 INTERVAL:1D",,"SORT:ASC TSREPEAT:NO")</f>
        <v>34759</v>
      </c>
      <c r="Q64">
        <v>8.1999999999999993</v>
      </c>
      <c r="S64" t="str">
        <f>_xll.RtGet("IDN",D64,"GV3_TEXT")</f>
        <v>18X24</v>
      </c>
      <c r="T64" s="16" t="e">
        <f t="shared" si="10"/>
        <v>#VALUE!</v>
      </c>
    </row>
    <row r="65" spans="2:20" x14ac:dyDescent="0.25">
      <c r="B65" t="s">
        <v>232</v>
      </c>
      <c r="C65" t="s">
        <v>33</v>
      </c>
      <c r="D65" t="s">
        <v>258</v>
      </c>
      <c r="E65">
        <f>_xll.RtGet("IDN",D65,"BID")</f>
        <v>-0.21</v>
      </c>
      <c r="F65">
        <f>_xll.RtGet("IDN",D65,"ASK")</f>
        <v>-0.19</v>
      </c>
      <c r="G65">
        <f t="shared" si="8"/>
        <v>-0.2</v>
      </c>
      <c r="H65">
        <v>1</v>
      </c>
      <c r="I65">
        <v>1</v>
      </c>
      <c r="J65">
        <v>1</v>
      </c>
      <c r="K65">
        <v>1</v>
      </c>
      <c r="L65" t="s">
        <v>67</v>
      </c>
      <c r="M65" t="str">
        <f t="shared" si="9"/>
        <v>EUR</v>
      </c>
      <c r="N65" s="12" t="s">
        <v>124</v>
      </c>
      <c r="P65" s="16">
        <f>_xll.RHistory(D65,".Timestamp;.Close","START:01-Mar-1995 NBROWS:1 INTERVAL:1D",,"SORT:ASC TSREPEAT:NO")</f>
        <v>34759</v>
      </c>
      <c r="Q65">
        <v>7.71</v>
      </c>
      <c r="S65" t="str">
        <f>_xll.RtGet("IDN",D65,"GV3_TEXT")</f>
        <v>6X18</v>
      </c>
      <c r="T65" s="16" t="e">
        <f t="shared" si="10"/>
        <v>#VALUE!</v>
      </c>
    </row>
    <row r="66" spans="2:20" x14ac:dyDescent="0.25">
      <c r="B66" t="s">
        <v>233</v>
      </c>
      <c r="C66" t="s">
        <v>33</v>
      </c>
      <c r="D66" t="s">
        <v>259</v>
      </c>
      <c r="E66">
        <f>_xll.RtGet("IDN",D66,"BID")</f>
        <v>-0.18</v>
      </c>
      <c r="F66">
        <f>_xll.RtGet("IDN",D66,"ASK")</f>
        <v>-0.16</v>
      </c>
      <c r="G66">
        <f t="shared" si="8"/>
        <v>-0.16999999999999998</v>
      </c>
      <c r="H66">
        <v>1</v>
      </c>
      <c r="I66">
        <v>1</v>
      </c>
      <c r="J66">
        <v>1</v>
      </c>
      <c r="K66">
        <v>1</v>
      </c>
      <c r="L66" t="s">
        <v>67</v>
      </c>
      <c r="M66" t="str">
        <f t="shared" si="9"/>
        <v>EUR</v>
      </c>
      <c r="N66" s="12" t="s">
        <v>124</v>
      </c>
      <c r="P66" s="16">
        <f>_xll.RHistory(D66,".Timestamp;.Close","START:01-Mar-1995 NBROWS:1 INTERVAL:1D",,"SORT:ASC TSREPEAT:NO")</f>
        <v>34759</v>
      </c>
      <c r="Q66">
        <v>8.18</v>
      </c>
      <c r="S66" t="str">
        <f>_xll.RtGet("IDN",D66,"GV3_TEXT")</f>
        <v>12X24</v>
      </c>
      <c r="T66" s="16" t="e">
        <f t="shared" si="10"/>
        <v>#VALUE!</v>
      </c>
    </row>
    <row r="67" spans="2:20" x14ac:dyDescent="0.25">
      <c r="B67" t="s">
        <v>16</v>
      </c>
      <c r="C67" t="s">
        <v>3</v>
      </c>
      <c r="D67" t="s">
        <v>159</v>
      </c>
      <c r="E67">
        <f>_xll.RtGet("IDN",D67,"BID")</f>
        <v>-0.31780000000000003</v>
      </c>
      <c r="F67">
        <f>_xll.RtGet("IDN",D67,"ASK")</f>
        <v>-0.29110000000000003</v>
      </c>
      <c r="G67">
        <f>AVERAGE(E67:F67)</f>
        <v>-0.30445</v>
      </c>
      <c r="H67">
        <v>1</v>
      </c>
      <c r="I67">
        <v>1</v>
      </c>
      <c r="J67">
        <v>1</v>
      </c>
      <c r="K67">
        <v>1</v>
      </c>
      <c r="L67" t="s">
        <v>67</v>
      </c>
      <c r="M67" t="str">
        <f>B$2</f>
        <v>EUR</v>
      </c>
      <c r="N67" s="12" t="s">
        <v>10</v>
      </c>
      <c r="P67" s="16">
        <f>_xll.RHistory(D67,".Timestamp;.Close","START:01-Mar-1995 NBROWS:1 INTERVAL:1D",,"SORT:ASC TSREPEAT:NO")</f>
        <v>36129</v>
      </c>
      <c r="Q67">
        <v>3.58</v>
      </c>
      <c r="T67" s="16"/>
    </row>
    <row r="68" spans="2:20" x14ac:dyDescent="0.25">
      <c r="B68" t="s">
        <v>39</v>
      </c>
      <c r="C68" t="s">
        <v>3</v>
      </c>
      <c r="D68" t="s">
        <v>160</v>
      </c>
      <c r="E68">
        <f>_xll.RtGet("IDN",D68,"BID")</f>
        <v>-0.308</v>
      </c>
      <c r="F68">
        <f>_xll.RtGet("IDN",D68,"ASK")</f>
        <v>-0.30199999999999999</v>
      </c>
      <c r="G68">
        <f t="shared" ref="G68:G99" si="11">AVERAGE(E68:F68)</f>
        <v>-0.30499999999999999</v>
      </c>
      <c r="H68">
        <v>1</v>
      </c>
      <c r="I68">
        <v>1</v>
      </c>
      <c r="J68">
        <v>1</v>
      </c>
      <c r="K68">
        <v>1</v>
      </c>
      <c r="L68" t="s">
        <v>67</v>
      </c>
      <c r="M68" t="str">
        <f t="shared" ref="M68:M99" si="12">B$2</f>
        <v>EUR</v>
      </c>
      <c r="N68" s="12" t="s">
        <v>10</v>
      </c>
      <c r="P68" s="16">
        <f>_xll.RHistory(D68,".Timestamp;.Close","START:01-Mar-1995 NBROWS:1 INTERVAL:1D",,"SORT:ASC TSREPEAT:NO")</f>
        <v>36201</v>
      </c>
      <c r="Q68">
        <v>3.04</v>
      </c>
      <c r="T68" s="16"/>
    </row>
    <row r="69" spans="2:20" x14ac:dyDescent="0.25">
      <c r="B69" t="s">
        <v>17</v>
      </c>
      <c r="C69" t="s">
        <v>3</v>
      </c>
      <c r="D69" t="s">
        <v>161</v>
      </c>
      <c r="E69">
        <f>_xll.RtGet("IDN",D69,"BID")</f>
        <v>-0.28500000000000003</v>
      </c>
      <c r="F69">
        <f>_xll.RtGet("IDN",D69,"ASK")</f>
        <v>-0.28000000000000003</v>
      </c>
      <c r="G69">
        <f t="shared" si="11"/>
        <v>-0.28250000000000003</v>
      </c>
      <c r="H69">
        <v>1</v>
      </c>
      <c r="I69">
        <v>1</v>
      </c>
      <c r="J69">
        <v>1</v>
      </c>
      <c r="K69">
        <v>1</v>
      </c>
      <c r="L69" t="s">
        <v>67</v>
      </c>
      <c r="M69" t="str">
        <f t="shared" si="12"/>
        <v>EUR</v>
      </c>
      <c r="N69" s="12" t="s">
        <v>10</v>
      </c>
      <c r="P69" s="16">
        <f>_xll.RHistory(D69,".Timestamp;.Close","START:01-Mar-1995 NBROWS:1 INTERVAL:1D",,"SORT:ASC TSREPEAT:NO")</f>
        <v>34759</v>
      </c>
      <c r="Q69">
        <v>6.37</v>
      </c>
      <c r="T69" s="16"/>
    </row>
    <row r="70" spans="2:20" x14ac:dyDescent="0.25">
      <c r="B70" t="s">
        <v>18</v>
      </c>
      <c r="C70" t="s">
        <v>3</v>
      </c>
      <c r="D70" t="s">
        <v>162</v>
      </c>
      <c r="E70">
        <f>_xll.RtGet("IDN",D70,"BID")</f>
        <v>-0.2477</v>
      </c>
      <c r="F70">
        <f>_xll.RtGet("IDN",D70,"ASK")</f>
        <v>-0.23770000000000002</v>
      </c>
      <c r="G70">
        <f t="shared" si="11"/>
        <v>-0.24270000000000003</v>
      </c>
      <c r="H70">
        <v>1</v>
      </c>
      <c r="I70">
        <v>1</v>
      </c>
      <c r="J70">
        <v>1</v>
      </c>
      <c r="K70">
        <v>1</v>
      </c>
      <c r="L70" t="s">
        <v>67</v>
      </c>
      <c r="M70" t="str">
        <f t="shared" si="12"/>
        <v>EUR</v>
      </c>
      <c r="N70" s="12" t="s">
        <v>10</v>
      </c>
      <c r="P70" s="16">
        <f>_xll.RHistory(D70,".Timestamp;.Close","START:01-Mar-1995 NBROWS:1 INTERVAL:1D",,"SORT:ASC TSREPEAT:NO")</f>
        <v>34759</v>
      </c>
      <c r="Q70">
        <v>6.72</v>
      </c>
      <c r="T70" s="16"/>
    </row>
    <row r="71" spans="2:20" x14ac:dyDescent="0.25">
      <c r="B71" t="s">
        <v>19</v>
      </c>
      <c r="C71" t="s">
        <v>3</v>
      </c>
      <c r="D71" t="s">
        <v>163</v>
      </c>
      <c r="E71">
        <f>_xll.RtGet("IDN",D71,"BID")</f>
        <v>-0.2029</v>
      </c>
      <c r="F71">
        <f>_xll.RtGet("IDN",D71,"ASK")</f>
        <v>-0.18290000000000001</v>
      </c>
      <c r="G71">
        <f t="shared" si="11"/>
        <v>-0.19290000000000002</v>
      </c>
      <c r="H71">
        <v>1</v>
      </c>
      <c r="I71">
        <v>1</v>
      </c>
      <c r="J71">
        <v>1</v>
      </c>
      <c r="K71">
        <v>1</v>
      </c>
      <c r="L71" t="s">
        <v>67</v>
      </c>
      <c r="M71" t="str">
        <f t="shared" si="12"/>
        <v>EUR</v>
      </c>
      <c r="N71" s="12" t="s">
        <v>10</v>
      </c>
      <c r="P71" s="16">
        <f>_xll.RHistory(D71,".Timestamp;.Close","START:01-Mar-1995 NBROWS:1 INTERVAL:1D",,"SORT:ASC TSREPEAT:NO")</f>
        <v>34759</v>
      </c>
      <c r="Q71">
        <v>6.94</v>
      </c>
      <c r="T71" s="16"/>
    </row>
    <row r="72" spans="2:20" x14ac:dyDescent="0.25">
      <c r="B72" t="s">
        <v>20</v>
      </c>
      <c r="C72" t="s">
        <v>3</v>
      </c>
      <c r="D72" t="s">
        <v>164</v>
      </c>
      <c r="E72">
        <f>_xll.RtGet("IDN",D72,"BID")</f>
        <v>-0.1479</v>
      </c>
      <c r="F72">
        <f>_xll.RtGet("IDN",D72,"ASK")</f>
        <v>-0.12790000000000001</v>
      </c>
      <c r="G72">
        <f t="shared" si="11"/>
        <v>-0.13790000000000002</v>
      </c>
      <c r="H72">
        <v>1</v>
      </c>
      <c r="I72">
        <v>1</v>
      </c>
      <c r="J72">
        <v>1</v>
      </c>
      <c r="K72">
        <v>1</v>
      </c>
      <c r="L72" t="s">
        <v>67</v>
      </c>
      <c r="M72" t="str">
        <f t="shared" si="12"/>
        <v>EUR</v>
      </c>
      <c r="N72" s="12" t="s">
        <v>10</v>
      </c>
      <c r="P72" s="16">
        <f>_xll.RHistory(D72,".Timestamp;.Close","START:01-Mar-1995 NBROWS:1 INTERVAL:1D",,"SORT:ASC TSREPEAT:NO")</f>
        <v>34759</v>
      </c>
      <c r="Q72">
        <v>7.1</v>
      </c>
      <c r="T72" s="16"/>
    </row>
    <row r="73" spans="2:20" x14ac:dyDescent="0.25">
      <c r="B73" t="s">
        <v>21</v>
      </c>
      <c r="C73" t="s">
        <v>3</v>
      </c>
      <c r="D73" t="s">
        <v>165</v>
      </c>
      <c r="E73">
        <f>_xll.RtGet("IDN",D73,"BID")</f>
        <v>-9.5100000000000004E-2</v>
      </c>
      <c r="F73">
        <f>_xll.RtGet("IDN",D73,"ASK")</f>
        <v>-7.51E-2</v>
      </c>
      <c r="G73">
        <f t="shared" si="11"/>
        <v>-8.5100000000000009E-2</v>
      </c>
      <c r="H73">
        <v>1</v>
      </c>
      <c r="I73">
        <v>1</v>
      </c>
      <c r="J73">
        <v>1</v>
      </c>
      <c r="K73">
        <v>1</v>
      </c>
      <c r="L73" t="s">
        <v>67</v>
      </c>
      <c r="M73" t="str">
        <f t="shared" si="12"/>
        <v>EUR</v>
      </c>
      <c r="N73" s="12" t="s">
        <v>10</v>
      </c>
      <c r="P73" s="16">
        <f>_xll.RHistory(D73,".Timestamp;.Close","START:01-Mar-1995 NBROWS:1 INTERVAL:1D",,"SORT:ASC TSREPEAT:NO")</f>
        <v>34759</v>
      </c>
      <c r="Q73">
        <v>7.23</v>
      </c>
      <c r="T73" s="16"/>
    </row>
    <row r="74" spans="2:20" x14ac:dyDescent="0.25">
      <c r="B74" t="s">
        <v>22</v>
      </c>
      <c r="C74" t="s">
        <v>3</v>
      </c>
      <c r="D74" t="s">
        <v>166</v>
      </c>
      <c r="E74">
        <f>_xll.RtGet("IDN",D74,"BID")</f>
        <v>-4.1100000000000005E-2</v>
      </c>
      <c r="F74">
        <f>_xll.RtGet("IDN",D74,"ASK")</f>
        <v>-3.1100000000000003E-2</v>
      </c>
      <c r="G74">
        <f t="shared" si="11"/>
        <v>-3.6100000000000007E-2</v>
      </c>
      <c r="H74">
        <v>1</v>
      </c>
      <c r="I74">
        <v>1</v>
      </c>
      <c r="J74">
        <v>1</v>
      </c>
      <c r="K74">
        <v>1</v>
      </c>
      <c r="L74" t="s">
        <v>67</v>
      </c>
      <c r="M74" t="str">
        <f t="shared" si="12"/>
        <v>EUR</v>
      </c>
      <c r="N74" s="12" t="s">
        <v>10</v>
      </c>
      <c r="P74" s="16">
        <f>_xll.RHistory(D74,".Timestamp;.Close","START:01-Mar-1995 NBROWS:1 INTERVAL:1D",,"SORT:ASC TSREPEAT:NO")</f>
        <v>34759</v>
      </c>
      <c r="Q74">
        <v>7.35</v>
      </c>
      <c r="T74" s="16"/>
    </row>
    <row r="75" spans="2:20" x14ac:dyDescent="0.25">
      <c r="B75" t="s">
        <v>23</v>
      </c>
      <c r="C75" t="s">
        <v>3</v>
      </c>
      <c r="D75" t="s">
        <v>167</v>
      </c>
      <c r="E75">
        <f>_xll.RtGet("IDN",D75,"BID")</f>
        <v>-1.1000000000000001E-3</v>
      </c>
      <c r="F75">
        <f>_xll.RtGet("IDN",D75,"ASK")</f>
        <v>1.89E-2</v>
      </c>
      <c r="G75">
        <f t="shared" si="11"/>
        <v>8.8999999999999999E-3</v>
      </c>
      <c r="H75">
        <v>1</v>
      </c>
      <c r="I75">
        <v>1</v>
      </c>
      <c r="J75">
        <v>1</v>
      </c>
      <c r="K75">
        <v>1</v>
      </c>
      <c r="L75" t="s">
        <v>67</v>
      </c>
      <c r="M75" t="str">
        <f t="shared" si="12"/>
        <v>EUR</v>
      </c>
      <c r="N75" s="12" t="s">
        <v>10</v>
      </c>
      <c r="P75" s="16">
        <f>_xll.RHistory(D75,".Timestamp;.Close","START:01-Mar-1995 NBROWS:1 INTERVAL:1D",,"SORT:ASC TSREPEAT:NO")</f>
        <v>34759</v>
      </c>
      <c r="Q75">
        <v>7.42</v>
      </c>
      <c r="T75" s="16"/>
    </row>
    <row r="76" spans="2:20" x14ac:dyDescent="0.25">
      <c r="B76" t="s">
        <v>24</v>
      </c>
      <c r="C76" t="s">
        <v>3</v>
      </c>
      <c r="D76" t="s">
        <v>168</v>
      </c>
      <c r="E76">
        <f>_xll.RtGet("IDN",D76,"BID")</f>
        <v>3.8900000000000004E-2</v>
      </c>
      <c r="F76">
        <f>_xll.RtGet("IDN",D76,"ASK")</f>
        <v>5.8900000000000001E-2</v>
      </c>
      <c r="G76">
        <f t="shared" si="11"/>
        <v>4.8899999999999999E-2</v>
      </c>
      <c r="H76">
        <v>1</v>
      </c>
      <c r="I76">
        <v>1</v>
      </c>
      <c r="J76">
        <v>1</v>
      </c>
      <c r="K76">
        <v>1</v>
      </c>
      <c r="L76" t="s">
        <v>67</v>
      </c>
      <c r="M76" t="str">
        <f t="shared" si="12"/>
        <v>EUR</v>
      </c>
      <c r="N76" s="12" t="s">
        <v>10</v>
      </c>
      <c r="P76" s="16">
        <f>_xll.RHistory(D76,".Timestamp;.Close","START:01-Mar-1995 NBROWS:1 INTERVAL:1D",,"SORT:ASC TSREPEAT:NO")</f>
        <v>34759</v>
      </c>
      <c r="Q76">
        <v>7.47</v>
      </c>
      <c r="T76" s="16"/>
    </row>
    <row r="77" spans="2:20" x14ac:dyDescent="0.25">
      <c r="B77" t="s">
        <v>25</v>
      </c>
      <c r="C77" t="s">
        <v>3</v>
      </c>
      <c r="D77" t="s">
        <v>169</v>
      </c>
      <c r="E77">
        <f>_xll.RtGet("IDN",D77,"BID")</f>
        <v>7.6100000000000001E-2</v>
      </c>
      <c r="F77">
        <f>_xll.RtGet("IDN",D77,"ASK")</f>
        <v>9.6100000000000005E-2</v>
      </c>
      <c r="G77">
        <f t="shared" si="11"/>
        <v>8.610000000000001E-2</v>
      </c>
      <c r="H77">
        <v>1</v>
      </c>
      <c r="I77">
        <v>1</v>
      </c>
      <c r="J77">
        <v>1</v>
      </c>
      <c r="K77">
        <v>1</v>
      </c>
      <c r="L77" t="s">
        <v>67</v>
      </c>
      <c r="M77" t="str">
        <f t="shared" si="12"/>
        <v>EUR</v>
      </c>
      <c r="N77" s="12" t="s">
        <v>10</v>
      </c>
      <c r="P77" s="16">
        <f>_xll.RHistory(D77,".Timestamp;.Close","START:01-Mar-1995 NBROWS:1 INTERVAL:1D",,"SORT:ASC TSREPEAT:NO")</f>
        <v>34759</v>
      </c>
      <c r="Q77">
        <v>7.5</v>
      </c>
      <c r="T77" s="16"/>
    </row>
    <row r="78" spans="2:20" x14ac:dyDescent="0.25">
      <c r="B78" t="s">
        <v>142</v>
      </c>
      <c r="C78" t="s">
        <v>3</v>
      </c>
      <c r="D78" t="s">
        <v>170</v>
      </c>
      <c r="E78">
        <f>_xll.RtGet("IDN",D78,"BID")</f>
        <v>0.11270000000000001</v>
      </c>
      <c r="F78">
        <f>_xll.RtGet("IDN",D78,"ASK")</f>
        <v>0.13270000000000001</v>
      </c>
      <c r="G78">
        <f t="shared" si="11"/>
        <v>0.1227</v>
      </c>
      <c r="H78">
        <v>1</v>
      </c>
      <c r="I78">
        <v>1</v>
      </c>
      <c r="J78">
        <v>1</v>
      </c>
      <c r="K78">
        <v>1</v>
      </c>
      <c r="L78" t="s">
        <v>67</v>
      </c>
      <c r="M78" t="str">
        <f t="shared" si="12"/>
        <v>EUR</v>
      </c>
      <c r="N78" s="12" t="s">
        <v>10</v>
      </c>
      <c r="P78" s="16">
        <f>_xll.RHistory(D78,".Timestamp;.Close","START:01-Mar-1995 NBROWS:1 INTERVAL:1D",,"SORT:ASC TSREPEAT:NO")</f>
        <v>36164</v>
      </c>
      <c r="Q78">
        <v>4.2300000000000004</v>
      </c>
      <c r="T78" s="16"/>
    </row>
    <row r="79" spans="2:20" x14ac:dyDescent="0.25">
      <c r="B79" t="s">
        <v>26</v>
      </c>
      <c r="C79" t="s">
        <v>3</v>
      </c>
      <c r="D79" t="s">
        <v>171</v>
      </c>
      <c r="E79">
        <f>_xll.RtGet("IDN",D79,"BID")</f>
        <v>0.1459</v>
      </c>
      <c r="F79">
        <f>_xll.RtGet("IDN",D79,"ASK")</f>
        <v>0.16590000000000002</v>
      </c>
      <c r="G79">
        <f t="shared" si="11"/>
        <v>0.15590000000000001</v>
      </c>
      <c r="H79">
        <v>1</v>
      </c>
      <c r="I79">
        <v>1</v>
      </c>
      <c r="J79">
        <v>1</v>
      </c>
      <c r="K79">
        <v>1</v>
      </c>
      <c r="L79" t="s">
        <v>67</v>
      </c>
      <c r="M79" t="str">
        <f t="shared" si="12"/>
        <v>EUR</v>
      </c>
      <c r="N79" s="12" t="s">
        <v>10</v>
      </c>
      <c r="P79" s="16">
        <f>_xll.RHistory(D79,".Timestamp;.Close","START:01-Mar-1995 NBROWS:1 INTERVAL:1D",,"SORT:ASC TSREPEAT:NO")</f>
        <v>36125</v>
      </c>
      <c r="Q79">
        <v>4.6100000000000003</v>
      </c>
      <c r="T79" s="16"/>
    </row>
    <row r="80" spans="2:20" x14ac:dyDescent="0.25">
      <c r="B80" t="s">
        <v>143</v>
      </c>
      <c r="C80" t="s">
        <v>3</v>
      </c>
      <c r="D80" t="s">
        <v>172</v>
      </c>
      <c r="E80">
        <f>_xll.RtGet("IDN",D80,"BID")</f>
        <v>0.1769</v>
      </c>
      <c r="F80">
        <f>_xll.RtGet("IDN",D80,"ASK")</f>
        <v>0.19690000000000002</v>
      </c>
      <c r="G80">
        <f t="shared" si="11"/>
        <v>0.18690000000000001</v>
      </c>
      <c r="H80">
        <v>1</v>
      </c>
      <c r="I80">
        <v>1</v>
      </c>
      <c r="J80">
        <v>1</v>
      </c>
      <c r="K80">
        <v>1</v>
      </c>
      <c r="L80" t="s">
        <v>67</v>
      </c>
      <c r="M80" t="str">
        <f t="shared" si="12"/>
        <v>EUR</v>
      </c>
      <c r="N80" s="12" t="s">
        <v>10</v>
      </c>
      <c r="P80" s="16">
        <f>_xll.RHistory(D80,".Timestamp;.Close","START:01-Mar-1995 NBROWS:1 INTERVAL:1D",,"SORT:ASC TSREPEAT:NO")</f>
        <v>37083</v>
      </c>
      <c r="Q80">
        <v>5.6574999999999998</v>
      </c>
      <c r="T80" s="16"/>
    </row>
    <row r="81" spans="2:20" x14ac:dyDescent="0.25">
      <c r="B81" t="s">
        <v>144</v>
      </c>
      <c r="C81" t="s">
        <v>3</v>
      </c>
      <c r="D81" t="s">
        <v>173</v>
      </c>
      <c r="E81">
        <f>_xll.RtGet("IDN",D81,"BID")</f>
        <v>0.2029</v>
      </c>
      <c r="F81">
        <f>_xll.RtGet("IDN",D81,"ASK")</f>
        <v>0.22290000000000001</v>
      </c>
      <c r="G81">
        <f t="shared" si="11"/>
        <v>0.21290000000000001</v>
      </c>
      <c r="H81">
        <v>1</v>
      </c>
      <c r="I81">
        <v>1</v>
      </c>
      <c r="J81">
        <v>1</v>
      </c>
      <c r="K81">
        <v>1</v>
      </c>
      <c r="L81" t="s">
        <v>67</v>
      </c>
      <c r="M81" t="str">
        <f t="shared" si="12"/>
        <v>EUR</v>
      </c>
      <c r="N81" s="12" t="s">
        <v>10</v>
      </c>
      <c r="P81" s="16">
        <f>_xll.RHistory(D81,".Timestamp;.Close","START:01-Mar-1995 NBROWS:1 INTERVAL:1D",,"SORT:ASC TSREPEAT:NO")</f>
        <v>37083</v>
      </c>
      <c r="Q81">
        <v>5.71</v>
      </c>
      <c r="T81" s="16"/>
    </row>
    <row r="82" spans="2:20" x14ac:dyDescent="0.25">
      <c r="B82" t="s">
        <v>27</v>
      </c>
      <c r="C82" t="s">
        <v>3</v>
      </c>
      <c r="D82" t="s">
        <v>174</v>
      </c>
      <c r="E82">
        <f>_xll.RtGet("IDN",D82,"BID")</f>
        <v>0.22140000000000001</v>
      </c>
      <c r="F82">
        <f>_xll.RtGet("IDN",D82,"ASK")</f>
        <v>0.24640000000000001</v>
      </c>
      <c r="G82">
        <f t="shared" si="11"/>
        <v>0.2339</v>
      </c>
      <c r="H82">
        <v>1</v>
      </c>
      <c r="I82">
        <v>1</v>
      </c>
      <c r="J82">
        <v>1</v>
      </c>
      <c r="K82">
        <v>1</v>
      </c>
      <c r="L82" t="s">
        <v>67</v>
      </c>
      <c r="M82" t="str">
        <f t="shared" si="12"/>
        <v>EUR</v>
      </c>
      <c r="N82" s="12" t="s">
        <v>10</v>
      </c>
      <c r="P82" s="16">
        <f>_xll.RHistory(D82,".Timestamp;.Close","START:01-Mar-1995 NBROWS:1 INTERVAL:1D",,"SORT:ASC TSREPEAT:NO")</f>
        <v>35354</v>
      </c>
      <c r="Q82">
        <v>6.61</v>
      </c>
      <c r="T82" s="16"/>
    </row>
    <row r="83" spans="2:20" x14ac:dyDescent="0.25">
      <c r="B83" t="s">
        <v>145</v>
      </c>
      <c r="C83" t="s">
        <v>3</v>
      </c>
      <c r="D83" t="s">
        <v>175</v>
      </c>
      <c r="E83">
        <f>_xll.RtGet("IDN",D83,"BID")</f>
        <v>0.24160000000000001</v>
      </c>
      <c r="F83">
        <f>_xll.RtGet("IDN",D83,"ASK")</f>
        <v>0.2616</v>
      </c>
      <c r="G83">
        <f t="shared" si="11"/>
        <v>0.25159999999999999</v>
      </c>
      <c r="H83">
        <v>1</v>
      </c>
      <c r="I83">
        <v>1</v>
      </c>
      <c r="J83">
        <v>1</v>
      </c>
      <c r="K83">
        <v>1</v>
      </c>
      <c r="L83" t="s">
        <v>67</v>
      </c>
      <c r="M83" t="str">
        <f t="shared" si="12"/>
        <v>EUR</v>
      </c>
      <c r="N83" s="12" t="s">
        <v>10</v>
      </c>
      <c r="P83" s="16">
        <f>_xll.RHistory(D83,".Timestamp;.Close","START:01-Mar-1995 NBROWS:1 INTERVAL:1D",,"SORT:ASC TSREPEAT:NO")</f>
        <v>37083</v>
      </c>
      <c r="Q83">
        <v>5.79</v>
      </c>
      <c r="T83" s="16"/>
    </row>
    <row r="84" spans="2:20" x14ac:dyDescent="0.25">
      <c r="B84" t="s">
        <v>146</v>
      </c>
      <c r="C84" t="s">
        <v>3</v>
      </c>
      <c r="D84" t="s">
        <v>176</v>
      </c>
      <c r="E84">
        <f>_xll.RtGet("IDN",D84,"BID")</f>
        <v>0.25430000000000003</v>
      </c>
      <c r="F84">
        <f>_xll.RtGet("IDN",D84,"ASK")</f>
        <v>0.27429999999999999</v>
      </c>
      <c r="G84">
        <f t="shared" si="11"/>
        <v>0.26429999999999998</v>
      </c>
      <c r="H84">
        <v>1</v>
      </c>
      <c r="I84">
        <v>1</v>
      </c>
      <c r="J84">
        <v>1</v>
      </c>
      <c r="K84">
        <v>1</v>
      </c>
      <c r="L84" t="s">
        <v>67</v>
      </c>
      <c r="M84" t="str">
        <f t="shared" si="12"/>
        <v>EUR</v>
      </c>
      <c r="N84" s="12" t="s">
        <v>10</v>
      </c>
      <c r="P84" s="16">
        <f>_xll.RHistory(D84,".Timestamp;.Close","START:01-Mar-1995 NBROWS:1 INTERVAL:1D",,"SORT:ASC TSREPEAT:NO")</f>
        <v>37120</v>
      </c>
      <c r="Q84">
        <v>5.5449999999999999</v>
      </c>
      <c r="T84" s="16"/>
    </row>
    <row r="85" spans="2:20" x14ac:dyDescent="0.25">
      <c r="B85" t="s">
        <v>147</v>
      </c>
      <c r="C85" t="s">
        <v>3</v>
      </c>
      <c r="D85" t="s">
        <v>177</v>
      </c>
      <c r="E85">
        <f>_xll.RtGet("IDN",D85,"BID")</f>
        <v>0.26280000000000003</v>
      </c>
      <c r="F85">
        <f>_xll.RtGet("IDN",D85,"ASK")</f>
        <v>0.2828</v>
      </c>
      <c r="G85">
        <f t="shared" si="11"/>
        <v>0.27280000000000004</v>
      </c>
      <c r="H85">
        <v>1</v>
      </c>
      <c r="I85">
        <v>1</v>
      </c>
      <c r="J85">
        <v>1</v>
      </c>
      <c r="K85">
        <v>1</v>
      </c>
      <c r="L85" t="s">
        <v>67</v>
      </c>
      <c r="M85" t="str">
        <f t="shared" si="12"/>
        <v>EUR</v>
      </c>
      <c r="N85" s="12" t="s">
        <v>10</v>
      </c>
      <c r="P85" s="16">
        <f>_xll.RHistory(D85,".Timestamp;.Close","START:01-Mar-1995 NBROWS:1 INTERVAL:1D",,"SORT:ASC TSREPEAT:NO")</f>
        <v>37083</v>
      </c>
      <c r="Q85">
        <v>5.85</v>
      </c>
      <c r="T85" s="16"/>
    </row>
    <row r="86" spans="2:20" x14ac:dyDescent="0.25">
      <c r="B86" t="s">
        <v>148</v>
      </c>
      <c r="C86" t="s">
        <v>3</v>
      </c>
      <c r="D86" t="s">
        <v>178</v>
      </c>
      <c r="E86">
        <f>_xll.RtGet("IDN",D86,"BID")</f>
        <v>0.26750000000000002</v>
      </c>
      <c r="F86">
        <f>_xll.RtGet("IDN",D86,"ASK")</f>
        <v>0.28750000000000003</v>
      </c>
      <c r="G86">
        <f t="shared" si="11"/>
        <v>0.27750000000000002</v>
      </c>
      <c r="H86">
        <v>1</v>
      </c>
      <c r="I86">
        <v>1</v>
      </c>
      <c r="J86">
        <v>1</v>
      </c>
      <c r="K86">
        <v>1</v>
      </c>
      <c r="L86" t="s">
        <v>67</v>
      </c>
      <c r="M86" t="str">
        <f t="shared" si="12"/>
        <v>EUR</v>
      </c>
      <c r="N86" s="12" t="s">
        <v>10</v>
      </c>
      <c r="P86" s="16">
        <f>_xll.RHistory(D86,".Timestamp;.Close","START:01-Mar-1995 NBROWS:1 INTERVAL:1D",,"SORT:ASC TSREPEAT:NO")</f>
        <v>37083</v>
      </c>
      <c r="Q86">
        <v>5.8650000000000002</v>
      </c>
      <c r="T86" s="16"/>
    </row>
    <row r="87" spans="2:20" x14ac:dyDescent="0.25">
      <c r="B87" t="s">
        <v>28</v>
      </c>
      <c r="C87" t="s">
        <v>3</v>
      </c>
      <c r="D87" t="s">
        <v>179</v>
      </c>
      <c r="E87">
        <f>_xll.RtGet("IDN",D87,"BID")</f>
        <v>0.2631</v>
      </c>
      <c r="F87">
        <f>_xll.RtGet("IDN",D87,"ASK")</f>
        <v>0.29310000000000003</v>
      </c>
      <c r="G87">
        <f t="shared" si="11"/>
        <v>0.27810000000000001</v>
      </c>
      <c r="H87">
        <v>1</v>
      </c>
      <c r="I87">
        <v>1</v>
      </c>
      <c r="J87">
        <v>1</v>
      </c>
      <c r="K87">
        <v>1</v>
      </c>
      <c r="L87" t="s">
        <v>67</v>
      </c>
      <c r="M87" t="str">
        <f t="shared" si="12"/>
        <v>EUR</v>
      </c>
      <c r="N87" s="12" t="s">
        <v>10</v>
      </c>
      <c r="P87" s="16">
        <f>_xll.RHistory(D87,".Timestamp;.Close","START:01-Mar-1995 NBROWS:1 INTERVAL:1D",,"SORT:ASC TSREPEAT:NO")</f>
        <v>36020</v>
      </c>
      <c r="Q87">
        <v>5</v>
      </c>
      <c r="T87" s="16"/>
    </row>
    <row r="88" spans="2:20" x14ac:dyDescent="0.25">
      <c r="B88" t="s">
        <v>149</v>
      </c>
      <c r="C88" t="s">
        <v>3</v>
      </c>
      <c r="D88" t="s">
        <v>180</v>
      </c>
      <c r="E88">
        <f>_xll.RtGet("IDN",D88,"BID")</f>
        <v>0.26600000000000001</v>
      </c>
      <c r="F88">
        <f>_xll.RtGet("IDN",D88,"ASK")</f>
        <v>0.29600000000000004</v>
      </c>
      <c r="G88">
        <f t="shared" si="11"/>
        <v>0.28100000000000003</v>
      </c>
      <c r="H88">
        <v>1</v>
      </c>
      <c r="I88">
        <v>1</v>
      </c>
      <c r="J88">
        <v>1</v>
      </c>
      <c r="K88">
        <v>1</v>
      </c>
      <c r="L88" t="s">
        <v>67</v>
      </c>
      <c r="M88" t="str">
        <f t="shared" si="12"/>
        <v>EUR</v>
      </c>
      <c r="N88" s="12" t="s">
        <v>10</v>
      </c>
      <c r="P88" s="16">
        <f>_xll.RHistory(D88,".Timestamp;.Close","START:01-Mar-1995 NBROWS:1 INTERVAL:1D",,"SORT:ASC TSREPEAT:NO")</f>
        <v>37083</v>
      </c>
      <c r="Q88">
        <v>5.8925000000000001</v>
      </c>
      <c r="T88" s="16"/>
    </row>
    <row r="89" spans="2:20" x14ac:dyDescent="0.25">
      <c r="B89" t="s">
        <v>150</v>
      </c>
      <c r="C89" t="s">
        <v>3</v>
      </c>
      <c r="D89" t="s">
        <v>181</v>
      </c>
      <c r="E89">
        <f>_xll.RtGet("IDN",D89,"BID")</f>
        <v>0.26</v>
      </c>
      <c r="F89">
        <f>_xll.RtGet("IDN",D89,"ASK")</f>
        <v>0.29000000000000004</v>
      </c>
      <c r="G89">
        <f t="shared" si="11"/>
        <v>0.27500000000000002</v>
      </c>
      <c r="H89">
        <v>1</v>
      </c>
      <c r="I89">
        <v>1</v>
      </c>
      <c r="J89">
        <v>1</v>
      </c>
      <c r="K89">
        <v>1</v>
      </c>
      <c r="L89" t="s">
        <v>67</v>
      </c>
      <c r="M89" t="str">
        <f t="shared" si="12"/>
        <v>EUR</v>
      </c>
      <c r="N89" s="12" t="s">
        <v>10</v>
      </c>
      <c r="P89" s="16">
        <f>_xll.RHistory(D89,".Timestamp;.Close","START:01-Mar-1995 NBROWS:1 INTERVAL:1D",,"SORT:ASC TSREPEAT:NO")</f>
        <v>37083</v>
      </c>
      <c r="Q89">
        <v>5.9024999999999999</v>
      </c>
      <c r="T89" s="16"/>
    </row>
    <row r="90" spans="2:20" x14ac:dyDescent="0.25">
      <c r="B90" t="s">
        <v>151</v>
      </c>
      <c r="C90" t="s">
        <v>3</v>
      </c>
      <c r="D90" t="s">
        <v>182</v>
      </c>
      <c r="E90">
        <f>_xll.RtGet("IDN",D90,"BID")</f>
        <v>0.253</v>
      </c>
      <c r="F90">
        <f>_xll.RtGet("IDN",D90,"ASK")</f>
        <v>0.28300000000000003</v>
      </c>
      <c r="G90">
        <f t="shared" si="11"/>
        <v>0.26800000000000002</v>
      </c>
      <c r="H90">
        <v>1</v>
      </c>
      <c r="I90">
        <v>1</v>
      </c>
      <c r="J90">
        <v>1</v>
      </c>
      <c r="K90">
        <v>1</v>
      </c>
      <c r="L90" t="s">
        <v>67</v>
      </c>
      <c r="M90" t="str">
        <f t="shared" si="12"/>
        <v>EUR</v>
      </c>
      <c r="N90" s="12" t="s">
        <v>10</v>
      </c>
      <c r="P90" s="16">
        <f>_xll.RHistory(D90,".Timestamp;.Close","START:01-Mar-1995 NBROWS:1 INTERVAL:1D",,"SORT:ASC TSREPEAT:NO")</f>
        <v>37083</v>
      </c>
      <c r="Q90">
        <v>5.9124999999999996</v>
      </c>
      <c r="T90" s="16"/>
    </row>
    <row r="91" spans="2:20" x14ac:dyDescent="0.25">
      <c r="B91" t="s">
        <v>152</v>
      </c>
      <c r="C91" t="s">
        <v>3</v>
      </c>
      <c r="D91" t="s">
        <v>183</v>
      </c>
      <c r="E91">
        <f>_xll.RtGet("IDN",D91,"BID")</f>
        <v>0.24300000000000002</v>
      </c>
      <c r="F91">
        <f>_xll.RtGet("IDN",D91,"ASK")</f>
        <v>0.27300000000000002</v>
      </c>
      <c r="G91">
        <f t="shared" si="11"/>
        <v>0.25800000000000001</v>
      </c>
      <c r="H91">
        <v>1</v>
      </c>
      <c r="I91">
        <v>1</v>
      </c>
      <c r="J91">
        <v>1</v>
      </c>
      <c r="K91">
        <v>1</v>
      </c>
      <c r="L91" t="s">
        <v>67</v>
      </c>
      <c r="M91" t="str">
        <f t="shared" si="12"/>
        <v>EUR</v>
      </c>
      <c r="N91" s="12" t="s">
        <v>10</v>
      </c>
      <c r="P91" s="16">
        <f>_xll.RHistory(D91,".Timestamp;.Close","START:01-Mar-1995 NBROWS:1 INTERVAL:1D",,"SORT:ASC TSREPEAT:NO")</f>
        <v>37280</v>
      </c>
      <c r="Q91">
        <v>5.4024999999999999</v>
      </c>
      <c r="T91" s="16"/>
    </row>
    <row r="92" spans="2:20" x14ac:dyDescent="0.25">
      <c r="B92" t="s">
        <v>29</v>
      </c>
      <c r="C92" t="s">
        <v>3</v>
      </c>
      <c r="D92" t="s">
        <v>184</v>
      </c>
      <c r="E92">
        <f>_xll.RtGet("IDN",D92,"BID")</f>
        <v>0.22790000000000002</v>
      </c>
      <c r="F92">
        <f>_xll.RtGet("IDN",D92,"ASK")</f>
        <v>0.25790000000000002</v>
      </c>
      <c r="G92">
        <f t="shared" si="11"/>
        <v>0.2429</v>
      </c>
      <c r="H92">
        <v>1</v>
      </c>
      <c r="I92">
        <v>1</v>
      </c>
      <c r="J92">
        <v>1</v>
      </c>
      <c r="K92">
        <v>1</v>
      </c>
      <c r="L92" t="s">
        <v>67</v>
      </c>
      <c r="M92" t="str">
        <f t="shared" si="12"/>
        <v>EUR</v>
      </c>
      <c r="N92" s="12" t="s">
        <v>10</v>
      </c>
      <c r="P92" s="16">
        <f>_xll.RHistory(D92,".Timestamp;.Close","START:01-Mar-1995 NBROWS:1 INTERVAL:1D",,"SORT:ASC TSREPEAT:NO")</f>
        <v>36125</v>
      </c>
      <c r="Q92">
        <v>5.0999999999999996</v>
      </c>
      <c r="T92" s="16"/>
    </row>
    <row r="93" spans="2:20" x14ac:dyDescent="0.25">
      <c r="B93" t="s">
        <v>153</v>
      </c>
      <c r="C93" t="s">
        <v>3</v>
      </c>
      <c r="D93" t="s">
        <v>185</v>
      </c>
      <c r="E93">
        <f>_xll.RtGet("IDN",D93,"BID")</f>
        <v>0.20760000000000001</v>
      </c>
      <c r="F93">
        <f>_xll.RtGet("IDN",D93,"ASK")</f>
        <v>0.24760000000000001</v>
      </c>
      <c r="G93">
        <f t="shared" si="11"/>
        <v>0.22760000000000002</v>
      </c>
      <c r="H93">
        <v>1</v>
      </c>
      <c r="I93">
        <v>1</v>
      </c>
      <c r="J93">
        <v>1</v>
      </c>
      <c r="K93">
        <v>1</v>
      </c>
      <c r="L93" t="s">
        <v>67</v>
      </c>
      <c r="M93" t="str">
        <f t="shared" si="12"/>
        <v>EUR</v>
      </c>
      <c r="N93" s="12" t="s">
        <v>10</v>
      </c>
      <c r="P93" s="16">
        <f>_xll.RHistory(D93,".Timestamp;.Close","START:01-Mar-1995 NBROWS:1 INTERVAL:1D",,"SORT:ASC TSREPEAT:NO")</f>
        <v>37083</v>
      </c>
      <c r="Q93">
        <v>5.9325000000000001</v>
      </c>
      <c r="T93" s="16"/>
    </row>
    <row r="94" spans="2:20" x14ac:dyDescent="0.25">
      <c r="B94" t="s">
        <v>154</v>
      </c>
      <c r="C94" t="s">
        <v>3</v>
      </c>
      <c r="D94" t="s">
        <v>186</v>
      </c>
      <c r="E94">
        <f>_xll.RtGet("IDN",D94,"BID")</f>
        <v>0.20600000000000002</v>
      </c>
      <c r="F94">
        <f>_xll.RtGet("IDN",D94,"ASK")</f>
        <v>0.23600000000000002</v>
      </c>
      <c r="G94">
        <f t="shared" si="11"/>
        <v>0.22100000000000003</v>
      </c>
      <c r="H94">
        <v>1</v>
      </c>
      <c r="I94">
        <v>1</v>
      </c>
      <c r="J94">
        <v>1</v>
      </c>
      <c r="K94">
        <v>1</v>
      </c>
      <c r="L94" t="s">
        <v>67</v>
      </c>
      <c r="M94" t="str">
        <f t="shared" si="12"/>
        <v>EUR</v>
      </c>
      <c r="N94" s="12" t="s">
        <v>10</v>
      </c>
      <c r="P94" s="16">
        <f>_xll.RHistory(D94,".Timestamp;.Close","START:01-Mar-1995 NBROWS:1 INTERVAL:1D",,"SORT:ASC TSREPEAT:NO")</f>
        <v>37083</v>
      </c>
      <c r="Q94">
        <v>5.9325000000000001</v>
      </c>
      <c r="T94" s="16"/>
    </row>
    <row r="95" spans="2:20" x14ac:dyDescent="0.25">
      <c r="B95" t="s">
        <v>155</v>
      </c>
      <c r="C95" t="s">
        <v>3</v>
      </c>
      <c r="D95" t="s">
        <v>187</v>
      </c>
      <c r="E95">
        <f>_xll.RtGet("IDN",D95,"BID")</f>
        <v>0.19400000000000001</v>
      </c>
      <c r="F95">
        <f>_xll.RtGet("IDN",D95,"ASK")</f>
        <v>0.224</v>
      </c>
      <c r="G95">
        <f t="shared" si="11"/>
        <v>0.20900000000000002</v>
      </c>
      <c r="H95">
        <v>1</v>
      </c>
      <c r="I95">
        <v>1</v>
      </c>
      <c r="J95">
        <v>1</v>
      </c>
      <c r="K95">
        <v>1</v>
      </c>
      <c r="L95" t="s">
        <v>67</v>
      </c>
      <c r="M95" t="str">
        <f t="shared" si="12"/>
        <v>EUR</v>
      </c>
      <c r="N95" s="12" t="s">
        <v>10</v>
      </c>
      <c r="P95" s="16">
        <f>_xll.RHistory(D95,".Timestamp;.Close","START:01-Mar-1995 NBROWS:1 INTERVAL:1D",,"SORT:ASC TSREPEAT:NO")</f>
        <v>37083</v>
      </c>
      <c r="Q95">
        <v>5.9325000000000001</v>
      </c>
      <c r="T95" s="16"/>
    </row>
    <row r="96" spans="2:20" x14ac:dyDescent="0.25">
      <c r="B96" t="s">
        <v>156</v>
      </c>
      <c r="C96" t="s">
        <v>3</v>
      </c>
      <c r="D96" t="s">
        <v>188</v>
      </c>
      <c r="E96">
        <f>_xll.RtGet("IDN",D96,"BID")</f>
        <v>0.1731</v>
      </c>
      <c r="F96">
        <f>_xll.RtGet("IDN",D96,"ASK")</f>
        <v>0.21310000000000001</v>
      </c>
      <c r="G96">
        <f t="shared" si="11"/>
        <v>0.19309999999999999</v>
      </c>
      <c r="H96">
        <v>1</v>
      </c>
      <c r="I96">
        <v>1</v>
      </c>
      <c r="J96">
        <v>1</v>
      </c>
      <c r="K96">
        <v>1</v>
      </c>
      <c r="L96" t="s">
        <v>67</v>
      </c>
      <c r="M96" t="str">
        <f t="shared" si="12"/>
        <v>EUR</v>
      </c>
      <c r="N96" s="12" t="s">
        <v>10</v>
      </c>
      <c r="P96" s="16">
        <f>_xll.RHistory(D96,".Timestamp;.Close","START:01-Mar-1995 NBROWS:1 INTERVAL:1D",,"SORT:ASC TSREPEAT:NO")</f>
        <v>37083</v>
      </c>
      <c r="Q96">
        <v>5.9325000000000001</v>
      </c>
      <c r="T96" s="16"/>
    </row>
    <row r="97" spans="2:20" x14ac:dyDescent="0.25">
      <c r="B97" t="s">
        <v>30</v>
      </c>
      <c r="C97" t="s">
        <v>3</v>
      </c>
      <c r="D97" t="s">
        <v>189</v>
      </c>
      <c r="E97">
        <f>_xll.RtGet("IDN",D97,"BID")</f>
        <v>0.1709</v>
      </c>
      <c r="F97">
        <f>_xll.RtGet("IDN",D97,"ASK")</f>
        <v>0.20090000000000002</v>
      </c>
      <c r="G97">
        <f t="shared" si="11"/>
        <v>0.18590000000000001</v>
      </c>
      <c r="H97">
        <v>1</v>
      </c>
      <c r="I97">
        <v>1</v>
      </c>
      <c r="J97">
        <v>1</v>
      </c>
      <c r="K97">
        <v>1</v>
      </c>
      <c r="L97" t="s">
        <v>67</v>
      </c>
      <c r="M97" t="str">
        <f t="shared" si="12"/>
        <v>EUR</v>
      </c>
      <c r="N97" s="12" t="s">
        <v>10</v>
      </c>
      <c r="P97" s="16">
        <f>_xll.RHistory(D97,".Timestamp;.Close","START:01-Mar-1995 NBROWS:1 INTERVAL:1D",,"SORT:ASC TSREPEAT:NO")</f>
        <v>36020</v>
      </c>
      <c r="Q97">
        <v>5</v>
      </c>
      <c r="T97" s="16"/>
    </row>
    <row r="98" spans="2:20" x14ac:dyDescent="0.25">
      <c r="B98" t="s">
        <v>157</v>
      </c>
      <c r="C98" t="s">
        <v>3</v>
      </c>
      <c r="D98" t="s">
        <v>190</v>
      </c>
      <c r="E98">
        <f>_xll.RtGet("IDN",D98,"BID")</f>
        <v>8.0100000000000005E-2</v>
      </c>
      <c r="F98">
        <f>_xll.RtGet("IDN",D98,"ASK")</f>
        <v>0.12010000000000001</v>
      </c>
      <c r="G98">
        <f t="shared" si="11"/>
        <v>0.10010000000000001</v>
      </c>
      <c r="H98">
        <v>1</v>
      </c>
      <c r="I98">
        <v>1</v>
      </c>
      <c r="J98">
        <v>1</v>
      </c>
      <c r="K98">
        <v>1</v>
      </c>
      <c r="L98" t="s">
        <v>67</v>
      </c>
      <c r="M98" t="str">
        <f t="shared" si="12"/>
        <v>EUR</v>
      </c>
      <c r="N98" s="12" t="s">
        <v>10</v>
      </c>
      <c r="P98" s="16">
        <f>_xll.RHistory(D98,".Timestamp;.Close","START:01-Mar-1995 NBROWS:1 INTERVAL:1D",,"SORT:ASC TSREPEAT:NO")</f>
        <v>37825</v>
      </c>
      <c r="Q98">
        <v>4.8775000000000004</v>
      </c>
      <c r="T98" s="16"/>
    </row>
    <row r="99" spans="2:20" x14ac:dyDescent="0.25">
      <c r="B99" t="s">
        <v>158</v>
      </c>
      <c r="C99" t="s">
        <v>3</v>
      </c>
      <c r="D99" t="s">
        <v>191</v>
      </c>
      <c r="E99">
        <f>_xll.RtGet("IDN",D99,"BID")</f>
        <v>5.1000000000000004E-3</v>
      </c>
      <c r="F99">
        <f>_xll.RtGet("IDN",D99,"ASK")</f>
        <v>4.5100000000000001E-2</v>
      </c>
      <c r="G99">
        <f t="shared" si="11"/>
        <v>2.5100000000000001E-2</v>
      </c>
      <c r="H99">
        <v>1</v>
      </c>
      <c r="I99">
        <v>1</v>
      </c>
      <c r="J99">
        <v>1</v>
      </c>
      <c r="K99">
        <v>1</v>
      </c>
      <c r="L99" t="s">
        <v>67</v>
      </c>
      <c r="M99" t="str">
        <f t="shared" si="12"/>
        <v>EUR</v>
      </c>
      <c r="N99" s="12" t="s">
        <v>10</v>
      </c>
      <c r="P99" s="16">
        <f>_xll.RHistory(D99,".Timestamp;.Close","START:01-Mar-1995 NBROWS:1 INTERVAL:1D",,"SORT:ASC TSREPEAT:NO")</f>
        <v>37825</v>
      </c>
      <c r="Q99">
        <v>4.88</v>
      </c>
      <c r="T99" s="16"/>
    </row>
    <row r="100" spans="2:20" x14ac:dyDescent="0.25">
      <c r="B100" t="s">
        <v>6</v>
      </c>
      <c r="C100" t="s">
        <v>3</v>
      </c>
      <c r="D100" t="s">
        <v>335</v>
      </c>
      <c r="E100">
        <f>_xll.RtGet("IDN",D100,"BID")</f>
        <v>-0.47100000000000003</v>
      </c>
      <c r="F100">
        <f>_xll.RtGet("IDN",D100,"ASK")</f>
        <v>-0.45</v>
      </c>
      <c r="G100">
        <f t="shared" ref="G100:G108" si="13">AVERAGE(E100:F100)</f>
        <v>-0.46050000000000002</v>
      </c>
      <c r="H100">
        <v>1</v>
      </c>
      <c r="I100">
        <v>1</v>
      </c>
      <c r="J100">
        <v>1</v>
      </c>
      <c r="K100">
        <v>1</v>
      </c>
      <c r="L100" t="s">
        <v>67</v>
      </c>
      <c r="M100" t="str">
        <f t="shared" ref="M100:M108" si="14">B$2</f>
        <v>EUR</v>
      </c>
      <c r="N100" s="12" t="s">
        <v>5</v>
      </c>
      <c r="P100" s="16">
        <f>_xll.RHistory(D100,".Timestamp;.Close","START:01-Mar-1995 NBROWS:1 INTERVAL:1D",,"SORT:ASC TSREPEAT:NO")</f>
        <v>41918</v>
      </c>
      <c r="Q100">
        <v>-3.0000000000000001E-3</v>
      </c>
      <c r="T100" s="16"/>
    </row>
    <row r="101" spans="2:20" x14ac:dyDescent="0.25">
      <c r="B101" t="s">
        <v>7</v>
      </c>
      <c r="C101" t="s">
        <v>3</v>
      </c>
      <c r="D101" t="s">
        <v>336</v>
      </c>
      <c r="E101">
        <f>_xll.RtGet("IDN",D101,"BID")</f>
        <v>-0.47500000000000003</v>
      </c>
      <c r="F101">
        <f>_xll.RtGet("IDN",D101,"ASK")</f>
        <v>-0.45400000000000001</v>
      </c>
      <c r="G101">
        <f t="shared" si="13"/>
        <v>-0.46450000000000002</v>
      </c>
      <c r="H101">
        <v>1</v>
      </c>
      <c r="I101">
        <v>1</v>
      </c>
      <c r="J101">
        <v>1</v>
      </c>
      <c r="K101">
        <v>1</v>
      </c>
      <c r="L101" t="s">
        <v>67</v>
      </c>
      <c r="M101" t="str">
        <f t="shared" si="14"/>
        <v>EUR</v>
      </c>
      <c r="N101" s="12" t="s">
        <v>5</v>
      </c>
      <c r="P101" s="16">
        <f>_xll.RHistory(D101,".Timestamp;.Close","START:01-Mar-1995 NBROWS:1 INTERVAL:1D",,"SORT:ASC TSREPEAT:NO")</f>
        <v>38007</v>
      </c>
      <c r="Q101">
        <v>2.04</v>
      </c>
      <c r="T101" s="16"/>
    </row>
    <row r="102" spans="2:20" x14ac:dyDescent="0.25">
      <c r="B102" t="s">
        <v>8</v>
      </c>
      <c r="C102" t="s">
        <v>3</v>
      </c>
      <c r="D102" t="s">
        <v>337</v>
      </c>
      <c r="E102">
        <f>_xll.RtGet("IDN",D102,"BID")</f>
        <v>-0.47600000000000003</v>
      </c>
      <c r="F102">
        <f>_xll.RtGet("IDN",D102,"ASK")</f>
        <v>-0.45500000000000002</v>
      </c>
      <c r="G102">
        <f t="shared" si="13"/>
        <v>-0.46550000000000002</v>
      </c>
      <c r="H102">
        <v>1</v>
      </c>
      <c r="I102">
        <v>1</v>
      </c>
      <c r="J102">
        <v>1</v>
      </c>
      <c r="K102">
        <v>1</v>
      </c>
      <c r="L102" t="s">
        <v>67</v>
      </c>
      <c r="M102" t="str">
        <f t="shared" si="14"/>
        <v>EUR</v>
      </c>
      <c r="N102" s="12" t="s">
        <v>5</v>
      </c>
      <c r="P102" s="16">
        <f>_xll.RHistory(D102,".Timestamp;.Close","START:01-Mar-1995 NBROWS:1 INTERVAL:1D",,"SORT:ASC TSREPEAT:NO")</f>
        <v>41918</v>
      </c>
      <c r="Q102">
        <v>-1E-3</v>
      </c>
      <c r="T102" s="16"/>
    </row>
    <row r="103" spans="2:20" x14ac:dyDescent="0.25">
      <c r="B103" t="s">
        <v>9</v>
      </c>
      <c r="C103" t="s">
        <v>3</v>
      </c>
      <c r="D103" t="s">
        <v>338</v>
      </c>
      <c r="E103">
        <f>_xll.RtGet("IDN",D103,"BID")</f>
        <v>-0.48000000000000004</v>
      </c>
      <c r="F103">
        <f>_xll.RtGet("IDN",D103,"ASK")</f>
        <v>-0.45</v>
      </c>
      <c r="G103">
        <f t="shared" si="13"/>
        <v>-0.46500000000000002</v>
      </c>
      <c r="H103">
        <v>1</v>
      </c>
      <c r="I103">
        <v>1</v>
      </c>
      <c r="J103">
        <v>1</v>
      </c>
      <c r="K103">
        <v>1</v>
      </c>
      <c r="L103" t="s">
        <v>67</v>
      </c>
      <c r="M103" t="str">
        <f t="shared" si="14"/>
        <v>EUR</v>
      </c>
      <c r="N103" s="12" t="s">
        <v>5</v>
      </c>
      <c r="P103" s="16">
        <f>_xll.RHistory(D103,".Timestamp;.Close","START:01-Mar-1995 NBROWS:1 INTERVAL:1D",,"SORT:ASC TSREPEAT:NO")</f>
        <v>41918</v>
      </c>
      <c r="Q103">
        <v>1E-3</v>
      </c>
      <c r="T103" s="16"/>
    </row>
    <row r="104" spans="2:20" x14ac:dyDescent="0.25">
      <c r="B104" t="s">
        <v>10</v>
      </c>
      <c r="C104" t="s">
        <v>3</v>
      </c>
      <c r="D104" t="s">
        <v>339</v>
      </c>
      <c r="E104">
        <f>_xll.RtGet("IDN",D104,"BID")</f>
        <v>-0.47800000000000004</v>
      </c>
      <c r="F104">
        <f>_xll.RtGet("IDN",D104,"ASK")</f>
        <v>-0.45700000000000002</v>
      </c>
      <c r="G104">
        <f t="shared" si="13"/>
        <v>-0.46750000000000003</v>
      </c>
      <c r="H104">
        <v>1</v>
      </c>
      <c r="I104">
        <v>1</v>
      </c>
      <c r="J104">
        <v>1</v>
      </c>
      <c r="K104">
        <v>1</v>
      </c>
      <c r="L104" t="s">
        <v>67</v>
      </c>
      <c r="M104" t="str">
        <f t="shared" si="14"/>
        <v>EUR</v>
      </c>
      <c r="N104" s="12" t="s">
        <v>5</v>
      </c>
      <c r="P104" s="16">
        <f>_xll.RHistory(D104,".Timestamp;.Close","START:01-Mar-1995 NBROWS:1 INTERVAL:1D",,"SORT:ASC TSREPEAT:NO")</f>
        <v>38007</v>
      </c>
      <c r="Q104">
        <v>2.0379999999999998</v>
      </c>
      <c r="T104" s="16"/>
    </row>
    <row r="105" spans="2:20" x14ac:dyDescent="0.25">
      <c r="B105" t="s">
        <v>11</v>
      </c>
      <c r="C105" t="s">
        <v>3</v>
      </c>
      <c r="D105" t="s">
        <v>340</v>
      </c>
      <c r="E105">
        <f>_xll.RtGet("IDN",D105,"BID")</f>
        <v>-0.47800000000000004</v>
      </c>
      <c r="F105">
        <f>_xll.RtGet("IDN",D105,"ASK")</f>
        <v>-0.45700000000000002</v>
      </c>
      <c r="G105">
        <f t="shared" si="13"/>
        <v>-0.46750000000000003</v>
      </c>
      <c r="H105">
        <v>1</v>
      </c>
      <c r="I105">
        <v>1</v>
      </c>
      <c r="J105">
        <v>1</v>
      </c>
      <c r="K105">
        <v>1</v>
      </c>
      <c r="L105" t="s">
        <v>67</v>
      </c>
      <c r="M105" t="str">
        <f t="shared" si="14"/>
        <v>EUR</v>
      </c>
      <c r="N105" s="12" t="s">
        <v>5</v>
      </c>
      <c r="P105" s="16">
        <f>_xll.RHistory(D105,".Timestamp;.Close","START:01-Mar-1995 NBROWS:1 INTERVAL:1D",,"SORT:ASC TSREPEAT:NO")</f>
        <v>41918</v>
      </c>
      <c r="Q105">
        <v>-1.2999999999999999E-2</v>
      </c>
      <c r="T105" s="16"/>
    </row>
    <row r="106" spans="2:20" x14ac:dyDescent="0.25">
      <c r="B106" t="s">
        <v>12</v>
      </c>
      <c r="C106" t="s">
        <v>3</v>
      </c>
      <c r="D106" t="s">
        <v>341</v>
      </c>
      <c r="E106">
        <f>_xll.RtGet("IDN",D106,"BID")</f>
        <v>-0.47800000000000004</v>
      </c>
      <c r="F106">
        <f>_xll.RtGet("IDN",D106,"ASK")</f>
        <v>-0.45700000000000002</v>
      </c>
      <c r="G106">
        <f t="shared" si="13"/>
        <v>-0.46750000000000003</v>
      </c>
      <c r="H106">
        <v>1</v>
      </c>
      <c r="I106">
        <v>1</v>
      </c>
      <c r="J106">
        <v>1</v>
      </c>
      <c r="K106">
        <v>1</v>
      </c>
      <c r="L106" t="s">
        <v>67</v>
      </c>
      <c r="M106" t="str">
        <f t="shared" si="14"/>
        <v>EUR</v>
      </c>
      <c r="N106" s="12" t="s">
        <v>5</v>
      </c>
      <c r="P106" s="16">
        <f>_xll.RHistory(D106,".Timestamp;.Close","START:01-Mar-1995 NBROWS:1 INTERVAL:1D",,"SORT:ASC TSREPEAT:NO")</f>
        <v>41918</v>
      </c>
      <c r="Q106">
        <v>-1.6E-2</v>
      </c>
      <c r="T106" s="16"/>
    </row>
    <row r="107" spans="2:20" x14ac:dyDescent="0.25">
      <c r="B107" t="s">
        <v>13</v>
      </c>
      <c r="C107" t="s">
        <v>3</v>
      </c>
      <c r="D107" t="s">
        <v>342</v>
      </c>
      <c r="E107">
        <f>_xll.RtGet("IDN",D107,"BID")</f>
        <v>-0.47700000000000004</v>
      </c>
      <c r="F107">
        <f>_xll.RtGet("IDN",D107,"ASK")</f>
        <v>-0.45600000000000002</v>
      </c>
      <c r="G107">
        <f t="shared" si="13"/>
        <v>-0.46650000000000003</v>
      </c>
      <c r="H107">
        <v>1</v>
      </c>
      <c r="I107">
        <v>1</v>
      </c>
      <c r="J107">
        <v>1</v>
      </c>
      <c r="K107">
        <v>1</v>
      </c>
      <c r="L107" t="s">
        <v>67</v>
      </c>
      <c r="M107" t="str">
        <f t="shared" si="14"/>
        <v>EUR</v>
      </c>
      <c r="N107" s="12" t="s">
        <v>5</v>
      </c>
      <c r="P107" s="16">
        <f>_xll.RHistory(D107,".Timestamp;.Close","START:01-Mar-1995 NBROWS:1 INTERVAL:1D",,"SORT:ASC TSREPEAT:NO")</f>
        <v>38041</v>
      </c>
      <c r="Q107">
        <v>2.04</v>
      </c>
      <c r="T107" s="16"/>
    </row>
    <row r="108" spans="2:20" x14ac:dyDescent="0.25">
      <c r="B108" t="s">
        <v>16</v>
      </c>
      <c r="C108" t="s">
        <v>3</v>
      </c>
      <c r="D108" t="s">
        <v>343</v>
      </c>
      <c r="E108">
        <f>_xll.RtGet("IDN",D108,"BID")</f>
        <v>-0.47500000000000003</v>
      </c>
      <c r="F108">
        <f>_xll.RtGet("IDN",D108,"ASK")</f>
        <v>-0.45400000000000001</v>
      </c>
      <c r="G108">
        <f t="shared" si="13"/>
        <v>-0.46450000000000002</v>
      </c>
      <c r="H108">
        <v>1</v>
      </c>
      <c r="I108">
        <v>1</v>
      </c>
      <c r="J108">
        <v>1</v>
      </c>
      <c r="K108">
        <v>1</v>
      </c>
      <c r="L108" t="s">
        <v>67</v>
      </c>
      <c r="M108" t="str">
        <f t="shared" si="14"/>
        <v>EUR</v>
      </c>
      <c r="N108" s="12" t="s">
        <v>5</v>
      </c>
      <c r="P108" s="16">
        <f>_xll.RHistory(D108,".Timestamp;.Close","START:01-Mar-1995 NBROWS:1 INTERVAL:1D",,"SORT:ASC TSREPEAT:NO")</f>
        <v>38041</v>
      </c>
      <c r="Q108">
        <v>2.09</v>
      </c>
      <c r="T108" s="16"/>
    </row>
    <row r="109" spans="2:20" x14ac:dyDescent="0.25">
      <c r="B109" t="s">
        <v>13</v>
      </c>
      <c r="C109" t="s">
        <v>3</v>
      </c>
      <c r="D109" t="s">
        <v>345</v>
      </c>
      <c r="E109">
        <f>_xll.RtGet("IDN",D109,"BID")</f>
        <v>-0.39200000000000002</v>
      </c>
      <c r="F109">
        <f>_xll.RtGet("IDN",D109,"ASK")</f>
        <v>-0.372</v>
      </c>
      <c r="G109">
        <f t="shared" ref="G109:G134" si="15">AVERAGE(E109:F109)</f>
        <v>-0.38200000000000001</v>
      </c>
      <c r="H109">
        <v>1</v>
      </c>
      <c r="I109">
        <v>1</v>
      </c>
      <c r="J109">
        <v>1</v>
      </c>
      <c r="K109">
        <v>1</v>
      </c>
      <c r="L109" t="s">
        <v>67</v>
      </c>
      <c r="M109" t="str">
        <f t="shared" ref="M109:M134" si="16">B$2</f>
        <v>EUR</v>
      </c>
      <c r="N109" s="12" t="s">
        <v>7</v>
      </c>
      <c r="P109" s="16">
        <f>_xll.RHistory(D109,".Timestamp;.Close","START:01-Mar-1995 NBROWS:1 INTERVAL:1D",,"SORT:ASC TSREPEAT:NO")</f>
        <v>39450</v>
      </c>
      <c r="Q109">
        <v>4.51</v>
      </c>
      <c r="T109" s="16"/>
    </row>
    <row r="110" spans="2:20" x14ac:dyDescent="0.25">
      <c r="B110" t="s">
        <v>16</v>
      </c>
      <c r="C110" t="s">
        <v>3</v>
      </c>
      <c r="D110" t="s">
        <v>346</v>
      </c>
      <c r="E110">
        <f>_xll.RtGet("IDN",D110,"BID")</f>
        <v>-0.39690000000000003</v>
      </c>
      <c r="F110">
        <f>_xll.RtGet("IDN",D110,"ASK")</f>
        <v>-0.36649999999999999</v>
      </c>
      <c r="G110">
        <f t="shared" si="15"/>
        <v>-0.38170000000000004</v>
      </c>
      <c r="H110">
        <v>1</v>
      </c>
      <c r="I110">
        <v>1</v>
      </c>
      <c r="J110">
        <v>1</v>
      </c>
      <c r="K110">
        <v>1</v>
      </c>
      <c r="L110" t="s">
        <v>67</v>
      </c>
      <c r="M110" t="str">
        <f t="shared" si="16"/>
        <v>EUR</v>
      </c>
      <c r="N110" s="12" t="s">
        <v>7</v>
      </c>
      <c r="P110" s="16">
        <f>_xll.RHistory(D110,".Timestamp;.Close","START:01-Mar-1995 NBROWS:1 INTERVAL:1D",,"SORT:ASC TSREPEAT:NO")</f>
        <v>36125</v>
      </c>
      <c r="Q110">
        <v>3.47</v>
      </c>
      <c r="T110" s="16"/>
    </row>
    <row r="111" spans="2:20" x14ac:dyDescent="0.25">
      <c r="B111" t="s">
        <v>39</v>
      </c>
      <c r="C111" t="s">
        <v>3</v>
      </c>
      <c r="D111" t="s">
        <v>347</v>
      </c>
      <c r="E111">
        <f>_xll.RtGet("IDN",D111,"BID")</f>
        <v>-0.39550000000000002</v>
      </c>
      <c r="F111">
        <f>_xll.RtGet("IDN",D111,"ASK")</f>
        <v>-0.35550000000000004</v>
      </c>
      <c r="G111">
        <f t="shared" si="15"/>
        <v>-0.37550000000000006</v>
      </c>
      <c r="H111">
        <v>1</v>
      </c>
      <c r="I111">
        <v>1</v>
      </c>
      <c r="J111">
        <v>1</v>
      </c>
      <c r="K111">
        <v>1</v>
      </c>
      <c r="L111" t="s">
        <v>67</v>
      </c>
      <c r="M111" t="str">
        <f t="shared" si="16"/>
        <v>EUR</v>
      </c>
      <c r="N111" s="12" t="s">
        <v>7</v>
      </c>
      <c r="P111" s="16">
        <f>_xll.RHistory(D111,".Timestamp;.Close","START:01-Mar-1995 NBROWS:1 INTERVAL:1D",,"SORT:ASC TSREPEAT:NO")</f>
        <v>36271</v>
      </c>
      <c r="Q111">
        <v>2.75</v>
      </c>
      <c r="T111" s="16"/>
    </row>
    <row r="112" spans="2:20" x14ac:dyDescent="0.25">
      <c r="B112" t="s">
        <v>17</v>
      </c>
      <c r="C112" t="s">
        <v>3</v>
      </c>
      <c r="D112" t="s">
        <v>348</v>
      </c>
      <c r="E112">
        <f>_xll.RtGet("IDN",D112,"BID")</f>
        <v>-0.376</v>
      </c>
      <c r="F112">
        <f>_xll.RtGet("IDN",D112,"ASK")</f>
        <v>-0.33600000000000002</v>
      </c>
      <c r="G112">
        <f t="shared" si="15"/>
        <v>-0.35599999999999998</v>
      </c>
      <c r="H112">
        <v>1</v>
      </c>
      <c r="I112">
        <v>1</v>
      </c>
      <c r="J112">
        <v>1</v>
      </c>
      <c r="K112">
        <v>1</v>
      </c>
      <c r="L112" t="s">
        <v>67</v>
      </c>
      <c r="M112" t="str">
        <f t="shared" si="16"/>
        <v>EUR</v>
      </c>
      <c r="N112" s="12" t="s">
        <v>7</v>
      </c>
      <c r="P112" s="16">
        <f>_xll.RHistory(D112,".Timestamp;.Close","START:01-Mar-1995 NBROWS:1 INTERVAL:1D",,"SORT:ASC TSREPEAT:NO")</f>
        <v>36130</v>
      </c>
      <c r="Q112">
        <v>3.39</v>
      </c>
      <c r="T112" s="16"/>
    </row>
    <row r="113" spans="2:20" x14ac:dyDescent="0.25">
      <c r="B113" t="s">
        <v>18</v>
      </c>
      <c r="C113" t="s">
        <v>3</v>
      </c>
      <c r="D113" t="s">
        <v>349</v>
      </c>
      <c r="E113">
        <f>_xll.RtGet("IDN",D113,"BID")</f>
        <v>-0.32490000000000002</v>
      </c>
      <c r="F113">
        <f>_xll.RtGet("IDN",D113,"ASK")</f>
        <v>-0.31490000000000001</v>
      </c>
      <c r="G113">
        <f t="shared" si="15"/>
        <v>-0.31990000000000002</v>
      </c>
      <c r="H113">
        <v>1</v>
      </c>
      <c r="I113">
        <v>1</v>
      </c>
      <c r="J113">
        <v>1</v>
      </c>
      <c r="K113">
        <v>1</v>
      </c>
      <c r="L113" t="s">
        <v>67</v>
      </c>
      <c r="M113" t="str">
        <f t="shared" si="16"/>
        <v>EUR</v>
      </c>
      <c r="N113" s="12" t="s">
        <v>7</v>
      </c>
      <c r="P113" s="16">
        <f>_xll.RHistory(D113,".Timestamp;.Close","START:01-Mar-1995 NBROWS:1 INTERVAL:1D",,"SORT:ASC TSREPEAT:NO")</f>
        <v>36130</v>
      </c>
      <c r="Q113">
        <v>3.46</v>
      </c>
      <c r="T113" s="16"/>
    </row>
    <row r="114" spans="2:20" x14ac:dyDescent="0.25">
      <c r="B114" t="s">
        <v>19</v>
      </c>
      <c r="C114" t="s">
        <v>3</v>
      </c>
      <c r="D114" t="s">
        <v>350</v>
      </c>
      <c r="E114">
        <f>_xll.RtGet("IDN",D114,"BID")</f>
        <v>-0.28090000000000004</v>
      </c>
      <c r="F114">
        <f>_xll.RtGet("IDN",D114,"ASK")</f>
        <v>-0.26090000000000002</v>
      </c>
      <c r="G114">
        <f t="shared" si="15"/>
        <v>-0.27090000000000003</v>
      </c>
      <c r="H114">
        <v>1</v>
      </c>
      <c r="I114">
        <v>1</v>
      </c>
      <c r="J114">
        <v>1</v>
      </c>
      <c r="K114">
        <v>1</v>
      </c>
      <c r="L114" t="s">
        <v>67</v>
      </c>
      <c r="M114" t="str">
        <f t="shared" si="16"/>
        <v>EUR</v>
      </c>
      <c r="N114" s="12" t="s">
        <v>7</v>
      </c>
      <c r="P114" s="16">
        <f>_xll.RHistory(D114,".Timestamp;.Close","START:01-Mar-1995 NBROWS:1 INTERVAL:1D",,"SORT:ASC TSREPEAT:NO")</f>
        <v>36130</v>
      </c>
      <c r="Q114">
        <v>3.55</v>
      </c>
      <c r="T114" s="16"/>
    </row>
    <row r="115" spans="2:20" x14ac:dyDescent="0.25">
      <c r="B115" t="s">
        <v>20</v>
      </c>
      <c r="C115" t="s">
        <v>3</v>
      </c>
      <c r="D115" t="s">
        <v>351</v>
      </c>
      <c r="E115">
        <f>_xll.RtGet("IDN",D115,"BID")</f>
        <v>-0.23600000000000002</v>
      </c>
      <c r="F115">
        <f>_xll.RtGet("IDN",D115,"ASK")</f>
        <v>-0.19500000000000001</v>
      </c>
      <c r="G115">
        <f t="shared" si="15"/>
        <v>-0.21550000000000002</v>
      </c>
      <c r="H115">
        <v>1</v>
      </c>
      <c r="I115">
        <v>1</v>
      </c>
      <c r="J115">
        <v>1</v>
      </c>
      <c r="K115">
        <v>1</v>
      </c>
      <c r="L115" t="s">
        <v>67</v>
      </c>
      <c r="M115" t="str">
        <f t="shared" si="16"/>
        <v>EUR</v>
      </c>
      <c r="N115" s="12" t="s">
        <v>7</v>
      </c>
      <c r="P115" s="16">
        <f>_xll.RHistory(D115,".Timestamp;.Close","START:01-Mar-1995 NBROWS:1 INTERVAL:1D",,"SORT:ASC TSREPEAT:NO")</f>
        <v>36130</v>
      </c>
      <c r="Q115">
        <v>3.75</v>
      </c>
      <c r="T115" s="16"/>
    </row>
    <row r="116" spans="2:20" x14ac:dyDescent="0.25">
      <c r="B116" t="s">
        <v>21</v>
      </c>
      <c r="C116" t="s">
        <v>3</v>
      </c>
      <c r="D116" t="s">
        <v>352</v>
      </c>
      <c r="E116">
        <f>_xll.RtGet("IDN",D116,"BID")</f>
        <v>-0.1709</v>
      </c>
      <c r="F116">
        <f>_xll.RtGet("IDN",D116,"ASK")</f>
        <v>-0.15090000000000001</v>
      </c>
      <c r="G116">
        <f t="shared" si="15"/>
        <v>-0.16089999999999999</v>
      </c>
      <c r="H116">
        <v>1</v>
      </c>
      <c r="I116">
        <v>1</v>
      </c>
      <c r="J116">
        <v>1</v>
      </c>
      <c r="K116">
        <v>1</v>
      </c>
      <c r="L116" t="s">
        <v>67</v>
      </c>
      <c r="M116" t="str">
        <f t="shared" si="16"/>
        <v>EUR</v>
      </c>
      <c r="N116" s="12" t="s">
        <v>7</v>
      </c>
      <c r="P116" s="16">
        <f>_xll.RHistory(D116,".Timestamp;.Close","START:01-Mar-1995 NBROWS:1 INTERVAL:1D",,"SORT:ASC TSREPEAT:NO")</f>
        <v>36130</v>
      </c>
      <c r="Q116">
        <v>3.88</v>
      </c>
      <c r="T116" s="16"/>
    </row>
    <row r="117" spans="2:20" x14ac:dyDescent="0.25">
      <c r="B117" t="s">
        <v>22</v>
      </c>
      <c r="C117" t="s">
        <v>3</v>
      </c>
      <c r="D117" t="s">
        <v>353</v>
      </c>
      <c r="E117">
        <f>_xll.RtGet("IDN",D117,"BID")</f>
        <v>-0.11170000000000001</v>
      </c>
      <c r="F117">
        <f>_xll.RtGet("IDN",D117,"ASK")</f>
        <v>-0.1017</v>
      </c>
      <c r="G117">
        <f t="shared" si="15"/>
        <v>-0.1067</v>
      </c>
      <c r="H117">
        <v>1</v>
      </c>
      <c r="I117">
        <v>1</v>
      </c>
      <c r="J117">
        <v>1</v>
      </c>
      <c r="K117">
        <v>1</v>
      </c>
      <c r="L117" t="s">
        <v>67</v>
      </c>
      <c r="M117" t="str">
        <f t="shared" si="16"/>
        <v>EUR</v>
      </c>
      <c r="N117" s="12" t="s">
        <v>7</v>
      </c>
      <c r="P117" s="16">
        <f>_xll.RHistory(D117,".Timestamp;.Close","START:01-Mar-1995 NBROWS:1 INTERVAL:1D",,"SORT:ASC TSREPEAT:NO")</f>
        <v>36130</v>
      </c>
      <c r="Q117">
        <v>3.99</v>
      </c>
      <c r="T117" s="16"/>
    </row>
    <row r="118" spans="2:20" x14ac:dyDescent="0.25">
      <c r="B118" t="s">
        <v>23</v>
      </c>
      <c r="C118" t="s">
        <v>3</v>
      </c>
      <c r="D118" t="s">
        <v>354</v>
      </c>
      <c r="E118">
        <f>_xll.RtGet("IDN",D118,"BID")</f>
        <v>-6.8900000000000003E-2</v>
      </c>
      <c r="F118">
        <f>_xll.RtGet("IDN",D118,"ASK")</f>
        <v>-4.8899999999999999E-2</v>
      </c>
      <c r="G118">
        <f t="shared" si="15"/>
        <v>-5.8900000000000001E-2</v>
      </c>
      <c r="H118">
        <v>1</v>
      </c>
      <c r="I118">
        <v>1</v>
      </c>
      <c r="J118">
        <v>1</v>
      </c>
      <c r="K118">
        <v>1</v>
      </c>
      <c r="L118" t="s">
        <v>67</v>
      </c>
      <c r="M118" t="str">
        <f t="shared" si="16"/>
        <v>EUR</v>
      </c>
      <c r="N118" s="12" t="s">
        <v>7</v>
      </c>
      <c r="P118" s="16">
        <f>_xll.RHistory(D118,".Timestamp;.Close","START:01-Mar-1995 NBROWS:1 INTERVAL:1D",,"SORT:ASC TSREPEAT:NO")</f>
        <v>36130</v>
      </c>
      <c r="Q118">
        <v>4.0999999999999996</v>
      </c>
      <c r="T118" s="16"/>
    </row>
    <row r="119" spans="2:20" x14ac:dyDescent="0.25">
      <c r="B119" t="s">
        <v>24</v>
      </c>
      <c r="C119" t="s">
        <v>3</v>
      </c>
      <c r="D119" t="s">
        <v>355</v>
      </c>
      <c r="E119">
        <f>_xll.RtGet("IDN",D119,"BID")</f>
        <v>-3.4000000000000002E-2</v>
      </c>
      <c r="F119">
        <f>_xll.RtGet("IDN",D119,"ASK")</f>
        <v>7.0000000000000001E-3</v>
      </c>
      <c r="G119">
        <f t="shared" si="15"/>
        <v>-1.3500000000000002E-2</v>
      </c>
      <c r="H119">
        <v>1</v>
      </c>
      <c r="I119">
        <v>1</v>
      </c>
      <c r="J119">
        <v>1</v>
      </c>
      <c r="K119">
        <v>1</v>
      </c>
      <c r="L119" t="s">
        <v>67</v>
      </c>
      <c r="M119" t="str">
        <f t="shared" si="16"/>
        <v>EUR</v>
      </c>
      <c r="N119" s="12" t="s">
        <v>7</v>
      </c>
      <c r="P119" s="16">
        <f>_xll.RHistory(D119,".Timestamp;.Close","START:01-Mar-1995 NBROWS:1 INTERVAL:1D",,"SORT:ASC TSREPEAT:NO")</f>
        <v>36130</v>
      </c>
      <c r="Q119">
        <v>4.1500000000000004</v>
      </c>
      <c r="T119" s="16"/>
    </row>
    <row r="120" spans="2:20" x14ac:dyDescent="0.25">
      <c r="B120" t="s">
        <v>25</v>
      </c>
      <c r="C120" t="s">
        <v>3</v>
      </c>
      <c r="D120" t="s">
        <v>356</v>
      </c>
      <c r="E120">
        <f>_xll.RtGet("IDN",D120,"BID")</f>
        <v>1.12E-2</v>
      </c>
      <c r="F120">
        <f>_xll.RtGet("IDN",D120,"ASK")</f>
        <v>5.1200000000000002E-2</v>
      </c>
      <c r="G120">
        <f t="shared" si="15"/>
        <v>3.1200000000000002E-2</v>
      </c>
      <c r="H120">
        <v>1</v>
      </c>
      <c r="I120">
        <v>1</v>
      </c>
      <c r="J120">
        <v>1</v>
      </c>
      <c r="K120">
        <v>1</v>
      </c>
      <c r="L120" t="s">
        <v>67</v>
      </c>
      <c r="M120" t="str">
        <f t="shared" si="16"/>
        <v>EUR</v>
      </c>
      <c r="N120" s="12" t="s">
        <v>7</v>
      </c>
      <c r="P120" s="16">
        <f>_xll.RHistory(D120,".Timestamp;.Close","START:01-Mar-1995 NBROWS:1 INTERVAL:1D",,"SORT:ASC TSREPEAT:NO")</f>
        <v>36167</v>
      </c>
      <c r="Q120">
        <v>4.0599999999999996</v>
      </c>
      <c r="T120" s="16"/>
    </row>
    <row r="121" spans="2:20" x14ac:dyDescent="0.25">
      <c r="B121" t="s">
        <v>142</v>
      </c>
      <c r="C121" t="s">
        <v>3</v>
      </c>
      <c r="D121" t="s">
        <v>357</v>
      </c>
      <c r="E121">
        <f>_xll.RtGet("IDN",D121,"BID")</f>
        <v>4.9000000000000002E-2</v>
      </c>
      <c r="F121">
        <f>_xll.RtGet("IDN",D121,"ASK")</f>
        <v>9.0000000000000011E-2</v>
      </c>
      <c r="G121">
        <f t="shared" si="15"/>
        <v>6.9500000000000006E-2</v>
      </c>
      <c r="H121">
        <v>1</v>
      </c>
      <c r="I121">
        <v>1</v>
      </c>
      <c r="J121">
        <v>1</v>
      </c>
      <c r="K121">
        <v>1</v>
      </c>
      <c r="L121" t="s">
        <v>67</v>
      </c>
      <c r="M121" t="str">
        <f t="shared" si="16"/>
        <v>EUR</v>
      </c>
      <c r="N121" s="12" t="s">
        <v>7</v>
      </c>
      <c r="P121" s="16">
        <f>_xll.RHistory(D121,".Timestamp;.Close","START:01-Mar-1995 NBROWS:1 INTERVAL:1D",,"SORT:ASC TSREPEAT:NO")</f>
        <v>37120</v>
      </c>
      <c r="Q121">
        <v>5.2450000000000001</v>
      </c>
      <c r="T121" s="16"/>
    </row>
    <row r="122" spans="2:20" x14ac:dyDescent="0.25">
      <c r="B122" t="s">
        <v>26</v>
      </c>
      <c r="C122" t="s">
        <v>3</v>
      </c>
      <c r="D122" t="s">
        <v>358</v>
      </c>
      <c r="E122">
        <f>_xll.RtGet("IDN",D122,"BID")</f>
        <v>8.6000000000000007E-2</v>
      </c>
      <c r="F122">
        <f>_xll.RtGet("IDN",D122,"ASK")</f>
        <v>0.127</v>
      </c>
      <c r="G122">
        <f t="shared" si="15"/>
        <v>0.10650000000000001</v>
      </c>
      <c r="H122">
        <v>1</v>
      </c>
      <c r="I122">
        <v>1</v>
      </c>
      <c r="J122">
        <v>1</v>
      </c>
      <c r="K122">
        <v>1</v>
      </c>
      <c r="L122" t="s">
        <v>67</v>
      </c>
      <c r="M122" t="str">
        <f t="shared" si="16"/>
        <v>EUR</v>
      </c>
      <c r="N122" s="12" t="s">
        <v>7</v>
      </c>
      <c r="P122" s="16">
        <f>_xll.RHistory(D122,".Timestamp;.Close","START:01-Mar-1995 NBROWS:1 INTERVAL:1D",,"SORT:ASC TSREPEAT:NO")</f>
        <v>37120</v>
      </c>
      <c r="Q122">
        <v>5.3125</v>
      </c>
      <c r="T122" s="16"/>
    </row>
    <row r="123" spans="2:20" x14ac:dyDescent="0.25">
      <c r="B123" t="s">
        <v>143</v>
      </c>
      <c r="C123" t="s">
        <v>3</v>
      </c>
      <c r="D123" t="s">
        <v>359</v>
      </c>
      <c r="E123">
        <f>_xll.RtGet("IDN",D123,"BID")</f>
        <v>0.13090000000000002</v>
      </c>
      <c r="F123">
        <f>_xll.RtGet("IDN",D123,"ASK")</f>
        <v>0.15090000000000001</v>
      </c>
      <c r="G123">
        <f t="shared" si="15"/>
        <v>0.14090000000000003</v>
      </c>
      <c r="H123">
        <v>1</v>
      </c>
      <c r="I123">
        <v>1</v>
      </c>
      <c r="J123">
        <v>1</v>
      </c>
      <c r="K123">
        <v>1</v>
      </c>
      <c r="L123" t="s">
        <v>67</v>
      </c>
      <c r="M123" t="str">
        <f t="shared" si="16"/>
        <v>EUR</v>
      </c>
      <c r="N123" s="12" t="s">
        <v>7</v>
      </c>
      <c r="P123" s="16">
        <f>_xll.RHistory(D123,".Timestamp;.Close","START:01-Mar-1995 NBROWS:1 INTERVAL:1D",,"SORT:ASC TSREPEAT:NO")</f>
        <v>37120</v>
      </c>
      <c r="Q123">
        <v>5.375</v>
      </c>
      <c r="T123" s="16"/>
    </row>
    <row r="124" spans="2:20" x14ac:dyDescent="0.25">
      <c r="B124" t="s">
        <v>144</v>
      </c>
      <c r="C124" t="s">
        <v>3</v>
      </c>
      <c r="D124" t="s">
        <v>360</v>
      </c>
      <c r="E124">
        <f>_xll.RtGet("IDN",D124,"BID")</f>
        <v>0.1603</v>
      </c>
      <c r="F124">
        <f>_xll.RtGet("IDN",D124,"ASK")</f>
        <v>0.18030000000000002</v>
      </c>
      <c r="G124">
        <f t="shared" si="15"/>
        <v>0.17030000000000001</v>
      </c>
      <c r="H124">
        <v>1</v>
      </c>
      <c r="I124">
        <v>1</v>
      </c>
      <c r="J124">
        <v>1</v>
      </c>
      <c r="K124">
        <v>1</v>
      </c>
      <c r="L124" t="s">
        <v>67</v>
      </c>
      <c r="M124" t="str">
        <f t="shared" si="16"/>
        <v>EUR</v>
      </c>
      <c r="N124" s="12" t="s">
        <v>7</v>
      </c>
      <c r="P124" s="16">
        <f>_xll.RHistory(D124,".Timestamp;.Close","START:01-Mar-1995 NBROWS:1 INTERVAL:1D",,"SORT:ASC TSREPEAT:NO")</f>
        <v>37120</v>
      </c>
      <c r="Q124">
        <v>5.4275000000000002</v>
      </c>
      <c r="T124" s="16"/>
    </row>
    <row r="125" spans="2:20" x14ac:dyDescent="0.25">
      <c r="B125" t="s">
        <v>27</v>
      </c>
      <c r="C125" t="s">
        <v>3</v>
      </c>
      <c r="D125" t="s">
        <v>361</v>
      </c>
      <c r="E125">
        <f>_xll.RtGet("IDN",D125,"BID")</f>
        <v>0.18240000000000001</v>
      </c>
      <c r="F125">
        <f>_xll.RtGet("IDN",D125,"ASK")</f>
        <v>0.2074</v>
      </c>
      <c r="G125">
        <f t="shared" si="15"/>
        <v>0.19490000000000002</v>
      </c>
      <c r="H125">
        <v>1</v>
      </c>
      <c r="I125">
        <v>1</v>
      </c>
      <c r="J125">
        <v>1</v>
      </c>
      <c r="K125">
        <v>1</v>
      </c>
      <c r="L125" t="s">
        <v>67</v>
      </c>
      <c r="M125" t="str">
        <f t="shared" si="16"/>
        <v>EUR</v>
      </c>
      <c r="N125" s="12" t="s">
        <v>7</v>
      </c>
      <c r="P125" s="16">
        <f>_xll.RHistory(D125,".Timestamp;.Close","START:01-Mar-1995 NBROWS:1 INTERVAL:1D",,"SORT:ASC TSREPEAT:NO")</f>
        <v>37120</v>
      </c>
      <c r="Q125">
        <v>5.4725000000000001</v>
      </c>
      <c r="T125" s="16"/>
    </row>
    <row r="126" spans="2:20" x14ac:dyDescent="0.25">
      <c r="B126" t="s">
        <v>145</v>
      </c>
      <c r="C126" t="s">
        <v>3</v>
      </c>
      <c r="D126" t="s">
        <v>362</v>
      </c>
      <c r="E126">
        <f>_xll.RtGet("IDN",D126,"BID")</f>
        <v>0.20450000000000002</v>
      </c>
      <c r="F126">
        <f>_xll.RtGet("IDN",D126,"ASK")</f>
        <v>0.22450000000000001</v>
      </c>
      <c r="G126">
        <f t="shared" si="15"/>
        <v>0.21450000000000002</v>
      </c>
      <c r="H126">
        <v>1</v>
      </c>
      <c r="I126">
        <v>1</v>
      </c>
      <c r="J126">
        <v>1</v>
      </c>
      <c r="K126">
        <v>1</v>
      </c>
      <c r="L126" t="s">
        <v>67</v>
      </c>
      <c r="M126" t="str">
        <f t="shared" si="16"/>
        <v>EUR</v>
      </c>
      <c r="N126" s="12" t="s">
        <v>7</v>
      </c>
      <c r="P126" s="16">
        <f>_xll.RHistory(D126,".Timestamp;.Close","START:01-Mar-1995 NBROWS:1 INTERVAL:1D",,"SORT:ASC TSREPEAT:NO")</f>
        <v>37120</v>
      </c>
      <c r="Q126">
        <v>5.51</v>
      </c>
      <c r="T126" s="16"/>
    </row>
    <row r="127" spans="2:20" x14ac:dyDescent="0.25">
      <c r="B127" t="s">
        <v>146</v>
      </c>
      <c r="C127" t="s">
        <v>3</v>
      </c>
      <c r="D127" t="s">
        <v>363</v>
      </c>
      <c r="E127">
        <f>_xll.RtGet("IDN",D127,"BID")</f>
        <v>0.21940000000000001</v>
      </c>
      <c r="F127">
        <f>_xll.RtGet("IDN",D127,"ASK")</f>
        <v>0.2394</v>
      </c>
      <c r="G127">
        <f t="shared" si="15"/>
        <v>0.22939999999999999</v>
      </c>
      <c r="H127">
        <v>1</v>
      </c>
      <c r="I127">
        <v>1</v>
      </c>
      <c r="J127">
        <v>1</v>
      </c>
      <c r="K127">
        <v>1</v>
      </c>
      <c r="L127" t="s">
        <v>67</v>
      </c>
      <c r="M127" t="str">
        <f t="shared" si="16"/>
        <v>EUR</v>
      </c>
      <c r="N127" s="12" t="s">
        <v>7</v>
      </c>
      <c r="P127" s="16">
        <f>_xll.RHistory(D127,".Timestamp;.Close","START:01-Mar-1995 NBROWS:1 INTERVAL:1D",,"SORT:ASC TSREPEAT:NO")</f>
        <v>37120</v>
      </c>
      <c r="Q127">
        <v>5.5425000000000004</v>
      </c>
      <c r="T127" s="16"/>
    </row>
    <row r="128" spans="2:20" x14ac:dyDescent="0.25">
      <c r="B128" t="s">
        <v>147</v>
      </c>
      <c r="C128" t="s">
        <v>3</v>
      </c>
      <c r="D128" t="s">
        <v>364</v>
      </c>
      <c r="E128">
        <f>_xll.RtGet("IDN",D128,"BID")</f>
        <v>0.23</v>
      </c>
      <c r="F128">
        <f>_xll.RtGet("IDN",D128,"ASK")</f>
        <v>0.25</v>
      </c>
      <c r="G128">
        <f t="shared" si="15"/>
        <v>0.24</v>
      </c>
      <c r="H128">
        <v>1</v>
      </c>
      <c r="I128">
        <v>1</v>
      </c>
      <c r="J128">
        <v>1</v>
      </c>
      <c r="K128">
        <v>1</v>
      </c>
      <c r="L128" t="s">
        <v>67</v>
      </c>
      <c r="M128" t="str">
        <f t="shared" si="16"/>
        <v>EUR</v>
      </c>
      <c r="N128" s="12" t="s">
        <v>7</v>
      </c>
      <c r="P128" s="16">
        <f>_xll.RHistory(D128,".Timestamp;.Close","START:01-Mar-1995 NBROWS:1 INTERVAL:1D",,"SORT:ASC TSREPEAT:NO")</f>
        <v>37120</v>
      </c>
      <c r="Q128">
        <v>5.57</v>
      </c>
      <c r="T128" s="16"/>
    </row>
    <row r="129" spans="1:20" x14ac:dyDescent="0.25">
      <c r="B129" t="s">
        <v>148</v>
      </c>
      <c r="C129" t="s">
        <v>3</v>
      </c>
      <c r="D129" t="s">
        <v>365</v>
      </c>
      <c r="E129">
        <f>_xll.RtGet("IDN",D129,"BID")</f>
        <v>0.2366</v>
      </c>
      <c r="F129">
        <f>_xll.RtGet("IDN",D129,"ASK")</f>
        <v>0.25659999999999999</v>
      </c>
      <c r="G129">
        <f t="shared" si="15"/>
        <v>0.24659999999999999</v>
      </c>
      <c r="H129">
        <v>1</v>
      </c>
      <c r="I129">
        <v>1</v>
      </c>
      <c r="J129">
        <v>1</v>
      </c>
      <c r="K129">
        <v>1</v>
      </c>
      <c r="L129" t="s">
        <v>67</v>
      </c>
      <c r="M129" t="str">
        <f t="shared" si="16"/>
        <v>EUR</v>
      </c>
      <c r="N129" s="12" t="s">
        <v>7</v>
      </c>
      <c r="P129" s="16">
        <f>_xll.RHistory(D129,".Timestamp;.Close","START:01-Mar-1995 NBROWS:1 INTERVAL:1D",,"SORT:ASC TSREPEAT:NO")</f>
        <v>37120</v>
      </c>
      <c r="Q129">
        <v>5.5925000000000002</v>
      </c>
      <c r="T129" s="16"/>
    </row>
    <row r="130" spans="1:20" x14ac:dyDescent="0.25">
      <c r="B130" t="s">
        <v>28</v>
      </c>
      <c r="C130" t="s">
        <v>3</v>
      </c>
      <c r="D130" t="s">
        <v>366</v>
      </c>
      <c r="E130">
        <f>_xll.RtGet("IDN",D130,"BID")</f>
        <v>0.2341</v>
      </c>
      <c r="F130">
        <f>_xll.RtGet("IDN",D130,"ASK")</f>
        <v>0.2641</v>
      </c>
      <c r="G130">
        <f t="shared" si="15"/>
        <v>0.24909999999999999</v>
      </c>
      <c r="H130">
        <v>1</v>
      </c>
      <c r="I130">
        <v>1</v>
      </c>
      <c r="J130">
        <v>1</v>
      </c>
      <c r="K130">
        <v>1</v>
      </c>
      <c r="L130" t="s">
        <v>67</v>
      </c>
      <c r="M130" t="str">
        <f t="shared" si="16"/>
        <v>EUR</v>
      </c>
      <c r="N130" s="12" t="s">
        <v>7</v>
      </c>
      <c r="P130" s="16">
        <f>_xll.RHistory(D130,".Timestamp;.Close","START:01-Mar-1995 NBROWS:1 INTERVAL:1D",,"SORT:ASC TSREPEAT:NO")</f>
        <v>37120</v>
      </c>
      <c r="Q130">
        <v>5.6124999999999998</v>
      </c>
      <c r="T130" s="16"/>
    </row>
    <row r="131" spans="1:20" x14ac:dyDescent="0.25">
      <c r="B131" t="s">
        <v>29</v>
      </c>
      <c r="C131" t="s">
        <v>3</v>
      </c>
      <c r="D131" t="s">
        <v>367</v>
      </c>
      <c r="E131">
        <f>_xll.RtGet("IDN",D131,"BID")</f>
        <v>0.20100000000000001</v>
      </c>
      <c r="F131">
        <f>_xll.RtGet("IDN",D131,"ASK")</f>
        <v>0.24200000000000002</v>
      </c>
      <c r="G131">
        <f t="shared" si="15"/>
        <v>0.22150000000000003</v>
      </c>
      <c r="H131">
        <v>1</v>
      </c>
      <c r="I131">
        <v>1</v>
      </c>
      <c r="J131">
        <v>1</v>
      </c>
      <c r="K131">
        <v>1</v>
      </c>
      <c r="L131" t="s">
        <v>67</v>
      </c>
      <c r="M131" t="str">
        <f t="shared" si="16"/>
        <v>EUR</v>
      </c>
      <c r="N131" s="12" t="s">
        <v>7</v>
      </c>
      <c r="P131" s="16">
        <f>_xll.RHistory(D131,".Timestamp;.Close","START:01-Mar-1995 NBROWS:1 INTERVAL:1D",,"SORT:ASC TSREPEAT:NO")</f>
        <v>37120</v>
      </c>
      <c r="Q131">
        <v>5.665</v>
      </c>
      <c r="T131" s="16"/>
    </row>
    <row r="132" spans="1:20" x14ac:dyDescent="0.25">
      <c r="B132" t="s">
        <v>30</v>
      </c>
      <c r="C132" t="s">
        <v>3</v>
      </c>
      <c r="D132" t="s">
        <v>368</v>
      </c>
      <c r="E132">
        <f>_xll.RtGet("IDN",D132,"BID")</f>
        <v>0.16520000000000001</v>
      </c>
      <c r="F132">
        <f>_xll.RtGet("IDN",D132,"ASK")</f>
        <v>0.17519999999999999</v>
      </c>
      <c r="G132">
        <f t="shared" si="15"/>
        <v>0.17020000000000002</v>
      </c>
      <c r="H132">
        <v>1</v>
      </c>
      <c r="I132">
        <v>1</v>
      </c>
      <c r="J132">
        <v>1</v>
      </c>
      <c r="K132">
        <v>1</v>
      </c>
      <c r="L132" t="s">
        <v>67</v>
      </c>
      <c r="M132" t="str">
        <f t="shared" si="16"/>
        <v>EUR</v>
      </c>
      <c r="N132" s="12" t="s">
        <v>7</v>
      </c>
      <c r="P132" s="16">
        <f>_xll.RHistory(D132,".Timestamp;.Close","START:01-Mar-1995 NBROWS:1 INTERVAL:1D",,"SORT:ASC TSREPEAT:NO")</f>
        <v>37120</v>
      </c>
      <c r="Q132">
        <v>5.6675000000000004</v>
      </c>
      <c r="T132" s="16"/>
    </row>
    <row r="133" spans="1:20" x14ac:dyDescent="0.25">
      <c r="B133" t="s">
        <v>157</v>
      </c>
      <c r="C133" t="s">
        <v>3</v>
      </c>
      <c r="D133" t="s">
        <v>369</v>
      </c>
      <c r="E133">
        <f>_xll.RtGet("IDN",D133,"BID")</f>
        <v>7.0900000000000005E-2</v>
      </c>
      <c r="F133">
        <f>_xll.RtGet("IDN",D133,"ASK")</f>
        <v>0.1109</v>
      </c>
      <c r="G133">
        <f t="shared" si="15"/>
        <v>9.0900000000000009E-2</v>
      </c>
      <c r="H133">
        <v>1</v>
      </c>
      <c r="I133">
        <v>1</v>
      </c>
      <c r="J133">
        <v>1</v>
      </c>
      <c r="K133">
        <v>1</v>
      </c>
      <c r="L133" t="s">
        <v>67</v>
      </c>
      <c r="M133" t="str">
        <f t="shared" si="16"/>
        <v>EUR</v>
      </c>
      <c r="N133" s="12" t="s">
        <v>7</v>
      </c>
      <c r="P133" s="16">
        <f>_xll.RHistory(D133,".Timestamp;.Close","START:01-Mar-1995 NBROWS:1 INTERVAL:1D",,"SORT:ASC TSREPEAT:NO")</f>
        <v>40599</v>
      </c>
      <c r="Q133">
        <v>3.42</v>
      </c>
      <c r="T133" s="16"/>
    </row>
    <row r="134" spans="1:20" x14ac:dyDescent="0.25">
      <c r="B134" t="s">
        <v>158</v>
      </c>
      <c r="C134" t="s">
        <v>3</v>
      </c>
      <c r="D134" t="s">
        <v>370</v>
      </c>
      <c r="E134">
        <f>_xll.RtGet("IDN",D134,"BID")</f>
        <v>1.5300000000000001E-2</v>
      </c>
      <c r="F134">
        <f>_xll.RtGet("IDN",D134,"ASK")</f>
        <v>2.53E-2</v>
      </c>
      <c r="G134">
        <f t="shared" si="15"/>
        <v>2.0299999999999999E-2</v>
      </c>
      <c r="H134">
        <v>1</v>
      </c>
      <c r="I134">
        <v>1</v>
      </c>
      <c r="J134">
        <v>1</v>
      </c>
      <c r="K134">
        <v>1</v>
      </c>
      <c r="L134" t="s">
        <v>67</v>
      </c>
      <c r="M134" t="str">
        <f t="shared" si="16"/>
        <v>EUR</v>
      </c>
      <c r="N134" s="12" t="s">
        <v>7</v>
      </c>
      <c r="P134" s="16">
        <f>_xll.RHistory(D134,".Timestamp;.Close","START:01-Mar-1995 NBROWS:1 INTERVAL:1D",,"SORT:ASC TSREPEAT:NO")</f>
        <v>40602</v>
      </c>
      <c r="Q134">
        <v>3.38</v>
      </c>
      <c r="T134" s="16"/>
    </row>
    <row r="135" spans="1:20" x14ac:dyDescent="0.25">
      <c r="N135" s="12"/>
      <c r="P135" s="16"/>
    </row>
    <row r="136" spans="1:20" x14ac:dyDescent="0.25">
      <c r="D136" t="s">
        <v>260</v>
      </c>
      <c r="N136" s="12"/>
      <c r="P136" s="16"/>
    </row>
    <row r="137" spans="1:20" x14ac:dyDescent="0.25">
      <c r="D137" t="s">
        <v>261</v>
      </c>
      <c r="N137" s="12"/>
      <c r="P137" s="16"/>
    </row>
    <row r="138" spans="1:20" x14ac:dyDescent="0.25">
      <c r="D138" t="s">
        <v>262</v>
      </c>
      <c r="N138" s="12"/>
      <c r="P138" s="16"/>
    </row>
    <row r="139" spans="1:20" x14ac:dyDescent="0.25">
      <c r="D139" t="s">
        <v>263</v>
      </c>
      <c r="N139" s="12"/>
      <c r="P139" s="16"/>
    </row>
    <row r="140" spans="1:20" x14ac:dyDescent="0.25">
      <c r="D140" t="s">
        <v>264</v>
      </c>
      <c r="N140" s="12"/>
      <c r="P140" s="16"/>
    </row>
    <row r="141" spans="1:20" x14ac:dyDescent="0.25">
      <c r="D141" t="s">
        <v>261</v>
      </c>
      <c r="N141" s="12"/>
      <c r="P141" s="16"/>
    </row>
    <row r="142" spans="1:20" x14ac:dyDescent="0.25">
      <c r="N142" s="12"/>
      <c r="P142" s="16"/>
    </row>
    <row r="143" spans="1:20" x14ac:dyDescent="0.25">
      <c r="A143" t="s">
        <v>193</v>
      </c>
      <c r="B143" t="s">
        <v>117</v>
      </c>
      <c r="C143" t="s">
        <v>2</v>
      </c>
      <c r="D143" t="s">
        <v>418</v>
      </c>
      <c r="G143" t="str">
        <f>_xll.RtGet("IDN",D143,"PRIMACT_1")</f>
        <v>#N/A The record could not be found</v>
      </c>
      <c r="H143">
        <v>1</v>
      </c>
      <c r="I143">
        <v>1</v>
      </c>
      <c r="J143">
        <v>1</v>
      </c>
      <c r="K143">
        <v>1</v>
      </c>
      <c r="L143" t="s">
        <v>67</v>
      </c>
      <c r="M143" t="str">
        <f t="shared" ref="M143" si="17">B$2</f>
        <v>EUR</v>
      </c>
      <c r="N143" s="12">
        <v>0</v>
      </c>
      <c r="P143" s="16" t="str">
        <f>_xll.RHistory(D143,".Timestamp;.Close","START:01-Mar-1995 NBROWS:1 INTERVAL:1D",,"SORT:ASC TSREPEAT:NO")</f>
        <v>Invalid RIC(s): EURIBOR1WD=</v>
      </c>
      <c r="Q143">
        <v>3.2509999999999999</v>
      </c>
    </row>
    <row r="144" spans="1:20" x14ac:dyDescent="0.25">
      <c r="A144" t="s">
        <v>194</v>
      </c>
      <c r="B144" t="s">
        <v>72</v>
      </c>
      <c r="C144" t="s">
        <v>2</v>
      </c>
      <c r="D144" t="str">
        <f>"EURIBOR"&amp;B144&amp;"D="</f>
        <v>EURIBOR2WD=</v>
      </c>
      <c r="G144" t="str">
        <f>_xll.RtGet("IDN",A144,"PRIMACT_1")</f>
        <v>#N/A The record could not be found</v>
      </c>
      <c r="H144">
        <v>1</v>
      </c>
      <c r="I144">
        <v>1</v>
      </c>
      <c r="J144">
        <v>1</v>
      </c>
      <c r="K144">
        <v>1</v>
      </c>
      <c r="L144" t="s">
        <v>67</v>
      </c>
      <c r="M144" t="str">
        <f t="shared" ref="M144:M157" si="18">B$2</f>
        <v>EUR</v>
      </c>
      <c r="P144" s="16" t="str">
        <f>_xll.RHistory(D144,".Timestamp;.Close","START:01-Mar-1995 NBROWS:1 INTERVAL:1D",,"SORT:ASC TSREPEAT:NO")</f>
        <v>Invalid RIC(s): EURIBOR2WD=</v>
      </c>
      <c r="Q144">
        <v>142.005</v>
      </c>
    </row>
    <row r="145" spans="1:23" x14ac:dyDescent="0.25">
      <c r="A145" t="s">
        <v>195</v>
      </c>
      <c r="B145" t="s">
        <v>192</v>
      </c>
      <c r="C145" t="s">
        <v>2</v>
      </c>
      <c r="D145" t="str">
        <f t="shared" ref="D145:D157" si="19">"EURIBOR"&amp;B145&amp;"D="</f>
        <v>EURIBOR3WD=</v>
      </c>
      <c r="G145" t="str">
        <f>_xll.RtGet("IDN",A145,"PRIMACT_1")</f>
        <v>#N/A</v>
      </c>
      <c r="H145">
        <v>1</v>
      </c>
      <c r="I145">
        <v>1</v>
      </c>
      <c r="J145">
        <v>1</v>
      </c>
      <c r="K145">
        <v>1</v>
      </c>
      <c r="L145" t="s">
        <v>67</v>
      </c>
      <c r="M145" t="str">
        <f t="shared" si="18"/>
        <v>EUR</v>
      </c>
      <c r="P145" s="16" t="str">
        <f>_xll.RHistory(D145,".Timestamp;.Close","START:01-Mar-1995 NBROWS:1 INTERVAL:1D",,"SORT:ASC TSREPEAT:NO")</f>
        <v>Invalid RIC(s): EURIBOR3WD=</v>
      </c>
      <c r="Q145">
        <v>143.005</v>
      </c>
    </row>
    <row r="146" spans="1:23" x14ac:dyDescent="0.25">
      <c r="A146" t="s">
        <v>196</v>
      </c>
      <c r="B146" t="s">
        <v>5</v>
      </c>
      <c r="C146" t="s">
        <v>2</v>
      </c>
      <c r="D146" t="str">
        <f t="shared" si="19"/>
        <v>EURIBOR1MD=</v>
      </c>
      <c r="G146" t="str">
        <f>_xll.RtGet("IDN",A146,"PRIMACT_1")</f>
        <v>#N/A The record could not be found</v>
      </c>
      <c r="H146">
        <v>1</v>
      </c>
      <c r="I146">
        <v>1</v>
      </c>
      <c r="J146">
        <v>1</v>
      </c>
      <c r="K146">
        <v>1</v>
      </c>
      <c r="L146" t="s">
        <v>67</v>
      </c>
      <c r="M146" t="str">
        <f t="shared" si="18"/>
        <v>EUR</v>
      </c>
      <c r="P146" s="16">
        <f>_xll.RHistory(D146,".Timestamp;.Close","START:01-Mar-1995 NBROWS:1 INTERVAL:1D",,"SORT:ASC TSREPEAT:NO")</f>
        <v>34759</v>
      </c>
      <c r="Q146">
        <v>5.0007000000000001</v>
      </c>
    </row>
    <row r="147" spans="1:23" x14ac:dyDescent="0.25">
      <c r="A147" t="s">
        <v>197</v>
      </c>
      <c r="B147" t="s">
        <v>6</v>
      </c>
      <c r="C147" t="s">
        <v>2</v>
      </c>
      <c r="D147" t="str">
        <f t="shared" si="19"/>
        <v>EURIBOR2MD=</v>
      </c>
      <c r="G147" t="str">
        <f>_xll.RtGet("IDN",A147,"PRIMACT_1")</f>
        <v>#N/A The record could not be found</v>
      </c>
      <c r="H147">
        <v>1</v>
      </c>
      <c r="I147">
        <v>1</v>
      </c>
      <c r="J147">
        <v>1</v>
      </c>
      <c r="K147">
        <v>1</v>
      </c>
      <c r="L147" t="s">
        <v>67</v>
      </c>
      <c r="M147" t="str">
        <f t="shared" si="18"/>
        <v>EUR</v>
      </c>
      <c r="P147" s="16" t="str">
        <f>_xll.RHistory(D147,".Timestamp;.Close","START:01-Mar-1995 NBROWS:1 INTERVAL:1D",,"SORT:ASC TSREPEAT:NO")</f>
        <v>Invalid RIC(s): EURIBOR2MD=</v>
      </c>
      <c r="Q147">
        <v>145.005</v>
      </c>
    </row>
    <row r="148" spans="1:23" x14ac:dyDescent="0.25">
      <c r="A148" t="s">
        <v>198</v>
      </c>
      <c r="B148" t="s">
        <v>7</v>
      </c>
      <c r="C148" t="s">
        <v>2</v>
      </c>
      <c r="D148" t="str">
        <f t="shared" si="19"/>
        <v>EURIBOR3MD=</v>
      </c>
      <c r="G148" t="str">
        <f>_xll.RtGet("IDN",A148,"PRIMACT_1")</f>
        <v>#N/A The record could not be found</v>
      </c>
      <c r="H148">
        <v>1</v>
      </c>
      <c r="I148">
        <v>1</v>
      </c>
      <c r="J148">
        <v>1</v>
      </c>
      <c r="K148">
        <v>1</v>
      </c>
      <c r="L148" t="s">
        <v>67</v>
      </c>
      <c r="M148" t="str">
        <f t="shared" si="18"/>
        <v>EUR</v>
      </c>
      <c r="P148" s="16">
        <f>_xll.RHistory(D148,".Timestamp;.Close","START:01-Mar-1995 NBROWS:1 INTERVAL:1D",,"SORT:ASC TSREPEAT:NO")</f>
        <v>34759</v>
      </c>
      <c r="Q148">
        <v>5.1016700000000004</v>
      </c>
    </row>
    <row r="149" spans="1:23" x14ac:dyDescent="0.25">
      <c r="A149" t="s">
        <v>199</v>
      </c>
      <c r="B149" t="s">
        <v>8</v>
      </c>
      <c r="C149" t="s">
        <v>2</v>
      </c>
      <c r="D149" t="str">
        <f t="shared" si="19"/>
        <v>EURIBOR4MD=</v>
      </c>
      <c r="G149" t="str">
        <f>_xll.RtGet("IDN",A149,"PRIMACT_1")</f>
        <v>#N/A The record could not be found</v>
      </c>
      <c r="H149">
        <v>1</v>
      </c>
      <c r="I149">
        <v>1</v>
      </c>
      <c r="J149">
        <v>1</v>
      </c>
      <c r="K149">
        <v>1</v>
      </c>
      <c r="L149" t="s">
        <v>67</v>
      </c>
      <c r="M149" t="str">
        <f t="shared" si="18"/>
        <v>EUR</v>
      </c>
      <c r="P149" s="16" t="str">
        <f>_xll.RHistory(D149,".Timestamp;.Close","START:01-Mar-1995 NBROWS:1 INTERVAL:1D",,"SORT:ASC TSREPEAT:NO")</f>
        <v>Invalid RIC(s): EURIBOR4MD=</v>
      </c>
      <c r="Q149">
        <v>147.005</v>
      </c>
    </row>
    <row r="150" spans="1:23" x14ac:dyDescent="0.25">
      <c r="A150" t="s">
        <v>200</v>
      </c>
      <c r="B150" t="s">
        <v>9</v>
      </c>
      <c r="C150" t="s">
        <v>2</v>
      </c>
      <c r="D150" t="str">
        <f t="shared" si="19"/>
        <v>EURIBOR5MD=</v>
      </c>
      <c r="G150" t="str">
        <f>_xll.RtGet("IDN",A150,"PRIMACT_1")</f>
        <v>#N/A The record could not be found</v>
      </c>
      <c r="H150">
        <v>1</v>
      </c>
      <c r="I150">
        <v>1</v>
      </c>
      <c r="J150">
        <v>1</v>
      </c>
      <c r="K150">
        <v>1</v>
      </c>
      <c r="L150" t="s">
        <v>67</v>
      </c>
      <c r="M150" t="str">
        <f t="shared" si="18"/>
        <v>EUR</v>
      </c>
      <c r="P150" s="16" t="str">
        <f>_xll.RHistory(D150,".Timestamp;.Close","START:01-Mar-1995 NBROWS:1 INTERVAL:1D",,"SORT:ASC TSREPEAT:NO")</f>
        <v>Invalid RIC(s): EURIBOR5MD=</v>
      </c>
      <c r="Q150">
        <v>148.005</v>
      </c>
    </row>
    <row r="151" spans="1:23" x14ac:dyDescent="0.25">
      <c r="A151" t="s">
        <v>201</v>
      </c>
      <c r="B151" t="s">
        <v>10</v>
      </c>
      <c r="C151" t="s">
        <v>2</v>
      </c>
      <c r="D151" t="str">
        <f t="shared" si="19"/>
        <v>EURIBOR6MD=</v>
      </c>
      <c r="G151" t="str">
        <f>_xll.RtGet("IDN",A151,"PRIMACT_1")</f>
        <v>#N/A The record could not be found</v>
      </c>
      <c r="H151">
        <v>1</v>
      </c>
      <c r="I151">
        <v>1</v>
      </c>
      <c r="J151">
        <v>1</v>
      </c>
      <c r="K151">
        <v>1</v>
      </c>
      <c r="L151" t="s">
        <v>67</v>
      </c>
      <c r="M151" t="str">
        <f t="shared" si="18"/>
        <v>EUR</v>
      </c>
      <c r="P151" s="16">
        <f>_xll.RHistory(D151,".Timestamp;.Close","START:01-Mar-1995 NBROWS:1 INTERVAL:1D",,"SORT:ASC TSREPEAT:NO")</f>
        <v>34759</v>
      </c>
      <c r="Q151">
        <v>5.2957999999999998</v>
      </c>
    </row>
    <row r="152" spans="1:23" x14ac:dyDescent="0.25">
      <c r="A152" t="s">
        <v>202</v>
      </c>
      <c r="B152" t="s">
        <v>11</v>
      </c>
      <c r="C152" t="s">
        <v>2</v>
      </c>
      <c r="D152" t="str">
        <f t="shared" si="19"/>
        <v>EURIBOR7MD=</v>
      </c>
      <c r="G152" t="str">
        <f>_xll.RtGet("IDN",A152,"PRIMACT_1")</f>
        <v>#N/A The record could not be found</v>
      </c>
      <c r="H152">
        <v>1</v>
      </c>
      <c r="I152">
        <v>1</v>
      </c>
      <c r="J152">
        <v>1</v>
      </c>
      <c r="K152">
        <v>1</v>
      </c>
      <c r="L152" t="s">
        <v>67</v>
      </c>
      <c r="M152" t="str">
        <f t="shared" si="18"/>
        <v>EUR</v>
      </c>
      <c r="P152" s="16" t="str">
        <f>_xll.RHistory(D152,".Timestamp;.Close","START:01-Mar-1995 NBROWS:1 INTERVAL:1D",,"SORT:ASC TSREPEAT:NO")</f>
        <v>Invalid RIC(s): EURIBOR7MD=</v>
      </c>
      <c r="Q152">
        <v>150.005</v>
      </c>
    </row>
    <row r="153" spans="1:23" x14ac:dyDescent="0.25">
      <c r="A153" t="s">
        <v>203</v>
      </c>
      <c r="B153" t="s">
        <v>12</v>
      </c>
      <c r="C153" t="s">
        <v>2</v>
      </c>
      <c r="D153" t="str">
        <f t="shared" si="19"/>
        <v>EURIBOR8MD=</v>
      </c>
      <c r="G153" t="str">
        <f>_xll.RtGet("IDN",A153,"PRIMACT_1")</f>
        <v>#N/A The record could not be found</v>
      </c>
      <c r="H153">
        <v>1</v>
      </c>
      <c r="I153">
        <v>1</v>
      </c>
      <c r="J153">
        <v>1</v>
      </c>
      <c r="K153">
        <v>1</v>
      </c>
      <c r="L153" t="s">
        <v>67</v>
      </c>
      <c r="M153" t="str">
        <f t="shared" si="18"/>
        <v>EUR</v>
      </c>
      <c r="P153" s="16" t="str">
        <f>_xll.RHistory(D153,".Timestamp;.Close","START:01-Mar-1995 NBROWS:1 INTERVAL:1D",,"SORT:ASC TSREPEAT:NO")</f>
        <v>Invalid RIC(s): EURIBOR8MD=</v>
      </c>
      <c r="Q153">
        <v>151.005</v>
      </c>
    </row>
    <row r="154" spans="1:23" x14ac:dyDescent="0.25">
      <c r="A154" t="s">
        <v>204</v>
      </c>
      <c r="B154" t="s">
        <v>13</v>
      </c>
      <c r="C154" t="s">
        <v>2</v>
      </c>
      <c r="D154" t="str">
        <f t="shared" si="19"/>
        <v>EURIBOR9MD=</v>
      </c>
      <c r="G154" t="str">
        <f>_xll.RtGet("IDN",A154,"PRIMACT_1")</f>
        <v>#N/A The record could not be found</v>
      </c>
      <c r="H154">
        <v>1</v>
      </c>
      <c r="I154">
        <v>1</v>
      </c>
      <c r="J154">
        <v>1</v>
      </c>
      <c r="K154">
        <v>1</v>
      </c>
      <c r="L154" t="s">
        <v>67</v>
      </c>
      <c r="M154" t="str">
        <f t="shared" si="18"/>
        <v>EUR</v>
      </c>
      <c r="P154" s="16" t="str">
        <f>_xll.RHistory(D154,".Timestamp;.Close","START:01-Mar-1995 NBROWS:1 INTERVAL:1D",,"SORT:ASC TSREPEAT:NO")</f>
        <v>Invalid RIC(s): EURIBOR9MD=</v>
      </c>
      <c r="Q154">
        <v>152.005</v>
      </c>
    </row>
    <row r="155" spans="1:23" x14ac:dyDescent="0.25">
      <c r="A155" t="s">
        <v>205</v>
      </c>
      <c r="B155" t="s">
        <v>14</v>
      </c>
      <c r="C155" t="s">
        <v>2</v>
      </c>
      <c r="D155" t="str">
        <f t="shared" si="19"/>
        <v>EURIBOR10MD=</v>
      </c>
      <c r="G155" t="str">
        <f>_xll.RtGet("IDN",A155,"PRIMACT_1")</f>
        <v>#N/A The record could not be found</v>
      </c>
      <c r="H155">
        <v>1</v>
      </c>
      <c r="I155">
        <v>1</v>
      </c>
      <c r="J155">
        <v>1</v>
      </c>
      <c r="K155">
        <v>1</v>
      </c>
      <c r="L155" t="s">
        <v>67</v>
      </c>
      <c r="M155" t="str">
        <f t="shared" si="18"/>
        <v>EUR</v>
      </c>
      <c r="P155" s="16" t="str">
        <f>_xll.RHistory(D155,".Timestamp;.Close","START:01-Mar-1995 NBROWS:1 INTERVAL:1D",,"SORT:ASC TSREPEAT:NO")</f>
        <v>Invalid RIC(s): EURIBOR10MD=</v>
      </c>
      <c r="Q155">
        <v>153.005</v>
      </c>
    </row>
    <row r="156" spans="1:23" x14ac:dyDescent="0.25">
      <c r="A156" t="s">
        <v>206</v>
      </c>
      <c r="B156" t="s">
        <v>15</v>
      </c>
      <c r="C156" t="s">
        <v>2</v>
      </c>
      <c r="D156" t="str">
        <f t="shared" si="19"/>
        <v>EURIBOR11MD=</v>
      </c>
      <c r="G156" t="str">
        <f>_xll.RtGet("IDN",A156,"PRIMACT_1")</f>
        <v>#N/A The record could not be found</v>
      </c>
      <c r="H156">
        <v>1</v>
      </c>
      <c r="I156">
        <v>1</v>
      </c>
      <c r="J156">
        <v>1</v>
      </c>
      <c r="K156">
        <v>1</v>
      </c>
      <c r="L156" t="s">
        <v>67</v>
      </c>
      <c r="M156" t="str">
        <f t="shared" si="18"/>
        <v>EUR</v>
      </c>
      <c r="P156" s="16" t="str">
        <f>_xll.RHistory(D156,".Timestamp;.Close","START:01-Mar-1995 NBROWS:1 INTERVAL:1D",,"SORT:ASC TSREPEAT:NO")</f>
        <v>Invalid RIC(s): EURIBOR11MD=</v>
      </c>
      <c r="Q156">
        <v>154.005</v>
      </c>
    </row>
    <row r="157" spans="1:23" x14ac:dyDescent="0.25">
      <c r="A157" t="s">
        <v>207</v>
      </c>
      <c r="B157" t="s">
        <v>124</v>
      </c>
      <c r="C157" t="s">
        <v>2</v>
      </c>
      <c r="D157" t="str">
        <f t="shared" si="19"/>
        <v>EURIBOR12MD=</v>
      </c>
      <c r="G157" t="str">
        <f>_xll.RtGet("IDN",A157,"PRIMACT_1")</f>
        <v>#N/A The record could not be found</v>
      </c>
      <c r="H157">
        <v>1</v>
      </c>
      <c r="I157">
        <v>1</v>
      </c>
      <c r="J157">
        <v>1</v>
      </c>
      <c r="K157">
        <v>1</v>
      </c>
      <c r="L157" t="s">
        <v>67</v>
      </c>
      <c r="M157" t="str">
        <f t="shared" si="18"/>
        <v>EUR</v>
      </c>
      <c r="P157" s="16" t="str">
        <f>_xll.RHistory(D157,".Timestamp;.Close","START:01-Mar-1995 NBROWS:1 INTERVAL:1D",,"SORT:ASC TSREPEAT:NO")</f>
        <v>Invalid RIC(s): EURIBOR12MD=</v>
      </c>
      <c r="Q157">
        <v>155.005</v>
      </c>
    </row>
    <row r="159" spans="1:23" x14ac:dyDescent="0.25">
      <c r="W159" s="16"/>
    </row>
    <row r="161" spans="17:24" x14ac:dyDescent="0.25">
      <c r="Q161" s="21"/>
      <c r="R161" s="21"/>
    </row>
    <row r="162" spans="17:24" x14ac:dyDescent="0.25">
      <c r="Q162" s="21"/>
      <c r="W162" s="21"/>
      <c r="X162" s="21"/>
    </row>
    <row r="163" spans="17:24" x14ac:dyDescent="0.25">
      <c r="Q163" s="21"/>
      <c r="W163" s="21"/>
    </row>
    <row r="164" spans="17:24" x14ac:dyDescent="0.25">
      <c r="Q164" s="21"/>
      <c r="W164" s="21"/>
    </row>
    <row r="165" spans="17:24" x14ac:dyDescent="0.25">
      <c r="Q165" s="21"/>
      <c r="W165" s="21"/>
    </row>
    <row r="166" spans="17:24" x14ac:dyDescent="0.25">
      <c r="Q166" s="21"/>
      <c r="W166" s="21"/>
    </row>
    <row r="167" spans="17:24" x14ac:dyDescent="0.25">
      <c r="Q167" s="21"/>
      <c r="W167" s="21"/>
    </row>
    <row r="168" spans="17:24" x14ac:dyDescent="0.25">
      <c r="W168" s="21"/>
    </row>
  </sheetData>
  <phoneticPr fontId="5" type="noConversion"/>
  <dataValidations disablePrompts="1" count="1">
    <dataValidation type="list" allowBlank="1" showInputMessage="1" showErrorMessage="1" sqref="L5:L157" xr:uid="{1591B2A9-0DC4-46C7-971A-19B5E65DE7BB}">
      <formula1>"MID,BIDASK"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9" tint="0.39997558519241921"/>
  </sheetPr>
  <dimension ref="B2:T53"/>
  <sheetViews>
    <sheetView zoomScaleNormal="100" workbookViewId="0">
      <selection activeCell="B2" sqref="B2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17" max="18" width="10.5703125" bestFit="1" customWidth="1"/>
    <col min="19" max="19" width="2" customWidth="1"/>
    <col min="20" max="20" width="14" bestFit="1" customWidth="1"/>
  </cols>
  <sheetData>
    <row r="2" spans="2:20" x14ac:dyDescent="0.25">
      <c r="B2" s="1" t="s">
        <v>53</v>
      </c>
      <c r="C2" s="2" t="s">
        <v>54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7" t="s">
        <v>0</v>
      </c>
      <c r="C4" s="7" t="s">
        <v>56</v>
      </c>
      <c r="D4" s="7" t="s">
        <v>57</v>
      </c>
      <c r="E4" s="7" t="s">
        <v>58</v>
      </c>
      <c r="F4" s="7" t="s">
        <v>59</v>
      </c>
      <c r="G4" s="7" t="s">
        <v>60</v>
      </c>
      <c r="H4" s="7" t="s">
        <v>61</v>
      </c>
      <c r="I4" s="7" t="s">
        <v>62</v>
      </c>
      <c r="J4" s="7" t="s">
        <v>63</v>
      </c>
      <c r="K4" s="7" t="s">
        <v>64</v>
      </c>
      <c r="L4" s="7" t="s">
        <v>65</v>
      </c>
      <c r="M4" s="7" t="s">
        <v>66</v>
      </c>
      <c r="N4" s="7" t="s">
        <v>267</v>
      </c>
      <c r="O4" s="22"/>
      <c r="P4" s="7" t="s">
        <v>416</v>
      </c>
      <c r="Q4" s="7" t="s">
        <v>414</v>
      </c>
      <c r="R4" s="22"/>
      <c r="S4" s="7" t="s">
        <v>426</v>
      </c>
      <c r="T4" s="7" t="s">
        <v>427</v>
      </c>
    </row>
    <row r="5" spans="2:20" x14ac:dyDescent="0.25">
      <c r="B5" t="s">
        <v>5</v>
      </c>
      <c r="C5" t="s">
        <v>1</v>
      </c>
      <c r="D5" t="s">
        <v>390</v>
      </c>
      <c r="E5">
        <f>_xll.RtGet("IDN",D5,"BID")</f>
        <v>-0.49400000000000005</v>
      </c>
      <c r="F5">
        <f>_xll.RtGet("IDN",D5,"ASK")</f>
        <v>-0.35400000000000004</v>
      </c>
      <c r="G5">
        <f>AVERAGE(E5:F5)</f>
        <v>-0.42400000000000004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DKK</v>
      </c>
      <c r="N5" s="12">
        <v>0</v>
      </c>
      <c r="P5" s="16">
        <f>_xll.RHistory(D5,".Timestamp;.Close","START:01-Mar-1995 NBROWS:1 INTERVAL:1D",,"SORT:ASC TSREPEAT:NO")</f>
        <v>37627</v>
      </c>
      <c r="Q5">
        <v>2.96</v>
      </c>
      <c r="T5" s="16"/>
    </row>
    <row r="6" spans="2:20" x14ac:dyDescent="0.25">
      <c r="B6" t="s">
        <v>6</v>
      </c>
      <c r="C6" t="s">
        <v>1</v>
      </c>
      <c r="D6" t="s">
        <v>391</v>
      </c>
      <c r="E6">
        <f>_xll.RtGet("IDN",D6,"BID")</f>
        <v>-0.47600000000000003</v>
      </c>
      <c r="F6">
        <f>_xll.RtGet("IDN",D6,"ASK")</f>
        <v>-0.376</v>
      </c>
      <c r="G6">
        <f t="shared" ref="G6:G14" si="0">AVERAGE(E6:F6)</f>
        <v>-0.42600000000000005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14" si="1">B$2</f>
        <v>DKK</v>
      </c>
      <c r="N6" s="12">
        <v>0</v>
      </c>
      <c r="P6" s="16">
        <f>_xll.RHistory(D6,".Timestamp;.Close","START:01-Mar-1995 NBROWS:1 INTERVAL:1D",,"SORT:ASC TSREPEAT:NO")</f>
        <v>37627</v>
      </c>
      <c r="Q6">
        <v>2.95</v>
      </c>
      <c r="T6" s="16"/>
    </row>
    <row r="7" spans="2:20" x14ac:dyDescent="0.25">
      <c r="B7" t="s">
        <v>7</v>
      </c>
      <c r="C7" t="s">
        <v>1</v>
      </c>
      <c r="D7" t="s">
        <v>392</v>
      </c>
      <c r="E7">
        <f>_xll.RtGet("IDN",D7,"BID")</f>
        <v>-0.45500000000000002</v>
      </c>
      <c r="F7">
        <f>_xll.RtGet("IDN",D7,"ASK")</f>
        <v>-0.42500000000000004</v>
      </c>
      <c r="G7">
        <f t="shared" si="0"/>
        <v>-0.44000000000000006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1"/>
        <v>DKK</v>
      </c>
      <c r="N7" s="12">
        <v>0</v>
      </c>
      <c r="P7" s="16">
        <f>_xll.RHistory(D7,".Timestamp;.Close","START:01-Mar-1995 NBROWS:1 INTERVAL:1D",,"SORT:ASC TSREPEAT:NO")</f>
        <v>37627</v>
      </c>
      <c r="Q7">
        <v>2.94</v>
      </c>
      <c r="T7" s="16"/>
    </row>
    <row r="8" spans="2:20" x14ac:dyDescent="0.25">
      <c r="B8" t="s">
        <v>10</v>
      </c>
      <c r="C8" t="s">
        <v>1</v>
      </c>
      <c r="D8" t="s">
        <v>393</v>
      </c>
      <c r="E8">
        <f>_xll.RtGet("IDN",D8,"BID")</f>
        <v>-0.45500000000000002</v>
      </c>
      <c r="F8">
        <f>_xll.RtGet("IDN",D8,"ASK")</f>
        <v>-0.42500000000000004</v>
      </c>
      <c r="G8">
        <f t="shared" si="0"/>
        <v>-0.44000000000000006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1"/>
        <v>DKK</v>
      </c>
      <c r="N8" s="12">
        <v>0</v>
      </c>
      <c r="P8" s="16">
        <f>_xll.RHistory(D8,".Timestamp;.Close","START:01-Mar-1995 NBROWS:1 INTERVAL:1D",,"SORT:ASC TSREPEAT:NO")</f>
        <v>37627</v>
      </c>
      <c r="Q8">
        <v>2.87</v>
      </c>
      <c r="T8" s="16"/>
    </row>
    <row r="9" spans="2:20" x14ac:dyDescent="0.25">
      <c r="B9" t="s">
        <v>13</v>
      </c>
      <c r="C9" t="s">
        <v>1</v>
      </c>
      <c r="D9" t="s">
        <v>394</v>
      </c>
      <c r="E9">
        <f>_xll.RtGet("IDN",D9,"BID")</f>
        <v>-0.44800000000000001</v>
      </c>
      <c r="F9">
        <f>_xll.RtGet("IDN",D9,"ASK")</f>
        <v>-0.41800000000000004</v>
      </c>
      <c r="G9">
        <f t="shared" si="0"/>
        <v>-0.43300000000000005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1"/>
        <v>DKK</v>
      </c>
      <c r="N9" s="12">
        <v>0</v>
      </c>
      <c r="P9" s="16">
        <f>_xll.RHistory(D9,".Timestamp;.Close","START:01-Mar-1995 NBROWS:1 INTERVAL:1D",,"SORT:ASC TSREPEAT:NO")</f>
        <v>37627</v>
      </c>
      <c r="Q9">
        <v>2.87</v>
      </c>
      <c r="T9" s="16"/>
    </row>
    <row r="10" spans="2:20" x14ac:dyDescent="0.25">
      <c r="B10" t="s">
        <v>16</v>
      </c>
      <c r="C10" t="s">
        <v>1</v>
      </c>
      <c r="D10" t="s">
        <v>395</v>
      </c>
      <c r="E10">
        <f>_xll.RtGet("IDN",D10,"BID")</f>
        <v>-0.44600000000000001</v>
      </c>
      <c r="F10">
        <f>_xll.RtGet("IDN",D10,"ASK")</f>
        <v>-0.41600000000000004</v>
      </c>
      <c r="G10">
        <f t="shared" si="0"/>
        <v>-0.43100000000000005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1"/>
        <v>DKK</v>
      </c>
      <c r="N10" s="12">
        <v>0</v>
      </c>
      <c r="P10" s="16">
        <f>_xll.RHistory(D10,".Timestamp;.Close","START:01-Mar-1995 NBROWS:1 INTERVAL:1D",,"SORT:ASC TSREPEAT:NO")</f>
        <v>37627</v>
      </c>
      <c r="Q10">
        <v>2.87</v>
      </c>
      <c r="T10" s="16"/>
    </row>
    <row r="11" spans="2:20" x14ac:dyDescent="0.25">
      <c r="B11" t="s">
        <v>17</v>
      </c>
      <c r="C11" t="s">
        <v>1</v>
      </c>
      <c r="D11" t="s">
        <v>396</v>
      </c>
      <c r="E11">
        <f>_xll.RtGet("IDN",D11,"BID")</f>
        <v>-0.41300000000000003</v>
      </c>
      <c r="F11">
        <f>_xll.RtGet("IDN",D11,"ASK")</f>
        <v>-0.373</v>
      </c>
      <c r="G11">
        <f t="shared" si="0"/>
        <v>-0.39300000000000002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1"/>
        <v>DKK</v>
      </c>
      <c r="N11" s="12">
        <v>0</v>
      </c>
      <c r="P11" s="16">
        <f>_xll.RHistory(D11,".Timestamp;.Close","START:01-Mar-1995 NBROWS:1 INTERVAL:1D",,"SORT:ASC TSREPEAT:NO")</f>
        <v>41374</v>
      </c>
      <c r="Q11">
        <v>0.1182</v>
      </c>
      <c r="T11" s="16"/>
    </row>
    <row r="12" spans="2:20" x14ac:dyDescent="0.25">
      <c r="B12" t="s">
        <v>18</v>
      </c>
      <c r="C12" t="s">
        <v>1</v>
      </c>
      <c r="D12" t="s">
        <v>397</v>
      </c>
      <c r="E12">
        <f>_xll.RtGet("IDN",D12,"BID")</f>
        <v>-0.37380000000000002</v>
      </c>
      <c r="F12">
        <f>_xll.RtGet("IDN",D12,"ASK")</f>
        <v>-0.33380000000000004</v>
      </c>
      <c r="G12">
        <f t="shared" si="0"/>
        <v>-0.3538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1"/>
        <v>DKK</v>
      </c>
      <c r="N12" s="12">
        <v>0</v>
      </c>
      <c r="P12" s="16">
        <f>_xll.RHistory(D12,".Timestamp;.Close","START:01-Mar-1995 NBROWS:1 INTERVAL:1D",,"SORT:ASC TSREPEAT:NO")</f>
        <v>41374</v>
      </c>
      <c r="Q12">
        <v>0.23180000000000001</v>
      </c>
      <c r="T12" s="16"/>
    </row>
    <row r="13" spans="2:20" x14ac:dyDescent="0.25">
      <c r="B13" t="s">
        <v>19</v>
      </c>
      <c r="C13" t="s">
        <v>1</v>
      </c>
      <c r="D13" t="s">
        <v>398</v>
      </c>
      <c r="E13">
        <f>_xll.RtGet("IDN",D13,"BID")</f>
        <v>-0.32619999999999999</v>
      </c>
      <c r="F13">
        <f>_xll.RtGet("IDN",D13,"ASK")</f>
        <v>-0.28620000000000001</v>
      </c>
      <c r="G13">
        <f t="shared" si="0"/>
        <v>-0.30620000000000003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DKK</v>
      </c>
      <c r="N13" s="12">
        <v>0</v>
      </c>
      <c r="P13" s="16">
        <f>_xll.RHistory(D13,".Timestamp;.Close","START:01-Mar-1995 NBROWS:1 INTERVAL:1D",,"SORT:ASC TSREPEAT:NO")</f>
        <v>41374</v>
      </c>
      <c r="Q13">
        <v>0.38340000000000002</v>
      </c>
      <c r="T13" s="16"/>
    </row>
    <row r="14" spans="2:20" x14ac:dyDescent="0.25">
      <c r="B14" t="s">
        <v>20</v>
      </c>
      <c r="C14" t="s">
        <v>1</v>
      </c>
      <c r="D14" t="s">
        <v>399</v>
      </c>
      <c r="E14">
        <f>_xll.RtGet("IDN",D14,"BID")</f>
        <v>-0.27990000000000004</v>
      </c>
      <c r="F14">
        <f>_xll.RtGet("IDN",D14,"ASK")</f>
        <v>-0.21990000000000001</v>
      </c>
      <c r="G14">
        <f t="shared" si="0"/>
        <v>-0.24990000000000001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DKK</v>
      </c>
      <c r="N14" s="12">
        <v>0</v>
      </c>
      <c r="P14" s="16">
        <f>_xll.RHistory(D14,".Timestamp;.Close","START:01-Mar-1995 NBROWS:1 INTERVAL:1D",,"SORT:ASC TSREPEAT:NO")</f>
        <v>41374</v>
      </c>
      <c r="Q14">
        <v>0.56110000000000004</v>
      </c>
      <c r="T14" s="16"/>
    </row>
    <row r="15" spans="2:20" x14ac:dyDescent="0.25">
      <c r="B15" t="s">
        <v>71</v>
      </c>
      <c r="C15" t="s">
        <v>2</v>
      </c>
      <c r="D15" t="s">
        <v>400</v>
      </c>
      <c r="G15">
        <f>_xll.RtGet("IDN",D15,"PRIMACT_1")</f>
        <v>-0.38330000000000003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>B$2</f>
        <v>DKK</v>
      </c>
      <c r="N15" s="12">
        <v>0</v>
      </c>
      <c r="P15" s="16">
        <f>_xll.RHistory(D15,".Timestamp;.Close","START:01-Mar-1995 NBROWS:1 INTERVAL:1D",,"SORT:ASC TSREPEAT:NO")</f>
        <v>38443</v>
      </c>
      <c r="Q15">
        <v>2.1783000000000001</v>
      </c>
      <c r="T15" s="16"/>
    </row>
    <row r="16" spans="2:20" x14ac:dyDescent="0.25">
      <c r="B16" t="s">
        <v>72</v>
      </c>
      <c r="C16" t="s">
        <v>2</v>
      </c>
      <c r="D16" t="s">
        <v>401</v>
      </c>
      <c r="G16">
        <f>_xll.RtGet("IDN",D16,"PRIMACT_1")</f>
        <v>-0.35670000000000002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ref="M16:M22" si="2">B$2</f>
        <v>DKK</v>
      </c>
      <c r="N16" s="12">
        <v>0</v>
      </c>
      <c r="P16" s="16">
        <f>_xll.RHistory(D16,".Timestamp;.Close","START:01-Mar-1995 NBROWS:1 INTERVAL:1D",,"SORT:ASC TSREPEAT:NO")</f>
        <v>38443</v>
      </c>
      <c r="Q16">
        <v>2.1783000000000001</v>
      </c>
      <c r="T16" s="16"/>
    </row>
    <row r="17" spans="2:20" x14ac:dyDescent="0.25">
      <c r="B17" t="s">
        <v>5</v>
      </c>
      <c r="C17" t="s">
        <v>2</v>
      </c>
      <c r="D17" t="s">
        <v>402</v>
      </c>
      <c r="G17">
        <f>_xll.RtGet("IDN",D17,"PRIMACT_1")</f>
        <v>-0.30670000000000003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DKK</v>
      </c>
      <c r="N17" s="12">
        <v>0</v>
      </c>
      <c r="P17" s="16">
        <f>_xll.RHistory(D17,".Timestamp;.Close","START:01-Mar-1995 NBROWS:1 INTERVAL:1D",,"SORT:ASC TSREPEAT:NO")</f>
        <v>34759</v>
      </c>
      <c r="Q17">
        <v>5.8659999999999997</v>
      </c>
      <c r="T17" s="16"/>
    </row>
    <row r="18" spans="2:20" x14ac:dyDescent="0.25">
      <c r="B18" t="s">
        <v>6</v>
      </c>
      <c r="C18" t="s">
        <v>2</v>
      </c>
      <c r="D18" t="s">
        <v>403</v>
      </c>
      <c r="G18">
        <f>_xll.RtGet("IDN",D18,"PRIMACT_1")</f>
        <v>-0.26669999999999999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DKK</v>
      </c>
      <c r="N18" s="12">
        <v>0</v>
      </c>
      <c r="P18" s="16">
        <f>_xll.RHistory(D18,".Timestamp;.Close","START:01-Mar-1995 NBROWS:1 INTERVAL:1D",,"SORT:ASC TSREPEAT:NO")</f>
        <v>34759</v>
      </c>
      <c r="Q18">
        <v>6.01</v>
      </c>
      <c r="T18" s="16"/>
    </row>
    <row r="19" spans="2:20" x14ac:dyDescent="0.25">
      <c r="B19" t="s">
        <v>7</v>
      </c>
      <c r="C19" t="s">
        <v>2</v>
      </c>
      <c r="D19" t="s">
        <v>404</v>
      </c>
      <c r="G19">
        <f>_xll.RtGet("IDN",D19,"PRIMACT_1")</f>
        <v>-0.23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DKK</v>
      </c>
      <c r="N19" s="12">
        <v>0</v>
      </c>
      <c r="P19" s="16">
        <f>_xll.RHistory(D19,".Timestamp;.Close","START:01-Mar-1995 NBROWS:1 INTERVAL:1D",,"SORT:ASC TSREPEAT:NO")</f>
        <v>34759</v>
      </c>
      <c r="Q19">
        <v>6.1280000000000001</v>
      </c>
      <c r="T19" s="16"/>
    </row>
    <row r="20" spans="2:20" x14ac:dyDescent="0.25">
      <c r="B20" t="s">
        <v>10</v>
      </c>
      <c r="C20" t="s">
        <v>2</v>
      </c>
      <c r="D20" t="s">
        <v>405</v>
      </c>
      <c r="G20">
        <f>_xll.RtGet("IDN",D20,"PRIMACT_1")</f>
        <v>-0.08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DKK</v>
      </c>
      <c r="N20" s="12">
        <v>0</v>
      </c>
      <c r="P20" s="16">
        <f>_xll.RHistory(D20,".Timestamp;.Close","START:01-Mar-1995 NBROWS:1 INTERVAL:1D",,"SORT:ASC TSREPEAT:NO")</f>
        <v>34759</v>
      </c>
      <c r="Q20">
        <v>6.45</v>
      </c>
      <c r="T20" s="16"/>
    </row>
    <row r="21" spans="2:20" x14ac:dyDescent="0.25">
      <c r="B21" t="s">
        <v>13</v>
      </c>
      <c r="C21" t="s">
        <v>2</v>
      </c>
      <c r="D21" t="s">
        <v>406</v>
      </c>
      <c r="G21">
        <f>_xll.RtGet("IDN",D21,"PRIMACT_1")</f>
        <v>2.6700000000000002E-2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DKK</v>
      </c>
      <c r="N21" s="12">
        <v>0</v>
      </c>
      <c r="P21" s="16">
        <f>_xll.RHistory(D21,".Timestamp;.Close","START:01-Mar-1995 NBROWS:1 INTERVAL:1D",,"SORT:ASC TSREPEAT:NO")</f>
        <v>34980</v>
      </c>
      <c r="Q21">
        <v>5.8159999999999998</v>
      </c>
      <c r="T21" s="16"/>
    </row>
    <row r="22" spans="2:20" x14ac:dyDescent="0.25">
      <c r="B22" t="s">
        <v>16</v>
      </c>
      <c r="C22" t="s">
        <v>2</v>
      </c>
      <c r="D22" t="s">
        <v>407</v>
      </c>
      <c r="G22">
        <f>_xll.RtGet("IDN",D22,"PRIMACT_1")</f>
        <v>0.14000000000000001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DKK</v>
      </c>
      <c r="N22" s="12">
        <v>0</v>
      </c>
      <c r="P22" s="16">
        <f>_xll.RHistory(D22,".Timestamp;.Close","START:01-Mar-1995 NBROWS:1 INTERVAL:1D",,"SORT:ASC TSREPEAT:NO")</f>
        <v>34988</v>
      </c>
      <c r="Q22">
        <v>5.8479999999999999</v>
      </c>
      <c r="T22" s="16"/>
    </row>
    <row r="23" spans="2:20" x14ac:dyDescent="0.25">
      <c r="B23" t="s">
        <v>10</v>
      </c>
      <c r="C23" t="s">
        <v>33</v>
      </c>
      <c r="D23" t="s">
        <v>373</v>
      </c>
      <c r="E23">
        <f>_xll.RtGet("IDN",D23,"BID")</f>
        <v>-0.2</v>
      </c>
      <c r="F23">
        <f>_xll.RtGet("IDN",D23,"ASK")</f>
        <v>-0.18</v>
      </c>
      <c r="G23">
        <f t="shared" ref="G23" si="3">AVERAGE(E23:F23)</f>
        <v>-0.19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ref="M23" si="4">B$2</f>
        <v>DKK</v>
      </c>
      <c r="N23" s="12" t="s">
        <v>7</v>
      </c>
      <c r="P23" s="16">
        <f>_xll.RHistory(D23,".Timestamp;.Close","START:01-Mar-1995 NBROWS:1 INTERVAL:1D",,"SORT:ASC TSREPEAT:NO")</f>
        <v>36322</v>
      </c>
      <c r="Q23">
        <v>3.11</v>
      </c>
      <c r="S23" t="str">
        <f>_xll.RtGet("IDN",D23,"GV3_TEXT")</f>
        <v>150620</v>
      </c>
      <c r="T23" s="16">
        <f t="shared" ref="T23:T38" si="5">DATE(RIGHT(S23,2)+100,MID(S23,3,2)+LEFT(N23,1),LEFT(S23,2))</f>
        <v>44089</v>
      </c>
    </row>
    <row r="24" spans="2:20" x14ac:dyDescent="0.25">
      <c r="B24" t="s">
        <v>13</v>
      </c>
      <c r="C24" t="s">
        <v>33</v>
      </c>
      <c r="D24" t="s">
        <v>374</v>
      </c>
      <c r="E24">
        <f>_xll.RtGet("IDN",D24,"BID")</f>
        <v>-0.19</v>
      </c>
      <c r="F24">
        <f>_xll.RtGet("IDN",D24,"ASK")</f>
        <v>-0.17</v>
      </c>
      <c r="G24">
        <f t="shared" ref="G24:G38" si="6">AVERAGE(E24:F24)</f>
        <v>-0.18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ref="M24:M38" si="7">B$2</f>
        <v>DKK</v>
      </c>
      <c r="N24" s="12" t="s">
        <v>7</v>
      </c>
      <c r="P24" s="16">
        <f>_xll.RHistory(D24,".Timestamp;.Close","START:01-Mar-1995 NBROWS:1 INTERVAL:1D",,"SORT:ASC TSREPEAT:NO")</f>
        <v>36322</v>
      </c>
      <c r="Q24">
        <v>3.21</v>
      </c>
      <c r="S24" t="str">
        <f>_xll.RtGet("IDN",D24,"GV3_TEXT")</f>
        <v>140920</v>
      </c>
      <c r="T24" s="16">
        <f t="shared" si="5"/>
        <v>44179</v>
      </c>
    </row>
    <row r="25" spans="2:20" x14ac:dyDescent="0.25">
      <c r="B25" t="s">
        <v>16</v>
      </c>
      <c r="C25" t="s">
        <v>33</v>
      </c>
      <c r="D25" t="s">
        <v>375</v>
      </c>
      <c r="E25">
        <f>_xll.RtGet("IDN",D25,"BID")</f>
        <v>-0.18</v>
      </c>
      <c r="F25">
        <f>_xll.RtGet("IDN",D25,"ASK")</f>
        <v>-0.16</v>
      </c>
      <c r="G25">
        <f t="shared" si="6"/>
        <v>-0.16999999999999998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7"/>
        <v>DKK</v>
      </c>
      <c r="N25" s="12" t="s">
        <v>7</v>
      </c>
      <c r="P25" s="16">
        <f>_xll.RHistory(D25,".Timestamp;.Close","START:01-Mar-1995 NBROWS:1 INTERVAL:1D",,"SORT:ASC TSREPEAT:NO")</f>
        <v>36322</v>
      </c>
      <c r="Q25">
        <v>3.47</v>
      </c>
      <c r="S25" t="str">
        <f>_xll.RtGet("IDN",D25,"GV3_TEXT")</f>
        <v>141220</v>
      </c>
      <c r="T25" s="16">
        <f t="shared" si="5"/>
        <v>44269</v>
      </c>
    </row>
    <row r="26" spans="2:20" x14ac:dyDescent="0.25">
      <c r="B26" t="s">
        <v>37</v>
      </c>
      <c r="C26" t="s">
        <v>33</v>
      </c>
      <c r="D26" t="s">
        <v>376</v>
      </c>
      <c r="E26">
        <f>_xll.RtGet("IDN",D26,"BID")</f>
        <v>-0.17</v>
      </c>
      <c r="F26">
        <f>_xll.RtGet("IDN",D26,"ASK")</f>
        <v>-0.15</v>
      </c>
      <c r="G26">
        <f t="shared" si="6"/>
        <v>-0.16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7"/>
        <v>DKK</v>
      </c>
      <c r="N26" s="12" t="s">
        <v>7</v>
      </c>
      <c r="P26" s="16">
        <f>_xll.RHistory(D26,".Timestamp;.Close","START:01-Mar-1995 NBROWS:1 INTERVAL:1D",,"SORT:ASC TSREPEAT:NO")</f>
        <v>36322</v>
      </c>
      <c r="Q26">
        <v>3.48</v>
      </c>
      <c r="S26" t="str">
        <f>_xll.RtGet("IDN",D26,"GV3_TEXT")</f>
        <v>150321</v>
      </c>
      <c r="T26" s="16">
        <f t="shared" si="5"/>
        <v>44362</v>
      </c>
    </row>
    <row r="27" spans="2:20" x14ac:dyDescent="0.25">
      <c r="B27" t="s">
        <v>39</v>
      </c>
      <c r="C27" t="s">
        <v>33</v>
      </c>
      <c r="D27" t="s">
        <v>377</v>
      </c>
      <c r="E27">
        <f>_xll.RtGet("IDN",D27,"BID")</f>
        <v>-0.14000000000000001</v>
      </c>
      <c r="F27">
        <f>_xll.RtGet("IDN",D27,"ASK")</f>
        <v>-0.12</v>
      </c>
      <c r="G27">
        <f t="shared" si="6"/>
        <v>-0.13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7"/>
        <v>DKK</v>
      </c>
      <c r="N27" s="12" t="s">
        <v>7</v>
      </c>
      <c r="P27" s="16">
        <f>_xll.RHistory(D27,".Timestamp;.Close","START:01-Mar-1995 NBROWS:1 INTERVAL:1D",,"SORT:ASC TSREPEAT:NO")</f>
        <v>36356</v>
      </c>
      <c r="Q27">
        <v>4.17</v>
      </c>
      <c r="S27" t="str">
        <f>_xll.RtGet("IDN",D27,"GV3_TEXT")</f>
        <v>140621</v>
      </c>
      <c r="T27" s="16">
        <f t="shared" si="5"/>
        <v>44453</v>
      </c>
    </row>
    <row r="28" spans="2:20" x14ac:dyDescent="0.25">
      <c r="B28" t="s">
        <v>41</v>
      </c>
      <c r="C28" t="s">
        <v>33</v>
      </c>
      <c r="D28" t="s">
        <v>378</v>
      </c>
      <c r="E28">
        <f>_xll.RtGet("IDN",D28,"BID")</f>
        <v>-0.11130000000000001</v>
      </c>
      <c r="F28">
        <f>_xll.RtGet("IDN",D28,"ASK")</f>
        <v>-8.1299999999999997E-2</v>
      </c>
      <c r="G28">
        <f t="shared" si="6"/>
        <v>-9.6299999999999997E-2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7"/>
        <v>DKK</v>
      </c>
      <c r="N28" s="12" t="s">
        <v>7</v>
      </c>
      <c r="P28" s="16">
        <f>_xll.RHistory(D28,".Timestamp;.Close","START:01-Mar-1995 NBROWS:1 INTERVAL:1D",,"SORT:ASC TSREPEAT:NO")</f>
        <v>36356</v>
      </c>
      <c r="Q28">
        <v>4.43</v>
      </c>
      <c r="S28" t="str">
        <f>_xll.RtGet("IDN",D28,"GV3_TEXT")</f>
        <v>130921</v>
      </c>
      <c r="T28" s="16">
        <f t="shared" si="5"/>
        <v>44543</v>
      </c>
    </row>
    <row r="29" spans="2:20" x14ac:dyDescent="0.25">
      <c r="B29" t="s">
        <v>17</v>
      </c>
      <c r="C29" t="s">
        <v>33</v>
      </c>
      <c r="D29" t="s">
        <v>379</v>
      </c>
      <c r="E29">
        <f>_xll.RtGet("IDN",D29,"BID")</f>
        <v>-8.8700000000000001E-2</v>
      </c>
      <c r="F29">
        <f>_xll.RtGet("IDN",D29,"ASK")</f>
        <v>-5.8700000000000002E-2</v>
      </c>
      <c r="G29">
        <f t="shared" si="6"/>
        <v>-7.3700000000000002E-2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7"/>
        <v>DKK</v>
      </c>
      <c r="N29" s="12" t="s">
        <v>7</v>
      </c>
      <c r="P29" s="16">
        <f>_xll.RHistory(D29,".Timestamp;.Close","START:01-Mar-1995 NBROWS:1 INTERVAL:1D",,"SORT:ASC TSREPEAT:NO")</f>
        <v>38280</v>
      </c>
      <c r="Q29">
        <v>3.02</v>
      </c>
      <c r="S29" t="str">
        <f>_xll.RtGet("IDN",D29,"GV3_TEXT")</f>
        <v>131221</v>
      </c>
      <c r="T29" s="16">
        <f t="shared" si="5"/>
        <v>44633</v>
      </c>
    </row>
    <row r="30" spans="2:20" x14ac:dyDescent="0.25">
      <c r="B30" t="s">
        <v>44</v>
      </c>
      <c r="C30" t="s">
        <v>33</v>
      </c>
      <c r="D30" t="s">
        <v>380</v>
      </c>
      <c r="E30">
        <f>_xll.RtGet("IDN",D30,"BID")</f>
        <v>-6.5700000000000008E-2</v>
      </c>
      <c r="F30">
        <f>_xll.RtGet("IDN",D30,"ASK")</f>
        <v>-3.5700000000000003E-2</v>
      </c>
      <c r="G30">
        <f t="shared" si="6"/>
        <v>-5.0700000000000009E-2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7"/>
        <v>DKK</v>
      </c>
      <c r="N30" s="12" t="s">
        <v>7</v>
      </c>
      <c r="P30" s="16">
        <f>_xll.RHistory(D30,".Timestamp;.Close","START:01-Mar-1995 NBROWS:1 INTERVAL:1D",,"SORT:ASC TSREPEAT:NO")</f>
        <v>38280</v>
      </c>
      <c r="Q30">
        <v>3.16</v>
      </c>
      <c r="S30" t="str">
        <f>_xll.RtGet("IDN",D30,"GV3_TEXT")</f>
        <v>140322</v>
      </c>
      <c r="T30" s="16">
        <f t="shared" si="5"/>
        <v>44726</v>
      </c>
    </row>
    <row r="31" spans="2:20" x14ac:dyDescent="0.25">
      <c r="B31" t="s">
        <v>46</v>
      </c>
      <c r="C31" t="s">
        <v>33</v>
      </c>
      <c r="D31" t="s">
        <v>381</v>
      </c>
      <c r="E31">
        <f>_xll.RtGet("IDN",D31,"BID")</f>
        <v>-4.4600000000000001E-2</v>
      </c>
      <c r="F31">
        <f>_xll.RtGet("IDN",D31,"ASK")</f>
        <v>-1.46E-2</v>
      </c>
      <c r="G31">
        <f t="shared" si="6"/>
        <v>-2.9600000000000001E-2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7"/>
        <v>DKK</v>
      </c>
      <c r="N31" s="12" t="s">
        <v>7</v>
      </c>
      <c r="P31" s="16">
        <f>_xll.RHistory(D31,".Timestamp;.Close","START:01-Mar-1995 NBROWS:1 INTERVAL:1D",,"SORT:ASC TSREPEAT:NO")</f>
        <v>38280</v>
      </c>
      <c r="Q31">
        <v>3.31</v>
      </c>
      <c r="S31" t="str">
        <f>_xll.RtGet("IDN",D31,"GV3_TEXT")</f>
        <v>130622</v>
      </c>
      <c r="T31" s="16">
        <f t="shared" si="5"/>
        <v>44817</v>
      </c>
    </row>
    <row r="32" spans="2:20" x14ac:dyDescent="0.25">
      <c r="B32" t="s">
        <v>48</v>
      </c>
      <c r="C32" t="s">
        <v>33</v>
      </c>
      <c r="D32" t="s">
        <v>382</v>
      </c>
      <c r="E32">
        <f>_xll.RtGet("IDN",D32,"BID")</f>
        <v>-1.5600000000000001E-2</v>
      </c>
      <c r="F32">
        <f>_xll.RtGet("IDN",D32,"ASK")</f>
        <v>1.4400000000000001E-2</v>
      </c>
      <c r="G32">
        <f t="shared" si="6"/>
        <v>-5.9999999999999984E-4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7"/>
        <v>DKK</v>
      </c>
      <c r="N32" s="12" t="s">
        <v>7</v>
      </c>
      <c r="P32" s="16">
        <f>_xll.RHistory(D32,".Timestamp;.Close","START:01-Mar-1995 NBROWS:1 INTERVAL:1D",,"SORT:ASC TSREPEAT:NO")</f>
        <v>38280</v>
      </c>
      <c r="Q32">
        <v>3.42</v>
      </c>
      <c r="S32" t="str">
        <f>_xll.RtGet("IDN",D32,"GV3_TEXT")</f>
        <v>190922</v>
      </c>
      <c r="T32" s="16">
        <f t="shared" si="5"/>
        <v>44914</v>
      </c>
    </row>
    <row r="33" spans="2:20" x14ac:dyDescent="0.25">
      <c r="B33" t="s">
        <v>13</v>
      </c>
      <c r="C33" t="s">
        <v>33</v>
      </c>
      <c r="D33" t="s">
        <v>383</v>
      </c>
      <c r="E33">
        <f>_xll.RtGet("IDN",D33,"BID")</f>
        <v>-6.2300000000000001E-2</v>
      </c>
      <c r="F33">
        <f>_xll.RtGet("IDN",D33,"ASK")</f>
        <v>-3.2300000000000002E-2</v>
      </c>
      <c r="G33">
        <f t="shared" si="6"/>
        <v>-4.7300000000000002E-2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7"/>
        <v>DKK</v>
      </c>
      <c r="N33" s="12" t="s">
        <v>10</v>
      </c>
      <c r="P33" s="16">
        <f>_xll.RHistory(D33,".Timestamp;.Close","START:01-Mar-1995 NBROWS:1 INTERVAL:1D",,"SORT:ASC TSREPEAT:NO")</f>
        <v>36322</v>
      </c>
      <c r="Q33">
        <v>3.32</v>
      </c>
      <c r="S33" t="str">
        <f>_xll.RtGet("IDN",D33,"GV3_TEXT")</f>
        <v>150620</v>
      </c>
      <c r="T33" s="16">
        <f t="shared" si="5"/>
        <v>44180</v>
      </c>
    </row>
    <row r="34" spans="2:20" x14ac:dyDescent="0.25">
      <c r="B34" t="s">
        <v>16</v>
      </c>
      <c r="C34" t="s">
        <v>33</v>
      </c>
      <c r="D34" t="s">
        <v>384</v>
      </c>
      <c r="E34">
        <f>_xll.RtGet("IDN",D34,"BID")</f>
        <v>-5.3800000000000001E-2</v>
      </c>
      <c r="F34">
        <f>_xll.RtGet("IDN",D34,"ASK")</f>
        <v>-2.3800000000000002E-2</v>
      </c>
      <c r="G34">
        <f t="shared" si="6"/>
        <v>-3.8800000000000001E-2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7"/>
        <v>DKK</v>
      </c>
      <c r="N34" s="12" t="s">
        <v>10</v>
      </c>
      <c r="P34" s="16">
        <f>_xll.RHistory(D34,".Timestamp;.Close","START:01-Mar-1995 NBROWS:1 INTERVAL:1D",,"SORT:ASC TSREPEAT:NO")</f>
        <v>36322</v>
      </c>
      <c r="Q34">
        <v>3.49</v>
      </c>
      <c r="S34" t="str">
        <f>_xll.RtGet("IDN",D34,"GV3_TEXT")</f>
        <v>140920</v>
      </c>
      <c r="T34" s="16">
        <f t="shared" si="5"/>
        <v>44269</v>
      </c>
    </row>
    <row r="35" spans="2:20" x14ac:dyDescent="0.25">
      <c r="B35" t="s">
        <v>410</v>
      </c>
      <c r="C35" t="s">
        <v>33</v>
      </c>
      <c r="D35" t="s">
        <v>385</v>
      </c>
      <c r="E35">
        <f>_xll.RtGet("IDN",D35,"BID")</f>
        <v>-4.3300000000000005E-2</v>
      </c>
      <c r="F35">
        <f>_xll.RtGet("IDN",D35,"ASK")</f>
        <v>-1.3300000000000001E-2</v>
      </c>
      <c r="G35">
        <f t="shared" si="6"/>
        <v>-2.8300000000000002E-2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7"/>
        <v>DKK</v>
      </c>
      <c r="N35" s="12" t="s">
        <v>10</v>
      </c>
      <c r="P35" s="16">
        <f>_xll.RHistory(D35,".Timestamp;.Close","START:01-Mar-1995 NBROWS:1 INTERVAL:1D",,"SORT:ASC TSREPEAT:NO")</f>
        <v>36322</v>
      </c>
      <c r="Q35">
        <v>3.6</v>
      </c>
      <c r="S35" t="str">
        <f>_xll.RtGet("IDN",D35,"GV3_TEXT")</f>
        <v>141220</v>
      </c>
      <c r="T35" s="16">
        <f t="shared" si="5"/>
        <v>44361</v>
      </c>
    </row>
    <row r="36" spans="2:20" x14ac:dyDescent="0.25">
      <c r="B36" t="s">
        <v>140</v>
      </c>
      <c r="C36" t="s">
        <v>33</v>
      </c>
      <c r="D36" t="s">
        <v>386</v>
      </c>
      <c r="E36">
        <f>_xll.RtGet("IDN",D36,"BID")</f>
        <v>-2.58E-2</v>
      </c>
      <c r="F36">
        <f>_xll.RtGet("IDN",D36,"ASK")</f>
        <v>4.2000000000000006E-3</v>
      </c>
      <c r="G36">
        <f t="shared" si="6"/>
        <v>-1.0800000000000001E-2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7"/>
        <v>DKK</v>
      </c>
      <c r="N36" s="12" t="s">
        <v>10</v>
      </c>
      <c r="P36" s="16">
        <f>_xll.RHistory(D36,".Timestamp;.Close","START:01-Mar-1995 NBROWS:1 INTERVAL:1D",,"SORT:ASC TSREPEAT:NO")</f>
        <v>36322</v>
      </c>
      <c r="Q36">
        <v>3.75</v>
      </c>
      <c r="S36" t="str">
        <f>_xll.RtGet("IDN",D36,"GV3_TEXT")</f>
        <v>150321</v>
      </c>
      <c r="T36" s="16">
        <f t="shared" si="5"/>
        <v>44454</v>
      </c>
    </row>
    <row r="37" spans="2:20" x14ac:dyDescent="0.25">
      <c r="B37" t="s">
        <v>411</v>
      </c>
      <c r="C37" t="s">
        <v>33</v>
      </c>
      <c r="D37" t="s">
        <v>387</v>
      </c>
      <c r="E37">
        <f>_xll.RtGet("IDN",D37,"BID")</f>
        <v>9.0000000000000008E-4</v>
      </c>
      <c r="F37">
        <f>_xll.RtGet("IDN",D37,"ASK")</f>
        <v>3.09E-2</v>
      </c>
      <c r="G37">
        <f t="shared" si="6"/>
        <v>1.5900000000000001E-2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7"/>
        <v>DKK</v>
      </c>
      <c r="N37" s="12" t="s">
        <v>10</v>
      </c>
      <c r="P37" s="16">
        <f>_xll.RHistory(D37,".Timestamp;.Close","START:01-Mar-1995 NBROWS:1 INTERVAL:1D",,"SORT:ASC TSREPEAT:NO")</f>
        <v>36356</v>
      </c>
      <c r="Q37">
        <v>4.33</v>
      </c>
      <c r="S37" t="str">
        <f>_xll.RtGet("IDN",D37,"GV3_TEXT")</f>
        <v>140621</v>
      </c>
      <c r="T37" s="16">
        <f t="shared" si="5"/>
        <v>44544</v>
      </c>
    </row>
    <row r="38" spans="2:20" x14ac:dyDescent="0.25">
      <c r="B38" t="s">
        <v>17</v>
      </c>
      <c r="C38" t="s">
        <v>33</v>
      </c>
      <c r="D38" t="s">
        <v>388</v>
      </c>
      <c r="E38">
        <f>_xll.RtGet("IDN",D38,"BID")</f>
        <v>2.52E-2</v>
      </c>
      <c r="F38">
        <f>_xll.RtGet("IDN",D38,"ASK")</f>
        <v>5.5200000000000006E-2</v>
      </c>
      <c r="G38">
        <f t="shared" si="6"/>
        <v>4.02E-2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7"/>
        <v>DKK</v>
      </c>
      <c r="N38" s="12" t="s">
        <v>10</v>
      </c>
      <c r="P38" s="16">
        <f>_xll.RHistory(D38,".Timestamp;.Close","START:01-Mar-1995 NBROWS:1 INTERVAL:1D",,"SORT:ASC TSREPEAT:NO")</f>
        <v>36356</v>
      </c>
      <c r="Q38">
        <v>4.55</v>
      </c>
      <c r="S38" t="str">
        <f>_xll.RtGet("IDN",D38,"GV3_TEXT")</f>
        <v>130921</v>
      </c>
      <c r="T38" s="16">
        <f t="shared" si="5"/>
        <v>44633</v>
      </c>
    </row>
    <row r="39" spans="2:20" x14ac:dyDescent="0.25">
      <c r="B39" t="s">
        <v>16</v>
      </c>
      <c r="C39" t="s">
        <v>3</v>
      </c>
      <c r="D39" t="str">
        <f>"DKKAB6C"&amp;B39&amp;"="</f>
        <v>DKKAB6C1Y=</v>
      </c>
      <c r="E39">
        <f>_xll.RtGet("IDN",D39,"BID")</f>
        <v>-5.5300000000000002E-2</v>
      </c>
      <c r="F39">
        <f>_xll.RtGet("IDN",D39,"ASK")</f>
        <v>-2.53E-2</v>
      </c>
      <c r="G39">
        <f t="shared" ref="G39:G53" si="8">AVERAGE(E39:F39)</f>
        <v>-4.0300000000000002E-2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ref="M39:M53" si="9">B$2</f>
        <v>DKK</v>
      </c>
      <c r="N39" s="12" t="s">
        <v>10</v>
      </c>
      <c r="P39" s="16">
        <f>_xll.RHistory(D39,".Timestamp;.Close","START:01-Mar-1995 NBROWS:1 INTERVAL:1D",,"SORT:ASC TSREPEAT:NO")</f>
        <v>35655</v>
      </c>
      <c r="Q39">
        <v>4.1399999999999997</v>
      </c>
    </row>
    <row r="40" spans="2:20" x14ac:dyDescent="0.25">
      <c r="B40" t="s">
        <v>17</v>
      </c>
      <c r="C40" t="s">
        <v>3</v>
      </c>
      <c r="D40" t="str">
        <f t="shared" ref="D40:D53" si="10">"DKKAB6C"&amp;B40&amp;"="</f>
        <v>DKKAB6C2Y=</v>
      </c>
      <c r="E40">
        <f>_xll.RtGet("IDN",D40,"BID")</f>
        <v>-2.4300000000000002E-2</v>
      </c>
      <c r="F40">
        <f>_xll.RtGet("IDN",D40,"ASK")</f>
        <v>5.7000000000000002E-3</v>
      </c>
      <c r="G40">
        <f t="shared" si="8"/>
        <v>-9.300000000000001E-3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9"/>
        <v>DKK</v>
      </c>
      <c r="N40" s="12" t="s">
        <v>10</v>
      </c>
      <c r="P40" s="16">
        <f>_xll.RHistory(D40,".Timestamp;.Close","START:01-Mar-1995 NBROWS:1 INTERVAL:1D",,"SORT:ASC TSREPEAT:NO")</f>
        <v>34759</v>
      </c>
      <c r="Q40">
        <v>7.93</v>
      </c>
    </row>
    <row r="41" spans="2:20" x14ac:dyDescent="0.25">
      <c r="B41" t="s">
        <v>18</v>
      </c>
      <c r="C41" t="s">
        <v>3</v>
      </c>
      <c r="D41" t="str">
        <f t="shared" si="10"/>
        <v>DKKAB6C3Y=</v>
      </c>
      <c r="E41">
        <f>_xll.RtGet("IDN",D41,"BID")</f>
        <v>1.7899999999999999E-2</v>
      </c>
      <c r="F41">
        <f>_xll.RtGet("IDN",D41,"ASK")</f>
        <v>4.7900000000000005E-2</v>
      </c>
      <c r="G41">
        <f t="shared" si="8"/>
        <v>3.2899999999999999E-2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9"/>
        <v>DKK</v>
      </c>
      <c r="N41" s="12" t="s">
        <v>10</v>
      </c>
      <c r="P41" s="16">
        <f>_xll.RHistory(D41,".Timestamp;.Close","START:01-Mar-1995 NBROWS:1 INTERVAL:1D",,"SORT:ASC TSREPEAT:NO")</f>
        <v>34759</v>
      </c>
      <c r="Q41">
        <v>8.25</v>
      </c>
    </row>
    <row r="42" spans="2:20" x14ac:dyDescent="0.25">
      <c r="B42" t="s">
        <v>19</v>
      </c>
      <c r="C42" t="s">
        <v>3</v>
      </c>
      <c r="D42" t="str">
        <f t="shared" si="10"/>
        <v>DKKAB6C4Y=</v>
      </c>
      <c r="E42">
        <f>_xll.RtGet("IDN",D42,"BID")</f>
        <v>6.9699999999999998E-2</v>
      </c>
      <c r="F42">
        <f>_xll.RtGet("IDN",D42,"ASK")</f>
        <v>9.9700000000000011E-2</v>
      </c>
      <c r="G42">
        <f t="shared" si="8"/>
        <v>8.4699999999999998E-2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9"/>
        <v>DKK</v>
      </c>
      <c r="N42" s="12" t="s">
        <v>10</v>
      </c>
      <c r="P42" s="16">
        <f>_xll.RHistory(D42,".Timestamp;.Close","START:01-Mar-1995 NBROWS:1 INTERVAL:1D",,"SORT:ASC TSREPEAT:NO")</f>
        <v>34759</v>
      </c>
      <c r="Q42">
        <v>8.4700000000000006</v>
      </c>
    </row>
    <row r="43" spans="2:20" x14ac:dyDescent="0.25">
      <c r="B43" t="s">
        <v>20</v>
      </c>
      <c r="C43" t="s">
        <v>3</v>
      </c>
      <c r="D43" t="str">
        <f t="shared" si="10"/>
        <v>DKKAB6C5Y=</v>
      </c>
      <c r="E43">
        <f>_xll.RtGet("IDN",D43,"BID")</f>
        <v>0.12470000000000001</v>
      </c>
      <c r="F43">
        <f>_xll.RtGet("IDN",D43,"ASK")</f>
        <v>0.1547</v>
      </c>
      <c r="G43">
        <f t="shared" si="8"/>
        <v>0.13969999999999999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9"/>
        <v>DKK</v>
      </c>
      <c r="N43" s="12" t="s">
        <v>10</v>
      </c>
      <c r="P43" s="16">
        <f>_xll.RHistory(D43,".Timestamp;.Close","START:01-Mar-1995 NBROWS:1 INTERVAL:1D",,"SORT:ASC TSREPEAT:NO")</f>
        <v>34759</v>
      </c>
      <c r="Q43">
        <v>8.6</v>
      </c>
    </row>
    <row r="44" spans="2:20" x14ac:dyDescent="0.25">
      <c r="B44" t="s">
        <v>21</v>
      </c>
      <c r="C44" t="s">
        <v>3</v>
      </c>
      <c r="D44" t="str">
        <f t="shared" si="10"/>
        <v>DKKAB6C6Y=</v>
      </c>
      <c r="E44">
        <f>_xll.RtGet("IDN",D44,"BID")</f>
        <v>0.1757</v>
      </c>
      <c r="F44">
        <f>_xll.RtGet("IDN",D44,"ASK")</f>
        <v>0.20570000000000002</v>
      </c>
      <c r="G44">
        <f t="shared" si="8"/>
        <v>0.19070000000000001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9"/>
        <v>DKK</v>
      </c>
      <c r="N44" s="12" t="s">
        <v>10</v>
      </c>
      <c r="P44" s="16">
        <f>_xll.RHistory(D44,".Timestamp;.Close","START:01-Mar-1995 NBROWS:1 INTERVAL:1D",,"SORT:ASC TSREPEAT:NO")</f>
        <v>34837</v>
      </c>
      <c r="Q44">
        <v>8.06</v>
      </c>
    </row>
    <row r="45" spans="2:20" x14ac:dyDescent="0.25">
      <c r="B45" t="s">
        <v>22</v>
      </c>
      <c r="C45" t="s">
        <v>3</v>
      </c>
      <c r="D45" t="str">
        <f t="shared" si="10"/>
        <v>DKKAB6C7Y=</v>
      </c>
      <c r="E45">
        <f>_xll.RtGet("IDN",D45,"BID")</f>
        <v>0.22240000000000001</v>
      </c>
      <c r="F45">
        <f>_xll.RtGet("IDN",D45,"ASK")</f>
        <v>0.25240000000000001</v>
      </c>
      <c r="G45">
        <f t="shared" si="8"/>
        <v>0.2374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9"/>
        <v>DKK</v>
      </c>
      <c r="N45" s="12" t="s">
        <v>10</v>
      </c>
      <c r="P45" s="16">
        <f>_xll.RHistory(D45,".Timestamp;.Close","START:01-Mar-1995 NBROWS:1 INTERVAL:1D",,"SORT:ASC TSREPEAT:NO")</f>
        <v>34759</v>
      </c>
      <c r="Q45">
        <v>8.82</v>
      </c>
    </row>
    <row r="46" spans="2:20" x14ac:dyDescent="0.25">
      <c r="B46" t="s">
        <v>23</v>
      </c>
      <c r="C46" t="s">
        <v>3</v>
      </c>
      <c r="D46" t="str">
        <f t="shared" si="10"/>
        <v>DKKAB6C8Y=</v>
      </c>
      <c r="E46">
        <f>_xll.RtGet("IDN",D46,"BID")</f>
        <v>0.26250000000000001</v>
      </c>
      <c r="F46">
        <f>_xll.RtGet("IDN",D46,"ASK")</f>
        <v>0.29250000000000004</v>
      </c>
      <c r="G46">
        <f t="shared" si="8"/>
        <v>0.27750000000000002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9"/>
        <v>DKK</v>
      </c>
      <c r="N46" s="12" t="s">
        <v>10</v>
      </c>
      <c r="P46" s="16">
        <f>_xll.RHistory(D46,".Timestamp;.Close","START:01-Mar-1995 NBROWS:1 INTERVAL:1D",,"SORT:ASC TSREPEAT:NO")</f>
        <v>35102</v>
      </c>
      <c r="Q46">
        <v>7.1</v>
      </c>
    </row>
    <row r="47" spans="2:20" x14ac:dyDescent="0.25">
      <c r="B47" t="s">
        <v>24</v>
      </c>
      <c r="C47" t="s">
        <v>3</v>
      </c>
      <c r="D47" t="str">
        <f t="shared" si="10"/>
        <v>DKKAB6C9Y=</v>
      </c>
      <c r="E47">
        <f>_xll.RtGet("IDN",D47,"BID")</f>
        <v>0.2979</v>
      </c>
      <c r="F47">
        <f>_xll.RtGet("IDN",D47,"ASK")</f>
        <v>0.32790000000000002</v>
      </c>
      <c r="G47">
        <f t="shared" si="8"/>
        <v>0.31290000000000001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9"/>
        <v>DKK</v>
      </c>
      <c r="N47" s="12" t="s">
        <v>10</v>
      </c>
      <c r="P47" s="16">
        <f>_xll.RHistory(D47,".Timestamp;.Close","START:01-Mar-1995 NBROWS:1 INTERVAL:1D",,"SORT:ASC TSREPEAT:NO")</f>
        <v>35102</v>
      </c>
      <c r="Q47">
        <v>7.27</v>
      </c>
    </row>
    <row r="48" spans="2:20" x14ac:dyDescent="0.25">
      <c r="B48" t="s">
        <v>25</v>
      </c>
      <c r="C48" t="s">
        <v>3</v>
      </c>
      <c r="D48" t="str">
        <f t="shared" si="10"/>
        <v>DKKAB6C10Y=</v>
      </c>
      <c r="E48">
        <f>_xll.RtGet("IDN",D48,"BID")</f>
        <v>0.33</v>
      </c>
      <c r="F48">
        <f>_xll.RtGet("IDN",D48,"ASK")</f>
        <v>0.36000000000000004</v>
      </c>
      <c r="G48">
        <f t="shared" si="8"/>
        <v>0.34500000000000003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9"/>
        <v>DKK</v>
      </c>
      <c r="N48" s="12" t="s">
        <v>10</v>
      </c>
      <c r="P48" s="16">
        <f>_xll.RHistory(D48,".Timestamp;.Close","START:01-Mar-1995 NBROWS:1 INTERVAL:1D",,"SORT:ASC TSREPEAT:NO")</f>
        <v>34759</v>
      </c>
      <c r="Q48">
        <v>8.98</v>
      </c>
    </row>
    <row r="49" spans="2:17" x14ac:dyDescent="0.25">
      <c r="B49" t="s">
        <v>26</v>
      </c>
      <c r="C49" t="s">
        <v>3</v>
      </c>
      <c r="D49" t="str">
        <f t="shared" si="10"/>
        <v>DKKAB6C12Y=</v>
      </c>
      <c r="E49">
        <f>_xll.RtGet("IDN",D49,"BID")</f>
        <v>0.3856</v>
      </c>
      <c r="F49">
        <f>_xll.RtGet("IDN",D49,"ASK")</f>
        <v>0.42560000000000003</v>
      </c>
      <c r="G49">
        <f t="shared" si="8"/>
        <v>0.40560000000000002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9"/>
        <v>DKK</v>
      </c>
      <c r="N49" s="12" t="s">
        <v>10</v>
      </c>
      <c r="P49" s="16">
        <f>_xll.RHistory(D49,".Timestamp;.Close","START:01-Mar-1995 NBROWS:1 INTERVAL:1D",,"SORT:ASC TSREPEAT:NO")</f>
        <v>39703</v>
      </c>
      <c r="Q49">
        <v>4.9169999999999998</v>
      </c>
    </row>
    <row r="50" spans="2:17" x14ac:dyDescent="0.25">
      <c r="B50" t="s">
        <v>27</v>
      </c>
      <c r="C50" t="s">
        <v>3</v>
      </c>
      <c r="D50" t="str">
        <f t="shared" si="10"/>
        <v>DKKAB6C15Y=</v>
      </c>
      <c r="E50">
        <f>_xll.RtGet("IDN",D50,"BID")</f>
        <v>0.45020000000000004</v>
      </c>
      <c r="F50">
        <f>_xll.RtGet("IDN",D50,"ASK")</f>
        <v>0.49020000000000002</v>
      </c>
      <c r="G50">
        <f t="shared" si="8"/>
        <v>0.47020000000000006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9"/>
        <v>DKK</v>
      </c>
      <c r="N50" s="12" t="s">
        <v>10</v>
      </c>
      <c r="P50" s="16">
        <f>_xll.RHistory(D50,".Timestamp;.Close","START:01-Mar-1995 NBROWS:1 INTERVAL:1D",,"SORT:ASC TSREPEAT:NO")</f>
        <v>39542</v>
      </c>
      <c r="Q50">
        <v>4.7300000000000004</v>
      </c>
    </row>
    <row r="51" spans="2:17" x14ac:dyDescent="0.25">
      <c r="B51" t="s">
        <v>28</v>
      </c>
      <c r="C51" t="s">
        <v>3</v>
      </c>
      <c r="D51" t="str">
        <f t="shared" si="10"/>
        <v>DKKAB6C20Y=</v>
      </c>
      <c r="E51">
        <f>_xll.RtGet("IDN",D51,"BID")</f>
        <v>0.46500000000000002</v>
      </c>
      <c r="F51">
        <f>_xll.RtGet("IDN",D51,"ASK")</f>
        <v>0.505</v>
      </c>
      <c r="G51">
        <f t="shared" si="8"/>
        <v>0.48499999999999999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9"/>
        <v>DKK</v>
      </c>
      <c r="N51" s="12" t="s">
        <v>10</v>
      </c>
      <c r="P51" s="16">
        <f>_xll.RHistory(D51,".Timestamp;.Close","START:01-Mar-1995 NBROWS:1 INTERVAL:1D",,"SORT:ASC TSREPEAT:NO")</f>
        <v>40164</v>
      </c>
      <c r="Q51">
        <v>3.9449999999999998</v>
      </c>
    </row>
    <row r="52" spans="2:17" x14ac:dyDescent="0.25">
      <c r="B52" t="s">
        <v>29</v>
      </c>
      <c r="C52" t="s">
        <v>3</v>
      </c>
      <c r="D52" t="str">
        <f t="shared" si="10"/>
        <v>DKKAB6C25Y=</v>
      </c>
      <c r="E52">
        <f>_xll.RtGet("IDN",D52,"BID")</f>
        <v>0.40500000000000003</v>
      </c>
      <c r="F52">
        <f>_xll.RtGet("IDN",D52,"ASK")</f>
        <v>0.44500000000000001</v>
      </c>
      <c r="G52">
        <f t="shared" si="8"/>
        <v>0.42500000000000004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9"/>
        <v>DKK</v>
      </c>
      <c r="N52" s="12" t="s">
        <v>10</v>
      </c>
      <c r="P52" s="16">
        <f>_xll.RHistory(D52,".Timestamp;.Close","START:01-Mar-1995 NBROWS:1 INTERVAL:1D",,"SORT:ASC TSREPEAT:NO")</f>
        <v>40164</v>
      </c>
      <c r="Q52">
        <v>4.0659999999999998</v>
      </c>
    </row>
    <row r="53" spans="2:17" x14ac:dyDescent="0.25">
      <c r="B53" t="s">
        <v>30</v>
      </c>
      <c r="C53" t="s">
        <v>3</v>
      </c>
      <c r="D53" t="str">
        <f t="shared" si="10"/>
        <v>DKKAB6C30Y=</v>
      </c>
      <c r="E53">
        <f>_xll.RtGet("IDN",D53,"BID")</f>
        <v>0.32740000000000002</v>
      </c>
      <c r="F53">
        <f>_xll.RtGet("IDN",D53,"ASK")</f>
        <v>0.3674</v>
      </c>
      <c r="G53">
        <f t="shared" si="8"/>
        <v>0.34740000000000004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9"/>
        <v>DKK</v>
      </c>
      <c r="N53" s="12" t="s">
        <v>10</v>
      </c>
      <c r="P53" s="16">
        <f>_xll.RHistory(D53,".Timestamp;.Close","START:01-Mar-1995 NBROWS:1 INTERVAL:1D",,"SORT:ASC TSREPEAT:NO")</f>
        <v>40164</v>
      </c>
      <c r="Q53">
        <v>3.9729999999999999</v>
      </c>
    </row>
  </sheetData>
  <dataValidations disablePrompts="1" count="1">
    <dataValidation type="list" allowBlank="1" showInputMessage="1" showErrorMessage="1" sqref="L5:L53" xr:uid="{39430AE2-3D7A-472D-B310-6894DA3F9C66}">
      <formula1>"MID,BIDASK"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9" tint="0.39997558519241921"/>
  </sheetPr>
  <dimension ref="A2:T62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1:20" x14ac:dyDescent="0.25">
      <c r="B2" s="1" t="s">
        <v>70</v>
      </c>
      <c r="C2" s="2" t="s">
        <v>70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20" x14ac:dyDescent="0.25">
      <c r="B4" s="7" t="s">
        <v>0</v>
      </c>
      <c r="C4" s="7" t="s">
        <v>56</v>
      </c>
      <c r="D4" s="7" t="s">
        <v>57</v>
      </c>
      <c r="E4" s="7" t="s">
        <v>58</v>
      </c>
      <c r="F4" s="7" t="s">
        <v>59</v>
      </c>
      <c r="G4" s="7" t="s">
        <v>60</v>
      </c>
      <c r="H4" s="7" t="s">
        <v>61</v>
      </c>
      <c r="I4" s="7" t="s">
        <v>62</v>
      </c>
      <c r="J4" s="7" t="s">
        <v>63</v>
      </c>
      <c r="K4" s="7" t="s">
        <v>64</v>
      </c>
      <c r="L4" s="7" t="s">
        <v>65</v>
      </c>
      <c r="M4" s="7" t="s">
        <v>66</v>
      </c>
      <c r="N4" s="7" t="s">
        <v>267</v>
      </c>
      <c r="O4" s="22"/>
      <c r="P4" s="7" t="s">
        <v>416</v>
      </c>
      <c r="Q4" s="7" t="s">
        <v>414</v>
      </c>
      <c r="R4" s="22"/>
      <c r="S4" s="7" t="s">
        <v>426</v>
      </c>
      <c r="T4" s="7" t="s">
        <v>427</v>
      </c>
    </row>
    <row r="5" spans="1:20" x14ac:dyDescent="0.25">
      <c r="A5" t="s">
        <v>412</v>
      </c>
      <c r="B5" t="s">
        <v>71</v>
      </c>
      <c r="C5" t="s">
        <v>1</v>
      </c>
      <c r="D5" t="str">
        <f>_xlfn.CONCAT(C$2,B5,"OIS=")</f>
        <v>GBPSWOIS=</v>
      </c>
      <c r="E5">
        <f>_xll.RtGet("IDN",D5,"BID")</f>
        <v>6.3700000000000007E-2</v>
      </c>
      <c r="F5">
        <f>_xll.RtGet("IDN",D5,"ASK")</f>
        <v>8.3700000000000011E-2</v>
      </c>
      <c r="G5">
        <f>AVERAGE(E5:F5)</f>
        <v>7.3700000000000015E-2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GBP</v>
      </c>
      <c r="N5" s="12">
        <v>0</v>
      </c>
      <c r="P5" s="16">
        <f>_xll.RHistory(D5,".Timestamp;.Close","START:01-Mar-1995 NBROWS:1 INTERVAL:1D",,"SORT:ASC TSREPEAT:NO")</f>
        <v>39322</v>
      </c>
      <c r="Q5">
        <v>5.8179999999999996</v>
      </c>
    </row>
    <row r="6" spans="1:20" x14ac:dyDescent="0.25">
      <c r="A6" t="s">
        <v>412</v>
      </c>
      <c r="B6" t="s">
        <v>72</v>
      </c>
      <c r="C6" t="s">
        <v>1</v>
      </c>
      <c r="D6" t="str">
        <f t="shared" ref="D6:D21" si="0">_xlfn.CONCAT(C$2,B6,"OIS=")</f>
        <v>GBP2WOIS=</v>
      </c>
      <c r="E6">
        <f>_xll.RtGet("IDN",D6,"BID")</f>
        <v>6.3399999999999998E-2</v>
      </c>
      <c r="F6">
        <f>_xll.RtGet("IDN",D6,"ASK")</f>
        <v>8.3400000000000002E-2</v>
      </c>
      <c r="G6">
        <f t="shared" ref="G6:G21" si="1">AVERAGE(E6:F6)</f>
        <v>7.3399999999999993E-2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21" si="2">B$2</f>
        <v>GBP</v>
      </c>
      <c r="N6" s="12">
        <v>0</v>
      </c>
      <c r="P6" s="16">
        <f>_xll.RHistory(D6,".Timestamp;.Close","START:01-Mar-1995 NBROWS:1 INTERVAL:1D",,"SORT:ASC TSREPEAT:NO")</f>
        <v>41302</v>
      </c>
      <c r="Q6">
        <v>0.39600000000000002</v>
      </c>
    </row>
    <row r="7" spans="1:20" x14ac:dyDescent="0.25">
      <c r="B7" t="s">
        <v>5</v>
      </c>
      <c r="C7" t="s">
        <v>1</v>
      </c>
      <c r="D7" t="str">
        <f t="shared" si="0"/>
        <v>GBP1MOIS=</v>
      </c>
      <c r="E7">
        <f>_xll.RtGet("IDN",D7,"BID")</f>
        <v>6.3300000000000009E-2</v>
      </c>
      <c r="F7">
        <f>_xll.RtGet("IDN",D7,"ASK")</f>
        <v>8.3299999999999999E-2</v>
      </c>
      <c r="G7">
        <f t="shared" si="1"/>
        <v>7.3300000000000004E-2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GBP</v>
      </c>
      <c r="N7" s="12">
        <v>0</v>
      </c>
      <c r="P7" s="16">
        <f>_xll.RHistory(D7,".Timestamp;.Close","START:01-Mar-1995 NBROWS:1 INTERVAL:1D",,"SORT:ASC TSREPEAT:NO")</f>
        <v>39322</v>
      </c>
      <c r="Q7">
        <v>5.8490000000000002</v>
      </c>
    </row>
    <row r="8" spans="1:20" x14ac:dyDescent="0.25">
      <c r="B8" t="s">
        <v>6</v>
      </c>
      <c r="C8" t="s">
        <v>1</v>
      </c>
      <c r="D8" t="str">
        <f t="shared" si="0"/>
        <v>GBP2MOIS=</v>
      </c>
      <c r="E8">
        <f>_xll.RtGet("IDN",D8,"BID")</f>
        <v>6.4399999999999999E-2</v>
      </c>
      <c r="F8">
        <f>_xll.RtGet("IDN",D8,"ASK")</f>
        <v>8.4400000000000003E-2</v>
      </c>
      <c r="G8">
        <f t="shared" si="1"/>
        <v>7.4399999999999994E-2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GBP</v>
      </c>
      <c r="N8" s="12">
        <v>0</v>
      </c>
      <c r="P8" s="16">
        <f>_xll.RHistory(D8,".Timestamp;.Close","START:01-Mar-1995 NBROWS:1 INTERVAL:1D",,"SORT:ASC TSREPEAT:NO")</f>
        <v>39317</v>
      </c>
      <c r="Q8">
        <v>5.875</v>
      </c>
    </row>
    <row r="9" spans="1:20" x14ac:dyDescent="0.25">
      <c r="B9" t="s">
        <v>7</v>
      </c>
      <c r="C9" t="s">
        <v>1</v>
      </c>
      <c r="D9" t="str">
        <f t="shared" si="0"/>
        <v>GBP3MOIS=</v>
      </c>
      <c r="E9">
        <f>_xll.RtGet("IDN",D9,"BID")</f>
        <v>6.54E-2</v>
      </c>
      <c r="F9">
        <f>_xll.RtGet("IDN",D9,"ASK")</f>
        <v>8.5400000000000004E-2</v>
      </c>
      <c r="G9">
        <f t="shared" si="1"/>
        <v>7.5399999999999995E-2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GBP</v>
      </c>
      <c r="N9" s="12">
        <v>0</v>
      </c>
      <c r="P9" s="16">
        <f>_xll.RHistory(D9,".Timestamp;.Close","START:01-Mar-1995 NBROWS:1 INTERVAL:1D",,"SORT:ASC TSREPEAT:NO")</f>
        <v>38005</v>
      </c>
      <c r="Q9">
        <v>3.91</v>
      </c>
    </row>
    <row r="10" spans="1:20" x14ac:dyDescent="0.25">
      <c r="B10" t="s">
        <v>8</v>
      </c>
      <c r="C10" t="s">
        <v>1</v>
      </c>
      <c r="D10" t="str">
        <f t="shared" si="0"/>
        <v>GBP4MOIS=</v>
      </c>
      <c r="E10">
        <f>_xll.RtGet("IDN",D10,"BID")</f>
        <v>6.6500000000000004E-2</v>
      </c>
      <c r="F10">
        <f>_xll.RtGet("IDN",D10,"ASK")</f>
        <v>8.6500000000000007E-2</v>
      </c>
      <c r="G10">
        <f t="shared" si="1"/>
        <v>7.6500000000000012E-2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GBP</v>
      </c>
      <c r="N10" s="12">
        <v>0</v>
      </c>
      <c r="P10" s="16">
        <f>_xll.RHistory(D10,".Timestamp;.Close","START:01-Mar-1995 NBROWS:1 INTERVAL:1D",,"SORT:ASC TSREPEAT:NO")</f>
        <v>39317</v>
      </c>
      <c r="Q10">
        <v>5.8929999999999998</v>
      </c>
    </row>
    <row r="11" spans="1:20" x14ac:dyDescent="0.25">
      <c r="B11" t="s">
        <v>9</v>
      </c>
      <c r="C11" t="s">
        <v>1</v>
      </c>
      <c r="D11" t="str">
        <f t="shared" si="0"/>
        <v>GBP5MOIS=</v>
      </c>
      <c r="E11">
        <f>_xll.RtGet("IDN",D11,"BID")</f>
        <v>6.7900000000000002E-2</v>
      </c>
      <c r="F11">
        <f>_xll.RtGet("IDN",D11,"ASK")</f>
        <v>8.7900000000000006E-2</v>
      </c>
      <c r="G11">
        <f t="shared" si="1"/>
        <v>7.7899999999999997E-2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GBP</v>
      </c>
      <c r="N11" s="12">
        <v>0</v>
      </c>
      <c r="P11" s="16">
        <f>_xll.RHistory(D11,".Timestamp;.Close","START:01-Mar-1995 NBROWS:1 INTERVAL:1D",,"SORT:ASC TSREPEAT:NO")</f>
        <v>39322</v>
      </c>
      <c r="Q11">
        <v>5.8879999999999999</v>
      </c>
    </row>
    <row r="12" spans="1:20" x14ac:dyDescent="0.25">
      <c r="B12" t="s">
        <v>10</v>
      </c>
      <c r="C12" t="s">
        <v>1</v>
      </c>
      <c r="D12" t="str">
        <f t="shared" si="0"/>
        <v>GBP6MOIS=</v>
      </c>
      <c r="E12">
        <f>_xll.RtGet("IDN",D12,"BID")</f>
        <v>6.9600000000000009E-2</v>
      </c>
      <c r="F12">
        <f>_xll.RtGet("IDN",D12,"ASK")</f>
        <v>8.9599999999999999E-2</v>
      </c>
      <c r="G12">
        <f t="shared" si="1"/>
        <v>7.9600000000000004E-2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GBP</v>
      </c>
      <c r="N12" s="12">
        <v>0</v>
      </c>
      <c r="P12" s="16">
        <f>_xll.RHistory(D12,".Timestamp;.Close","START:01-Mar-1995 NBROWS:1 INTERVAL:1D",,"SORT:ASC TSREPEAT:NO")</f>
        <v>39322</v>
      </c>
      <c r="Q12">
        <v>5.9</v>
      </c>
    </row>
    <row r="13" spans="1:20" x14ac:dyDescent="0.25">
      <c r="B13" t="s">
        <v>11</v>
      </c>
      <c r="C13" t="s">
        <v>1</v>
      </c>
      <c r="D13" t="str">
        <f t="shared" si="0"/>
        <v>GBP7MOIS=</v>
      </c>
      <c r="E13">
        <f>_xll.RtGet("IDN",D13,"BID")</f>
        <v>7.1800000000000003E-2</v>
      </c>
      <c r="F13">
        <f>_xll.RtGet("IDN",D13,"ASK")</f>
        <v>9.1800000000000007E-2</v>
      </c>
      <c r="G13">
        <f t="shared" si="1"/>
        <v>8.1800000000000012E-2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GBP</v>
      </c>
      <c r="N13" s="12">
        <v>0</v>
      </c>
      <c r="P13" s="16">
        <f>_xll.RHistory(D13,".Timestamp;.Close","START:01-Mar-1995 NBROWS:1 INTERVAL:1D",,"SORT:ASC TSREPEAT:NO")</f>
        <v>39322</v>
      </c>
      <c r="Q13">
        <v>5.9130000000000003</v>
      </c>
    </row>
    <row r="14" spans="1:20" x14ac:dyDescent="0.25">
      <c r="B14" t="s">
        <v>12</v>
      </c>
      <c r="C14" t="s">
        <v>1</v>
      </c>
      <c r="D14" t="str">
        <f t="shared" si="0"/>
        <v>GBP8MOIS=</v>
      </c>
      <c r="E14">
        <f>_xll.RtGet("IDN",D14,"BID")</f>
        <v>7.46E-2</v>
      </c>
      <c r="F14">
        <f>_xll.RtGet("IDN",D14,"ASK")</f>
        <v>9.4600000000000004E-2</v>
      </c>
      <c r="G14">
        <f t="shared" si="1"/>
        <v>8.4600000000000009E-2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GBP</v>
      </c>
      <c r="N14" s="12">
        <v>0</v>
      </c>
      <c r="P14" s="16">
        <f>_xll.RHistory(D14,".Timestamp;.Close","START:01-Mar-1995 NBROWS:1 INTERVAL:1D",,"SORT:ASC TSREPEAT:NO")</f>
        <v>39317</v>
      </c>
      <c r="Q14">
        <v>6.0449999999999999</v>
      </c>
    </row>
    <row r="15" spans="1:20" x14ac:dyDescent="0.25">
      <c r="B15" t="s">
        <v>13</v>
      </c>
      <c r="C15" t="s">
        <v>1</v>
      </c>
      <c r="D15" t="str">
        <f t="shared" si="0"/>
        <v>GBP9MOIS=</v>
      </c>
      <c r="E15">
        <f>_xll.RtGet("IDN",D15,"BID")</f>
        <v>7.7600000000000002E-2</v>
      </c>
      <c r="F15">
        <f>_xll.RtGet("IDN",D15,"ASK")</f>
        <v>9.7600000000000006E-2</v>
      </c>
      <c r="G15">
        <f t="shared" si="1"/>
        <v>8.7600000000000011E-2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GBP</v>
      </c>
      <c r="N15" s="12">
        <v>0</v>
      </c>
      <c r="P15" s="16">
        <f>_xll.RHistory(D15,".Timestamp;.Close","START:01-Mar-1995 NBROWS:1 INTERVAL:1D",,"SORT:ASC TSREPEAT:NO")</f>
        <v>39322</v>
      </c>
      <c r="Q15">
        <v>5.9379999999999997</v>
      </c>
    </row>
    <row r="16" spans="1:20" x14ac:dyDescent="0.25">
      <c r="B16" t="s">
        <v>14</v>
      </c>
      <c r="C16" t="s">
        <v>1</v>
      </c>
      <c r="D16" t="str">
        <f t="shared" si="0"/>
        <v>GBP10MOIS=</v>
      </c>
      <c r="E16">
        <f>_xll.RtGet("IDN",D16,"BID")</f>
        <v>8.09E-2</v>
      </c>
      <c r="F16">
        <f>_xll.RtGet("IDN",D16,"ASK")</f>
        <v>0.1009</v>
      </c>
      <c r="G16">
        <f t="shared" si="1"/>
        <v>9.0900000000000009E-2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GBP</v>
      </c>
      <c r="N16" s="12">
        <v>0</v>
      </c>
      <c r="P16" s="16">
        <f>_xll.RHistory(D16,".Timestamp;.Close","START:01-Mar-1995 NBROWS:1 INTERVAL:1D",,"SORT:ASC TSREPEAT:NO")</f>
        <v>39322</v>
      </c>
      <c r="Q16">
        <v>5.9489999999999998</v>
      </c>
    </row>
    <row r="17" spans="1:20" x14ac:dyDescent="0.25">
      <c r="B17" t="s">
        <v>15</v>
      </c>
      <c r="C17" t="s">
        <v>1</v>
      </c>
      <c r="D17" t="str">
        <f t="shared" si="0"/>
        <v>GBP11MOIS=</v>
      </c>
      <c r="E17">
        <f>_xll.RtGet("IDN",D17,"BID")</f>
        <v>8.3600000000000008E-2</v>
      </c>
      <c r="F17">
        <f>_xll.RtGet("IDN",D17,"ASK")</f>
        <v>0.10360000000000001</v>
      </c>
      <c r="G17">
        <f t="shared" si="1"/>
        <v>9.3600000000000017E-2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GBP</v>
      </c>
      <c r="N17" s="12">
        <v>0</v>
      </c>
      <c r="P17" s="16">
        <f>_xll.RHistory(D17,".Timestamp;.Close","START:01-Mar-1995 NBROWS:1 INTERVAL:1D",,"SORT:ASC TSREPEAT:NO")</f>
        <v>39322</v>
      </c>
      <c r="Q17">
        <v>5.9560000000000004</v>
      </c>
    </row>
    <row r="18" spans="1:20" x14ac:dyDescent="0.25">
      <c r="B18" t="s">
        <v>16</v>
      </c>
      <c r="C18" t="s">
        <v>1</v>
      </c>
      <c r="D18" t="str">
        <f t="shared" si="0"/>
        <v>GBP1YOIS=</v>
      </c>
      <c r="E18">
        <f>_xll.RtGet("IDN",D18,"BID")</f>
        <v>8.6000000000000007E-2</v>
      </c>
      <c r="F18">
        <f>_xll.RtGet("IDN",D18,"ASK")</f>
        <v>0.10600000000000001</v>
      </c>
      <c r="G18">
        <f t="shared" si="1"/>
        <v>9.6000000000000002E-2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GBP</v>
      </c>
      <c r="N18" s="12">
        <v>0</v>
      </c>
      <c r="P18" s="16">
        <f>_xll.RHistory(D18,".Timestamp;.Close","START:01-Mar-1995 NBROWS:1 INTERVAL:1D",,"SORT:ASC TSREPEAT:NO")</f>
        <v>39322</v>
      </c>
      <c r="Q18">
        <v>5.9640000000000004</v>
      </c>
    </row>
    <row r="19" spans="1:20" x14ac:dyDescent="0.25">
      <c r="B19" t="s">
        <v>39</v>
      </c>
      <c r="C19" t="s">
        <v>1</v>
      </c>
      <c r="D19" t="str">
        <f t="shared" si="0"/>
        <v>GBP18MOIS=</v>
      </c>
      <c r="E19">
        <f>_xll.RtGet("IDN",D19,"BID")</f>
        <v>0.11120000000000001</v>
      </c>
      <c r="F19">
        <f>_xll.RtGet("IDN",D19,"ASK")</f>
        <v>0.13120000000000001</v>
      </c>
      <c r="G19">
        <f t="shared" si="1"/>
        <v>0.1212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GBP</v>
      </c>
      <c r="N19" s="12">
        <v>0</v>
      </c>
      <c r="P19" s="16">
        <f>_xll.RHistory(D19,".Timestamp;.Close","START:01-Mar-1995 NBROWS:1 INTERVAL:1D",,"SORT:ASC TSREPEAT:NO")</f>
        <v>43025</v>
      </c>
      <c r="Q19">
        <v>0.60699999999999998</v>
      </c>
    </row>
    <row r="20" spans="1:20" x14ac:dyDescent="0.25">
      <c r="B20" t="s">
        <v>17</v>
      </c>
      <c r="C20" t="s">
        <v>1</v>
      </c>
      <c r="D20" t="str">
        <f t="shared" si="0"/>
        <v>GBP2YOIS=</v>
      </c>
      <c r="E20">
        <f>_xll.RtGet("IDN",D20,"BID")</f>
        <v>0.13490000000000002</v>
      </c>
      <c r="F20">
        <f>_xll.RtGet("IDN",D20,"ASK")</f>
        <v>0.15490000000000001</v>
      </c>
      <c r="G20">
        <f t="shared" si="1"/>
        <v>0.14490000000000003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GBP</v>
      </c>
      <c r="N20" s="12">
        <v>0</v>
      </c>
      <c r="P20" s="16">
        <f>_xll.RHistory(D20,".Timestamp;.Close","START:01-Mar-1995 NBROWS:1 INTERVAL:1D",,"SORT:ASC TSREPEAT:NO")</f>
        <v>39322</v>
      </c>
      <c r="Q20">
        <v>6.133</v>
      </c>
    </row>
    <row r="21" spans="1:20" x14ac:dyDescent="0.25">
      <c r="B21" t="s">
        <v>18</v>
      </c>
      <c r="C21" t="s">
        <v>1</v>
      </c>
      <c r="D21" t="str">
        <f t="shared" si="0"/>
        <v>GBP3YOIS=</v>
      </c>
      <c r="E21">
        <f>_xll.RtGet("IDN",D21,"BID")</f>
        <v>0.1754</v>
      </c>
      <c r="F21">
        <f>_xll.RtGet("IDN",D21,"ASK")</f>
        <v>0.19540000000000002</v>
      </c>
      <c r="G21">
        <f t="shared" si="1"/>
        <v>0.18540000000000001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GBP</v>
      </c>
      <c r="N21" s="12">
        <v>0</v>
      </c>
      <c r="P21" s="16">
        <f>_xll.RHistory(D21,".Timestamp;.Close","START:01-Mar-1995 NBROWS:1 INTERVAL:1D",,"SORT:ASC TSREPEAT:NO")</f>
        <v>42012</v>
      </c>
      <c r="Q21">
        <v>0.77080000000000004</v>
      </c>
    </row>
    <row r="22" spans="1:20" x14ac:dyDescent="0.25">
      <c r="B22" t="s">
        <v>77</v>
      </c>
      <c r="C22" t="s">
        <v>2</v>
      </c>
      <c r="D22" t="s">
        <v>290</v>
      </c>
      <c r="G22">
        <f>_xll.RtGet("IDN",D22,"PRIMACT_1")</f>
        <v>6.5880000000000008E-2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ref="M22:M44" si="3">B$2</f>
        <v>GBP</v>
      </c>
      <c r="N22" s="12">
        <v>0</v>
      </c>
      <c r="P22" s="16">
        <f>_xll.RHistory(D22,".Timestamp;.Close","START:01-Mar-1995 NBROWS:1 INTERVAL:1D",,"SORT:ASC TSREPEAT:NO")</f>
        <v>36893</v>
      </c>
      <c r="Q22">
        <v>5.8109400000000004</v>
      </c>
    </row>
    <row r="23" spans="1:20" x14ac:dyDescent="0.25">
      <c r="A23" t="s">
        <v>412</v>
      </c>
      <c r="B23" t="s">
        <v>71</v>
      </c>
      <c r="C23" t="s">
        <v>2</v>
      </c>
      <c r="D23" t="s">
        <v>291</v>
      </c>
      <c r="G23">
        <f>_xll.RtGet("IDN",D23,"PRIMACT_1")</f>
        <v>0.14800000000000002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3"/>
        <v>GBP</v>
      </c>
      <c r="N23" s="12">
        <v>0</v>
      </c>
      <c r="P23" s="16">
        <f>_xll.RHistory(D23,".Timestamp;.Close","START:01-Mar-1995 NBROWS:1 INTERVAL:1D",,"SORT:ASC TSREPEAT:NO")</f>
        <v>35766</v>
      </c>
      <c r="Q23">
        <v>7.3046899999999999</v>
      </c>
    </row>
    <row r="24" spans="1:20" x14ac:dyDescent="0.25">
      <c r="A24" t="s">
        <v>412</v>
      </c>
      <c r="B24" t="s">
        <v>5</v>
      </c>
      <c r="C24" t="s">
        <v>2</v>
      </c>
      <c r="D24" t="s">
        <v>292</v>
      </c>
      <c r="G24">
        <f>_xll.RtGet("IDN",D24,"PRIMACT_1")</f>
        <v>0.23825000000000002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3"/>
        <v>GBP</v>
      </c>
      <c r="N24" s="12">
        <v>0</v>
      </c>
      <c r="P24" s="16">
        <f>_xll.RHistory(D24,".Timestamp;.Close","START:01-Mar-1995 NBROWS:1 INTERVAL:1D",,"SORT:ASC TSREPEAT:NO")</f>
        <v>34759</v>
      </c>
      <c r="Q24">
        <v>6.5</v>
      </c>
    </row>
    <row r="25" spans="1:20" x14ac:dyDescent="0.25">
      <c r="A25" t="s">
        <v>412</v>
      </c>
      <c r="B25" t="s">
        <v>6</v>
      </c>
      <c r="C25" t="s">
        <v>2</v>
      </c>
      <c r="D25" t="s">
        <v>293</v>
      </c>
      <c r="G25">
        <f>_xll.RtGet("IDN",D25,"PRIMACT_1")</f>
        <v>0.4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3"/>
        <v>GBP</v>
      </c>
      <c r="N25" s="12">
        <v>0</v>
      </c>
      <c r="P25" s="16">
        <f>_xll.RHistory(D25,".Timestamp;.Close","START:01-Mar-1995 NBROWS:1 INTERVAL:1D",,"SORT:ASC TSREPEAT:NO")</f>
        <v>34759</v>
      </c>
      <c r="Q25">
        <v>6.6875</v>
      </c>
    </row>
    <row r="26" spans="1:20" x14ac:dyDescent="0.25">
      <c r="B26" t="s">
        <v>7</v>
      </c>
      <c r="C26" t="s">
        <v>2</v>
      </c>
      <c r="D26" t="s">
        <v>294</v>
      </c>
      <c r="G26">
        <f>_xll.RtGet("IDN",D26,"PRIMACT_1")</f>
        <v>0.54188000000000003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3"/>
        <v>GBP</v>
      </c>
      <c r="N26" s="12">
        <v>0</v>
      </c>
      <c r="P26" s="16">
        <f>_xll.RHistory(D26,".Timestamp;.Close","START:01-Mar-1995 NBROWS:1 INTERVAL:1D",,"SORT:ASC TSREPEAT:NO")</f>
        <v>34759</v>
      </c>
      <c r="Q26">
        <v>6.75</v>
      </c>
    </row>
    <row r="27" spans="1:20" x14ac:dyDescent="0.25">
      <c r="A27" t="s">
        <v>412</v>
      </c>
      <c r="B27" t="s">
        <v>10</v>
      </c>
      <c r="C27" t="s">
        <v>2</v>
      </c>
      <c r="D27" t="s">
        <v>295</v>
      </c>
      <c r="G27">
        <f>_xll.RtGet("IDN",D27,"PRIMACT_1")</f>
        <v>0.67713000000000001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3"/>
        <v>GBP</v>
      </c>
      <c r="N27" s="12">
        <v>0</v>
      </c>
      <c r="P27" s="16">
        <f>_xll.RHistory(D27,".Timestamp;.Close","START:01-Mar-1995 NBROWS:1 INTERVAL:1D",,"SORT:ASC TSREPEAT:NO")</f>
        <v>34759</v>
      </c>
      <c r="Q27">
        <v>7.1875</v>
      </c>
    </row>
    <row r="28" spans="1:20" x14ac:dyDescent="0.25">
      <c r="A28" t="s">
        <v>412</v>
      </c>
      <c r="B28" t="s">
        <v>16</v>
      </c>
      <c r="C28" t="s">
        <v>2</v>
      </c>
      <c r="D28" t="s">
        <v>296</v>
      </c>
      <c r="G28">
        <f>_xll.RtGet("IDN",D28,"PRIMACT_1")</f>
        <v>0.79463000000000006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3"/>
        <v>GBP</v>
      </c>
      <c r="N28" s="12">
        <v>0</v>
      </c>
      <c r="P28" s="16">
        <f>_xll.RHistory(D28,".Timestamp;.Close","START:01-Mar-1995 NBROWS:1 INTERVAL:1D",,"SORT:ASC TSREPEAT:NO")</f>
        <v>34759</v>
      </c>
      <c r="Q28">
        <v>7.8125</v>
      </c>
    </row>
    <row r="29" spans="1:20" x14ac:dyDescent="0.25">
      <c r="B29" t="s">
        <v>8</v>
      </c>
      <c r="C29" t="s">
        <v>33</v>
      </c>
      <c r="D29" t="s">
        <v>297</v>
      </c>
      <c r="E29">
        <f>_xll.RtGet("IDN",D29,"BID")</f>
        <v>0.47900000000000004</v>
      </c>
      <c r="F29">
        <f>_xll.RtGet("IDN",D29,"ASK")</f>
        <v>0.499</v>
      </c>
      <c r="G29">
        <f t="shared" ref="G29:G44" si="4">AVERAGE(E29:F29)</f>
        <v>0.48899999999999999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3"/>
        <v>GBP</v>
      </c>
      <c r="N29" s="12" t="s">
        <v>7</v>
      </c>
      <c r="P29" s="16">
        <f>_xll.RHistory(D29,".Timestamp;.Close","START:01-Mar-1995 NBROWS:1 INTERVAL:1D",,"SORT:ASC TSREPEAT:NO")</f>
        <v>34759</v>
      </c>
      <c r="Q29">
        <v>6.85</v>
      </c>
      <c r="S29" t="str">
        <f>_xll.RtGet("IDN",D29,"GV3_TEXT")</f>
        <v>1X4</v>
      </c>
      <c r="T29" s="16" t="e">
        <f>DATE(RIGHT(S29,2)+100,MID(S29,3,2)+LEFT(N29,1),LEFT(S29,2))</f>
        <v>#VALUE!</v>
      </c>
    </row>
    <row r="30" spans="1:20" x14ac:dyDescent="0.25">
      <c r="A30" t="s">
        <v>412</v>
      </c>
      <c r="B30" t="s">
        <v>9</v>
      </c>
      <c r="C30" t="s">
        <v>33</v>
      </c>
      <c r="D30" t="s">
        <v>298</v>
      </c>
      <c r="E30">
        <f>_xll.RtGet("IDN",D30,"BID")</f>
        <v>0.44020000000000004</v>
      </c>
      <c r="F30">
        <f>_xll.RtGet("IDN",D30,"ASK")</f>
        <v>0.45020000000000004</v>
      </c>
      <c r="G30">
        <f t="shared" si="4"/>
        <v>0.44520000000000004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3"/>
        <v>GBP</v>
      </c>
      <c r="N30" s="12" t="s">
        <v>7</v>
      </c>
      <c r="P30" s="16">
        <f>_xll.RHistory(D30,".Timestamp;.Close","START:01-Mar-1995 NBROWS:1 INTERVAL:1D",,"SORT:ASC TSREPEAT:NO")</f>
        <v>34759</v>
      </c>
      <c r="Q30">
        <v>7.1</v>
      </c>
      <c r="S30" t="str">
        <f>_xll.RtGet("IDN",D30,"GV3_TEXT")</f>
        <v>2X5</v>
      </c>
      <c r="T30" s="16" t="e">
        <f t="shared" ref="T30:T45" si="5">DATE(RIGHT(S30,2)+100,MID(S30,3,2)+LEFT(N30,1),LEFT(S30,2))</f>
        <v>#VALUE!</v>
      </c>
    </row>
    <row r="31" spans="1:20" x14ac:dyDescent="0.25">
      <c r="A31" t="s">
        <v>412</v>
      </c>
      <c r="B31" t="s">
        <v>10</v>
      </c>
      <c r="C31" t="s">
        <v>33</v>
      </c>
      <c r="D31" t="s">
        <v>299</v>
      </c>
      <c r="E31">
        <f>_xll.RtGet("IDN",D31,"BID")</f>
        <v>0.378</v>
      </c>
      <c r="F31">
        <f>_xll.RtGet("IDN",D31,"ASK")</f>
        <v>0.39800000000000002</v>
      </c>
      <c r="G31">
        <f t="shared" si="4"/>
        <v>0.38800000000000001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3"/>
        <v>GBP</v>
      </c>
      <c r="N31" s="12" t="s">
        <v>7</v>
      </c>
      <c r="P31" s="16">
        <f>_xll.RHistory(D31,".Timestamp;.Close","START:01-Mar-1995 NBROWS:1 INTERVAL:1D",,"SORT:ASC TSREPEAT:NO")</f>
        <v>34759</v>
      </c>
      <c r="Q31">
        <v>7.36</v>
      </c>
      <c r="S31" t="str">
        <f>_xll.RtGet("IDN",D31,"GV3_TEXT")</f>
        <v>3X6</v>
      </c>
      <c r="T31" s="16" t="e">
        <f t="shared" si="5"/>
        <v>#VALUE!</v>
      </c>
    </row>
    <row r="32" spans="1:20" x14ac:dyDescent="0.25">
      <c r="A32" t="s">
        <v>412</v>
      </c>
      <c r="B32" t="s">
        <v>11</v>
      </c>
      <c r="C32" t="s">
        <v>33</v>
      </c>
      <c r="D32" t="s">
        <v>300</v>
      </c>
      <c r="E32">
        <f>_xll.RtGet("IDN",D32,"BID")</f>
        <v>0.33200000000000002</v>
      </c>
      <c r="F32">
        <f>_xll.RtGet("IDN",D32,"ASK")</f>
        <v>0.38200000000000001</v>
      </c>
      <c r="G32">
        <f t="shared" si="4"/>
        <v>0.35699999999999998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3"/>
        <v>GBP</v>
      </c>
      <c r="N32" s="12" t="s">
        <v>7</v>
      </c>
      <c r="P32" s="16">
        <f>_xll.RHistory(D32,".Timestamp;.Close","START:01-Mar-1995 NBROWS:1 INTERVAL:1D",,"SORT:ASC TSREPEAT:NO")</f>
        <v>34759</v>
      </c>
      <c r="Q32">
        <v>7.6</v>
      </c>
      <c r="S32" t="str">
        <f>_xll.RtGet("IDN",D32,"GV3_TEXT")</f>
        <v>4X7</v>
      </c>
      <c r="T32" s="16" t="e">
        <f t="shared" si="5"/>
        <v>#VALUE!</v>
      </c>
    </row>
    <row r="33" spans="1:20" x14ac:dyDescent="0.25">
      <c r="B33" t="s">
        <v>12</v>
      </c>
      <c r="C33" t="s">
        <v>33</v>
      </c>
      <c r="D33" t="s">
        <v>301</v>
      </c>
      <c r="E33">
        <f>_xll.RtGet("IDN",D33,"BID")</f>
        <v>0.30199999999999999</v>
      </c>
      <c r="F33">
        <f>_xll.RtGet("IDN",D33,"ASK")</f>
        <v>0.35199999999999998</v>
      </c>
      <c r="G33">
        <f t="shared" si="4"/>
        <v>0.32699999999999996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3"/>
        <v>GBP</v>
      </c>
      <c r="N33" s="12" t="s">
        <v>7</v>
      </c>
      <c r="P33" s="16">
        <f>_xll.RHistory(D33,".Timestamp;.Close","START:01-Mar-1995 NBROWS:1 INTERVAL:1D",,"SORT:ASC TSREPEAT:NO")</f>
        <v>34759</v>
      </c>
      <c r="Q33">
        <v>7.82</v>
      </c>
      <c r="S33" t="str">
        <f>_xll.RtGet("IDN",D33,"GV3_TEXT")</f>
        <v>5X8</v>
      </c>
      <c r="T33" s="16" t="e">
        <f t="shared" si="5"/>
        <v>#VALUE!</v>
      </c>
    </row>
    <row r="34" spans="1:20" x14ac:dyDescent="0.25">
      <c r="A34" t="s">
        <v>412</v>
      </c>
      <c r="B34" t="s">
        <v>13</v>
      </c>
      <c r="C34" t="s">
        <v>33</v>
      </c>
      <c r="D34" t="s">
        <v>302</v>
      </c>
      <c r="E34">
        <f>_xll.RtGet("IDN",D34,"BID")</f>
        <v>0.29399999999999998</v>
      </c>
      <c r="F34">
        <f>_xll.RtGet("IDN",D34,"ASK")</f>
        <v>0.314</v>
      </c>
      <c r="G34">
        <f t="shared" si="4"/>
        <v>0.30399999999999999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3"/>
        <v>GBP</v>
      </c>
      <c r="N34" s="12" t="s">
        <v>7</v>
      </c>
      <c r="P34" s="16">
        <f>_xll.RHistory(D34,".Timestamp;.Close","START:01-Mar-1995 NBROWS:1 INTERVAL:1D",,"SORT:ASC TSREPEAT:NO")</f>
        <v>34759</v>
      </c>
      <c r="Q34">
        <v>7.42</v>
      </c>
      <c r="S34" t="str">
        <f>_xll.RtGet("IDN",D34,"GV3_TEXT")</f>
        <v>6X9</v>
      </c>
      <c r="T34" s="16" t="e">
        <f t="shared" si="5"/>
        <v>#VALUE!</v>
      </c>
    </row>
    <row r="35" spans="1:20" x14ac:dyDescent="0.25">
      <c r="A35" t="s">
        <v>412</v>
      </c>
      <c r="B35" t="s">
        <v>14</v>
      </c>
      <c r="C35" t="s">
        <v>33</v>
      </c>
      <c r="D35" t="s">
        <v>303</v>
      </c>
      <c r="E35">
        <f>_xll.RtGet("IDN",D35,"BID")</f>
        <v>0.3</v>
      </c>
      <c r="F35">
        <f>_xll.RtGet("IDN",D35,"ASK")</f>
        <v>0.32</v>
      </c>
      <c r="G35">
        <f t="shared" si="4"/>
        <v>0.31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3"/>
        <v>GBP</v>
      </c>
      <c r="N35" s="12" t="s">
        <v>7</v>
      </c>
      <c r="P35" s="16">
        <f>_xll.RHistory(D35,".Timestamp;.Close","START:01-Mar-1995 NBROWS:1 INTERVAL:1D",,"SORT:ASC TSREPEAT:NO")</f>
        <v>34759</v>
      </c>
      <c r="Q35">
        <v>8.0299999999999994</v>
      </c>
      <c r="S35" t="str">
        <f>_xll.RtGet("IDN",D35,"GV3_TEXT")</f>
        <v>7X10</v>
      </c>
      <c r="T35" s="16" t="e">
        <f t="shared" si="5"/>
        <v>#VALUE!</v>
      </c>
    </row>
    <row r="36" spans="1:20" x14ac:dyDescent="0.25">
      <c r="A36" t="s">
        <v>412</v>
      </c>
      <c r="B36" t="s">
        <v>15</v>
      </c>
      <c r="C36" t="s">
        <v>33</v>
      </c>
      <c r="D36" t="s">
        <v>304</v>
      </c>
      <c r="E36">
        <f>_xll.RtGet("IDN",D36,"BID")</f>
        <v>0.30499999999999999</v>
      </c>
      <c r="F36">
        <f>_xll.RtGet("IDN",D36,"ASK")</f>
        <v>0.32500000000000001</v>
      </c>
      <c r="G36">
        <f t="shared" si="4"/>
        <v>0.315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3"/>
        <v>GBP</v>
      </c>
      <c r="N36" s="12" t="s">
        <v>7</v>
      </c>
      <c r="P36" s="16">
        <f>_xll.RHistory(D36,".Timestamp;.Close","START:01-Mar-1995 NBROWS:1 INTERVAL:1D",,"SORT:ASC TSREPEAT:NO")</f>
        <v>34759</v>
      </c>
      <c r="Q36">
        <v>7.79</v>
      </c>
      <c r="S36" t="str">
        <f>_xll.RtGet("IDN",D36,"GV3_TEXT")</f>
        <v>8X11</v>
      </c>
      <c r="T36" s="16" t="e">
        <f t="shared" si="5"/>
        <v>#VALUE!</v>
      </c>
    </row>
    <row r="37" spans="1:20" x14ac:dyDescent="0.25">
      <c r="B37" t="s">
        <v>124</v>
      </c>
      <c r="C37" t="s">
        <v>33</v>
      </c>
      <c r="D37" t="s">
        <v>305</v>
      </c>
      <c r="E37">
        <f>_xll.RtGet("IDN",D37,"BID")</f>
        <v>0.29399999999999998</v>
      </c>
      <c r="F37">
        <f>_xll.RtGet("IDN",D37,"ASK")</f>
        <v>0.34400000000000003</v>
      </c>
      <c r="G37">
        <f t="shared" si="4"/>
        <v>0.31900000000000001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3"/>
        <v>GBP</v>
      </c>
      <c r="N37" s="12" t="s">
        <v>7</v>
      </c>
      <c r="P37" s="16">
        <f>_xll.RHistory(D37,".Timestamp;.Close","START:01-Mar-1995 NBROWS:1 INTERVAL:1D",,"SORT:ASC TSREPEAT:NO")</f>
        <v>34759</v>
      </c>
      <c r="Q37">
        <v>7.94</v>
      </c>
      <c r="S37" t="str">
        <f>_xll.RtGet("IDN",D37,"GV3_TEXT")</f>
        <v>9X12</v>
      </c>
      <c r="T37" s="16" t="e">
        <f t="shared" si="5"/>
        <v>#VALUE!</v>
      </c>
    </row>
    <row r="38" spans="1:20" x14ac:dyDescent="0.25">
      <c r="A38" t="s">
        <v>412</v>
      </c>
      <c r="B38" t="s">
        <v>11</v>
      </c>
      <c r="C38" t="s">
        <v>33</v>
      </c>
      <c r="D38" t="s">
        <v>306</v>
      </c>
      <c r="E38">
        <f>_xll.RtGet("IDN",D38,"BID")</f>
        <v>0.59499999999999997</v>
      </c>
      <c r="F38">
        <f>_xll.RtGet("IDN",D38,"ASK")</f>
        <v>0.61499999999999999</v>
      </c>
      <c r="G38">
        <f t="shared" si="4"/>
        <v>0.60499999999999998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3"/>
        <v>GBP</v>
      </c>
      <c r="N38" s="12" t="s">
        <v>10</v>
      </c>
      <c r="P38" s="16">
        <f>_xll.RHistory(D38,".Timestamp;.Close","START:01-Mar-1995 NBROWS:1 INTERVAL:1D",,"SORT:ASC TSREPEAT:NO")</f>
        <v>34759</v>
      </c>
      <c r="Q38">
        <v>7.29</v>
      </c>
      <c r="S38" t="str">
        <f>_xll.RtGet("IDN",D38,"GV3_TEXT")</f>
        <v>1X7</v>
      </c>
      <c r="T38" s="16" t="e">
        <f t="shared" si="5"/>
        <v>#VALUE!</v>
      </c>
    </row>
    <row r="39" spans="1:20" x14ac:dyDescent="0.25">
      <c r="A39" t="s">
        <v>412</v>
      </c>
      <c r="B39" t="s">
        <v>12</v>
      </c>
      <c r="C39" t="s">
        <v>33</v>
      </c>
      <c r="D39" t="s">
        <v>307</v>
      </c>
      <c r="E39">
        <f>_xll.RtGet("IDN",D39,"BID")</f>
        <v>0.52100000000000002</v>
      </c>
      <c r="F39">
        <f>_xll.RtGet("IDN",D39,"ASK")</f>
        <v>0.54100000000000004</v>
      </c>
      <c r="G39">
        <f t="shared" si="4"/>
        <v>0.53100000000000003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3"/>
        <v>GBP</v>
      </c>
      <c r="N39" s="12" t="s">
        <v>10</v>
      </c>
      <c r="P39" s="16">
        <f>_xll.RHistory(D39,".Timestamp;.Close","START:01-Mar-1995 NBROWS:1 INTERVAL:1D",,"SORT:ASC TSREPEAT:NO")</f>
        <v>34759</v>
      </c>
      <c r="Q39">
        <v>7.43</v>
      </c>
      <c r="S39" t="str">
        <f>_xll.RtGet("IDN",D39,"GV3_TEXT")</f>
        <v>2X8</v>
      </c>
      <c r="T39" s="16" t="e">
        <f t="shared" si="5"/>
        <v>#VALUE!</v>
      </c>
    </row>
    <row r="40" spans="1:20" x14ac:dyDescent="0.25">
      <c r="A40" t="s">
        <v>412</v>
      </c>
      <c r="B40" t="s">
        <v>13</v>
      </c>
      <c r="C40" t="s">
        <v>33</v>
      </c>
      <c r="D40" t="s">
        <v>308</v>
      </c>
      <c r="E40">
        <f>_xll.RtGet("IDN",D40,"BID")</f>
        <v>0.46400000000000002</v>
      </c>
      <c r="F40">
        <f>_xll.RtGet("IDN",D40,"ASK")</f>
        <v>0.48399999999999999</v>
      </c>
      <c r="G40">
        <f t="shared" si="4"/>
        <v>0.47399999999999998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3"/>
        <v>GBP</v>
      </c>
      <c r="N40" s="12" t="s">
        <v>10</v>
      </c>
      <c r="P40" s="16">
        <f>_xll.RHistory(D40,".Timestamp;.Close","START:01-Mar-1995 NBROWS:1 INTERVAL:1D",,"SORT:ASC TSREPEAT:NO")</f>
        <v>34759</v>
      </c>
      <c r="Q40">
        <v>7.71</v>
      </c>
      <c r="S40" t="str">
        <f>_xll.RtGet("IDN",D40,"GV3_TEXT")</f>
        <v>3X9</v>
      </c>
      <c r="T40" s="16" t="e">
        <f t="shared" si="5"/>
        <v>#VALUE!</v>
      </c>
    </row>
    <row r="41" spans="1:20" x14ac:dyDescent="0.25">
      <c r="A41" t="s">
        <v>412</v>
      </c>
      <c r="B41" t="s">
        <v>14</v>
      </c>
      <c r="C41" t="s">
        <v>33</v>
      </c>
      <c r="D41" t="s">
        <v>309</v>
      </c>
      <c r="E41">
        <f>_xll.RtGet("IDN",D41,"BID")</f>
        <v>0.42499999999999999</v>
      </c>
      <c r="F41">
        <f>_xll.RtGet("IDN",D41,"ASK")</f>
        <v>0.47500000000000003</v>
      </c>
      <c r="G41">
        <f t="shared" si="4"/>
        <v>0.45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3"/>
        <v>GBP</v>
      </c>
      <c r="N41" s="12" t="s">
        <v>10</v>
      </c>
      <c r="P41" s="16">
        <f>_xll.RHistory(D41,".Timestamp;.Close","START:01-Mar-1995 NBROWS:1 INTERVAL:1D",,"SORT:ASC TSREPEAT:NO")</f>
        <v>34759</v>
      </c>
      <c r="Q41">
        <v>7.89</v>
      </c>
      <c r="S41" t="str">
        <f>_xll.RtGet("IDN",D41,"GV3_TEXT")</f>
        <v>4X10</v>
      </c>
      <c r="T41" s="16" t="e">
        <f t="shared" si="5"/>
        <v>#VALUE!</v>
      </c>
    </row>
    <row r="42" spans="1:20" x14ac:dyDescent="0.25">
      <c r="A42" t="s">
        <v>412</v>
      </c>
      <c r="B42" t="s">
        <v>15</v>
      </c>
      <c r="C42" t="s">
        <v>33</v>
      </c>
      <c r="D42" t="s">
        <v>310</v>
      </c>
      <c r="E42">
        <f>_xll.RtGet("IDN",D42,"BID")</f>
        <v>0.40600000000000003</v>
      </c>
      <c r="F42">
        <f>_xll.RtGet("IDN",D42,"ASK")</f>
        <v>0.42599999999999999</v>
      </c>
      <c r="G42">
        <f t="shared" si="4"/>
        <v>0.41600000000000004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3"/>
        <v>GBP</v>
      </c>
      <c r="N42" s="12" t="s">
        <v>10</v>
      </c>
      <c r="P42" s="16">
        <f>_xll.RHistory(D42,".Timestamp;.Close","START:01-Mar-1995 NBROWS:1 INTERVAL:1D",,"SORT:ASC TSREPEAT:NO")</f>
        <v>34759</v>
      </c>
      <c r="Q42">
        <v>8.0399999999999991</v>
      </c>
      <c r="S42" t="str">
        <f>_xll.RtGet("IDN",D42,"GV3_TEXT")</f>
        <v>5X11</v>
      </c>
      <c r="T42" s="16" t="e">
        <f t="shared" si="5"/>
        <v>#VALUE!</v>
      </c>
    </row>
    <row r="43" spans="1:20" x14ac:dyDescent="0.25">
      <c r="A43" t="s">
        <v>412</v>
      </c>
      <c r="B43" t="s">
        <v>124</v>
      </c>
      <c r="C43" t="s">
        <v>33</v>
      </c>
      <c r="D43" t="s">
        <v>311</v>
      </c>
      <c r="E43">
        <f>_xll.RtGet("IDN",D43,"BID")</f>
        <v>0.39600000000000002</v>
      </c>
      <c r="F43">
        <f>_xll.RtGet("IDN",D43,"ASK")</f>
        <v>0.41600000000000004</v>
      </c>
      <c r="G43">
        <f t="shared" si="4"/>
        <v>0.40600000000000003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3"/>
        <v>GBP</v>
      </c>
      <c r="N43" s="12" t="s">
        <v>10</v>
      </c>
      <c r="P43" s="16">
        <f>_xll.RHistory(D43,".Timestamp;.Close","START:01-Mar-1995 NBROWS:1 INTERVAL:1D",,"SORT:ASC TSREPEAT:NO")</f>
        <v>34759</v>
      </c>
      <c r="Q43">
        <v>7.75</v>
      </c>
      <c r="S43" t="str">
        <f>_xll.RtGet("IDN",D43,"GV3_TEXT")</f>
        <v>6X12</v>
      </c>
      <c r="T43" s="16" t="e">
        <f t="shared" si="5"/>
        <v>#VALUE!</v>
      </c>
    </row>
    <row r="44" spans="1:20" x14ac:dyDescent="0.25">
      <c r="A44" t="s">
        <v>412</v>
      </c>
      <c r="B44" t="s">
        <v>447</v>
      </c>
      <c r="C44" t="s">
        <v>33</v>
      </c>
      <c r="D44" t="s">
        <v>313</v>
      </c>
      <c r="E44">
        <f>_xll.RtGet("IDN",D44,"BID")</f>
        <v>0.38700000000000001</v>
      </c>
      <c r="F44">
        <f>_xll.RtGet("IDN",D44,"ASK")</f>
        <v>0.40700000000000003</v>
      </c>
      <c r="G44">
        <f t="shared" si="4"/>
        <v>0.39700000000000002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3"/>
        <v>GBP</v>
      </c>
      <c r="N44" s="12" t="s">
        <v>10</v>
      </c>
      <c r="P44" s="16">
        <f>_xll.RHistory(D44,".Timestamp;.Close","START:01-Mar-1995 NBROWS:1 INTERVAL:1D",,"SORT:ASC TSREPEAT:NO")</f>
        <v>34759</v>
      </c>
      <c r="Q44">
        <v>8.09</v>
      </c>
      <c r="S44" t="str">
        <f>_xll.RtGet("IDN",D44,"GV3_TEXT")</f>
        <v xml:space="preserve">      </v>
      </c>
      <c r="T44" s="16" t="e">
        <f t="shared" si="5"/>
        <v>#VALUE!</v>
      </c>
    </row>
    <row r="45" spans="1:20" x14ac:dyDescent="0.25">
      <c r="A45" t="s">
        <v>412</v>
      </c>
      <c r="B45" t="s">
        <v>39</v>
      </c>
      <c r="C45" t="s">
        <v>33</v>
      </c>
      <c r="D45" t="s">
        <v>312</v>
      </c>
      <c r="E45">
        <f>_xll.RtGet("IDN",D45,"BID")</f>
        <v>0.39</v>
      </c>
      <c r="F45">
        <f>_xll.RtGet("IDN",D45,"ASK")</f>
        <v>0.44</v>
      </c>
      <c r="G45">
        <f t="shared" ref="G45" si="6">AVERAGE(E45:F45)</f>
        <v>0.41500000000000004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ref="M45" si="7">B$2</f>
        <v>GBP</v>
      </c>
      <c r="N45" s="12" t="s">
        <v>10</v>
      </c>
      <c r="P45" s="16">
        <f>_xll.RHistory(D45,".Timestamp;.Close","START:01-Mar-1995 NBROWS:1 INTERVAL:1D",,"SORT:ASC TSREPEAT:NO")</f>
        <v>34759</v>
      </c>
      <c r="Q45">
        <v>8.5500000000000007</v>
      </c>
      <c r="S45" t="str">
        <f>_xll.RtGet("IDN",D45,"GV3_TEXT")</f>
        <v>12X18</v>
      </c>
      <c r="T45" s="16" t="e">
        <f t="shared" si="5"/>
        <v>#VALUE!</v>
      </c>
    </row>
    <row r="46" spans="1:20" x14ac:dyDescent="0.25">
      <c r="B46" t="s">
        <v>16</v>
      </c>
      <c r="C46" t="s">
        <v>3</v>
      </c>
      <c r="D46" t="s">
        <v>314</v>
      </c>
      <c r="E46">
        <f>_xll.RtGet("IDN",D46,"BID")</f>
        <v>0.51950000000000007</v>
      </c>
      <c r="F46">
        <f>_xll.RtGet("IDN",D46,"ASK")</f>
        <v>0.5595</v>
      </c>
      <c r="G46">
        <f t="shared" ref="G46" si="8">AVERAGE(E46:F46)</f>
        <v>0.53950000000000009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ref="M46" si="9">B$2</f>
        <v>GBP</v>
      </c>
      <c r="N46" s="12" t="s">
        <v>10</v>
      </c>
      <c r="P46" s="16">
        <f>_xll.RHistory(D46,".Timestamp;.Close","START:01-Mar-1995 NBROWS:1 INTERVAL:1D",,"SORT:ASC TSREPEAT:NO")</f>
        <v>42530</v>
      </c>
      <c r="Q46">
        <v>0.68149999999999999</v>
      </c>
      <c r="T46" s="16"/>
    </row>
    <row r="47" spans="1:20" x14ac:dyDescent="0.25">
      <c r="B47" t="s">
        <v>17</v>
      </c>
      <c r="C47" t="s">
        <v>3</v>
      </c>
      <c r="D47" t="s">
        <v>315</v>
      </c>
      <c r="E47">
        <f>_xll.RtGet("IDN",D47,"BID")</f>
        <v>0.47820000000000001</v>
      </c>
      <c r="F47">
        <f>_xll.RtGet("IDN",D47,"ASK")</f>
        <v>0.49320000000000003</v>
      </c>
      <c r="G47">
        <f t="shared" ref="G47:G62" si="10">AVERAGE(E47:F47)</f>
        <v>0.48570000000000002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ref="M47:M62" si="11">B$2</f>
        <v>GBP</v>
      </c>
      <c r="N47" s="12" t="s">
        <v>10</v>
      </c>
      <c r="P47" s="16">
        <f>_xll.RHistory(D47,".Timestamp;.Close","START:01-Mar-1995 NBROWS:1 INTERVAL:1D",,"SORT:ASC TSREPEAT:NO")</f>
        <v>34759</v>
      </c>
      <c r="Q47">
        <v>8.26</v>
      </c>
      <c r="T47" s="16"/>
    </row>
    <row r="48" spans="1:20" x14ac:dyDescent="0.25">
      <c r="B48" t="s">
        <v>18</v>
      </c>
      <c r="C48" t="s">
        <v>3</v>
      </c>
      <c r="D48" t="s">
        <v>316</v>
      </c>
      <c r="E48">
        <f>_xll.RtGet("IDN",D48,"BID")</f>
        <v>0.48330000000000001</v>
      </c>
      <c r="F48">
        <f>_xll.RtGet("IDN",D48,"ASK")</f>
        <v>0.50130000000000008</v>
      </c>
      <c r="G48">
        <f t="shared" si="10"/>
        <v>0.49230000000000007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11"/>
        <v>GBP</v>
      </c>
      <c r="N48" s="12" t="s">
        <v>10</v>
      </c>
      <c r="P48" s="16">
        <f>_xll.RHistory(D48,".Timestamp;.Close","START:01-Mar-1995 NBROWS:1 INTERVAL:1D",,"SORT:ASC TSREPEAT:NO")</f>
        <v>34759</v>
      </c>
      <c r="Q48">
        <v>8.5399999999999991</v>
      </c>
      <c r="T48" s="16"/>
    </row>
    <row r="49" spans="1:20" x14ac:dyDescent="0.25">
      <c r="B49" t="s">
        <v>19</v>
      </c>
      <c r="C49" t="s">
        <v>3</v>
      </c>
      <c r="D49" t="s">
        <v>317</v>
      </c>
      <c r="E49">
        <f>_xll.RtGet("IDN",D49,"BID")</f>
        <v>0.51219999999999999</v>
      </c>
      <c r="F49">
        <f>_xll.RtGet("IDN",D49,"ASK")</f>
        <v>0.5272</v>
      </c>
      <c r="G49">
        <f t="shared" si="10"/>
        <v>0.51970000000000005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11"/>
        <v>GBP</v>
      </c>
      <c r="N49" s="12" t="s">
        <v>10</v>
      </c>
      <c r="P49" s="16">
        <f>_xll.RHistory(D49,".Timestamp;.Close","START:01-Mar-1995 NBROWS:1 INTERVAL:1D",,"SORT:ASC TSREPEAT:NO")</f>
        <v>34759</v>
      </c>
      <c r="Q49">
        <v>8.6300000000000008</v>
      </c>
      <c r="T49" s="16"/>
    </row>
    <row r="50" spans="1:20" x14ac:dyDescent="0.25">
      <c r="B50" t="s">
        <v>20</v>
      </c>
      <c r="C50" t="s">
        <v>3</v>
      </c>
      <c r="D50" t="s">
        <v>318</v>
      </c>
      <c r="E50">
        <f>_xll.RtGet("IDN",D50,"BID")</f>
        <v>0.54160000000000008</v>
      </c>
      <c r="F50">
        <f>_xll.RtGet("IDN",D50,"ASK")</f>
        <v>0.55659999999999998</v>
      </c>
      <c r="G50">
        <f t="shared" si="10"/>
        <v>0.54910000000000003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11"/>
        <v>GBP</v>
      </c>
      <c r="N50" s="12" t="s">
        <v>10</v>
      </c>
      <c r="P50" s="16">
        <f>_xll.RHistory(D50,".Timestamp;.Close","START:01-Mar-1995 NBROWS:1 INTERVAL:1D",,"SORT:ASC TSREPEAT:NO")</f>
        <v>34759</v>
      </c>
      <c r="Q50">
        <v>8.7200000000000006</v>
      </c>
      <c r="T50" s="16"/>
    </row>
    <row r="51" spans="1:20" x14ac:dyDescent="0.25">
      <c r="B51" t="s">
        <v>21</v>
      </c>
      <c r="C51" t="s">
        <v>3</v>
      </c>
      <c r="D51" t="s">
        <v>319</v>
      </c>
      <c r="E51">
        <f>_xll.RtGet("IDN",D51,"BID")</f>
        <v>0.56520000000000004</v>
      </c>
      <c r="F51">
        <f>_xll.RtGet("IDN",D51,"ASK")</f>
        <v>0.58020000000000005</v>
      </c>
      <c r="G51">
        <f t="shared" si="10"/>
        <v>0.57269999999999999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11"/>
        <v>GBP</v>
      </c>
      <c r="N51" s="12" t="s">
        <v>10</v>
      </c>
      <c r="P51" s="16">
        <f>_xll.RHistory(D51,".Timestamp;.Close","START:01-Mar-1995 NBROWS:1 INTERVAL:1D",,"SORT:ASC TSREPEAT:NO")</f>
        <v>34759</v>
      </c>
      <c r="Q51">
        <v>8.7799999999999994</v>
      </c>
      <c r="T51" s="16"/>
    </row>
    <row r="52" spans="1:20" x14ac:dyDescent="0.25">
      <c r="B52" t="s">
        <v>22</v>
      </c>
      <c r="C52" t="s">
        <v>3</v>
      </c>
      <c r="D52" t="s">
        <v>320</v>
      </c>
      <c r="E52">
        <f>_xll.RtGet("IDN",D52,"BID")</f>
        <v>0.58389999999999997</v>
      </c>
      <c r="F52">
        <f>_xll.RtGet("IDN",D52,"ASK")</f>
        <v>0.59889999999999999</v>
      </c>
      <c r="G52">
        <f t="shared" si="10"/>
        <v>0.59139999999999993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11"/>
        <v>GBP</v>
      </c>
      <c r="N52" s="12" t="s">
        <v>10</v>
      </c>
      <c r="P52" s="16">
        <f>_xll.RHistory(D52,".Timestamp;.Close","START:01-Mar-1995 NBROWS:1 INTERVAL:1D",,"SORT:ASC TSREPEAT:NO")</f>
        <v>34759</v>
      </c>
      <c r="Q52">
        <v>8.85</v>
      </c>
      <c r="T52" s="16"/>
    </row>
    <row r="53" spans="1:20" x14ac:dyDescent="0.25">
      <c r="B53" t="s">
        <v>23</v>
      </c>
      <c r="C53" t="s">
        <v>3</v>
      </c>
      <c r="D53" t="s">
        <v>321</v>
      </c>
      <c r="E53">
        <f>_xll.RtGet("IDN",D53,"BID")</f>
        <v>0.60130000000000006</v>
      </c>
      <c r="F53">
        <f>_xll.RtGet("IDN",D53,"ASK")</f>
        <v>0.61630000000000007</v>
      </c>
      <c r="G53">
        <f t="shared" si="10"/>
        <v>0.60880000000000001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11"/>
        <v>GBP</v>
      </c>
      <c r="N53" s="12" t="s">
        <v>10</v>
      </c>
      <c r="P53" s="16">
        <f>_xll.RHistory(D53,".Timestamp;.Close","START:01-Mar-1995 NBROWS:1 INTERVAL:1D",,"SORT:ASC TSREPEAT:NO")</f>
        <v>34759</v>
      </c>
      <c r="Q53">
        <v>8.85</v>
      </c>
      <c r="T53" s="16"/>
    </row>
    <row r="54" spans="1:20" x14ac:dyDescent="0.25">
      <c r="B54" t="s">
        <v>24</v>
      </c>
      <c r="C54" t="s">
        <v>3</v>
      </c>
      <c r="D54" t="s">
        <v>322</v>
      </c>
      <c r="E54">
        <f>_xll.RtGet("IDN",D54,"BID")</f>
        <v>0.61480000000000001</v>
      </c>
      <c r="F54">
        <f>_xll.RtGet("IDN",D54,"ASK")</f>
        <v>0.62980000000000003</v>
      </c>
      <c r="G54">
        <f t="shared" si="10"/>
        <v>0.62230000000000008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11"/>
        <v>GBP</v>
      </c>
      <c r="N54" s="12" t="s">
        <v>10</v>
      </c>
      <c r="P54" s="16">
        <f>_xll.RHistory(D54,".Timestamp;.Close","START:01-Mar-1995 NBROWS:1 INTERVAL:1D",,"SORT:ASC TSREPEAT:NO")</f>
        <v>34759</v>
      </c>
      <c r="Q54">
        <v>8.86</v>
      </c>
      <c r="T54" s="16"/>
    </row>
    <row r="55" spans="1:20" x14ac:dyDescent="0.25">
      <c r="B55" t="s">
        <v>25</v>
      </c>
      <c r="C55" t="s">
        <v>3</v>
      </c>
      <c r="D55" t="s">
        <v>323</v>
      </c>
      <c r="E55">
        <f>_xll.RtGet("IDN",D55,"BID")</f>
        <v>0.62509999999999999</v>
      </c>
      <c r="F55">
        <f>_xll.RtGet("IDN",D55,"ASK")</f>
        <v>0.6401</v>
      </c>
      <c r="G55">
        <f t="shared" si="10"/>
        <v>0.63260000000000005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11"/>
        <v>GBP</v>
      </c>
      <c r="N55" s="12" t="s">
        <v>10</v>
      </c>
      <c r="P55" s="16">
        <f>_xll.RHistory(D55,".Timestamp;.Close","START:01-Mar-1995 NBROWS:1 INTERVAL:1D",,"SORT:ASC TSREPEAT:NO")</f>
        <v>34759</v>
      </c>
      <c r="Q55">
        <v>8.8800000000000008</v>
      </c>
    </row>
    <row r="56" spans="1:20" x14ac:dyDescent="0.25">
      <c r="B56" t="s">
        <v>26</v>
      </c>
      <c r="C56" t="s">
        <v>3</v>
      </c>
      <c r="D56" t="s">
        <v>324</v>
      </c>
      <c r="E56">
        <f>_xll.RtGet("IDN",D56,"BID")</f>
        <v>0.64610000000000001</v>
      </c>
      <c r="F56">
        <f>_xll.RtGet("IDN",D56,"ASK")</f>
        <v>0.66110000000000002</v>
      </c>
      <c r="G56">
        <f t="shared" si="10"/>
        <v>0.65359999999999996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11"/>
        <v>GBP</v>
      </c>
      <c r="N56" s="12" t="s">
        <v>10</v>
      </c>
      <c r="P56" s="16">
        <f>_xll.RHistory(D56,".Timestamp;.Close","START:01-Mar-1995 NBROWS:1 INTERVAL:1D",,"SORT:ASC TSREPEAT:NO")</f>
        <v>37851</v>
      </c>
      <c r="Q56">
        <v>4.7699999999999996</v>
      </c>
    </row>
    <row r="57" spans="1:20" x14ac:dyDescent="0.25">
      <c r="B57" t="s">
        <v>27</v>
      </c>
      <c r="C57" t="s">
        <v>3</v>
      </c>
      <c r="D57" t="s">
        <v>325</v>
      </c>
      <c r="E57">
        <f>_xll.RtGet("IDN",D57,"BID")</f>
        <v>0.66460000000000008</v>
      </c>
      <c r="F57">
        <f>_xll.RtGet("IDN",D57,"ASK")</f>
        <v>0.67959999999999998</v>
      </c>
      <c r="G57">
        <f t="shared" si="10"/>
        <v>0.67210000000000003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11"/>
        <v>GBP</v>
      </c>
      <c r="N57" s="12" t="s">
        <v>10</v>
      </c>
      <c r="P57" s="16">
        <f>_xll.RHistory(D57,".Timestamp;.Close","START:01-Mar-1995 NBROWS:1 INTERVAL:1D",,"SORT:ASC TSREPEAT:NO")</f>
        <v>37851</v>
      </c>
      <c r="Q57">
        <v>4.79</v>
      </c>
    </row>
    <row r="58" spans="1:20" x14ac:dyDescent="0.25">
      <c r="B58" t="s">
        <v>28</v>
      </c>
      <c r="C58" t="s">
        <v>3</v>
      </c>
      <c r="D58" t="s">
        <v>326</v>
      </c>
      <c r="E58">
        <f>_xll.RtGet("IDN",D58,"BID")</f>
        <v>0.67060000000000008</v>
      </c>
      <c r="F58">
        <f>_xll.RtGet("IDN",D58,"ASK")</f>
        <v>0.68559999999999999</v>
      </c>
      <c r="G58">
        <f t="shared" si="10"/>
        <v>0.67810000000000004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11"/>
        <v>GBP</v>
      </c>
      <c r="N58" s="12" t="s">
        <v>10</v>
      </c>
      <c r="P58" s="16">
        <f>_xll.RHistory(D58,".Timestamp;.Close","START:01-Mar-1995 NBROWS:1 INTERVAL:1D",,"SORT:ASC TSREPEAT:NO")</f>
        <v>37851</v>
      </c>
      <c r="Q58">
        <v>4.79</v>
      </c>
    </row>
    <row r="59" spans="1:20" x14ac:dyDescent="0.25">
      <c r="B59" t="s">
        <v>29</v>
      </c>
      <c r="C59" t="s">
        <v>3</v>
      </c>
      <c r="D59" t="s">
        <v>327</v>
      </c>
      <c r="E59">
        <f>_xll.RtGet("IDN",D59,"BID")</f>
        <v>0.6573</v>
      </c>
      <c r="F59">
        <f>_xll.RtGet("IDN",D59,"ASK")</f>
        <v>0.67230000000000001</v>
      </c>
      <c r="G59">
        <f t="shared" si="10"/>
        <v>0.66480000000000006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11"/>
        <v>GBP</v>
      </c>
      <c r="N59" s="12" t="s">
        <v>10</v>
      </c>
      <c r="P59" s="16">
        <f>_xll.RHistory(D59,".Timestamp;.Close","START:01-Mar-1995 NBROWS:1 INTERVAL:1D",,"SORT:ASC TSREPEAT:NO")</f>
        <v>36020</v>
      </c>
      <c r="Q59">
        <v>5.97</v>
      </c>
    </row>
    <row r="60" spans="1:20" x14ac:dyDescent="0.25">
      <c r="B60" t="s">
        <v>30</v>
      </c>
      <c r="C60" t="s">
        <v>3</v>
      </c>
      <c r="D60" t="s">
        <v>328</v>
      </c>
      <c r="E60">
        <f>_xll.RtGet("IDN",D60,"BID")</f>
        <v>0.6401</v>
      </c>
      <c r="F60">
        <f>_xll.RtGet("IDN",D60,"ASK")</f>
        <v>0.65510000000000002</v>
      </c>
      <c r="G60">
        <f t="shared" si="10"/>
        <v>0.64759999999999995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11"/>
        <v>GBP</v>
      </c>
      <c r="N60" s="12" t="s">
        <v>10</v>
      </c>
      <c r="P60" s="16">
        <f>_xll.RHistory(D60,".Timestamp;.Close","START:01-Mar-1995 NBROWS:1 INTERVAL:1D",,"SORT:ASC TSREPEAT:NO")</f>
        <v>37851</v>
      </c>
      <c r="Q60">
        <v>4.79</v>
      </c>
    </row>
    <row r="61" spans="1:20" x14ac:dyDescent="0.25">
      <c r="A61" t="s">
        <v>412</v>
      </c>
      <c r="B61" t="s">
        <v>157</v>
      </c>
      <c r="C61" t="s">
        <v>3</v>
      </c>
      <c r="D61" t="s">
        <v>329</v>
      </c>
      <c r="E61">
        <f>_xll.RtGet("IDN",D61,"BID")</f>
        <v>0.50900000000000001</v>
      </c>
      <c r="F61">
        <f>_xll.RtGet("IDN",D61,"ASK")</f>
        <v>0.67900000000000005</v>
      </c>
      <c r="G61">
        <f t="shared" si="10"/>
        <v>0.59400000000000008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si="11"/>
        <v>GBP</v>
      </c>
      <c r="N61" s="12" t="s">
        <v>10</v>
      </c>
      <c r="P61" s="16">
        <f>_xll.RHistory(D61,".Timestamp;.Close","START:01-Mar-1995 NBROWS:1 INTERVAL:1D",,"SORT:ASC TSREPEAT:NO")</f>
        <v>37914</v>
      </c>
      <c r="Q61">
        <v>4.82</v>
      </c>
    </row>
    <row r="62" spans="1:20" x14ac:dyDescent="0.25">
      <c r="A62" t="s">
        <v>412</v>
      </c>
      <c r="B62" t="s">
        <v>158</v>
      </c>
      <c r="C62" t="s">
        <v>3</v>
      </c>
      <c r="D62" t="s">
        <v>330</v>
      </c>
      <c r="E62">
        <f>_xll.RtGet("IDN",D62,"BID")</f>
        <v>0.46400000000000002</v>
      </c>
      <c r="F62">
        <f>_xll.RtGet("IDN",D62,"ASK")</f>
        <v>0.63400000000000001</v>
      </c>
      <c r="G62">
        <f t="shared" si="10"/>
        <v>0.54900000000000004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11"/>
        <v>GBP</v>
      </c>
      <c r="N62" s="12" t="s">
        <v>10</v>
      </c>
      <c r="P62" s="16">
        <f>_xll.RHistory(D62,".Timestamp;.Close","START:01-Mar-1995 NBROWS:1 INTERVAL:1D",,"SORT:ASC TSREPEAT:NO")</f>
        <v>37914</v>
      </c>
      <c r="Q62">
        <v>4.75</v>
      </c>
    </row>
  </sheetData>
  <dataValidations disablePrompts="1" count="1">
    <dataValidation type="list" allowBlank="1" showInputMessage="1" showErrorMessage="1" sqref="L5:L62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CF2C-0A19-4BB1-8993-A750BB920445}">
  <sheetPr>
    <tabColor theme="9"/>
  </sheetPr>
  <dimension ref="B2:E3"/>
  <sheetViews>
    <sheetView workbookViewId="0">
      <selection activeCell="B2" sqref="B2"/>
    </sheetView>
  </sheetViews>
  <sheetFormatPr defaultRowHeight="15" x14ac:dyDescent="0.25"/>
  <cols>
    <col min="4" max="4" width="10.42578125" bestFit="1" customWidth="1"/>
  </cols>
  <sheetData>
    <row r="2" spans="2:5" x14ac:dyDescent="0.25">
      <c r="B2" s="17" t="s">
        <v>0</v>
      </c>
      <c r="C2" s="17" t="s">
        <v>57</v>
      </c>
      <c r="D2" s="17" t="s">
        <v>413</v>
      </c>
      <c r="E2" s="17" t="s">
        <v>414</v>
      </c>
    </row>
    <row r="3" spans="2:5" x14ac:dyDescent="0.25">
      <c r="B3" t="s">
        <v>5</v>
      </c>
      <c r="C3" t="s">
        <v>415</v>
      </c>
      <c r="D3" s="16">
        <f>_xll.RHistory(C3,".Timestamp;.Close","START:01-Mar-1995 NBROWS:1 INTERVAL:1D",,"SORT:ASC TSREPEAT:NO")</f>
        <v>37502</v>
      </c>
      <c r="E3">
        <v>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Frågor</vt:lpstr>
      <vt:lpstr>SuperRICs</vt:lpstr>
      <vt:lpstr>SEK</vt:lpstr>
      <vt:lpstr>USD</vt:lpstr>
      <vt:lpstr>NOK</vt:lpstr>
      <vt:lpstr>EUR</vt:lpstr>
      <vt:lpstr>DKK</vt:lpstr>
      <vt:lpstr>GBP</vt:lpstr>
      <vt:lpstr>HistoricalStart</vt:lpstr>
      <vt:lpstr>DayCounts</vt:lpstr>
      <vt:lpstr>DropLists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2020-03-24T17:03:46Z</dcterms:modified>
</cp:coreProperties>
</file>