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ocuments\MSc Git\MScCurveModeling\"/>
    </mc:Choice>
  </mc:AlternateContent>
  <xr:revisionPtr revIDLastSave="0" documentId="13_ncr:1_{49BA5759-802A-474B-A735-26A7C1EA6AAC}" xr6:coauthVersionLast="36" xr6:coauthVersionMax="45" xr10:uidLastSave="{00000000-0000-0000-0000-000000000000}"/>
  <bookViews>
    <workbookView xWindow="-120" yWindow="1140" windowWidth="29040" windowHeight="15990" tabRatio="794" xr2:uid="{CB33115E-7841-4E48-8745-23DB52C94076}"/>
  </bookViews>
  <sheets>
    <sheet name="Frågor" sheetId="13" r:id="rId1"/>
    <sheet name="SuperRICs" sheetId="7" r:id="rId2"/>
    <sheet name="SEK" sheetId="1" r:id="rId3"/>
    <sheet name="USD" sheetId="2" r:id="rId4"/>
    <sheet name="NOK" sheetId="3" r:id="rId5"/>
    <sheet name="EUR" sheetId="4" r:id="rId6"/>
    <sheet name="DKK" sheetId="5" r:id="rId7"/>
    <sheet name="GBP" sheetId="6" r:id="rId8"/>
    <sheet name="HistoricalStart" sheetId="11" r:id="rId9"/>
    <sheet name="DayCounts" sheetId="9" r:id="rId10"/>
    <sheet name="DropLists" sheetId="8" r:id="rId11"/>
    <sheet name="AppendixTables" sheetId="12" r:id="rId12"/>
  </sheets>
  <definedNames>
    <definedName name="_xlnm._FilterDatabase" localSheetId="11" hidden="1">AppendixTables!$B$4:$M$63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7" i="12" l="1"/>
  <c r="R37" i="12" s="1"/>
  <c r="M35" i="2"/>
  <c r="Q6" i="12"/>
  <c r="P6" i="12" s="1"/>
  <c r="Q7" i="12"/>
  <c r="W7" i="12" s="1"/>
  <c r="Z7" i="12"/>
  <c r="Q8" i="12"/>
  <c r="R8" i="12" s="1"/>
  <c r="Q9" i="12"/>
  <c r="R9" i="12" s="1"/>
  <c r="S9" i="12"/>
  <c r="Y9" i="12"/>
  <c r="Q10" i="12"/>
  <c r="P10" i="12" s="1"/>
  <c r="W10" i="12"/>
  <c r="X10" i="12"/>
  <c r="Q11" i="12"/>
  <c r="W11" i="12" s="1"/>
  <c r="S11" i="12"/>
  <c r="Z11" i="12"/>
  <c r="Q12" i="12"/>
  <c r="S12" i="12" s="1"/>
  <c r="R12" i="12"/>
  <c r="V12" i="12"/>
  <c r="Q13" i="12"/>
  <c r="R13" i="12" s="1"/>
  <c r="Q14" i="12"/>
  <c r="P14" i="12" s="1"/>
  <c r="Q15" i="12"/>
  <c r="P15" i="12" s="1"/>
  <c r="Q16" i="12"/>
  <c r="Q17" i="12"/>
  <c r="R17" i="12" s="1"/>
  <c r="Q18" i="12"/>
  <c r="P18" i="12" s="1"/>
  <c r="Q19" i="12"/>
  <c r="P19" i="12" s="1"/>
  <c r="Q20" i="12"/>
  <c r="W20" i="12" s="1"/>
  <c r="Q21" i="12"/>
  <c r="R21" i="12" s="1"/>
  <c r="Q22" i="12"/>
  <c r="P22" i="12" s="1"/>
  <c r="X22" i="12"/>
  <c r="Q23" i="12"/>
  <c r="P23" i="12" s="1"/>
  <c r="S23" i="12"/>
  <c r="V23" i="12"/>
  <c r="W23" i="12"/>
  <c r="Z23" i="12"/>
  <c r="Q24" i="12"/>
  <c r="W24" i="12" s="1"/>
  <c r="R24" i="12"/>
  <c r="S24" i="12"/>
  <c r="Q25" i="12"/>
  <c r="R25" i="12" s="1"/>
  <c r="Q26" i="12"/>
  <c r="P26" i="12" s="1"/>
  <c r="Q27" i="12"/>
  <c r="P27" i="12" s="1"/>
  <c r="X27" i="12"/>
  <c r="Q28" i="12"/>
  <c r="S28" i="12" s="1"/>
  <c r="Q29" i="12"/>
  <c r="R29" i="12" s="1"/>
  <c r="Z29" i="12"/>
  <c r="Q30" i="12"/>
  <c r="Z30" i="12"/>
  <c r="Q31" i="12"/>
  <c r="P31" i="12" s="1"/>
  <c r="X31" i="12"/>
  <c r="Q32" i="12"/>
  <c r="Q33" i="12"/>
  <c r="Q34" i="12"/>
  <c r="Q5" i="12"/>
  <c r="W5" i="12" s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5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P35" i="2"/>
  <c r="G35" i="2"/>
  <c r="E6" i="2"/>
  <c r="F9" i="2"/>
  <c r="P10" i="2"/>
  <c r="E14" i="2"/>
  <c r="F17" i="2"/>
  <c r="P18" i="2"/>
  <c r="F14" i="2"/>
  <c r="E12" i="2"/>
  <c r="F6" i="2"/>
  <c r="P7" i="2"/>
  <c r="E11" i="2"/>
  <c r="P15" i="2"/>
  <c r="E8" i="2"/>
  <c r="F11" i="2"/>
  <c r="P12" i="2"/>
  <c r="E16" i="2"/>
  <c r="F19" i="2"/>
  <c r="P20" i="2"/>
  <c r="E21" i="2"/>
  <c r="P14" i="2"/>
  <c r="E18" i="2"/>
  <c r="F15" i="2"/>
  <c r="F8" i="2"/>
  <c r="P9" i="2"/>
  <c r="E13" i="2"/>
  <c r="F16" i="2"/>
  <c r="P17" i="2"/>
  <c r="F13" i="2"/>
  <c r="P16" i="2"/>
  <c r="P6" i="2"/>
  <c r="E10" i="2"/>
  <c r="F21" i="2"/>
  <c r="E7" i="2"/>
  <c r="F10" i="2"/>
  <c r="P11" i="2"/>
  <c r="E15" i="2"/>
  <c r="F18" i="2"/>
  <c r="P19" i="2"/>
  <c r="F7" i="2"/>
  <c r="P8" i="2"/>
  <c r="E20" i="2"/>
  <c r="E9" i="2"/>
  <c r="F12" i="2"/>
  <c r="P13" i="2"/>
  <c r="E17" i="2"/>
  <c r="F20" i="2"/>
  <c r="P21" i="2"/>
  <c r="E19" i="2"/>
  <c r="P5" i="2"/>
  <c r="F5" i="2"/>
  <c r="E5" i="2"/>
  <c r="P98" i="2"/>
  <c r="F97" i="2"/>
  <c r="E94" i="2"/>
  <c r="P90" i="2"/>
  <c r="F89" i="2"/>
  <c r="E86" i="2"/>
  <c r="F92" i="2"/>
  <c r="E89" i="2"/>
  <c r="P86" i="2"/>
  <c r="E96" i="2"/>
  <c r="E88" i="2"/>
  <c r="F94" i="2"/>
  <c r="P87" i="2"/>
  <c r="E97" i="2"/>
  <c r="P93" i="2"/>
  <c r="F96" i="2"/>
  <c r="F88" i="2"/>
  <c r="F91" i="2"/>
  <c r="E91" i="2"/>
  <c r="F86" i="2"/>
  <c r="P96" i="2"/>
  <c r="F95" i="2"/>
  <c r="E92" i="2"/>
  <c r="P88" i="2"/>
  <c r="F87" i="2"/>
  <c r="P91" i="2"/>
  <c r="P94" i="2"/>
  <c r="P92" i="2"/>
  <c r="F98" i="2"/>
  <c r="E95" i="2"/>
  <c r="F90" i="2"/>
  <c r="E87" i="2"/>
  <c r="F93" i="2"/>
  <c r="E90" i="2"/>
  <c r="E93" i="2"/>
  <c r="P89" i="2"/>
  <c r="P95" i="2"/>
  <c r="E98" i="2"/>
  <c r="P97" i="2"/>
  <c r="G42" i="3"/>
  <c r="P6" i="6"/>
  <c r="P14" i="6"/>
  <c r="P22" i="6"/>
  <c r="P30" i="6"/>
  <c r="P38" i="6"/>
  <c r="P46" i="6"/>
  <c r="P54" i="6"/>
  <c r="P62" i="6"/>
  <c r="P12" i="6"/>
  <c r="P60" i="6"/>
  <c r="P7" i="6"/>
  <c r="P15" i="6"/>
  <c r="P23" i="6"/>
  <c r="P31" i="6"/>
  <c r="P39" i="6"/>
  <c r="P47" i="6"/>
  <c r="P55" i="6"/>
  <c r="P58" i="6"/>
  <c r="P28" i="6"/>
  <c r="P8" i="6"/>
  <c r="P16" i="6"/>
  <c r="P24" i="6"/>
  <c r="P32" i="6"/>
  <c r="P40" i="6"/>
  <c r="P48" i="6"/>
  <c r="P56" i="6"/>
  <c r="P59" i="6"/>
  <c r="P52" i="6"/>
  <c r="P9" i="6"/>
  <c r="P17" i="6"/>
  <c r="P25" i="6"/>
  <c r="P33" i="6"/>
  <c r="P41" i="6"/>
  <c r="P49" i="6"/>
  <c r="P57" i="6"/>
  <c r="P44" i="6"/>
  <c r="P10" i="6"/>
  <c r="P18" i="6"/>
  <c r="P26" i="6"/>
  <c r="P34" i="6"/>
  <c r="P42" i="6"/>
  <c r="P50" i="6"/>
  <c r="P36" i="6"/>
  <c r="P11" i="6"/>
  <c r="P19" i="6"/>
  <c r="P27" i="6"/>
  <c r="P35" i="6"/>
  <c r="P43" i="6"/>
  <c r="P51" i="6"/>
  <c r="P20" i="6"/>
  <c r="P13" i="6"/>
  <c r="P21" i="6"/>
  <c r="P29" i="6"/>
  <c r="P37" i="6"/>
  <c r="P45" i="6"/>
  <c r="P53" i="6"/>
  <c r="P61" i="6"/>
  <c r="P6" i="5"/>
  <c r="P14" i="5"/>
  <c r="P22" i="5"/>
  <c r="P30" i="5"/>
  <c r="P38" i="5"/>
  <c r="P46" i="5"/>
  <c r="P34" i="5"/>
  <c r="P51" i="5"/>
  <c r="P37" i="5"/>
  <c r="P7" i="5"/>
  <c r="P15" i="5"/>
  <c r="P23" i="5"/>
  <c r="P31" i="5"/>
  <c r="P39" i="5"/>
  <c r="P47" i="5"/>
  <c r="P26" i="5"/>
  <c r="P42" i="5"/>
  <c r="P21" i="5"/>
  <c r="P8" i="5"/>
  <c r="P16" i="5"/>
  <c r="P24" i="5"/>
  <c r="P32" i="5"/>
  <c r="P40" i="5"/>
  <c r="P48" i="5"/>
  <c r="P18" i="5"/>
  <c r="P50" i="5"/>
  <c r="P29" i="5"/>
  <c r="P9" i="5"/>
  <c r="P17" i="5"/>
  <c r="P25" i="5"/>
  <c r="P33" i="5"/>
  <c r="P41" i="5"/>
  <c r="P49" i="5"/>
  <c r="P10" i="5"/>
  <c r="P52" i="5"/>
  <c r="P53" i="5"/>
  <c r="P11" i="5"/>
  <c r="P19" i="5"/>
  <c r="P27" i="5"/>
  <c r="P35" i="5"/>
  <c r="P43" i="5"/>
  <c r="P13" i="5"/>
  <c r="P12" i="5"/>
  <c r="P20" i="5"/>
  <c r="P28" i="5"/>
  <c r="P36" i="5"/>
  <c r="P44" i="5"/>
  <c r="P45" i="5"/>
  <c r="P6" i="4"/>
  <c r="P14" i="4"/>
  <c r="P22" i="4"/>
  <c r="P30" i="4"/>
  <c r="P38" i="4"/>
  <c r="P46" i="4"/>
  <c r="P54" i="4"/>
  <c r="P62" i="4"/>
  <c r="P70" i="4"/>
  <c r="P78" i="4"/>
  <c r="P86" i="4"/>
  <c r="P94" i="4"/>
  <c r="P102" i="4"/>
  <c r="P110" i="4"/>
  <c r="P118" i="4"/>
  <c r="P126" i="4"/>
  <c r="P134" i="4"/>
  <c r="P53" i="4"/>
  <c r="P101" i="4"/>
  <c r="P7" i="4"/>
  <c r="P15" i="4"/>
  <c r="P23" i="4"/>
  <c r="P31" i="4"/>
  <c r="P39" i="4"/>
  <c r="P47" i="4"/>
  <c r="P55" i="4"/>
  <c r="P63" i="4"/>
  <c r="P71" i="4"/>
  <c r="P79" i="4"/>
  <c r="P87" i="4"/>
  <c r="P95" i="4"/>
  <c r="P103" i="4"/>
  <c r="P111" i="4"/>
  <c r="P119" i="4"/>
  <c r="P127" i="4"/>
  <c r="P130" i="4"/>
  <c r="P61" i="4"/>
  <c r="P109" i="4"/>
  <c r="P8" i="4"/>
  <c r="P16" i="4"/>
  <c r="P24" i="4"/>
  <c r="P32" i="4"/>
  <c r="P40" i="4"/>
  <c r="P48" i="4"/>
  <c r="P56" i="4"/>
  <c r="P64" i="4"/>
  <c r="P72" i="4"/>
  <c r="P80" i="4"/>
  <c r="P88" i="4"/>
  <c r="P96" i="4"/>
  <c r="P104" i="4"/>
  <c r="P112" i="4"/>
  <c r="P120" i="4"/>
  <c r="P128" i="4"/>
  <c r="P13" i="4"/>
  <c r="P85" i="4"/>
  <c r="P9" i="4"/>
  <c r="P17" i="4"/>
  <c r="P25" i="4"/>
  <c r="P33" i="4"/>
  <c r="P41" i="4"/>
  <c r="P49" i="4"/>
  <c r="P57" i="4"/>
  <c r="P65" i="4"/>
  <c r="P73" i="4"/>
  <c r="P81" i="4"/>
  <c r="P89" i="4"/>
  <c r="P97" i="4"/>
  <c r="P105" i="4"/>
  <c r="P113" i="4"/>
  <c r="P121" i="4"/>
  <c r="P129" i="4"/>
  <c r="P21" i="4"/>
  <c r="P77" i="4"/>
  <c r="P125" i="4"/>
  <c r="P10" i="4"/>
  <c r="P18" i="4"/>
  <c r="P26" i="4"/>
  <c r="P34" i="4"/>
  <c r="P42" i="4"/>
  <c r="P50" i="4"/>
  <c r="P58" i="4"/>
  <c r="P66" i="4"/>
  <c r="P74" i="4"/>
  <c r="P82" i="4"/>
  <c r="P90" i="4"/>
  <c r="P98" i="4"/>
  <c r="P106" i="4"/>
  <c r="P114" i="4"/>
  <c r="P122" i="4"/>
  <c r="P29" i="4"/>
  <c r="P69" i="4"/>
  <c r="P133" i="4"/>
  <c r="P11" i="4"/>
  <c r="P19" i="4"/>
  <c r="P27" i="4"/>
  <c r="P35" i="4"/>
  <c r="P43" i="4"/>
  <c r="P51" i="4"/>
  <c r="P59" i="4"/>
  <c r="P67" i="4"/>
  <c r="P75" i="4"/>
  <c r="P83" i="4"/>
  <c r="P91" i="4"/>
  <c r="P99" i="4"/>
  <c r="P107" i="4"/>
  <c r="P115" i="4"/>
  <c r="P123" i="4"/>
  <c r="P131" i="4"/>
  <c r="P37" i="4"/>
  <c r="P117" i="4"/>
  <c r="P12" i="4"/>
  <c r="P20" i="4"/>
  <c r="P28" i="4"/>
  <c r="P36" i="4"/>
  <c r="P44" i="4"/>
  <c r="P52" i="4"/>
  <c r="P60" i="4"/>
  <c r="P68" i="4"/>
  <c r="P76" i="4"/>
  <c r="P84" i="4"/>
  <c r="P92" i="4"/>
  <c r="P100" i="4"/>
  <c r="P108" i="4"/>
  <c r="P116" i="4"/>
  <c r="P124" i="4"/>
  <c r="P132" i="4"/>
  <c r="P45" i="4"/>
  <c r="P93" i="4"/>
  <c r="Z37" i="12" l="1"/>
  <c r="Y37" i="12"/>
  <c r="P37" i="12"/>
  <c r="X37" i="12"/>
  <c r="V37" i="12"/>
  <c r="W37" i="12"/>
  <c r="T37" i="12"/>
  <c r="S37" i="12"/>
  <c r="Y5" i="12"/>
  <c r="W27" i="12"/>
  <c r="Z24" i="12"/>
  <c r="X19" i="12"/>
  <c r="Z15" i="12"/>
  <c r="Z5" i="12"/>
  <c r="S27" i="12"/>
  <c r="V24" i="12"/>
  <c r="W19" i="12"/>
  <c r="X15" i="12"/>
  <c r="Z12" i="12"/>
  <c r="Z10" i="12"/>
  <c r="P9" i="12"/>
  <c r="W15" i="12"/>
  <c r="Z18" i="12"/>
  <c r="V15" i="12"/>
  <c r="Z26" i="12"/>
  <c r="X26" i="12"/>
  <c r="Z21" i="12"/>
  <c r="W18" i="12"/>
  <c r="S15" i="12"/>
  <c r="W31" i="12"/>
  <c r="Z27" i="12"/>
  <c r="Z25" i="12"/>
  <c r="Z20" i="12"/>
  <c r="Z14" i="12"/>
  <c r="X11" i="12"/>
  <c r="X9" i="12"/>
  <c r="T19" i="12"/>
  <c r="T11" i="12"/>
  <c r="T15" i="12"/>
  <c r="T7" i="12"/>
  <c r="W16" i="12"/>
  <c r="T16" i="12"/>
  <c r="V16" i="12"/>
  <c r="R16" i="12"/>
  <c r="S16" i="12"/>
  <c r="P34" i="12"/>
  <c r="X34" i="12"/>
  <c r="Z34" i="12"/>
  <c r="X5" i="12"/>
  <c r="V5" i="12"/>
  <c r="R5" i="12"/>
  <c r="R33" i="12"/>
  <c r="Z33" i="12"/>
  <c r="P30" i="12"/>
  <c r="X30" i="12"/>
  <c r="W32" i="12"/>
  <c r="R32" i="12"/>
  <c r="S32" i="12"/>
  <c r="V32" i="12"/>
  <c r="Z32" i="12"/>
  <c r="P5" i="12"/>
  <c r="S5" i="12"/>
  <c r="W28" i="12"/>
  <c r="V28" i="12"/>
  <c r="Z28" i="12"/>
  <c r="R28" i="12"/>
  <c r="T5" i="12"/>
  <c r="Z31" i="12"/>
  <c r="Z19" i="12"/>
  <c r="X18" i="12"/>
  <c r="V9" i="12"/>
  <c r="X7" i="12"/>
  <c r="X20" i="12"/>
  <c r="X14" i="12"/>
  <c r="T12" i="12"/>
  <c r="S7" i="12"/>
  <c r="V31" i="12"/>
  <c r="Z22" i="12"/>
  <c r="V20" i="12"/>
  <c r="V19" i="12"/>
  <c r="Z17" i="12"/>
  <c r="W14" i="12"/>
  <c r="V8" i="12"/>
  <c r="Z6" i="12"/>
  <c r="T20" i="12"/>
  <c r="S31" i="12"/>
  <c r="V27" i="12"/>
  <c r="X23" i="12"/>
  <c r="W22" i="12"/>
  <c r="S20" i="12"/>
  <c r="S19" i="12"/>
  <c r="V11" i="12"/>
  <c r="Z9" i="12"/>
  <c r="W6" i="12"/>
  <c r="R20" i="12"/>
  <c r="T8" i="12"/>
  <c r="V6" i="12"/>
  <c r="S8" i="12"/>
  <c r="V7" i="12"/>
  <c r="X6" i="12"/>
  <c r="W34" i="12"/>
  <c r="Y33" i="12"/>
  <c r="P33" i="12"/>
  <c r="X17" i="12"/>
  <c r="Z16" i="12"/>
  <c r="V14" i="12"/>
  <c r="X13" i="12"/>
  <c r="P17" i="12"/>
  <c r="V34" i="12"/>
  <c r="X33" i="12"/>
  <c r="V30" i="12"/>
  <c r="X29" i="12"/>
  <c r="V22" i="12"/>
  <c r="X21" i="12"/>
  <c r="V18" i="12"/>
  <c r="V10" i="12"/>
  <c r="Z8" i="12"/>
  <c r="W33" i="12"/>
  <c r="Y32" i="12"/>
  <c r="P32" i="12"/>
  <c r="R31" i="12"/>
  <c r="W29" i="12"/>
  <c r="Y28" i="12"/>
  <c r="P28" i="12"/>
  <c r="R27" i="12"/>
  <c r="W25" i="12"/>
  <c r="Y24" i="12"/>
  <c r="P24" i="12"/>
  <c r="R23" i="12"/>
  <c r="W21" i="12"/>
  <c r="Y20" i="12"/>
  <c r="P20" i="12"/>
  <c r="R19" i="12"/>
  <c r="T18" i="12"/>
  <c r="W17" i="12"/>
  <c r="Y16" i="12"/>
  <c r="P16" i="12"/>
  <c r="R15" i="12"/>
  <c r="T14" i="12"/>
  <c r="W13" i="12"/>
  <c r="Y12" i="12"/>
  <c r="P12" i="12"/>
  <c r="R11" i="12"/>
  <c r="T10" i="12"/>
  <c r="W9" i="12"/>
  <c r="Y8" i="12"/>
  <c r="P8" i="12"/>
  <c r="R7" i="12"/>
  <c r="T6" i="12"/>
  <c r="W26" i="12"/>
  <c r="Y25" i="12"/>
  <c r="P25" i="12"/>
  <c r="Y21" i="12"/>
  <c r="P21" i="12"/>
  <c r="Y17" i="12"/>
  <c r="S10" i="12"/>
  <c r="S6" i="12"/>
  <c r="Z13" i="12"/>
  <c r="W30" i="12"/>
  <c r="Y29" i="12"/>
  <c r="P29" i="12"/>
  <c r="Y13" i="12"/>
  <c r="P13" i="12"/>
  <c r="V26" i="12"/>
  <c r="X25" i="12"/>
  <c r="S34" i="12"/>
  <c r="V33" i="12"/>
  <c r="X32" i="12"/>
  <c r="S30" i="12"/>
  <c r="V29" i="12"/>
  <c r="X28" i="12"/>
  <c r="S26" i="12"/>
  <c r="V25" i="12"/>
  <c r="X24" i="12"/>
  <c r="S22" i="12"/>
  <c r="V21" i="12"/>
  <c r="S18" i="12"/>
  <c r="V17" i="12"/>
  <c r="X16" i="12"/>
  <c r="S14" i="12"/>
  <c r="V13" i="12"/>
  <c r="X12" i="12"/>
  <c r="X8" i="12"/>
  <c r="R34" i="12"/>
  <c r="Y31" i="12"/>
  <c r="R30" i="12"/>
  <c r="Y27" i="12"/>
  <c r="R26" i="12"/>
  <c r="Y23" i="12"/>
  <c r="R22" i="12"/>
  <c r="T21" i="12"/>
  <c r="Y19" i="12"/>
  <c r="R18" i="12"/>
  <c r="T17" i="12"/>
  <c r="Y15" i="12"/>
  <c r="R14" i="12"/>
  <c r="T13" i="12"/>
  <c r="W12" i="12"/>
  <c r="Y11" i="12"/>
  <c r="P11" i="12"/>
  <c r="R10" i="12"/>
  <c r="T9" i="12"/>
  <c r="W8" i="12"/>
  <c r="Y7" i="12"/>
  <c r="P7" i="12"/>
  <c r="R6" i="12"/>
  <c r="S29" i="12"/>
  <c r="S25" i="12"/>
  <c r="S21" i="12"/>
  <c r="S17" i="12"/>
  <c r="S13" i="12"/>
  <c r="S33" i="12"/>
  <c r="Y34" i="12"/>
  <c r="Y30" i="12"/>
  <c r="Y26" i="12"/>
  <c r="Y22" i="12"/>
  <c r="Y18" i="12"/>
  <c r="Y14" i="12"/>
  <c r="Y10" i="12"/>
  <c r="Y6" i="12"/>
  <c r="G19" i="2"/>
  <c r="G17" i="2"/>
  <c r="G9" i="2"/>
  <c r="G20" i="2"/>
  <c r="G15" i="2"/>
  <c r="G7" i="2"/>
  <c r="G10" i="2"/>
  <c r="G13" i="2"/>
  <c r="G18" i="2"/>
  <c r="G21" i="2"/>
  <c r="G16" i="2"/>
  <c r="G8" i="2"/>
  <c r="G11" i="2"/>
  <c r="G12" i="2"/>
  <c r="G14" i="2"/>
  <c r="G6" i="2"/>
  <c r="G5" i="2"/>
  <c r="G98" i="2"/>
  <c r="G93" i="2"/>
  <c r="G90" i="2"/>
  <c r="G87" i="2"/>
  <c r="G95" i="2"/>
  <c r="G92" i="2"/>
  <c r="G91" i="2"/>
  <c r="G97" i="2"/>
  <c r="G88" i="2"/>
  <c r="G96" i="2"/>
  <c r="G89" i="2"/>
  <c r="G86" i="2"/>
  <c r="G94" i="2"/>
  <c r="P3" i="6"/>
  <c r="P3" i="5"/>
  <c r="P3" i="4"/>
  <c r="P3" i="3"/>
  <c r="P3" i="2"/>
  <c r="P19" i="3"/>
  <c r="P29" i="3"/>
  <c r="P21" i="3"/>
  <c r="P36" i="3"/>
  <c r="P28" i="3"/>
  <c r="P20" i="3"/>
  <c r="P12" i="3"/>
  <c r="P11" i="3"/>
  <c r="P26" i="3"/>
  <c r="P18" i="3"/>
  <c r="P33" i="3"/>
  <c r="P25" i="3"/>
  <c r="P17" i="3"/>
  <c r="P9" i="3"/>
  <c r="P34" i="3"/>
  <c r="P10" i="3"/>
  <c r="P32" i="3"/>
  <c r="P24" i="3"/>
  <c r="P16" i="3"/>
  <c r="P8" i="3"/>
  <c r="P31" i="3"/>
  <c r="P23" i="3"/>
  <c r="P15" i="3"/>
  <c r="P7" i="3"/>
  <c r="P27" i="3"/>
  <c r="P22" i="3"/>
  <c r="P14" i="3"/>
  <c r="P6" i="3"/>
  <c r="P35" i="3"/>
  <c r="P30" i="3"/>
  <c r="P13" i="3"/>
  <c r="P5" i="3"/>
  <c r="P23" i="2"/>
  <c r="P31" i="2"/>
  <c r="P40" i="2"/>
  <c r="P48" i="2"/>
  <c r="P56" i="2"/>
  <c r="P64" i="2"/>
  <c r="P72" i="2"/>
  <c r="P80" i="2"/>
  <c r="P41" i="2"/>
  <c r="P49" i="2"/>
  <c r="P65" i="2"/>
  <c r="P24" i="2"/>
  <c r="P32" i="2"/>
  <c r="P57" i="2"/>
  <c r="P73" i="2"/>
  <c r="P25" i="2"/>
  <c r="P33" i="2"/>
  <c r="P42" i="2"/>
  <c r="P50" i="2"/>
  <c r="P58" i="2"/>
  <c r="P66" i="2"/>
  <c r="P74" i="2"/>
  <c r="P43" i="2"/>
  <c r="P51" i="2"/>
  <c r="P67" i="2"/>
  <c r="P26" i="2"/>
  <c r="P34" i="2"/>
  <c r="P59" i="2"/>
  <c r="P75" i="2"/>
  <c r="P27" i="2"/>
  <c r="P36" i="2"/>
  <c r="P44" i="2"/>
  <c r="P52" i="2"/>
  <c r="P60" i="2"/>
  <c r="P68" i="2"/>
  <c r="P76" i="2"/>
  <c r="P47" i="2"/>
  <c r="P63" i="2"/>
  <c r="P28" i="2"/>
  <c r="P37" i="2"/>
  <c r="P45" i="2"/>
  <c r="P53" i="2"/>
  <c r="P61" i="2"/>
  <c r="P69" i="2"/>
  <c r="P77" i="2"/>
  <c r="P39" i="2"/>
  <c r="P71" i="2"/>
  <c r="P29" i="2"/>
  <c r="P38" i="2"/>
  <c r="P46" i="2"/>
  <c r="P54" i="2"/>
  <c r="P62" i="2"/>
  <c r="P70" i="2"/>
  <c r="P78" i="2"/>
  <c r="P30" i="2"/>
  <c r="P55" i="2"/>
  <c r="P79" i="2"/>
  <c r="P5" i="6"/>
  <c r="P5" i="5"/>
  <c r="P5" i="4"/>
  <c r="P22" i="2"/>
  <c r="T22" i="12" l="1"/>
  <c r="T30" i="12"/>
  <c r="T29" i="12"/>
  <c r="T28" i="12"/>
  <c r="T27" i="12"/>
  <c r="T34" i="12"/>
  <c r="T26" i="12"/>
  <c r="T33" i="12"/>
  <c r="T25" i="12"/>
  <c r="T32" i="12"/>
  <c r="T24" i="12"/>
  <c r="T31" i="12"/>
  <c r="T23" i="12"/>
  <c r="P3" i="1"/>
  <c r="BQ6" i="12"/>
  <c r="BP6" i="12" s="1"/>
  <c r="BQ7" i="12"/>
  <c r="BY7" i="12" s="1"/>
  <c r="BQ8" i="12"/>
  <c r="BX8" i="12" s="1"/>
  <c r="BQ9" i="12"/>
  <c r="BW9" i="12" s="1"/>
  <c r="BQ10" i="12"/>
  <c r="BQ11" i="12"/>
  <c r="BZ11" i="12" s="1"/>
  <c r="BQ12" i="12"/>
  <c r="BR12" i="12" s="1"/>
  <c r="BQ13" i="12"/>
  <c r="BV13" i="12" s="1"/>
  <c r="BQ14" i="12"/>
  <c r="BY14" i="12" s="1"/>
  <c r="BQ15" i="12"/>
  <c r="BY15" i="12" s="1"/>
  <c r="BQ16" i="12"/>
  <c r="BR16" i="12" s="1"/>
  <c r="BQ17" i="12"/>
  <c r="BW17" i="12" s="1"/>
  <c r="BQ18" i="12"/>
  <c r="BR18" i="12" s="1"/>
  <c r="BQ19" i="12"/>
  <c r="BP19" i="12" s="1"/>
  <c r="BQ20" i="12"/>
  <c r="BS20" i="12" s="1"/>
  <c r="BQ21" i="12"/>
  <c r="BV21" i="12" s="1"/>
  <c r="BQ24" i="12"/>
  <c r="BR24" i="12" s="1"/>
  <c r="BQ25" i="12"/>
  <c r="BX25" i="12" s="1"/>
  <c r="BQ26" i="12"/>
  <c r="BS26" i="12" s="1"/>
  <c r="BQ27" i="12"/>
  <c r="BR27" i="12" s="1"/>
  <c r="BQ28" i="12"/>
  <c r="BS28" i="12" s="1"/>
  <c r="BQ29" i="12"/>
  <c r="BV29" i="12" s="1"/>
  <c r="BQ30" i="12"/>
  <c r="BV30" i="12" s="1"/>
  <c r="BQ33" i="12"/>
  <c r="BV33" i="12" s="1"/>
  <c r="BQ34" i="12"/>
  <c r="BX34" i="12" s="1"/>
  <c r="BQ35" i="12"/>
  <c r="BW35" i="12" s="1"/>
  <c r="BQ36" i="12"/>
  <c r="BS36" i="12" s="1"/>
  <c r="BQ37" i="12"/>
  <c r="BS37" i="12" s="1"/>
  <c r="BQ38" i="12"/>
  <c r="BP38" i="12" s="1"/>
  <c r="BQ39" i="12"/>
  <c r="BZ39" i="12" s="1"/>
  <c r="BQ40" i="12"/>
  <c r="BS40" i="12" s="1"/>
  <c r="BQ41" i="12"/>
  <c r="BP41" i="12" s="1"/>
  <c r="BQ42" i="12"/>
  <c r="BP42" i="12" s="1"/>
  <c r="BQ43" i="12"/>
  <c r="BW43" i="12" s="1"/>
  <c r="BQ44" i="12"/>
  <c r="BY44" i="12" s="1"/>
  <c r="BQ45" i="12"/>
  <c r="BV45" i="12" s="1"/>
  <c r="BQ46" i="12"/>
  <c r="BS46" i="12" s="1"/>
  <c r="BQ47" i="12"/>
  <c r="BP47" i="12" s="1"/>
  <c r="BQ48" i="12"/>
  <c r="BZ48" i="12" s="1"/>
  <c r="BQ49" i="12"/>
  <c r="BS49" i="12" s="1"/>
  <c r="BQ52" i="12"/>
  <c r="BV52" i="12" s="1"/>
  <c r="BQ53" i="12"/>
  <c r="BP53" i="12" s="1"/>
  <c r="BQ54" i="12"/>
  <c r="BR54" i="12" s="1"/>
  <c r="BQ55" i="12"/>
  <c r="BV55" i="12" s="1"/>
  <c r="BQ56" i="12"/>
  <c r="BV56" i="12" s="1"/>
  <c r="BQ57" i="12"/>
  <c r="BS57" i="12" s="1"/>
  <c r="BQ58" i="12"/>
  <c r="BS58" i="12" s="1"/>
  <c r="BQ59" i="12"/>
  <c r="BZ59" i="12" s="1"/>
  <c r="BQ60" i="12"/>
  <c r="BV60" i="12" s="1"/>
  <c r="BQ61" i="12"/>
  <c r="BV61" i="12" s="1"/>
  <c r="BQ62" i="12"/>
  <c r="BP62" i="12" s="1"/>
  <c r="BQ63" i="12"/>
  <c r="BS63" i="12" s="1"/>
  <c r="BQ64" i="12"/>
  <c r="BQ65" i="12"/>
  <c r="BP65" i="12" s="1"/>
  <c r="BQ66" i="12"/>
  <c r="BS66" i="12" s="1"/>
  <c r="BQ67" i="12"/>
  <c r="BR67" i="12" s="1"/>
  <c r="BQ68" i="12"/>
  <c r="BQ5" i="12"/>
  <c r="BX5" i="12" s="1"/>
  <c r="BD6" i="12"/>
  <c r="BC6" i="12" s="1"/>
  <c r="BD7" i="12"/>
  <c r="BL7" i="12" s="1"/>
  <c r="BD8" i="12"/>
  <c r="BK8" i="12" s="1"/>
  <c r="BD9" i="12"/>
  <c r="BJ9" i="12" s="1"/>
  <c r="BD10" i="12"/>
  <c r="BI10" i="12" s="1"/>
  <c r="BD11" i="12"/>
  <c r="BF11" i="12" s="1"/>
  <c r="BD12" i="12"/>
  <c r="BD13" i="12"/>
  <c r="BF13" i="12" s="1"/>
  <c r="BD14" i="12"/>
  <c r="BC14" i="12" s="1"/>
  <c r="BD17" i="12"/>
  <c r="BL17" i="12" s="1"/>
  <c r="BD18" i="12"/>
  <c r="BK18" i="12" s="1"/>
  <c r="BD19" i="12"/>
  <c r="BJ19" i="12" s="1"/>
  <c r="BD20" i="12"/>
  <c r="BI20" i="12" s="1"/>
  <c r="BD21" i="12"/>
  <c r="BF21" i="12" s="1"/>
  <c r="BD22" i="12"/>
  <c r="BL22" i="12" s="1"/>
  <c r="BD23" i="12"/>
  <c r="BJ23" i="12" s="1"/>
  <c r="BD24" i="12"/>
  <c r="BC24" i="12" s="1"/>
  <c r="BD27" i="12"/>
  <c r="BL27" i="12" s="1"/>
  <c r="BD28" i="12"/>
  <c r="BK28" i="12" s="1"/>
  <c r="BD29" i="12"/>
  <c r="BJ29" i="12" s="1"/>
  <c r="BD30" i="12"/>
  <c r="BF30" i="12" s="1"/>
  <c r="BD31" i="12"/>
  <c r="BF31" i="12" s="1"/>
  <c r="BD32" i="12"/>
  <c r="BL32" i="12" s="1"/>
  <c r="BD33" i="12"/>
  <c r="BF33" i="12" s="1"/>
  <c r="BD34" i="12"/>
  <c r="BL34" i="12" s="1"/>
  <c r="BD35" i="12"/>
  <c r="BL35" i="12" s="1"/>
  <c r="BD36" i="12"/>
  <c r="BK36" i="12" s="1"/>
  <c r="BD37" i="12"/>
  <c r="BJ37" i="12" s="1"/>
  <c r="BD38" i="12"/>
  <c r="BD39" i="12"/>
  <c r="BE39" i="12" s="1"/>
  <c r="BD40" i="12"/>
  <c r="BF40" i="12" s="1"/>
  <c r="BD41" i="12"/>
  <c r="BK41" i="12" s="1"/>
  <c r="BD42" i="12"/>
  <c r="BE42" i="12" s="1"/>
  <c r="BD45" i="12"/>
  <c r="BI45" i="12" s="1"/>
  <c r="BD46" i="12"/>
  <c r="BD47" i="12"/>
  <c r="BJ47" i="12" s="1"/>
  <c r="BD48" i="12"/>
  <c r="BF48" i="12" s="1"/>
  <c r="BD49" i="12"/>
  <c r="BI49" i="12" s="1"/>
  <c r="BD50" i="12"/>
  <c r="BF50" i="12" s="1"/>
  <c r="BD51" i="12"/>
  <c r="BC51" i="12" s="1"/>
  <c r="BD52" i="12"/>
  <c r="BE52" i="12" s="1"/>
  <c r="BD53" i="12"/>
  <c r="BE53" i="12" s="1"/>
  <c r="BD54" i="12"/>
  <c r="BI54" i="12" s="1"/>
  <c r="BD55" i="12"/>
  <c r="BJ55" i="12" s="1"/>
  <c r="BD56" i="12"/>
  <c r="BE56" i="12" s="1"/>
  <c r="BD57" i="12"/>
  <c r="BI57" i="12" s="1"/>
  <c r="BD58" i="12"/>
  <c r="BM58" i="12" s="1"/>
  <c r="BD59" i="12"/>
  <c r="BL59" i="12" s="1"/>
  <c r="BD5" i="12"/>
  <c r="BE5" i="12" s="1"/>
  <c r="AQ67" i="12"/>
  <c r="AR67" i="12" s="1"/>
  <c r="AQ68" i="12"/>
  <c r="AP68" i="12" s="1"/>
  <c r="AQ69" i="12"/>
  <c r="AR69" i="12" s="1"/>
  <c r="AQ70" i="12"/>
  <c r="AX70" i="12" s="1"/>
  <c r="AQ73" i="12"/>
  <c r="AY73" i="12" s="1"/>
  <c r="AQ74" i="12"/>
  <c r="AS74" i="12" s="1"/>
  <c r="AQ75" i="12"/>
  <c r="AX75" i="12" s="1"/>
  <c r="AQ76" i="12"/>
  <c r="AW76" i="12" s="1"/>
  <c r="AQ77" i="12"/>
  <c r="AQ78" i="12"/>
  <c r="AS78" i="12" s="1"/>
  <c r="AQ79" i="12"/>
  <c r="AR79" i="12" s="1"/>
  <c r="AQ80" i="12"/>
  <c r="AP80" i="12" s="1"/>
  <c r="AQ81" i="12"/>
  <c r="AR81" i="12" s="1"/>
  <c r="AQ82" i="12"/>
  <c r="AQ83" i="12"/>
  <c r="AX83" i="12" s="1"/>
  <c r="AQ84" i="12"/>
  <c r="AW84" i="12" s="1"/>
  <c r="AQ85" i="12"/>
  <c r="AV85" i="12" s="1"/>
  <c r="AQ86" i="12"/>
  <c r="AQ87" i="12"/>
  <c r="AR87" i="12" s="1"/>
  <c r="AQ88" i="12"/>
  <c r="AY88" i="12" s="1"/>
  <c r="AQ89" i="12"/>
  <c r="AR89" i="12" s="1"/>
  <c r="AQ90" i="12"/>
  <c r="AY90" i="12" s="1"/>
  <c r="AQ91" i="12"/>
  <c r="AQ92" i="12"/>
  <c r="AW92" i="12" s="1"/>
  <c r="AQ93" i="12"/>
  <c r="AV93" i="12" s="1"/>
  <c r="AQ94" i="12"/>
  <c r="AS94" i="12" s="1"/>
  <c r="AQ95" i="12"/>
  <c r="AQ96" i="12"/>
  <c r="AS96" i="12" s="1"/>
  <c r="AQ97" i="12"/>
  <c r="AW97" i="12" s="1"/>
  <c r="AQ98" i="12"/>
  <c r="AW98" i="12" s="1"/>
  <c r="AQ99" i="12"/>
  <c r="AV99" i="12" s="1"/>
  <c r="AQ100" i="12"/>
  <c r="AQ101" i="12"/>
  <c r="AZ101" i="12" s="1"/>
  <c r="AQ102" i="12"/>
  <c r="AX102" i="12" s="1"/>
  <c r="AQ103" i="12"/>
  <c r="AW103" i="12" s="1"/>
  <c r="AQ104" i="12"/>
  <c r="AP104" i="12" s="1"/>
  <c r="AQ105" i="12"/>
  <c r="AQ106" i="12"/>
  <c r="AZ106" i="12" s="1"/>
  <c r="AQ107" i="12"/>
  <c r="AW107" i="12" s="1"/>
  <c r="AQ108" i="12"/>
  <c r="AV108" i="12" s="1"/>
  <c r="AQ109" i="12"/>
  <c r="AP109" i="12" s="1"/>
  <c r="AQ110" i="12"/>
  <c r="AP110" i="12" s="1"/>
  <c r="AQ111" i="12"/>
  <c r="AW111" i="12" s="1"/>
  <c r="AQ112" i="12"/>
  <c r="AY112" i="12" s="1"/>
  <c r="AQ113" i="12"/>
  <c r="AV113" i="12" s="1"/>
  <c r="AQ114" i="12"/>
  <c r="AQ115" i="12"/>
  <c r="AP115" i="12" s="1"/>
  <c r="AQ116" i="12"/>
  <c r="AV116" i="12" s="1"/>
  <c r="AQ117" i="12"/>
  <c r="AY117" i="12" s="1"/>
  <c r="AQ118" i="12"/>
  <c r="AP118" i="12" s="1"/>
  <c r="AQ119" i="12"/>
  <c r="AZ119" i="12" s="1"/>
  <c r="AQ120" i="12"/>
  <c r="AW120" i="12" s="1"/>
  <c r="AQ121" i="12"/>
  <c r="AV121" i="12" s="1"/>
  <c r="AQ122" i="12"/>
  <c r="AQ123" i="12"/>
  <c r="AQ124" i="12"/>
  <c r="AZ124" i="12" s="1"/>
  <c r="AQ125" i="12"/>
  <c r="AZ125" i="12" s="1"/>
  <c r="AQ126" i="12"/>
  <c r="AZ126" i="12" s="1"/>
  <c r="AQ127" i="12"/>
  <c r="AX127" i="12" s="1"/>
  <c r="AQ128" i="12"/>
  <c r="AP128" i="12" s="1"/>
  <c r="AQ129" i="12"/>
  <c r="AW129" i="12" s="1"/>
  <c r="AQ130" i="12"/>
  <c r="AV130" i="12" s="1"/>
  <c r="AQ131" i="12"/>
  <c r="AQ132" i="12"/>
  <c r="AY132" i="12" s="1"/>
  <c r="AQ133" i="12"/>
  <c r="AQ134" i="12"/>
  <c r="AW134" i="12" s="1"/>
  <c r="AQ135" i="12"/>
  <c r="AW135" i="12" s="1"/>
  <c r="AQ136" i="12"/>
  <c r="AY136" i="12" s="1"/>
  <c r="AQ137" i="12"/>
  <c r="AR137" i="12" s="1"/>
  <c r="AQ138" i="12"/>
  <c r="AW138" i="12" s="1"/>
  <c r="AQ139" i="12"/>
  <c r="AP139" i="12" s="1"/>
  <c r="AQ140" i="12"/>
  <c r="AZ140" i="12" s="1"/>
  <c r="AQ6" i="12"/>
  <c r="AR6" i="12" s="1"/>
  <c r="AQ7" i="12"/>
  <c r="AR7" i="12" s="1"/>
  <c r="AQ8" i="12"/>
  <c r="AZ8" i="12" s="1"/>
  <c r="AQ9" i="12"/>
  <c r="AX9" i="12" s="1"/>
  <c r="AQ10" i="12"/>
  <c r="AS10" i="12" s="1"/>
  <c r="AQ11" i="12"/>
  <c r="AV11" i="12" s="1"/>
  <c r="AQ12" i="12"/>
  <c r="AP12" i="12" s="1"/>
  <c r="AQ13" i="12"/>
  <c r="AR13" i="12" s="1"/>
  <c r="AQ14" i="12"/>
  <c r="AV14" i="12" s="1"/>
  <c r="AQ15" i="12"/>
  <c r="AY15" i="12" s="1"/>
  <c r="AQ16" i="12"/>
  <c r="AS16" i="12" s="1"/>
  <c r="AQ17" i="12"/>
  <c r="AX17" i="12" s="1"/>
  <c r="AQ18" i="12"/>
  <c r="AS18" i="12" s="1"/>
  <c r="AQ19" i="12"/>
  <c r="AS19" i="12" s="1"/>
  <c r="AQ20" i="12"/>
  <c r="AS20" i="12" s="1"/>
  <c r="AQ21" i="12"/>
  <c r="AS21" i="12" s="1"/>
  <c r="AQ22" i="12"/>
  <c r="AV22" i="12" s="1"/>
  <c r="AQ23" i="12"/>
  <c r="AS23" i="12" s="1"/>
  <c r="AQ24" i="12"/>
  <c r="AS24" i="12" s="1"/>
  <c r="AQ25" i="12"/>
  <c r="AW25" i="12" s="1"/>
  <c r="AQ26" i="12"/>
  <c r="AS26" i="12" s="1"/>
  <c r="AQ27" i="12"/>
  <c r="AV27" i="12" s="1"/>
  <c r="AQ28" i="12"/>
  <c r="AV28" i="12" s="1"/>
  <c r="AQ29" i="12"/>
  <c r="AS29" i="12" s="1"/>
  <c r="AQ30" i="12"/>
  <c r="AV30" i="12" s="1"/>
  <c r="AQ31" i="12"/>
  <c r="AZ31" i="12" s="1"/>
  <c r="AQ32" i="12"/>
  <c r="AS32" i="12" s="1"/>
  <c r="AQ33" i="12"/>
  <c r="AX33" i="12" s="1"/>
  <c r="AQ34" i="12"/>
  <c r="AS34" i="12" s="1"/>
  <c r="AQ37" i="12"/>
  <c r="AS37" i="12" s="1"/>
  <c r="AQ38" i="12"/>
  <c r="AR38" i="12" s="1"/>
  <c r="AQ39" i="12"/>
  <c r="AS39" i="12" s="1"/>
  <c r="AQ40" i="12"/>
  <c r="AV40" i="12" s="1"/>
  <c r="AQ41" i="12"/>
  <c r="AW41" i="12" s="1"/>
  <c r="AQ42" i="12"/>
  <c r="AS42" i="12" s="1"/>
  <c r="AQ45" i="12"/>
  <c r="AW45" i="12" s="1"/>
  <c r="AQ46" i="12"/>
  <c r="AS46" i="12" s="1"/>
  <c r="AQ47" i="12"/>
  <c r="AV47" i="12" s="1"/>
  <c r="AQ48" i="12"/>
  <c r="AW48" i="12" s="1"/>
  <c r="AQ49" i="12"/>
  <c r="AV49" i="12" s="1"/>
  <c r="AQ50" i="12"/>
  <c r="AQ51" i="12"/>
  <c r="AY51" i="12" s="1"/>
  <c r="AQ52" i="12"/>
  <c r="AS52" i="12" s="1"/>
  <c r="AQ53" i="12"/>
  <c r="AX53" i="12" s="1"/>
  <c r="AQ54" i="12"/>
  <c r="AS54" i="12" s="1"/>
  <c r="AQ55" i="12"/>
  <c r="AV55" i="12" s="1"/>
  <c r="AQ56" i="12"/>
  <c r="AS56" i="12" s="1"/>
  <c r="AQ57" i="12"/>
  <c r="AV57" i="12" s="1"/>
  <c r="AQ58" i="12"/>
  <c r="AQ59" i="12"/>
  <c r="AY59" i="12" s="1"/>
  <c r="AQ60" i="12"/>
  <c r="AS60" i="12" s="1"/>
  <c r="AQ61" i="12"/>
  <c r="AX61" i="12" s="1"/>
  <c r="AQ62" i="12"/>
  <c r="AS62" i="12" s="1"/>
  <c r="AQ63" i="12"/>
  <c r="AS63" i="12" s="1"/>
  <c r="AQ64" i="12"/>
  <c r="AV64" i="12" s="1"/>
  <c r="AQ65" i="12"/>
  <c r="AV65" i="12" s="1"/>
  <c r="AQ66" i="12"/>
  <c r="AX66" i="12" s="1"/>
  <c r="AQ5" i="12"/>
  <c r="AZ5" i="12" s="1"/>
  <c r="AD36" i="12"/>
  <c r="AC36" i="12" s="1"/>
  <c r="AD37" i="12"/>
  <c r="AF37" i="12" s="1"/>
  <c r="AD38" i="12"/>
  <c r="AD39" i="12"/>
  <c r="AE39" i="12" s="1"/>
  <c r="AD40" i="12"/>
  <c r="AJ40" i="12" s="1"/>
  <c r="AD41" i="12"/>
  <c r="AI41" i="12" s="1"/>
  <c r="AD42" i="12"/>
  <c r="AI42" i="12" s="1"/>
  <c r="AD43" i="12"/>
  <c r="AL43" i="12" s="1"/>
  <c r="AD28" i="12"/>
  <c r="AC28" i="12" s="1"/>
  <c r="AD29" i="12"/>
  <c r="AF29" i="12" s="1"/>
  <c r="AD30" i="12"/>
  <c r="AI30" i="12" s="1"/>
  <c r="AD33" i="12"/>
  <c r="AF33" i="12" s="1"/>
  <c r="AD34" i="12"/>
  <c r="AI34" i="12" s="1"/>
  <c r="AD35" i="12"/>
  <c r="AF35" i="12" s="1"/>
  <c r="AD18" i="12"/>
  <c r="AL18" i="12" s="1"/>
  <c r="AD19" i="12"/>
  <c r="AC19" i="12" s="1"/>
  <c r="AD20" i="12"/>
  <c r="AK20" i="12" s="1"/>
  <c r="AD21" i="12"/>
  <c r="AJ21" i="12" s="1"/>
  <c r="AD22" i="12"/>
  <c r="AI22" i="12" s="1"/>
  <c r="AD23" i="12"/>
  <c r="AF23" i="12" s="1"/>
  <c r="AD24" i="12"/>
  <c r="AE24" i="12" s="1"/>
  <c r="AD25" i="12"/>
  <c r="AL25" i="12" s="1"/>
  <c r="AD26" i="12"/>
  <c r="AJ26" i="12" s="1"/>
  <c r="AD27" i="12"/>
  <c r="AF27" i="12" s="1"/>
  <c r="AD8" i="12"/>
  <c r="AE8" i="12" s="1"/>
  <c r="AD9" i="12"/>
  <c r="AI9" i="12" s="1"/>
  <c r="AD10" i="12"/>
  <c r="AC10" i="12" s="1"/>
  <c r="AD11" i="12"/>
  <c r="AE11" i="12" s="1"/>
  <c r="AD12" i="12"/>
  <c r="AK12" i="12" s="1"/>
  <c r="AD15" i="12"/>
  <c r="AI15" i="12" s="1"/>
  <c r="AD16" i="12"/>
  <c r="AF16" i="12" s="1"/>
  <c r="AD17" i="12"/>
  <c r="AE17" i="12" s="1"/>
  <c r="Q6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38" i="12"/>
  <c r="Q39" i="12"/>
  <c r="Q40" i="12"/>
  <c r="Q41" i="12"/>
  <c r="Q42" i="12"/>
  <c r="Q43" i="12"/>
  <c r="Q44" i="12"/>
  <c r="Q47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D6" i="12"/>
  <c r="C6" i="12" s="1"/>
  <c r="D7" i="12"/>
  <c r="I7" i="12" s="1"/>
  <c r="D8" i="12"/>
  <c r="J8" i="12" s="1"/>
  <c r="D9" i="12"/>
  <c r="F9" i="12" s="1"/>
  <c r="D10" i="12"/>
  <c r="F10" i="12" s="1"/>
  <c r="D11" i="12"/>
  <c r="F11" i="12" s="1"/>
  <c r="D12" i="12"/>
  <c r="M12" i="12" s="1"/>
  <c r="D13" i="12"/>
  <c r="L13" i="12" s="1"/>
  <c r="D14" i="12"/>
  <c r="C14" i="12" s="1"/>
  <c r="D15" i="12"/>
  <c r="F15" i="12" s="1"/>
  <c r="D16" i="12"/>
  <c r="J16" i="12" s="1"/>
  <c r="D17" i="12"/>
  <c r="I17" i="12" s="1"/>
  <c r="D18" i="12"/>
  <c r="F18" i="12" s="1"/>
  <c r="D19" i="12"/>
  <c r="F19" i="12" s="1"/>
  <c r="D20" i="12"/>
  <c r="E20" i="12" s="1"/>
  <c r="D21" i="12"/>
  <c r="M21" i="12" s="1"/>
  <c r="D22" i="12"/>
  <c r="C22" i="12" s="1"/>
  <c r="D23" i="12"/>
  <c r="F23" i="12" s="1"/>
  <c r="D24" i="12"/>
  <c r="J24" i="12" s="1"/>
  <c r="D27" i="12"/>
  <c r="F27" i="12" s="1"/>
  <c r="D28" i="12"/>
  <c r="F28" i="12" s="1"/>
  <c r="D29" i="12"/>
  <c r="E29" i="12" s="1"/>
  <c r="D30" i="12"/>
  <c r="E30" i="12" s="1"/>
  <c r="D31" i="12"/>
  <c r="E31" i="12" s="1"/>
  <c r="D32" i="12"/>
  <c r="C32" i="12" s="1"/>
  <c r="D35" i="12"/>
  <c r="J35" i="12" s="1"/>
  <c r="D36" i="12"/>
  <c r="L36" i="12" s="1"/>
  <c r="D37" i="12"/>
  <c r="J37" i="12" s="1"/>
  <c r="D38" i="12"/>
  <c r="I38" i="12" s="1"/>
  <c r="D39" i="12"/>
  <c r="F39" i="12" s="1"/>
  <c r="D40" i="12"/>
  <c r="E40" i="12" s="1"/>
  <c r="D41" i="12"/>
  <c r="J41" i="12" s="1"/>
  <c r="D42" i="12"/>
  <c r="J42" i="12" s="1"/>
  <c r="D43" i="12"/>
  <c r="C43" i="12" s="1"/>
  <c r="D44" i="12"/>
  <c r="C44" i="12" s="1"/>
  <c r="D45" i="12"/>
  <c r="E45" i="12" s="1"/>
  <c r="D46" i="12"/>
  <c r="I46" i="12" s="1"/>
  <c r="D49" i="12"/>
  <c r="F49" i="12" s="1"/>
  <c r="D50" i="12"/>
  <c r="E50" i="12" s="1"/>
  <c r="D51" i="12"/>
  <c r="L51" i="12" s="1"/>
  <c r="D52" i="12"/>
  <c r="L52" i="12" s="1"/>
  <c r="D53" i="12"/>
  <c r="C53" i="12" s="1"/>
  <c r="D54" i="12"/>
  <c r="J54" i="12" s="1"/>
  <c r="D55" i="12"/>
  <c r="K55" i="12" s="1"/>
  <c r="D56" i="12"/>
  <c r="I56" i="12" s="1"/>
  <c r="D57" i="12"/>
  <c r="E57" i="12" s="1"/>
  <c r="D58" i="12"/>
  <c r="E58" i="12" s="1"/>
  <c r="D59" i="12"/>
  <c r="C59" i="12" s="1"/>
  <c r="D60" i="12"/>
  <c r="L60" i="12" s="1"/>
  <c r="D61" i="12"/>
  <c r="J61" i="12" s="1"/>
  <c r="D62" i="12"/>
  <c r="L62" i="12" s="1"/>
  <c r="D63" i="12"/>
  <c r="L63" i="12" s="1"/>
  <c r="D5" i="12"/>
  <c r="F5" i="12" s="1"/>
  <c r="P6" i="1"/>
  <c r="P14" i="1"/>
  <c r="P22" i="1"/>
  <c r="P30" i="1"/>
  <c r="P38" i="1"/>
  <c r="P46" i="1"/>
  <c r="P54" i="1"/>
  <c r="P55" i="1"/>
  <c r="P12" i="1"/>
  <c r="P7" i="1"/>
  <c r="P15" i="1"/>
  <c r="P23" i="1"/>
  <c r="P31" i="1"/>
  <c r="P39" i="1"/>
  <c r="P47" i="1"/>
  <c r="P50" i="1"/>
  <c r="P20" i="1"/>
  <c r="P8" i="1"/>
  <c r="P16" i="1"/>
  <c r="P24" i="1"/>
  <c r="P32" i="1"/>
  <c r="P40" i="1"/>
  <c r="P48" i="1"/>
  <c r="P56" i="1"/>
  <c r="P52" i="1"/>
  <c r="P9" i="1"/>
  <c r="P17" i="1"/>
  <c r="P25" i="1"/>
  <c r="P33" i="1"/>
  <c r="P41" i="1"/>
  <c r="P49" i="1"/>
  <c r="P57" i="1"/>
  <c r="P44" i="1"/>
  <c r="P10" i="1"/>
  <c r="P18" i="1"/>
  <c r="P26" i="1"/>
  <c r="P34" i="1"/>
  <c r="P42" i="1"/>
  <c r="P36" i="1"/>
  <c r="P11" i="1"/>
  <c r="P19" i="1"/>
  <c r="P27" i="1"/>
  <c r="P35" i="1"/>
  <c r="P43" i="1"/>
  <c r="P28" i="1"/>
  <c r="P13" i="1"/>
  <c r="P21" i="1"/>
  <c r="P29" i="1"/>
  <c r="P37" i="1"/>
  <c r="P45" i="1"/>
  <c r="P53" i="1"/>
  <c r="P51" i="1"/>
  <c r="P5" i="1"/>
  <c r="S78" i="12" l="1"/>
  <c r="R78" i="12"/>
  <c r="Z78" i="12"/>
  <c r="P78" i="12"/>
  <c r="Y78" i="12"/>
  <c r="X78" i="12"/>
  <c r="V78" i="12"/>
  <c r="T78" i="12"/>
  <c r="W78" i="12"/>
  <c r="T85" i="12"/>
  <c r="S85" i="12"/>
  <c r="R85" i="12"/>
  <c r="Z85" i="12"/>
  <c r="P85" i="12"/>
  <c r="Y85" i="12"/>
  <c r="W85" i="12"/>
  <c r="V85" i="12"/>
  <c r="X85" i="12"/>
  <c r="T77" i="12"/>
  <c r="S77" i="12"/>
  <c r="R77" i="12"/>
  <c r="Z77" i="12"/>
  <c r="P77" i="12"/>
  <c r="Y77" i="12"/>
  <c r="W77" i="12"/>
  <c r="X77" i="12"/>
  <c r="V77" i="12"/>
  <c r="Y47" i="12"/>
  <c r="X47" i="12"/>
  <c r="V47" i="12"/>
  <c r="T47" i="12"/>
  <c r="R47" i="12"/>
  <c r="Z47" i="12"/>
  <c r="W47" i="12"/>
  <c r="S47" i="12"/>
  <c r="P47" i="12"/>
  <c r="V66" i="12"/>
  <c r="T66" i="12"/>
  <c r="R66" i="12"/>
  <c r="P66" i="12"/>
  <c r="Z66" i="12"/>
  <c r="X66" i="12"/>
  <c r="Y66" i="12"/>
  <c r="W66" i="12"/>
  <c r="S66" i="12"/>
  <c r="V58" i="12"/>
  <c r="T58" i="12"/>
  <c r="R58" i="12"/>
  <c r="Z58" i="12"/>
  <c r="P58" i="12"/>
  <c r="X58" i="12"/>
  <c r="Y58" i="12"/>
  <c r="W58" i="12"/>
  <c r="S58" i="12"/>
  <c r="V50" i="12"/>
  <c r="T50" i="12"/>
  <c r="R50" i="12"/>
  <c r="P50" i="12"/>
  <c r="Z50" i="12"/>
  <c r="X50" i="12"/>
  <c r="Y50" i="12"/>
  <c r="W50" i="12"/>
  <c r="S50" i="12"/>
  <c r="S70" i="12"/>
  <c r="R70" i="12"/>
  <c r="Y70" i="12"/>
  <c r="X70" i="12"/>
  <c r="V70" i="12"/>
  <c r="T70" i="12"/>
  <c r="Z70" i="12"/>
  <c r="P70" i="12"/>
  <c r="W70" i="12"/>
  <c r="V84" i="12"/>
  <c r="T84" i="12"/>
  <c r="S84" i="12"/>
  <c r="R84" i="12"/>
  <c r="P84" i="12"/>
  <c r="Z84" i="12"/>
  <c r="X84" i="12"/>
  <c r="Y84" i="12"/>
  <c r="W84" i="12"/>
  <c r="V76" i="12"/>
  <c r="T76" i="12"/>
  <c r="S76" i="12"/>
  <c r="R76" i="12"/>
  <c r="P76" i="12"/>
  <c r="Z76" i="12"/>
  <c r="X76" i="12"/>
  <c r="Y76" i="12"/>
  <c r="W76" i="12"/>
  <c r="Z44" i="12"/>
  <c r="P44" i="12"/>
  <c r="Y44" i="12"/>
  <c r="W44" i="12"/>
  <c r="V44" i="12"/>
  <c r="S44" i="12"/>
  <c r="R44" i="12"/>
  <c r="X44" i="12"/>
  <c r="T44" i="12"/>
  <c r="W65" i="12"/>
  <c r="V65" i="12"/>
  <c r="S65" i="12"/>
  <c r="R65" i="12"/>
  <c r="Y65" i="12"/>
  <c r="P65" i="12"/>
  <c r="Z65" i="12"/>
  <c r="X65" i="12"/>
  <c r="T65" i="12"/>
  <c r="W57" i="12"/>
  <c r="V57" i="12"/>
  <c r="S57" i="12"/>
  <c r="R57" i="12"/>
  <c r="Y57" i="12"/>
  <c r="Z57" i="12"/>
  <c r="T57" i="12"/>
  <c r="P57" i="12"/>
  <c r="X57" i="12"/>
  <c r="W49" i="12"/>
  <c r="V49" i="12"/>
  <c r="S49" i="12"/>
  <c r="R49" i="12"/>
  <c r="Y49" i="12"/>
  <c r="P49" i="12"/>
  <c r="T49" i="12"/>
  <c r="Z49" i="12"/>
  <c r="X49" i="12"/>
  <c r="W83" i="12"/>
  <c r="V83" i="12"/>
  <c r="T83" i="12"/>
  <c r="S83" i="12"/>
  <c r="R83" i="12"/>
  <c r="Y83" i="12"/>
  <c r="Z83" i="12"/>
  <c r="X83" i="12"/>
  <c r="P83" i="12"/>
  <c r="W75" i="12"/>
  <c r="V75" i="12"/>
  <c r="T75" i="12"/>
  <c r="S75" i="12"/>
  <c r="R75" i="12"/>
  <c r="Y75" i="12"/>
  <c r="Z75" i="12"/>
  <c r="X75" i="12"/>
  <c r="P75" i="12"/>
  <c r="R43" i="12"/>
  <c r="Z43" i="12"/>
  <c r="P43" i="12"/>
  <c r="X43" i="12"/>
  <c r="T43" i="12"/>
  <c r="Y43" i="12"/>
  <c r="W43" i="12"/>
  <c r="S43" i="12"/>
  <c r="V43" i="12"/>
  <c r="X64" i="12"/>
  <c r="W64" i="12"/>
  <c r="T64" i="12"/>
  <c r="S64" i="12"/>
  <c r="Z64" i="12"/>
  <c r="P64" i="12"/>
  <c r="Y64" i="12"/>
  <c r="V64" i="12"/>
  <c r="R64" i="12"/>
  <c r="X56" i="12"/>
  <c r="W56" i="12"/>
  <c r="T56" i="12"/>
  <c r="S56" i="12"/>
  <c r="Z56" i="12"/>
  <c r="P56" i="12"/>
  <c r="V56" i="12"/>
  <c r="R56" i="12"/>
  <c r="Y56" i="12"/>
  <c r="X48" i="12"/>
  <c r="W48" i="12"/>
  <c r="T48" i="12"/>
  <c r="S48" i="12"/>
  <c r="Z48" i="12"/>
  <c r="P48" i="12"/>
  <c r="V48" i="12"/>
  <c r="R48" i="12"/>
  <c r="Y48" i="12"/>
  <c r="S86" i="12"/>
  <c r="R86" i="12"/>
  <c r="Z86" i="12"/>
  <c r="P86" i="12"/>
  <c r="Y86" i="12"/>
  <c r="X86" i="12"/>
  <c r="V86" i="12"/>
  <c r="W86" i="12"/>
  <c r="T86" i="12"/>
  <c r="X82" i="12"/>
  <c r="W82" i="12"/>
  <c r="V82" i="12"/>
  <c r="T82" i="12"/>
  <c r="S82" i="12"/>
  <c r="Z82" i="12"/>
  <c r="P82" i="12"/>
  <c r="Y82" i="12"/>
  <c r="R82" i="12"/>
  <c r="X74" i="12"/>
  <c r="W74" i="12"/>
  <c r="V74" i="12"/>
  <c r="T74" i="12"/>
  <c r="S74" i="12"/>
  <c r="Z74" i="12"/>
  <c r="P74" i="12"/>
  <c r="Y74" i="12"/>
  <c r="R74" i="12"/>
  <c r="S42" i="12"/>
  <c r="R42" i="12"/>
  <c r="Y42" i="12"/>
  <c r="V42" i="12"/>
  <c r="T42" i="12"/>
  <c r="Z42" i="12"/>
  <c r="P42" i="12"/>
  <c r="X42" i="12"/>
  <c r="W42" i="12"/>
  <c r="Y63" i="12"/>
  <c r="X63" i="12"/>
  <c r="V63" i="12"/>
  <c r="T63" i="12"/>
  <c r="R63" i="12"/>
  <c r="W63" i="12"/>
  <c r="S63" i="12"/>
  <c r="Z63" i="12"/>
  <c r="P63" i="12"/>
  <c r="Y55" i="12"/>
  <c r="X55" i="12"/>
  <c r="V55" i="12"/>
  <c r="T55" i="12"/>
  <c r="R55" i="12"/>
  <c r="W55" i="12"/>
  <c r="S55" i="12"/>
  <c r="P55" i="12"/>
  <c r="Z55" i="12"/>
  <c r="T67" i="12"/>
  <c r="S67" i="12"/>
  <c r="Z67" i="12"/>
  <c r="P67" i="12"/>
  <c r="Y67" i="12"/>
  <c r="W67" i="12"/>
  <c r="V67" i="12"/>
  <c r="R67" i="12"/>
  <c r="X67" i="12"/>
  <c r="T59" i="12"/>
  <c r="S59" i="12"/>
  <c r="Z59" i="12"/>
  <c r="P59" i="12"/>
  <c r="Y59" i="12"/>
  <c r="W59" i="12"/>
  <c r="X59" i="12"/>
  <c r="V59" i="12"/>
  <c r="R59" i="12"/>
  <c r="Y81" i="12"/>
  <c r="X81" i="12"/>
  <c r="W81" i="12"/>
  <c r="V81" i="12"/>
  <c r="T81" i="12"/>
  <c r="R81" i="12"/>
  <c r="Z81" i="12"/>
  <c r="P81" i="12"/>
  <c r="S81" i="12"/>
  <c r="Y73" i="12"/>
  <c r="X73" i="12"/>
  <c r="V73" i="12"/>
  <c r="T73" i="12"/>
  <c r="R73" i="12"/>
  <c r="Z73" i="12"/>
  <c r="P73" i="12"/>
  <c r="W73" i="12"/>
  <c r="S73" i="12"/>
  <c r="T41" i="12"/>
  <c r="S41" i="12"/>
  <c r="Z41" i="12"/>
  <c r="P41" i="12"/>
  <c r="W41" i="12"/>
  <c r="Y41" i="12"/>
  <c r="X41" i="12"/>
  <c r="V41" i="12"/>
  <c r="R41" i="12"/>
  <c r="Z62" i="12"/>
  <c r="P62" i="12"/>
  <c r="Y62" i="12"/>
  <c r="W62" i="12"/>
  <c r="V62" i="12"/>
  <c r="S62" i="12"/>
  <c r="X62" i="12"/>
  <c r="R62" i="12"/>
  <c r="T62" i="12"/>
  <c r="Z54" i="12"/>
  <c r="P54" i="12"/>
  <c r="Y54" i="12"/>
  <c r="W54" i="12"/>
  <c r="V54" i="12"/>
  <c r="S54" i="12"/>
  <c r="X54" i="12"/>
  <c r="R54" i="12"/>
  <c r="T54" i="12"/>
  <c r="T51" i="12"/>
  <c r="S51" i="12"/>
  <c r="Z51" i="12"/>
  <c r="P51" i="12"/>
  <c r="Y51" i="12"/>
  <c r="W51" i="12"/>
  <c r="X51" i="12"/>
  <c r="V51" i="12"/>
  <c r="R51" i="12"/>
  <c r="Z80" i="12"/>
  <c r="P80" i="12"/>
  <c r="Y80" i="12"/>
  <c r="X80" i="12"/>
  <c r="W80" i="12"/>
  <c r="V80" i="12"/>
  <c r="S80" i="12"/>
  <c r="T80" i="12"/>
  <c r="R80" i="12"/>
  <c r="Z72" i="12"/>
  <c r="P72" i="12"/>
  <c r="Y72" i="12"/>
  <c r="X72" i="12"/>
  <c r="W72" i="12"/>
  <c r="V72" i="12"/>
  <c r="S72" i="12"/>
  <c r="T72" i="12"/>
  <c r="R72" i="12"/>
  <c r="V40" i="12"/>
  <c r="T40" i="12"/>
  <c r="R40" i="12"/>
  <c r="X40" i="12"/>
  <c r="W40" i="12"/>
  <c r="S40" i="12"/>
  <c r="P40" i="12"/>
  <c r="Z40" i="12"/>
  <c r="Y40" i="12"/>
  <c r="R61" i="12"/>
  <c r="Z61" i="12"/>
  <c r="P61" i="12"/>
  <c r="X61" i="12"/>
  <c r="W61" i="12"/>
  <c r="T61" i="12"/>
  <c r="Y61" i="12"/>
  <c r="V61" i="12"/>
  <c r="S61" i="12"/>
  <c r="R53" i="12"/>
  <c r="Z53" i="12"/>
  <c r="P53" i="12"/>
  <c r="X53" i="12"/>
  <c r="W53" i="12"/>
  <c r="T53" i="12"/>
  <c r="S53" i="12"/>
  <c r="Y53" i="12"/>
  <c r="V53" i="12"/>
  <c r="W38" i="12"/>
  <c r="T38" i="12"/>
  <c r="Z38" i="12"/>
  <c r="P38" i="12"/>
  <c r="Y38" i="12"/>
  <c r="V38" i="12"/>
  <c r="R38" i="12"/>
  <c r="X38" i="12"/>
  <c r="S38" i="12"/>
  <c r="R79" i="12"/>
  <c r="Z79" i="12"/>
  <c r="P79" i="12"/>
  <c r="Y79" i="12"/>
  <c r="X79" i="12"/>
  <c r="W79" i="12"/>
  <c r="T79" i="12"/>
  <c r="V79" i="12"/>
  <c r="S79" i="12"/>
  <c r="R71" i="12"/>
  <c r="Z71" i="12"/>
  <c r="P71" i="12"/>
  <c r="X71" i="12"/>
  <c r="W71" i="12"/>
  <c r="T71" i="12"/>
  <c r="Y71" i="12"/>
  <c r="V71" i="12"/>
  <c r="S71" i="12"/>
  <c r="W39" i="12"/>
  <c r="V39" i="12"/>
  <c r="S39" i="12"/>
  <c r="Y39" i="12"/>
  <c r="Z39" i="12"/>
  <c r="T39" i="12"/>
  <c r="R39" i="12"/>
  <c r="P39" i="12"/>
  <c r="X39" i="12"/>
  <c r="S60" i="12"/>
  <c r="R60" i="12"/>
  <c r="Y60" i="12"/>
  <c r="X60" i="12"/>
  <c r="V60" i="12"/>
  <c r="T60" i="12"/>
  <c r="Z60" i="12"/>
  <c r="P60" i="12"/>
  <c r="W60" i="12"/>
  <c r="S52" i="12"/>
  <c r="R52" i="12"/>
  <c r="Y52" i="12"/>
  <c r="X52" i="12"/>
  <c r="V52" i="12"/>
  <c r="W52" i="12"/>
  <c r="Z52" i="12"/>
  <c r="T52" i="12"/>
  <c r="P52" i="12"/>
  <c r="BV25" i="12"/>
  <c r="G5" i="12"/>
  <c r="BS35" i="12"/>
  <c r="BY17" i="12"/>
  <c r="BZ8" i="12"/>
  <c r="BZ53" i="12"/>
  <c r="BV37" i="12"/>
  <c r="BR29" i="12"/>
  <c r="BX21" i="12"/>
  <c r="BV16" i="12"/>
  <c r="BW8" i="12"/>
  <c r="BX7" i="12"/>
  <c r="BV63" i="12"/>
  <c r="BS47" i="12"/>
  <c r="BY6" i="12"/>
  <c r="BY16" i="12"/>
  <c r="BY8" i="12"/>
  <c r="BV17" i="12"/>
  <c r="BS8" i="12"/>
  <c r="BW59" i="12"/>
  <c r="BS59" i="12"/>
  <c r="BX16" i="12"/>
  <c r="BR63" i="12"/>
  <c r="BZ29" i="12"/>
  <c r="BV8" i="12"/>
  <c r="BY30" i="12"/>
  <c r="BX30" i="12"/>
  <c r="BV7" i="12"/>
  <c r="BX62" i="12"/>
  <c r="BP58" i="12"/>
  <c r="BZ42" i="12"/>
  <c r="BZ36" i="12"/>
  <c r="BS30" i="12"/>
  <c r="BX15" i="12"/>
  <c r="BP30" i="12"/>
  <c r="BF8" i="12"/>
  <c r="BR66" i="12"/>
  <c r="BY54" i="12"/>
  <c r="BP36" i="12"/>
  <c r="BZ30" i="12"/>
  <c r="BY29" i="12"/>
  <c r="BX18" i="12"/>
  <c r="BZ16" i="12"/>
  <c r="BP16" i="12"/>
  <c r="BZ12" i="12"/>
  <c r="BS65" i="12"/>
  <c r="BZ57" i="12"/>
  <c r="BW42" i="12"/>
  <c r="BR65" i="12"/>
  <c r="BY62" i="12"/>
  <c r="BV57" i="12"/>
  <c r="BV42" i="12"/>
  <c r="BR34" i="12"/>
  <c r="BR28" i="12"/>
  <c r="BR21" i="12"/>
  <c r="BX17" i="12"/>
  <c r="BW16" i="12"/>
  <c r="BW14" i="12"/>
  <c r="BJ28" i="12"/>
  <c r="BW62" i="12"/>
  <c r="BS56" i="12"/>
  <c r="BX44" i="12"/>
  <c r="BW36" i="12"/>
  <c r="BZ33" i="12"/>
  <c r="BP21" i="12"/>
  <c r="BS17" i="12"/>
  <c r="BS16" i="12"/>
  <c r="BZ13" i="12"/>
  <c r="BL8" i="12"/>
  <c r="BV62" i="12"/>
  <c r="BV58" i="12"/>
  <c r="BV48" i="12"/>
  <c r="BV44" i="12"/>
  <c r="BR36" i="12"/>
  <c r="BW33" i="12"/>
  <c r="BR17" i="12"/>
  <c r="BW13" i="12"/>
  <c r="BJ8" i="12"/>
  <c r="BZ66" i="12"/>
  <c r="BY63" i="12"/>
  <c r="BR62" i="12"/>
  <c r="BS48" i="12"/>
  <c r="BY5" i="12"/>
  <c r="BP67" i="12"/>
  <c r="BZ54" i="12"/>
  <c r="BP54" i="12"/>
  <c r="BV46" i="12"/>
  <c r="BW44" i="12"/>
  <c r="BS39" i="12"/>
  <c r="BP33" i="12"/>
  <c r="BR26" i="12"/>
  <c r="BX24" i="12"/>
  <c r="BZ15" i="12"/>
  <c r="BP13" i="12"/>
  <c r="BP11" i="12"/>
  <c r="BW7" i="12"/>
  <c r="BP5" i="12"/>
  <c r="BX54" i="12"/>
  <c r="BW53" i="12"/>
  <c r="BP46" i="12"/>
  <c r="BS44" i="12"/>
  <c r="BV38" i="12"/>
  <c r="BY36" i="12"/>
  <c r="BZ35" i="12"/>
  <c r="BY33" i="12"/>
  <c r="BW29" i="12"/>
  <c r="BZ26" i="12"/>
  <c r="BP26" i="12"/>
  <c r="BZ21" i="12"/>
  <c r="BV20" i="12"/>
  <c r="BW15" i="12"/>
  <c r="BY13" i="12"/>
  <c r="BY12" i="12"/>
  <c r="BY9" i="12"/>
  <c r="BR5" i="12"/>
  <c r="BZ67" i="12"/>
  <c r="BS62" i="12"/>
  <c r="BP57" i="12"/>
  <c r="BW54" i="12"/>
  <c r="BV53" i="12"/>
  <c r="BV47" i="12"/>
  <c r="BS45" i="12"/>
  <c r="BR44" i="12"/>
  <c r="BS38" i="12"/>
  <c r="BX36" i="12"/>
  <c r="BV35" i="12"/>
  <c r="BX33" i="12"/>
  <c r="BY26" i="12"/>
  <c r="BW25" i="12"/>
  <c r="BY21" i="12"/>
  <c r="BV15" i="12"/>
  <c r="BX13" i="12"/>
  <c r="BS12" i="12"/>
  <c r="BX9" i="12"/>
  <c r="BP7" i="12"/>
  <c r="BZ5" i="12"/>
  <c r="BS5" i="12"/>
  <c r="BW67" i="12"/>
  <c r="BV54" i="12"/>
  <c r="BX26" i="12"/>
  <c r="BV9" i="12"/>
  <c r="BV5" i="12"/>
  <c r="BS67" i="12"/>
  <c r="BS54" i="12"/>
  <c r="BZ44" i="12"/>
  <c r="BP44" i="12"/>
  <c r="BV36" i="12"/>
  <c r="BS33" i="12"/>
  <c r="BW26" i="12"/>
  <c r="BW21" i="12"/>
  <c r="BP15" i="12"/>
  <c r="BS13" i="12"/>
  <c r="BP12" i="12"/>
  <c r="BS9" i="12"/>
  <c r="BX6" i="12"/>
  <c r="BI39" i="12"/>
  <c r="BW5" i="12"/>
  <c r="BZ62" i="12"/>
  <c r="BS55" i="12"/>
  <c r="BV43" i="12"/>
  <c r="BY37" i="12"/>
  <c r="BP35" i="12"/>
  <c r="BR33" i="12"/>
  <c r="BV26" i="12"/>
  <c r="BP25" i="12"/>
  <c r="BS21" i="12"/>
  <c r="BX14" i="12"/>
  <c r="BR13" i="12"/>
  <c r="BR9" i="12"/>
  <c r="BZ7" i="12"/>
  <c r="BW6" i="12"/>
  <c r="BZ46" i="12"/>
  <c r="BV39" i="12"/>
  <c r="BY24" i="12"/>
  <c r="BS68" i="12"/>
  <c r="BX68" i="12"/>
  <c r="BY68" i="12"/>
  <c r="BY64" i="12"/>
  <c r="BW64" i="12"/>
  <c r="BX64" i="12"/>
  <c r="BV66" i="12"/>
  <c r="BX65" i="12"/>
  <c r="BW65" i="12"/>
  <c r="BY65" i="12"/>
  <c r="BW58" i="12"/>
  <c r="BR58" i="12"/>
  <c r="BX58" i="12"/>
  <c r="BY58" i="12"/>
  <c r="BX47" i="12"/>
  <c r="BR47" i="12"/>
  <c r="BW47" i="12"/>
  <c r="BY47" i="12"/>
  <c r="BP43" i="12"/>
  <c r="BS41" i="12"/>
  <c r="BY38" i="12"/>
  <c r="BR38" i="12"/>
  <c r="BW38" i="12"/>
  <c r="BX38" i="12"/>
  <c r="BR61" i="12"/>
  <c r="BS61" i="12"/>
  <c r="BX61" i="12"/>
  <c r="BY61" i="12"/>
  <c r="BW27" i="12"/>
  <c r="BP27" i="12"/>
  <c r="BZ27" i="12"/>
  <c r="BS27" i="12"/>
  <c r="BV27" i="12"/>
  <c r="BX27" i="12"/>
  <c r="BY27" i="12"/>
  <c r="BZ68" i="12"/>
  <c r="BY56" i="12"/>
  <c r="BR56" i="12"/>
  <c r="BW56" i="12"/>
  <c r="BX56" i="12"/>
  <c r="BP45" i="12"/>
  <c r="BZ45" i="12"/>
  <c r="BR45" i="12"/>
  <c r="BW45" i="12"/>
  <c r="BX45" i="12"/>
  <c r="BS52" i="12"/>
  <c r="BR52" i="12"/>
  <c r="BX52" i="12"/>
  <c r="BY52" i="12"/>
  <c r="BW66" i="12"/>
  <c r="BX66" i="12"/>
  <c r="BY66" i="12"/>
  <c r="BZ64" i="12"/>
  <c r="BP61" i="12"/>
  <c r="BP56" i="12"/>
  <c r="BZ49" i="12"/>
  <c r="BW48" i="12"/>
  <c r="BR48" i="12"/>
  <c r="BX48" i="12"/>
  <c r="BY48" i="12"/>
  <c r="BZ40" i="12"/>
  <c r="BX39" i="12"/>
  <c r="BR39" i="12"/>
  <c r="BW39" i="12"/>
  <c r="BY39" i="12"/>
  <c r="BV41" i="12"/>
  <c r="BR41" i="12"/>
  <c r="BX41" i="12"/>
  <c r="BY41" i="12"/>
  <c r="BP66" i="12"/>
  <c r="BV64" i="12"/>
  <c r="BV59" i="12"/>
  <c r="BR59" i="12"/>
  <c r="BX59" i="12"/>
  <c r="BY59" i="12"/>
  <c r="BV68" i="12"/>
  <c r="BV67" i="12"/>
  <c r="BX67" i="12"/>
  <c r="BY67" i="12"/>
  <c r="BZ65" i="12"/>
  <c r="BS64" i="12"/>
  <c r="BP63" i="12"/>
  <c r="BZ63" i="12"/>
  <c r="BW63" i="12"/>
  <c r="BX63" i="12"/>
  <c r="BW60" i="12"/>
  <c r="BP59" i="12"/>
  <c r="BY55" i="12"/>
  <c r="BR53" i="12"/>
  <c r="BS53" i="12"/>
  <c r="BX53" i="12"/>
  <c r="BY53" i="12"/>
  <c r="BW49" i="12"/>
  <c r="BP48" i="12"/>
  <c r="BZ43" i="12"/>
  <c r="BS42" i="12"/>
  <c r="BR42" i="12"/>
  <c r="BX42" i="12"/>
  <c r="BY42" i="12"/>
  <c r="BV40" i="12"/>
  <c r="BP39" i="12"/>
  <c r="BY34" i="12"/>
  <c r="BV10" i="12"/>
  <c r="BW10" i="12"/>
  <c r="BX10" i="12"/>
  <c r="BY10" i="12"/>
  <c r="BP10" i="12"/>
  <c r="BZ10" i="12"/>
  <c r="BS10" i="12"/>
  <c r="BR10" i="12"/>
  <c r="BP52" i="12"/>
  <c r="BW68" i="12"/>
  <c r="BZ60" i="12"/>
  <c r="BR68" i="12"/>
  <c r="BV65" i="12"/>
  <c r="BR64" i="12"/>
  <c r="BZ58" i="12"/>
  <c r="BX57" i="12"/>
  <c r="BR57" i="12"/>
  <c r="BW57" i="12"/>
  <c r="BY57" i="12"/>
  <c r="BZ47" i="12"/>
  <c r="BY46" i="12"/>
  <c r="BR46" i="12"/>
  <c r="BW46" i="12"/>
  <c r="BX46" i="12"/>
  <c r="BZ38" i="12"/>
  <c r="BP37" i="12"/>
  <c r="BZ37" i="12"/>
  <c r="BR37" i="12"/>
  <c r="BW37" i="12"/>
  <c r="BX37" i="12"/>
  <c r="BZ61" i="12"/>
  <c r="BS60" i="12"/>
  <c r="BR60" i="12"/>
  <c r="BX60" i="12"/>
  <c r="BY60" i="12"/>
  <c r="BZ52" i="12"/>
  <c r="BV49" i="12"/>
  <c r="BR49" i="12"/>
  <c r="BX49" i="12"/>
  <c r="BY49" i="12"/>
  <c r="BZ41" i="12"/>
  <c r="BW40" i="12"/>
  <c r="BR40" i="12"/>
  <c r="BX40" i="12"/>
  <c r="BY40" i="12"/>
  <c r="BP68" i="12"/>
  <c r="BP64" i="12"/>
  <c r="BW61" i="12"/>
  <c r="BP60" i="12"/>
  <c r="BZ56" i="12"/>
  <c r="BP55" i="12"/>
  <c r="BZ55" i="12"/>
  <c r="BR55" i="12"/>
  <c r="BW55" i="12"/>
  <c r="BX55" i="12"/>
  <c r="BW52" i="12"/>
  <c r="BP49" i="12"/>
  <c r="BY45" i="12"/>
  <c r="BR43" i="12"/>
  <c r="BS43" i="12"/>
  <c r="BX43" i="12"/>
  <c r="BY43" i="12"/>
  <c r="BW41" i="12"/>
  <c r="BP40" i="12"/>
  <c r="BP34" i="12"/>
  <c r="BZ34" i="12"/>
  <c r="BS34" i="12"/>
  <c r="BV34" i="12"/>
  <c r="BW34" i="12"/>
  <c r="BS19" i="12"/>
  <c r="BX19" i="12"/>
  <c r="BY19" i="12"/>
  <c r="BV28" i="12"/>
  <c r="BY28" i="12"/>
  <c r="BR20" i="12"/>
  <c r="BW20" i="12"/>
  <c r="BX20" i="12"/>
  <c r="BX35" i="12"/>
  <c r="BS29" i="12"/>
  <c r="BX29" i="12"/>
  <c r="BP28" i="12"/>
  <c r="BZ25" i="12"/>
  <c r="BW24" i="12"/>
  <c r="BP20" i="12"/>
  <c r="BW18" i="12"/>
  <c r="BR30" i="12"/>
  <c r="BW30" i="12"/>
  <c r="BP29" i="12"/>
  <c r="BZ19" i="12"/>
  <c r="BS18" i="12"/>
  <c r="BZ28" i="12"/>
  <c r="BP24" i="12"/>
  <c r="BZ24" i="12"/>
  <c r="BS24" i="12"/>
  <c r="BV24" i="12"/>
  <c r="BW19" i="12"/>
  <c r="BX28" i="12"/>
  <c r="BZ20" i="12"/>
  <c r="BV19" i="12"/>
  <c r="BV18" i="12"/>
  <c r="BY18" i="12"/>
  <c r="BP18" i="12"/>
  <c r="BZ18" i="12"/>
  <c r="BS11" i="12"/>
  <c r="BV11" i="12"/>
  <c r="BW11" i="12"/>
  <c r="BX11" i="12"/>
  <c r="BY11" i="12"/>
  <c r="BR11" i="12"/>
  <c r="BY35" i="12"/>
  <c r="BR35" i="12"/>
  <c r="BW28" i="12"/>
  <c r="BY25" i="12"/>
  <c r="BR25" i="12"/>
  <c r="BS25" i="12"/>
  <c r="BY20" i="12"/>
  <c r="BR19" i="12"/>
  <c r="BP14" i="12"/>
  <c r="BZ14" i="12"/>
  <c r="BR14" i="12"/>
  <c r="BS14" i="12"/>
  <c r="BV14" i="12"/>
  <c r="BS15" i="12"/>
  <c r="BX12" i="12"/>
  <c r="BR8" i="12"/>
  <c r="BS7" i="12"/>
  <c r="BV6" i="12"/>
  <c r="BZ17" i="12"/>
  <c r="BP17" i="12"/>
  <c r="BR15" i="12"/>
  <c r="BW12" i="12"/>
  <c r="BZ9" i="12"/>
  <c r="BP9" i="12"/>
  <c r="BR7" i="12"/>
  <c r="BS6" i="12"/>
  <c r="BV12" i="12"/>
  <c r="BP8" i="12"/>
  <c r="BR6" i="12"/>
  <c r="BZ6" i="12"/>
  <c r="BE23" i="12"/>
  <c r="BI8" i="12"/>
  <c r="BF29" i="12"/>
  <c r="BL24" i="12"/>
  <c r="BK51" i="12"/>
  <c r="BJ56" i="12"/>
  <c r="BE59" i="12"/>
  <c r="BE55" i="12"/>
  <c r="BI41" i="12"/>
  <c r="BM35" i="12"/>
  <c r="BI23" i="12"/>
  <c r="BJ18" i="12"/>
  <c r="BC55" i="12"/>
  <c r="BJ48" i="12"/>
  <c r="BM31" i="12"/>
  <c r="BL55" i="12"/>
  <c r="BL5" i="12"/>
  <c r="BF55" i="12"/>
  <c r="BL18" i="12"/>
  <c r="BJ59" i="12"/>
  <c r="BL47" i="12"/>
  <c r="BM29" i="12"/>
  <c r="BL23" i="12"/>
  <c r="BE19" i="12"/>
  <c r="BJ17" i="12"/>
  <c r="BL58" i="12"/>
  <c r="BJ50" i="12"/>
  <c r="BE45" i="12"/>
  <c r="BI18" i="12"/>
  <c r="BI36" i="12"/>
  <c r="BF18" i="12"/>
  <c r="BE11" i="12"/>
  <c r="BM59" i="12"/>
  <c r="BL52" i="12"/>
  <c r="BK19" i="12"/>
  <c r="BM17" i="12"/>
  <c r="BK5" i="12"/>
  <c r="BC59" i="12"/>
  <c r="BE57" i="12"/>
  <c r="BL50" i="12"/>
  <c r="BM40" i="12"/>
  <c r="BE37" i="12"/>
  <c r="BL28" i="12"/>
  <c r="BE27" i="12"/>
  <c r="BF19" i="12"/>
  <c r="BM11" i="12"/>
  <c r="BJ58" i="12"/>
  <c r="BL36" i="12"/>
  <c r="BK29" i="12"/>
  <c r="BI28" i="12"/>
  <c r="AY76" i="12"/>
  <c r="BK59" i="12"/>
  <c r="BF58" i="12"/>
  <c r="BJ36" i="12"/>
  <c r="BI29" i="12"/>
  <c r="BF28" i="12"/>
  <c r="BJ24" i="12"/>
  <c r="BF20" i="12"/>
  <c r="BC19" i="12"/>
  <c r="BI17" i="12"/>
  <c r="BC11" i="12"/>
  <c r="BK7" i="12"/>
  <c r="BC5" i="12"/>
  <c r="BF59" i="12"/>
  <c r="BK57" i="12"/>
  <c r="BK55" i="12"/>
  <c r="BE48" i="12"/>
  <c r="BL41" i="12"/>
  <c r="BM37" i="12"/>
  <c r="BF36" i="12"/>
  <c r="BE31" i="12"/>
  <c r="BE29" i="12"/>
  <c r="BM27" i="12"/>
  <c r="BM19" i="12"/>
  <c r="BM9" i="12"/>
  <c r="BI7" i="12"/>
  <c r="BF5" i="12"/>
  <c r="BJ57" i="12"/>
  <c r="BK37" i="12"/>
  <c r="BJ27" i="12"/>
  <c r="BI5" i="12"/>
  <c r="BI37" i="12"/>
  <c r="BC29" i="12"/>
  <c r="BI27" i="12"/>
  <c r="BI19" i="12"/>
  <c r="AP59" i="12"/>
  <c r="BJ5" i="12"/>
  <c r="BI59" i="12"/>
  <c r="BI58" i="12"/>
  <c r="BI55" i="12"/>
  <c r="BL51" i="12"/>
  <c r="BM50" i="12"/>
  <c r="BE49" i="12"/>
  <c r="BM47" i="12"/>
  <c r="BJ41" i="12"/>
  <c r="BM39" i="12"/>
  <c r="BF37" i="12"/>
  <c r="BJ34" i="12"/>
  <c r="BE33" i="12"/>
  <c r="BC31" i="12"/>
  <c r="BK27" i="12"/>
  <c r="BK24" i="12"/>
  <c r="BF23" i="12"/>
  <c r="BC21" i="12"/>
  <c r="BK17" i="12"/>
  <c r="BJ14" i="12"/>
  <c r="BE13" i="12"/>
  <c r="BF10" i="12"/>
  <c r="BC9" i="12"/>
  <c r="BJ7" i="12"/>
  <c r="BF56" i="12"/>
  <c r="BK52" i="12"/>
  <c r="BJ51" i="12"/>
  <c r="BC49" i="12"/>
  <c r="BK47" i="12"/>
  <c r="BF41" i="12"/>
  <c r="BK35" i="12"/>
  <c r="BM33" i="12"/>
  <c r="BC33" i="12"/>
  <c r="BM13" i="12"/>
  <c r="BC13" i="12"/>
  <c r="AV62" i="12"/>
  <c r="BM5" i="12"/>
  <c r="BC58" i="12"/>
  <c r="BJ52" i="12"/>
  <c r="BI51" i="12"/>
  <c r="BK48" i="12"/>
  <c r="BI47" i="12"/>
  <c r="BC45" i="12"/>
  <c r="BE41" i="12"/>
  <c r="BC37" i="12"/>
  <c r="BJ35" i="12"/>
  <c r="BL33" i="12"/>
  <c r="BF27" i="12"/>
  <c r="BM23" i="12"/>
  <c r="BC23" i="12"/>
  <c r="BE17" i="12"/>
  <c r="BL13" i="12"/>
  <c r="BK9" i="12"/>
  <c r="BC7" i="12"/>
  <c r="BF52" i="12"/>
  <c r="BF51" i="12"/>
  <c r="BM49" i="12"/>
  <c r="BF47" i="12"/>
  <c r="BI35" i="12"/>
  <c r="BK33" i="12"/>
  <c r="BK13" i="12"/>
  <c r="BI9" i="12"/>
  <c r="BL6" i="12"/>
  <c r="BM55" i="12"/>
  <c r="BF54" i="12"/>
  <c r="BE51" i="12"/>
  <c r="BK49" i="12"/>
  <c r="BE47" i="12"/>
  <c r="BM41" i="12"/>
  <c r="BC41" i="12"/>
  <c r="BL37" i="12"/>
  <c r="BE35" i="12"/>
  <c r="BJ33" i="12"/>
  <c r="BI31" i="12"/>
  <c r="BK23" i="12"/>
  <c r="BM21" i="12"/>
  <c r="BC17" i="12"/>
  <c r="BJ13" i="12"/>
  <c r="BF9" i="12"/>
  <c r="BK6" i="12"/>
  <c r="BJ49" i="12"/>
  <c r="BI33" i="12"/>
  <c r="BC27" i="12"/>
  <c r="BE21" i="12"/>
  <c r="BL14" i="12"/>
  <c r="BI13" i="12"/>
  <c r="BE9" i="12"/>
  <c r="BM7" i="12"/>
  <c r="BJ6" i="12"/>
  <c r="BC54" i="12"/>
  <c r="BM51" i="12"/>
  <c r="BC47" i="12"/>
  <c r="BC35" i="12"/>
  <c r="BK14" i="12"/>
  <c r="BK46" i="12"/>
  <c r="BE46" i="12"/>
  <c r="BF46" i="12"/>
  <c r="BI46" i="12"/>
  <c r="BJ46" i="12"/>
  <c r="BL46" i="12"/>
  <c r="BM46" i="12"/>
  <c r="BC46" i="12"/>
  <c r="BI38" i="12"/>
  <c r="BK38" i="12"/>
  <c r="BC38" i="12"/>
  <c r="BM38" i="12"/>
  <c r="BE38" i="12"/>
  <c r="BF38" i="12"/>
  <c r="BJ38" i="12"/>
  <c r="BL38" i="12"/>
  <c r="BI56" i="12"/>
  <c r="BC56" i="12"/>
  <c r="BM56" i="12"/>
  <c r="BM53" i="12"/>
  <c r="BL42" i="12"/>
  <c r="BL40" i="12"/>
  <c r="BI30" i="12"/>
  <c r="BJ30" i="12"/>
  <c r="BK30" i="12"/>
  <c r="BL30" i="12"/>
  <c r="BC30" i="12"/>
  <c r="BM30" i="12"/>
  <c r="BE30" i="12"/>
  <c r="BF57" i="12"/>
  <c r="BL57" i="12"/>
  <c r="BM54" i="12"/>
  <c r="BK53" i="12"/>
  <c r="BI50" i="12"/>
  <c r="BI48" i="12"/>
  <c r="BC48" i="12"/>
  <c r="BM48" i="12"/>
  <c r="BM45" i="12"/>
  <c r="BK42" i="12"/>
  <c r="BJ40" i="12"/>
  <c r="BF39" i="12"/>
  <c r="BJ39" i="12"/>
  <c r="BL39" i="12"/>
  <c r="BE32" i="12"/>
  <c r="BF32" i="12"/>
  <c r="BI32" i="12"/>
  <c r="BJ32" i="12"/>
  <c r="BK32" i="12"/>
  <c r="BC32" i="12"/>
  <c r="BM32" i="12"/>
  <c r="BE58" i="12"/>
  <c r="BK58" i="12"/>
  <c r="BC57" i="12"/>
  <c r="BL54" i="12"/>
  <c r="BJ53" i="12"/>
  <c r="BF49" i="12"/>
  <c r="BL49" i="12"/>
  <c r="BK45" i="12"/>
  <c r="BJ42" i="12"/>
  <c r="BC39" i="12"/>
  <c r="BE12" i="12"/>
  <c r="BF12" i="12"/>
  <c r="BI12" i="12"/>
  <c r="BJ12" i="12"/>
  <c r="BK12" i="12"/>
  <c r="BL12" i="12"/>
  <c r="BC12" i="12"/>
  <c r="BM12" i="12"/>
  <c r="BL56" i="12"/>
  <c r="BJ54" i="12"/>
  <c r="BI53" i="12"/>
  <c r="BE50" i="12"/>
  <c r="BK50" i="12"/>
  <c r="BJ45" i="12"/>
  <c r="BF42" i="12"/>
  <c r="BE40" i="12"/>
  <c r="BI40" i="12"/>
  <c r="BK40" i="12"/>
  <c r="BE22" i="12"/>
  <c r="BF22" i="12"/>
  <c r="BI22" i="12"/>
  <c r="BJ22" i="12"/>
  <c r="BK22" i="12"/>
  <c r="BC22" i="12"/>
  <c r="BM22" i="12"/>
  <c r="BM57" i="12"/>
  <c r="BK56" i="12"/>
  <c r="BC52" i="12"/>
  <c r="BM52" i="12"/>
  <c r="BI52" i="12"/>
  <c r="BC50" i="12"/>
  <c r="BL48" i="12"/>
  <c r="BC40" i="12"/>
  <c r="BL53" i="12"/>
  <c r="BF53" i="12"/>
  <c r="BC42" i="12"/>
  <c r="BM42" i="12"/>
  <c r="BI42" i="12"/>
  <c r="BK54" i="12"/>
  <c r="BE54" i="12"/>
  <c r="BC53" i="12"/>
  <c r="BL45" i="12"/>
  <c r="BF45" i="12"/>
  <c r="BK39" i="12"/>
  <c r="BC34" i="12"/>
  <c r="BM34" i="12"/>
  <c r="BE34" i="12"/>
  <c r="BF34" i="12"/>
  <c r="BI34" i="12"/>
  <c r="BK34" i="12"/>
  <c r="BE20" i="12"/>
  <c r="BE10" i="12"/>
  <c r="BE36" i="12"/>
  <c r="BF35" i="12"/>
  <c r="BL31" i="12"/>
  <c r="BE28" i="12"/>
  <c r="BI24" i="12"/>
  <c r="BL21" i="12"/>
  <c r="BM20" i="12"/>
  <c r="BC20" i="12"/>
  <c r="BE18" i="12"/>
  <c r="BF17" i="12"/>
  <c r="BI14" i="12"/>
  <c r="BL11" i="12"/>
  <c r="BM10" i="12"/>
  <c r="BC10" i="12"/>
  <c r="BE8" i="12"/>
  <c r="BF7" i="12"/>
  <c r="BI6" i="12"/>
  <c r="BK31" i="12"/>
  <c r="BF24" i="12"/>
  <c r="BK21" i="12"/>
  <c r="BL20" i="12"/>
  <c r="BF14" i="12"/>
  <c r="BK11" i="12"/>
  <c r="BL10" i="12"/>
  <c r="BE7" i="12"/>
  <c r="BF6" i="12"/>
  <c r="BM36" i="12"/>
  <c r="BC36" i="12"/>
  <c r="BJ31" i="12"/>
  <c r="BL29" i="12"/>
  <c r="BM28" i="12"/>
  <c r="BC28" i="12"/>
  <c r="BE24" i="12"/>
  <c r="BJ21" i="12"/>
  <c r="BK20" i="12"/>
  <c r="BL19" i="12"/>
  <c r="BM18" i="12"/>
  <c r="BC18" i="12"/>
  <c r="BE14" i="12"/>
  <c r="BJ11" i="12"/>
  <c r="BK10" i="12"/>
  <c r="BL9" i="12"/>
  <c r="BM8" i="12"/>
  <c r="BC8" i="12"/>
  <c r="BE6" i="12"/>
  <c r="BI21" i="12"/>
  <c r="BJ20" i="12"/>
  <c r="BI11" i="12"/>
  <c r="BJ10" i="12"/>
  <c r="BM24" i="12"/>
  <c r="BM14" i="12"/>
  <c r="BM6" i="12"/>
  <c r="AY102" i="12"/>
  <c r="AR29" i="12"/>
  <c r="AR64" i="12"/>
  <c r="AW18" i="12"/>
  <c r="AR12" i="12"/>
  <c r="AW73" i="12"/>
  <c r="AJ42" i="12"/>
  <c r="AV112" i="12"/>
  <c r="AX106" i="12"/>
  <c r="AZ76" i="12"/>
  <c r="AS61" i="12"/>
  <c r="AS112" i="12"/>
  <c r="AX76" i="12"/>
  <c r="AS64" i="12"/>
  <c r="AX26" i="12"/>
  <c r="AY12" i="12"/>
  <c r="AE9" i="12"/>
  <c r="AE42" i="12"/>
  <c r="AF36" i="12"/>
  <c r="AR18" i="12"/>
  <c r="AY97" i="12"/>
  <c r="AJ20" i="12"/>
  <c r="AC42" i="12"/>
  <c r="AZ62" i="12"/>
  <c r="AZ139" i="12"/>
  <c r="AY119" i="12"/>
  <c r="AZ112" i="12"/>
  <c r="AZ107" i="12"/>
  <c r="AY96" i="12"/>
  <c r="AV84" i="12"/>
  <c r="AX62" i="12"/>
  <c r="AR42" i="12"/>
  <c r="AZ26" i="12"/>
  <c r="AW20" i="12"/>
  <c r="AR16" i="12"/>
  <c r="AV139" i="12"/>
  <c r="AX132" i="12"/>
  <c r="AW96" i="12"/>
  <c r="AV96" i="12"/>
  <c r="AM42" i="12"/>
  <c r="AW64" i="12"/>
  <c r="AR62" i="12"/>
  <c r="AR57" i="12"/>
  <c r="AP132" i="12"/>
  <c r="AY99" i="12"/>
  <c r="AR96" i="12"/>
  <c r="AL42" i="12"/>
  <c r="AZ18" i="12"/>
  <c r="AK18" i="12"/>
  <c r="AR20" i="12"/>
  <c r="AV16" i="12"/>
  <c r="AV12" i="12"/>
  <c r="AW7" i="12"/>
  <c r="AW106" i="12"/>
  <c r="AZ59" i="12"/>
  <c r="AR24" i="12"/>
  <c r="AW90" i="12"/>
  <c r="AF21" i="12"/>
  <c r="AF34" i="12"/>
  <c r="AR65" i="12"/>
  <c r="AS59" i="12"/>
  <c r="AS28" i="12"/>
  <c r="AX14" i="12"/>
  <c r="AI33" i="12"/>
  <c r="AY93" i="12"/>
  <c r="AE33" i="12"/>
  <c r="AY8" i="12"/>
  <c r="AP119" i="12"/>
  <c r="AX93" i="12"/>
  <c r="AV80" i="12"/>
  <c r="AV26" i="12"/>
  <c r="AP8" i="12"/>
  <c r="AY139" i="12"/>
  <c r="AZ75" i="12"/>
  <c r="AM16" i="12"/>
  <c r="AF30" i="12"/>
  <c r="AR48" i="12"/>
  <c r="AW28" i="12"/>
  <c r="AR26" i="12"/>
  <c r="AV18" i="12"/>
  <c r="AY7" i="12"/>
  <c r="AW139" i="12"/>
  <c r="AY129" i="12"/>
  <c r="AY116" i="12"/>
  <c r="AW75" i="12"/>
  <c r="AV69" i="12"/>
  <c r="AX87" i="12"/>
  <c r="AV75" i="12"/>
  <c r="AS69" i="12"/>
  <c r="AE34" i="12"/>
  <c r="AK29" i="12"/>
  <c r="AS53" i="12"/>
  <c r="AY32" i="12"/>
  <c r="AR28" i="12"/>
  <c r="AS25" i="12"/>
  <c r="AR10" i="12"/>
  <c r="AR139" i="12"/>
  <c r="AW87" i="12"/>
  <c r="AY81" i="12"/>
  <c r="AS75" i="12"/>
  <c r="AK25" i="12"/>
  <c r="AV60" i="12"/>
  <c r="AW57" i="12"/>
  <c r="AZ46" i="12"/>
  <c r="AY39" i="12"/>
  <c r="AX81" i="12"/>
  <c r="AJ25" i="12"/>
  <c r="AK33" i="12"/>
  <c r="AR60" i="12"/>
  <c r="AS57" i="12"/>
  <c r="AV46" i="12"/>
  <c r="AW39" i="12"/>
  <c r="AV24" i="12"/>
  <c r="AX16" i="12"/>
  <c r="AR140" i="12"/>
  <c r="AY108" i="12"/>
  <c r="AW104" i="12"/>
  <c r="AX90" i="12"/>
  <c r="AV81" i="12"/>
  <c r="AX34" i="12"/>
  <c r="AZ15" i="12"/>
  <c r="AL10" i="12"/>
  <c r="AL26" i="12"/>
  <c r="AM21" i="12"/>
  <c r="AE43" i="12"/>
  <c r="AI37" i="12"/>
  <c r="AY5" i="12"/>
  <c r="AX48" i="12"/>
  <c r="AR46" i="12"/>
  <c r="AW34" i="12"/>
  <c r="AS31" i="12"/>
  <c r="AW21" i="12"/>
  <c r="AY18" i="12"/>
  <c r="AZ16" i="12"/>
  <c r="AW15" i="12"/>
  <c r="AX12" i="12"/>
  <c r="AX10" i="12"/>
  <c r="AX8" i="12"/>
  <c r="AV138" i="12"/>
  <c r="AV132" i="12"/>
  <c r="AV128" i="12"/>
  <c r="AP125" i="12"/>
  <c r="AX119" i="12"/>
  <c r="AY110" i="12"/>
  <c r="AY107" i="12"/>
  <c r="AV104" i="12"/>
  <c r="AZ96" i="12"/>
  <c r="AY94" i="12"/>
  <c r="AP92" i="12"/>
  <c r="AR88" i="12"/>
  <c r="AY85" i="12"/>
  <c r="AP83" i="12"/>
  <c r="AS80" i="12"/>
  <c r="AX74" i="12"/>
  <c r="AZ69" i="12"/>
  <c r="AF10" i="12"/>
  <c r="AI21" i="12"/>
  <c r="AM30" i="12"/>
  <c r="AE40" i="12"/>
  <c r="AE37" i="12"/>
  <c r="AY60" i="12"/>
  <c r="AS48" i="12"/>
  <c r="AR34" i="12"/>
  <c r="AY24" i="12"/>
  <c r="AR21" i="12"/>
  <c r="AX18" i="12"/>
  <c r="AY16" i="12"/>
  <c r="AS15" i="12"/>
  <c r="AW12" i="12"/>
  <c r="AW10" i="12"/>
  <c r="AS128" i="12"/>
  <c r="AX124" i="12"/>
  <c r="AX110" i="12"/>
  <c r="AX98" i="12"/>
  <c r="AX94" i="12"/>
  <c r="AW85" i="12"/>
  <c r="AV74" i="12"/>
  <c r="AV98" i="12"/>
  <c r="AP10" i="12"/>
  <c r="AP69" i="12"/>
  <c r="AM37" i="12"/>
  <c r="AP60" i="12"/>
  <c r="AZ41" i="12"/>
  <c r="AX32" i="12"/>
  <c r="AP24" i="12"/>
  <c r="AY125" i="12"/>
  <c r="AP106" i="12"/>
  <c r="AX97" i="12"/>
  <c r="AX89" i="12"/>
  <c r="AP87" i="12"/>
  <c r="AW83" i="12"/>
  <c r="AR75" i="12"/>
  <c r="AY70" i="12"/>
  <c r="AJ27" i="12"/>
  <c r="AK28" i="12"/>
  <c r="AL37" i="12"/>
  <c r="AP5" i="12"/>
  <c r="AX46" i="12"/>
  <c r="AS41" i="12"/>
  <c r="AR32" i="12"/>
  <c r="AS17" i="12"/>
  <c r="AP16" i="12"/>
  <c r="AZ10" i="12"/>
  <c r="AX125" i="12"/>
  <c r="AV97" i="12"/>
  <c r="AP96" i="12"/>
  <c r="AP93" i="12"/>
  <c r="AW89" i="12"/>
  <c r="AV83" i="12"/>
  <c r="AW80" i="12"/>
  <c r="AS70" i="12"/>
  <c r="AJ37" i="12"/>
  <c r="AV5" i="12"/>
  <c r="AY10" i="12"/>
  <c r="AX128" i="12"/>
  <c r="AZ85" i="12"/>
  <c r="AZ74" i="12"/>
  <c r="AP74" i="12"/>
  <c r="AP79" i="12"/>
  <c r="AP52" i="12"/>
  <c r="AP136" i="12"/>
  <c r="AP134" i="12"/>
  <c r="AJ10" i="12"/>
  <c r="AE27" i="12"/>
  <c r="AE25" i="12"/>
  <c r="AK21" i="12"/>
  <c r="AE30" i="12"/>
  <c r="AI40" i="12"/>
  <c r="AY65" i="12"/>
  <c r="AZ54" i="12"/>
  <c r="AS51" i="12"/>
  <c r="AP42" i="12"/>
  <c r="AR39" i="12"/>
  <c r="AV34" i="12"/>
  <c r="AV32" i="12"/>
  <c r="AS7" i="12"/>
  <c r="AY135" i="12"/>
  <c r="AX129" i="12"/>
  <c r="AR128" i="12"/>
  <c r="AW125" i="12"/>
  <c r="AY121" i="12"/>
  <c r="AW119" i="12"/>
  <c r="AX116" i="12"/>
  <c r="AW112" i="12"/>
  <c r="AZ110" i="12"/>
  <c r="AV106" i="12"/>
  <c r="AS104" i="12"/>
  <c r="AX101" i="12"/>
  <c r="AX96" i="12"/>
  <c r="AZ94" i="12"/>
  <c r="AW93" i="12"/>
  <c r="AZ90" i="12"/>
  <c r="AV89" i="12"/>
  <c r="AP88" i="12"/>
  <c r="AX85" i="12"/>
  <c r="AP84" i="12"/>
  <c r="AW81" i="12"/>
  <c r="AR80" i="12"/>
  <c r="AX78" i="12"/>
  <c r="AV76" i="12"/>
  <c r="AV73" i="12"/>
  <c r="AY54" i="12"/>
  <c r="AZ52" i="12"/>
  <c r="AZ136" i="12"/>
  <c r="AR104" i="12"/>
  <c r="AW101" i="12"/>
  <c r="AW78" i="12"/>
  <c r="AC25" i="12"/>
  <c r="AZ42" i="12"/>
  <c r="AW136" i="12"/>
  <c r="AZ134" i="12"/>
  <c r="AZ88" i="12"/>
  <c r="AZ79" i="12"/>
  <c r="AX54" i="12"/>
  <c r="AY52" i="12"/>
  <c r="AM9" i="12"/>
  <c r="AF26" i="12"/>
  <c r="AE21" i="12"/>
  <c r="AE35" i="12"/>
  <c r="AF42" i="12"/>
  <c r="AI39" i="12"/>
  <c r="AX5" i="12"/>
  <c r="AX64" i="12"/>
  <c r="AY62" i="12"/>
  <c r="AZ60" i="12"/>
  <c r="AW59" i="12"/>
  <c r="AW54" i="12"/>
  <c r="AX52" i="12"/>
  <c r="AY46" i="12"/>
  <c r="AY42" i="12"/>
  <c r="AS33" i="12"/>
  <c r="AP32" i="12"/>
  <c r="AX28" i="12"/>
  <c r="AY26" i="12"/>
  <c r="AZ24" i="12"/>
  <c r="AS12" i="12"/>
  <c r="AV10" i="12"/>
  <c r="AY140" i="12"/>
  <c r="AV136" i="12"/>
  <c r="AY134" i="12"/>
  <c r="AY128" i="12"/>
  <c r="AR120" i="12"/>
  <c r="AX118" i="12"/>
  <c r="AR112" i="12"/>
  <c r="AW110" i="12"/>
  <c r="AV107" i="12"/>
  <c r="AY103" i="12"/>
  <c r="AW94" i="12"/>
  <c r="AX92" i="12"/>
  <c r="AV90" i="12"/>
  <c r="AW88" i="12"/>
  <c r="AZ84" i="12"/>
  <c r="AY80" i="12"/>
  <c r="AY79" i="12"/>
  <c r="AP78" i="12"/>
  <c r="AY75" i="12"/>
  <c r="AW74" i="12"/>
  <c r="AV70" i="12"/>
  <c r="AK36" i="12"/>
  <c r="AY13" i="12"/>
  <c r="AY104" i="12"/>
  <c r="AV92" i="12"/>
  <c r="AV88" i="12"/>
  <c r="AY84" i="12"/>
  <c r="AX80" i="12"/>
  <c r="AX79" i="12"/>
  <c r="AW56" i="12"/>
  <c r="AV54" i="12"/>
  <c r="AV52" i="12"/>
  <c r="AX42" i="12"/>
  <c r="AZ34" i="12"/>
  <c r="AY31" i="12"/>
  <c r="AS136" i="12"/>
  <c r="AX134" i="12"/>
  <c r="AE22" i="12"/>
  <c r="AC21" i="12"/>
  <c r="AK34" i="12"/>
  <c r="AJ36" i="12"/>
  <c r="AW62" i="12"/>
  <c r="AX60" i="12"/>
  <c r="AR56" i="12"/>
  <c r="AR54" i="12"/>
  <c r="AR52" i="12"/>
  <c r="AV48" i="12"/>
  <c r="AW46" i="12"/>
  <c r="AV42" i="12"/>
  <c r="AY34" i="12"/>
  <c r="AZ32" i="12"/>
  <c r="AW31" i="12"/>
  <c r="AW26" i="12"/>
  <c r="AX24" i="12"/>
  <c r="AY21" i="12"/>
  <c r="AW13" i="12"/>
  <c r="AZ7" i="12"/>
  <c r="AR136" i="12"/>
  <c r="AW128" i="12"/>
  <c r="AX113" i="12"/>
  <c r="AP112" i="12"/>
  <c r="AX104" i="12"/>
  <c r="AZ102" i="12"/>
  <c r="AZ93" i="12"/>
  <c r="AY89" i="12"/>
  <c r="AS88" i="12"/>
  <c r="AX84" i="12"/>
  <c r="AW79" i="12"/>
  <c r="AE12" i="12"/>
  <c r="AM27" i="12"/>
  <c r="AF25" i="12"/>
  <c r="AI25" i="12"/>
  <c r="AL20" i="12"/>
  <c r="AE19" i="12"/>
  <c r="AJ33" i="12"/>
  <c r="AL33" i="12"/>
  <c r="AM29" i="12"/>
  <c r="AJ39" i="12"/>
  <c r="AS5" i="12"/>
  <c r="AR5" i="12"/>
  <c r="AS66" i="12"/>
  <c r="AR66" i="12"/>
  <c r="AV66" i="12"/>
  <c r="AX56" i="12"/>
  <c r="AW51" i="12"/>
  <c r="AR49" i="12"/>
  <c r="AS45" i="12"/>
  <c r="AX20" i="12"/>
  <c r="AS8" i="12"/>
  <c r="AV8" i="12"/>
  <c r="AR8" i="12"/>
  <c r="AX6" i="12"/>
  <c r="AP124" i="12"/>
  <c r="AV124" i="12"/>
  <c r="AY124" i="12"/>
  <c r="AW115" i="12"/>
  <c r="AY115" i="12"/>
  <c r="AZ115" i="12"/>
  <c r="AV115" i="12"/>
  <c r="AY38" i="12"/>
  <c r="AP38" i="12"/>
  <c r="AZ38" i="12"/>
  <c r="AP30" i="12"/>
  <c r="AX30" i="12"/>
  <c r="AX130" i="12"/>
  <c r="AP130" i="12"/>
  <c r="AW130" i="12"/>
  <c r="AV123" i="12"/>
  <c r="AW123" i="12"/>
  <c r="AF39" i="12"/>
  <c r="AW65" i="12"/>
  <c r="AP58" i="12"/>
  <c r="AX58" i="12"/>
  <c r="AV58" i="12"/>
  <c r="AV56" i="12"/>
  <c r="AY41" i="12"/>
  <c r="AY29" i="12"/>
  <c r="AP123" i="12"/>
  <c r="AV120" i="12"/>
  <c r="AX120" i="12"/>
  <c r="AP120" i="12"/>
  <c r="AZ120" i="12"/>
  <c r="AS120" i="12"/>
  <c r="AR23" i="12"/>
  <c r="AP23" i="12"/>
  <c r="AK11" i="12"/>
  <c r="AK9" i="12"/>
  <c r="AI27" i="12"/>
  <c r="AC26" i="12"/>
  <c r="AK26" i="12"/>
  <c r="AM24" i="12"/>
  <c r="AI20" i="12"/>
  <c r="AL30" i="12"/>
  <c r="AI29" i="12"/>
  <c r="AF43" i="12"/>
  <c r="AI43" i="12"/>
  <c r="AV20" i="12"/>
  <c r="AP6" i="12"/>
  <c r="AM25" i="12"/>
  <c r="AL24" i="12"/>
  <c r="AF20" i="12"/>
  <c r="AL40" i="12"/>
  <c r="AW5" i="12"/>
  <c r="AS65" i="12"/>
  <c r="AY64" i="12"/>
  <c r="AP64" i="12"/>
  <c r="AZ64" i="12"/>
  <c r="AY57" i="12"/>
  <c r="AP51" i="12"/>
  <c r="AW29" i="12"/>
  <c r="AP28" i="12"/>
  <c r="AZ28" i="12"/>
  <c r="AY28" i="12"/>
  <c r="AR22" i="12"/>
  <c r="AX22" i="12"/>
  <c r="AR15" i="12"/>
  <c r="AP15" i="12"/>
  <c r="AS9" i="12"/>
  <c r="AP122" i="12"/>
  <c r="AX122" i="12"/>
  <c r="AL19" i="12"/>
  <c r="AK19" i="12"/>
  <c r="AL29" i="12"/>
  <c r="AJ29" i="12"/>
  <c r="AL39" i="12"/>
  <c r="AC39" i="12"/>
  <c r="AM39" i="12"/>
  <c r="AP50" i="12"/>
  <c r="AX50" i="12"/>
  <c r="AV50" i="12"/>
  <c r="AX38" i="12"/>
  <c r="AS86" i="12"/>
  <c r="AX86" i="12"/>
  <c r="AY86" i="12"/>
  <c r="AZ86" i="12"/>
  <c r="AW86" i="12"/>
  <c r="AJ12" i="12"/>
  <c r="AF9" i="12"/>
  <c r="AL9" i="12"/>
  <c r="AL27" i="12"/>
  <c r="AK27" i="12"/>
  <c r="AC24" i="12"/>
  <c r="AM19" i="12"/>
  <c r="AC18" i="12"/>
  <c r="AJ18" i="12"/>
  <c r="AC29" i="12"/>
  <c r="AL38" i="12"/>
  <c r="AI38" i="12"/>
  <c r="AP56" i="12"/>
  <c r="AZ56" i="12"/>
  <c r="AY56" i="12"/>
  <c r="AY49" i="12"/>
  <c r="AR41" i="12"/>
  <c r="AP41" i="12"/>
  <c r="AW38" i="12"/>
  <c r="AZ23" i="12"/>
  <c r="AP20" i="12"/>
  <c r="AZ20" i="12"/>
  <c r="AY20" i="12"/>
  <c r="AX111" i="12"/>
  <c r="AZ111" i="12"/>
  <c r="AY111" i="12"/>
  <c r="AX91" i="12"/>
  <c r="AW91" i="12"/>
  <c r="AY91" i="12"/>
  <c r="AZ91" i="12"/>
  <c r="AV91" i="12"/>
  <c r="AP86" i="12"/>
  <c r="AY82" i="12"/>
  <c r="AW82" i="12"/>
  <c r="AX82" i="12"/>
  <c r="AZ82" i="12"/>
  <c r="AV82" i="12"/>
  <c r="AV77" i="12"/>
  <c r="AX77" i="12"/>
  <c r="AY77" i="12"/>
  <c r="AZ77" i="12"/>
  <c r="AW77" i="12"/>
  <c r="AR68" i="12"/>
  <c r="AW68" i="12"/>
  <c r="AY68" i="12"/>
  <c r="AZ68" i="12"/>
  <c r="AV68" i="12"/>
  <c r="AI12" i="12"/>
  <c r="AC9" i="12"/>
  <c r="AC27" i="12"/>
  <c r="AJ19" i="12"/>
  <c r="AK30" i="12"/>
  <c r="AJ30" i="12"/>
  <c r="AW49" i="12"/>
  <c r="AV38" i="12"/>
  <c r="AY23" i="12"/>
  <c r="AR14" i="12"/>
  <c r="AZ14" i="12"/>
  <c r="AX140" i="12"/>
  <c r="AV140" i="12"/>
  <c r="AX121" i="12"/>
  <c r="AW121" i="12"/>
  <c r="AP91" i="12"/>
  <c r="AP82" i="12"/>
  <c r="AP77" i="12"/>
  <c r="AL11" i="12"/>
  <c r="AI11" i="12"/>
  <c r="AF12" i="12"/>
  <c r="AI19" i="12"/>
  <c r="AC30" i="12"/>
  <c r="AK39" i="12"/>
  <c r="AZ51" i="12"/>
  <c r="AS49" i="12"/>
  <c r="AP48" i="12"/>
  <c r="AZ48" i="12"/>
  <c r="AY48" i="12"/>
  <c r="AP40" i="12"/>
  <c r="AX40" i="12"/>
  <c r="AS38" i="12"/>
  <c r="AR31" i="12"/>
  <c r="AP31" i="12"/>
  <c r="AW23" i="12"/>
  <c r="AP14" i="12"/>
  <c r="AZ6" i="12"/>
  <c r="AZ130" i="12"/>
  <c r="AY120" i="12"/>
  <c r="AC37" i="12"/>
  <c r="AP62" i="12"/>
  <c r="AP54" i="12"/>
  <c r="AP46" i="12"/>
  <c r="AP34" i="12"/>
  <c r="AP26" i="12"/>
  <c r="AP18" i="12"/>
  <c r="AZ12" i="12"/>
  <c r="AP7" i="12"/>
  <c r="AX136" i="12"/>
  <c r="AZ128" i="12"/>
  <c r="AZ116" i="12"/>
  <c r="AX112" i="12"/>
  <c r="AZ104" i="12"/>
  <c r="AY101" i="12"/>
  <c r="AZ98" i="12"/>
  <c r="AP94" i="12"/>
  <c r="AY92" i="12"/>
  <c r="AP90" i="12"/>
  <c r="AX88" i="12"/>
  <c r="AY87" i="12"/>
  <c r="AP85" i="12"/>
  <c r="AY83" i="12"/>
  <c r="AZ80" i="12"/>
  <c r="AY78" i="12"/>
  <c r="AP76" i="12"/>
  <c r="AP75" i="12"/>
  <c r="AX73" i="12"/>
  <c r="AW70" i="12"/>
  <c r="AX69" i="12"/>
  <c r="AW118" i="12"/>
  <c r="AR73" i="12"/>
  <c r="AR70" i="12"/>
  <c r="AZ67" i="12"/>
  <c r="AP101" i="12"/>
  <c r="AX67" i="12"/>
  <c r="AW102" i="12"/>
  <c r="AZ70" i="12"/>
  <c r="AP70" i="12"/>
  <c r="AW67" i="12"/>
  <c r="AZ92" i="12"/>
  <c r="AZ87" i="12"/>
  <c r="AZ83" i="12"/>
  <c r="AZ78" i="12"/>
  <c r="AY69" i="12"/>
  <c r="AP67" i="12"/>
  <c r="AY138" i="12"/>
  <c r="AS138" i="12"/>
  <c r="AZ138" i="12"/>
  <c r="AX138" i="12"/>
  <c r="AP138" i="12"/>
  <c r="AR138" i="12"/>
  <c r="AS126" i="12"/>
  <c r="AR126" i="12"/>
  <c r="AV126" i="12"/>
  <c r="AW126" i="12"/>
  <c r="AX126" i="12"/>
  <c r="AY126" i="12"/>
  <c r="AP126" i="12"/>
  <c r="AP137" i="12"/>
  <c r="AZ137" i="12"/>
  <c r="AS137" i="12"/>
  <c r="AX137" i="12"/>
  <c r="AV137" i="12"/>
  <c r="AW137" i="12"/>
  <c r="AY137" i="12"/>
  <c r="AX131" i="12"/>
  <c r="AR131" i="12"/>
  <c r="AS131" i="12"/>
  <c r="AW131" i="12"/>
  <c r="AV131" i="12"/>
  <c r="AY131" i="12"/>
  <c r="AZ131" i="12"/>
  <c r="AP131" i="12"/>
  <c r="AV133" i="12"/>
  <c r="AR133" i="12"/>
  <c r="AS133" i="12"/>
  <c r="AP133" i="12"/>
  <c r="AY133" i="12"/>
  <c r="AW133" i="12"/>
  <c r="AX133" i="12"/>
  <c r="AZ133" i="12"/>
  <c r="AY114" i="12"/>
  <c r="AR114" i="12"/>
  <c r="AS114" i="12"/>
  <c r="AW114" i="12"/>
  <c r="AX114" i="12"/>
  <c r="AZ114" i="12"/>
  <c r="AV114" i="12"/>
  <c r="AR95" i="12"/>
  <c r="AS95" i="12"/>
  <c r="AV95" i="12"/>
  <c r="AX95" i="12"/>
  <c r="AY95" i="12"/>
  <c r="AZ95" i="12"/>
  <c r="AW95" i="12"/>
  <c r="AP95" i="12"/>
  <c r="AZ135" i="12"/>
  <c r="AP129" i="12"/>
  <c r="AZ129" i="12"/>
  <c r="AR129" i="12"/>
  <c r="AS129" i="12"/>
  <c r="AV129" i="12"/>
  <c r="AP114" i="12"/>
  <c r="AR135" i="12"/>
  <c r="AS135" i="12"/>
  <c r="AV135" i="12"/>
  <c r="AX135" i="12"/>
  <c r="AP135" i="12"/>
  <c r="AR127" i="12"/>
  <c r="AS127" i="12"/>
  <c r="AV127" i="12"/>
  <c r="AY127" i="12"/>
  <c r="AZ127" i="12"/>
  <c r="AW127" i="12"/>
  <c r="AV117" i="12"/>
  <c r="AR117" i="12"/>
  <c r="AS117" i="12"/>
  <c r="AW117" i="12"/>
  <c r="AX117" i="12"/>
  <c r="AZ117" i="12"/>
  <c r="AP117" i="12"/>
  <c r="AX139" i="12"/>
  <c r="AS139" i="12"/>
  <c r="AP127" i="12"/>
  <c r="AW140" i="12"/>
  <c r="AS140" i="12"/>
  <c r="AP140" i="12"/>
  <c r="AW132" i="12"/>
  <c r="AR132" i="12"/>
  <c r="AS132" i="12"/>
  <c r="AZ132" i="12"/>
  <c r="AW100" i="12"/>
  <c r="AR100" i="12"/>
  <c r="AS100" i="12"/>
  <c r="AX100" i="12"/>
  <c r="AY100" i="12"/>
  <c r="AZ100" i="12"/>
  <c r="AV100" i="12"/>
  <c r="AX123" i="12"/>
  <c r="AR123" i="12"/>
  <c r="AS123" i="12"/>
  <c r="AY123" i="12"/>
  <c r="AZ123" i="12"/>
  <c r="AP100" i="12"/>
  <c r="AP105" i="12"/>
  <c r="AZ105" i="12"/>
  <c r="AR105" i="12"/>
  <c r="AS105" i="12"/>
  <c r="AW105" i="12"/>
  <c r="AX105" i="12"/>
  <c r="AY105" i="12"/>
  <c r="AV105" i="12"/>
  <c r="AY122" i="12"/>
  <c r="AR122" i="12"/>
  <c r="AS122" i="12"/>
  <c r="AV122" i="12"/>
  <c r="AW122" i="12"/>
  <c r="AZ122" i="12"/>
  <c r="AS118" i="12"/>
  <c r="AR118" i="12"/>
  <c r="AV118" i="12"/>
  <c r="AY118" i="12"/>
  <c r="AZ118" i="12"/>
  <c r="AV109" i="12"/>
  <c r="AR109" i="12"/>
  <c r="AS109" i="12"/>
  <c r="AX109" i="12"/>
  <c r="AY109" i="12"/>
  <c r="AZ109" i="12"/>
  <c r="AW109" i="12"/>
  <c r="AP108" i="12"/>
  <c r="AP103" i="12"/>
  <c r="AP99" i="12"/>
  <c r="AW124" i="12"/>
  <c r="AR124" i="12"/>
  <c r="AS124" i="12"/>
  <c r="AR119" i="12"/>
  <c r="AS119" i="12"/>
  <c r="AV119" i="12"/>
  <c r="AX115" i="12"/>
  <c r="AR115" i="12"/>
  <c r="AS115" i="12"/>
  <c r="AY113" i="12"/>
  <c r="AS110" i="12"/>
  <c r="AR110" i="12"/>
  <c r="AV110" i="12"/>
  <c r="AZ108" i="12"/>
  <c r="AY106" i="12"/>
  <c r="AR106" i="12"/>
  <c r="AS106" i="12"/>
  <c r="AZ103" i="12"/>
  <c r="AV101" i="12"/>
  <c r="AR101" i="12"/>
  <c r="AS101" i="12"/>
  <c r="AZ99" i="12"/>
  <c r="AP97" i="12"/>
  <c r="AZ97" i="12"/>
  <c r="AR97" i="12"/>
  <c r="AS97" i="12"/>
  <c r="AS134" i="12"/>
  <c r="AR134" i="12"/>
  <c r="AV134" i="12"/>
  <c r="AY130" i="12"/>
  <c r="AR130" i="12"/>
  <c r="AS130" i="12"/>
  <c r="AV125" i="12"/>
  <c r="AR125" i="12"/>
  <c r="AS125" i="12"/>
  <c r="AP121" i="12"/>
  <c r="AZ121" i="12"/>
  <c r="AR121" i="12"/>
  <c r="AS121" i="12"/>
  <c r="AW116" i="12"/>
  <c r="AR116" i="12"/>
  <c r="AS116" i="12"/>
  <c r="AW113" i="12"/>
  <c r="AR111" i="12"/>
  <c r="AS111" i="12"/>
  <c r="AV111" i="12"/>
  <c r="AX108" i="12"/>
  <c r="AX107" i="12"/>
  <c r="AR107" i="12"/>
  <c r="AS107" i="12"/>
  <c r="AX103" i="12"/>
  <c r="AS102" i="12"/>
  <c r="AR102" i="12"/>
  <c r="AV102" i="12"/>
  <c r="AW99" i="12"/>
  <c r="AY98" i="12"/>
  <c r="AR98" i="12"/>
  <c r="AS98" i="12"/>
  <c r="AP116" i="12"/>
  <c r="AP111" i="12"/>
  <c r="AP107" i="12"/>
  <c r="AP102" i="12"/>
  <c r="AP98" i="12"/>
  <c r="AP113" i="12"/>
  <c r="AZ113" i="12"/>
  <c r="AR113" i="12"/>
  <c r="AS113" i="12"/>
  <c r="AW108" i="12"/>
  <c r="AR108" i="12"/>
  <c r="AS108" i="12"/>
  <c r="AR103" i="12"/>
  <c r="AS103" i="12"/>
  <c r="AV103" i="12"/>
  <c r="AX99" i="12"/>
  <c r="AR99" i="12"/>
  <c r="AS99" i="12"/>
  <c r="AV94" i="12"/>
  <c r="AS93" i="12"/>
  <c r="AS92" i="12"/>
  <c r="AS91" i="12"/>
  <c r="AS90" i="12"/>
  <c r="AS89" i="12"/>
  <c r="AV87" i="12"/>
  <c r="AV86" i="12"/>
  <c r="AS85" i="12"/>
  <c r="AS84" i="12"/>
  <c r="AS83" i="12"/>
  <c r="AS82" i="12"/>
  <c r="AS81" i="12"/>
  <c r="AV79" i="12"/>
  <c r="AV78" i="12"/>
  <c r="AS77" i="12"/>
  <c r="AS76" i="12"/>
  <c r="AP73" i="12"/>
  <c r="AZ73" i="12"/>
  <c r="AS73" i="12"/>
  <c r="AR94" i="12"/>
  <c r="AR93" i="12"/>
  <c r="AR92" i="12"/>
  <c r="AR91" i="12"/>
  <c r="AR90" i="12"/>
  <c r="AS87" i="12"/>
  <c r="AR86" i="12"/>
  <c r="AR85" i="12"/>
  <c r="AR84" i="12"/>
  <c r="AR83" i="12"/>
  <c r="AR82" i="12"/>
  <c r="AS79" i="12"/>
  <c r="AR78" i="12"/>
  <c r="AR77" i="12"/>
  <c r="AR76" i="12"/>
  <c r="AY74" i="12"/>
  <c r="AR74" i="12"/>
  <c r="AP89" i="12"/>
  <c r="AZ89" i="12"/>
  <c r="AP81" i="12"/>
  <c r="AZ81" i="12"/>
  <c r="AW69" i="12"/>
  <c r="AX68" i="12"/>
  <c r="AY67" i="12"/>
  <c r="AS68" i="12"/>
  <c r="AV67" i="12"/>
  <c r="AS67" i="12"/>
  <c r="AV63" i="12"/>
  <c r="AV37" i="12"/>
  <c r="AZ66" i="12"/>
  <c r="AP66" i="12"/>
  <c r="AW61" i="12"/>
  <c r="AS55" i="12"/>
  <c r="AW53" i="12"/>
  <c r="AS47" i="12"/>
  <c r="AZ40" i="12"/>
  <c r="AW33" i="12"/>
  <c r="AS27" i="12"/>
  <c r="AZ22" i="12"/>
  <c r="AP22" i="12"/>
  <c r="AW17" i="12"/>
  <c r="AS11" i="12"/>
  <c r="AW9" i="12"/>
  <c r="AY66" i="12"/>
  <c r="AZ65" i="12"/>
  <c r="AP65" i="12"/>
  <c r="AR63" i="12"/>
  <c r="AV61" i="12"/>
  <c r="AW60" i="12"/>
  <c r="AX59" i="12"/>
  <c r="AY58" i="12"/>
  <c r="AZ57" i="12"/>
  <c r="AP57" i="12"/>
  <c r="AR55" i="12"/>
  <c r="AV53" i="12"/>
  <c r="AW52" i="12"/>
  <c r="AX51" i="12"/>
  <c r="AY50" i="12"/>
  <c r="AZ49" i="12"/>
  <c r="AP49" i="12"/>
  <c r="AR47" i="12"/>
  <c r="AV45" i="12"/>
  <c r="AW42" i="12"/>
  <c r="AX41" i="12"/>
  <c r="AY40" i="12"/>
  <c r="AZ39" i="12"/>
  <c r="AP39" i="12"/>
  <c r="AR37" i="12"/>
  <c r="AV33" i="12"/>
  <c r="AW32" i="12"/>
  <c r="AX31" i="12"/>
  <c r="AY30" i="12"/>
  <c r="AZ29" i="12"/>
  <c r="AP29" i="12"/>
  <c r="AR27" i="12"/>
  <c r="AV25" i="12"/>
  <c r="AW24" i="12"/>
  <c r="AX23" i="12"/>
  <c r="AY22" i="12"/>
  <c r="AZ21" i="12"/>
  <c r="AP21" i="12"/>
  <c r="AR19" i="12"/>
  <c r="AV17" i="12"/>
  <c r="AW16" i="12"/>
  <c r="AX15" i="12"/>
  <c r="AY14" i="12"/>
  <c r="AZ13" i="12"/>
  <c r="AP13" i="12"/>
  <c r="AR11" i="12"/>
  <c r="AV9" i="12"/>
  <c r="AW8" i="12"/>
  <c r="AX7" i="12"/>
  <c r="AY6" i="12"/>
  <c r="AW66" i="12"/>
  <c r="AX65" i="12"/>
  <c r="AZ63" i="12"/>
  <c r="AP63" i="12"/>
  <c r="AR61" i="12"/>
  <c r="AV59" i="12"/>
  <c r="AW58" i="12"/>
  <c r="AX57" i="12"/>
  <c r="AZ55" i="12"/>
  <c r="AP55" i="12"/>
  <c r="AR53" i="12"/>
  <c r="AV51" i="12"/>
  <c r="AW50" i="12"/>
  <c r="AX49" i="12"/>
  <c r="AZ47" i="12"/>
  <c r="AP47" i="12"/>
  <c r="AR45" i="12"/>
  <c r="AV41" i="12"/>
  <c r="AW40" i="12"/>
  <c r="AX39" i="12"/>
  <c r="AZ37" i="12"/>
  <c r="AP37" i="12"/>
  <c r="AR33" i="12"/>
  <c r="AV31" i="12"/>
  <c r="AW30" i="12"/>
  <c r="AX29" i="12"/>
  <c r="AZ27" i="12"/>
  <c r="AP27" i="12"/>
  <c r="AR25" i="12"/>
  <c r="AV23" i="12"/>
  <c r="AW22" i="12"/>
  <c r="AX21" i="12"/>
  <c r="AZ19" i="12"/>
  <c r="AP19" i="12"/>
  <c r="AR17" i="12"/>
  <c r="AV15" i="12"/>
  <c r="AW14" i="12"/>
  <c r="AX13" i="12"/>
  <c r="AZ11" i="12"/>
  <c r="AP11" i="12"/>
  <c r="AR9" i="12"/>
  <c r="AV7" i="12"/>
  <c r="AW6" i="12"/>
  <c r="AY63" i="12"/>
  <c r="AY55" i="12"/>
  <c r="AY27" i="12"/>
  <c r="AY19" i="12"/>
  <c r="AY11" i="12"/>
  <c r="AV6" i="12"/>
  <c r="AY47" i="12"/>
  <c r="AY37" i="12"/>
  <c r="AX63" i="12"/>
  <c r="AZ61" i="12"/>
  <c r="AP61" i="12"/>
  <c r="AR59" i="12"/>
  <c r="AS58" i="12"/>
  <c r="AX55" i="12"/>
  <c r="AZ53" i="12"/>
  <c r="AP53" i="12"/>
  <c r="AR51" i="12"/>
  <c r="AS50" i="12"/>
  <c r="AX47" i="12"/>
  <c r="AZ45" i="12"/>
  <c r="AP45" i="12"/>
  <c r="AS40" i="12"/>
  <c r="AV39" i="12"/>
  <c r="AX37" i="12"/>
  <c r="AZ33" i="12"/>
  <c r="AP33" i="12"/>
  <c r="AS30" i="12"/>
  <c r="AV29" i="12"/>
  <c r="AX27" i="12"/>
  <c r="AZ25" i="12"/>
  <c r="AP25" i="12"/>
  <c r="AS22" i="12"/>
  <c r="AV21" i="12"/>
  <c r="AX19" i="12"/>
  <c r="AZ17" i="12"/>
  <c r="AP17" i="12"/>
  <c r="AS14" i="12"/>
  <c r="AV13" i="12"/>
  <c r="AX11" i="12"/>
  <c r="AZ9" i="12"/>
  <c r="AP9" i="12"/>
  <c r="AS6" i="12"/>
  <c r="AY61" i="12"/>
  <c r="AR58" i="12"/>
  <c r="AW55" i="12"/>
  <c r="AY53" i="12"/>
  <c r="AR50" i="12"/>
  <c r="AW47" i="12"/>
  <c r="AY45" i="12"/>
  <c r="AR40" i="12"/>
  <c r="AW37" i="12"/>
  <c r="AY33" i="12"/>
  <c r="AR30" i="12"/>
  <c r="AW27" i="12"/>
  <c r="AY25" i="12"/>
  <c r="AW19" i="12"/>
  <c r="AY17" i="12"/>
  <c r="AS13" i="12"/>
  <c r="AW11" i="12"/>
  <c r="AY9" i="12"/>
  <c r="AW63" i="12"/>
  <c r="AX45" i="12"/>
  <c r="AX25" i="12"/>
  <c r="AV19" i="12"/>
  <c r="AZ58" i="12"/>
  <c r="AZ50" i="12"/>
  <c r="AZ30" i="12"/>
  <c r="AF41" i="12"/>
  <c r="AK38" i="12"/>
  <c r="AM43" i="12"/>
  <c r="AC43" i="12"/>
  <c r="AE41" i="12"/>
  <c r="AF40" i="12"/>
  <c r="AJ38" i="12"/>
  <c r="AK37" i="12"/>
  <c r="AL36" i="12"/>
  <c r="AK43" i="12"/>
  <c r="AM41" i="12"/>
  <c r="AC41" i="12"/>
  <c r="AF38" i="12"/>
  <c r="AJ43" i="12"/>
  <c r="AK42" i="12"/>
  <c r="AL41" i="12"/>
  <c r="AM40" i="12"/>
  <c r="AC40" i="12"/>
  <c r="AE38" i="12"/>
  <c r="AI36" i="12"/>
  <c r="AK41" i="12"/>
  <c r="AJ41" i="12"/>
  <c r="AK40" i="12"/>
  <c r="AM38" i="12"/>
  <c r="AC38" i="12"/>
  <c r="AE36" i="12"/>
  <c r="AM36" i="12"/>
  <c r="AL28" i="12"/>
  <c r="AJ28" i="12"/>
  <c r="AC34" i="12"/>
  <c r="AM35" i="12"/>
  <c r="AC35" i="12"/>
  <c r="AL35" i="12"/>
  <c r="AM34" i="12"/>
  <c r="AI28" i="12"/>
  <c r="AK35" i="12"/>
  <c r="AL34" i="12"/>
  <c r="AM33" i="12"/>
  <c r="AC33" i="12"/>
  <c r="AE29" i="12"/>
  <c r="AF28" i="12"/>
  <c r="AJ35" i="12"/>
  <c r="AE28" i="12"/>
  <c r="AI35" i="12"/>
  <c r="AJ34" i="12"/>
  <c r="AM28" i="12"/>
  <c r="AE23" i="12"/>
  <c r="AF22" i="12"/>
  <c r="AM23" i="12"/>
  <c r="AC23" i="12"/>
  <c r="AI26" i="12"/>
  <c r="AK24" i="12"/>
  <c r="AL23" i="12"/>
  <c r="AM22" i="12"/>
  <c r="AC22" i="12"/>
  <c r="AE20" i="12"/>
  <c r="AF19" i="12"/>
  <c r="AI18" i="12"/>
  <c r="AF18" i="12"/>
  <c r="AJ24" i="12"/>
  <c r="AK23" i="12"/>
  <c r="AL22" i="12"/>
  <c r="AE26" i="12"/>
  <c r="AI24" i="12"/>
  <c r="AJ23" i="12"/>
  <c r="AK22" i="12"/>
  <c r="AL21" i="12"/>
  <c r="AM20" i="12"/>
  <c r="AC20" i="12"/>
  <c r="AE18" i="12"/>
  <c r="AF24" i="12"/>
  <c r="AI23" i="12"/>
  <c r="AJ22" i="12"/>
  <c r="AM26" i="12"/>
  <c r="AM18" i="12"/>
  <c r="AM8" i="12"/>
  <c r="AL8" i="12"/>
  <c r="AE16" i="12"/>
  <c r="AK10" i="12"/>
  <c r="AJ9" i="12"/>
  <c r="AK8" i="12"/>
  <c r="AJ8" i="12"/>
  <c r="AF15" i="12"/>
  <c r="AJ11" i="12"/>
  <c r="AI10" i="12"/>
  <c r="AF8" i="12"/>
  <c r="C12" i="12"/>
  <c r="AF11" i="12"/>
  <c r="AC8" i="12"/>
  <c r="AM17" i="12"/>
  <c r="AC17" i="12"/>
  <c r="AE15" i="12"/>
  <c r="AL16" i="12"/>
  <c r="AC15" i="12"/>
  <c r="AJ17" i="12"/>
  <c r="AK16" i="12"/>
  <c r="AL15" i="12"/>
  <c r="AM12" i="12"/>
  <c r="AC12" i="12"/>
  <c r="AE10" i="12"/>
  <c r="AI8" i="12"/>
  <c r="AK17" i="12"/>
  <c r="AM15" i="12"/>
  <c r="AK15" i="12"/>
  <c r="AL17" i="12"/>
  <c r="AC16" i="12"/>
  <c r="AI17" i="12"/>
  <c r="AJ16" i="12"/>
  <c r="AL12" i="12"/>
  <c r="AM11" i="12"/>
  <c r="AC11" i="12"/>
  <c r="AF17" i="12"/>
  <c r="AI16" i="12"/>
  <c r="AJ15" i="12"/>
  <c r="AM10" i="12"/>
  <c r="J45" i="12"/>
  <c r="F46" i="12"/>
  <c r="I10" i="12"/>
  <c r="E38" i="12"/>
  <c r="E39" i="12"/>
  <c r="F29" i="12"/>
  <c r="E27" i="12"/>
  <c r="E19" i="12"/>
  <c r="K56" i="12"/>
  <c r="I18" i="12"/>
  <c r="E63" i="12"/>
  <c r="K51" i="12"/>
  <c r="I28" i="12"/>
  <c r="I24" i="12"/>
  <c r="J27" i="12"/>
  <c r="I55" i="12"/>
  <c r="F55" i="12"/>
  <c r="K37" i="12"/>
  <c r="E37" i="12"/>
  <c r="L45" i="12"/>
  <c r="I63" i="12"/>
  <c r="F45" i="12"/>
  <c r="I27" i="12"/>
  <c r="I36" i="12"/>
  <c r="E16" i="12"/>
  <c r="K44" i="12"/>
  <c r="E8" i="12"/>
  <c r="I16" i="12"/>
  <c r="E5" i="12"/>
  <c r="F57" i="12"/>
  <c r="C54" i="12"/>
  <c r="M44" i="12"/>
  <c r="J36" i="12"/>
  <c r="F16" i="12"/>
  <c r="I44" i="12"/>
  <c r="F24" i="12"/>
  <c r="K62" i="12"/>
  <c r="E49" i="12"/>
  <c r="F41" i="12"/>
  <c r="L21" i="12"/>
  <c r="J62" i="12"/>
  <c r="F62" i="12"/>
  <c r="L54" i="12"/>
  <c r="F8" i="12"/>
  <c r="M54" i="12"/>
  <c r="I8" i="12"/>
  <c r="E62" i="12"/>
  <c r="I54" i="12"/>
  <c r="C62" i="12"/>
  <c r="E54" i="12"/>
  <c r="I35" i="12"/>
  <c r="M15" i="12"/>
  <c r="C35" i="12"/>
  <c r="C15" i="12"/>
  <c r="F7" i="12"/>
  <c r="J55" i="12"/>
  <c r="I37" i="12"/>
  <c r="F17" i="12"/>
  <c r="K13" i="12"/>
  <c r="L7" i="12"/>
  <c r="F35" i="12"/>
  <c r="L15" i="12"/>
  <c r="K63" i="12"/>
  <c r="K43" i="12"/>
  <c r="F37" i="12"/>
  <c r="M23" i="12"/>
  <c r="J17" i="12"/>
  <c r="L61" i="12"/>
  <c r="J43" i="12"/>
  <c r="L23" i="12"/>
  <c r="F63" i="12"/>
  <c r="M59" i="12"/>
  <c r="I45" i="12"/>
  <c r="L43" i="12"/>
  <c r="C23" i="12"/>
  <c r="J9" i="12"/>
  <c r="F38" i="12"/>
  <c r="E28" i="12"/>
  <c r="E18" i="12"/>
  <c r="E10" i="12"/>
  <c r="E46" i="12"/>
  <c r="C18" i="12"/>
  <c r="C10" i="12"/>
  <c r="F56" i="12"/>
  <c r="J56" i="12"/>
  <c r="I5" i="12"/>
  <c r="K5" i="12"/>
  <c r="E56" i="12"/>
  <c r="M18" i="12"/>
  <c r="M10" i="12"/>
  <c r="J18" i="12"/>
  <c r="J10" i="12"/>
  <c r="K60" i="12"/>
  <c r="J63" i="12"/>
  <c r="L55" i="12"/>
  <c r="F54" i="12"/>
  <c r="L44" i="12"/>
  <c r="K36" i="12"/>
  <c r="M24" i="12"/>
  <c r="C8" i="12"/>
  <c r="I62" i="12"/>
  <c r="E55" i="12"/>
  <c r="K53" i="12"/>
  <c r="K45" i="12"/>
  <c r="M43" i="12"/>
  <c r="E36" i="12"/>
  <c r="E24" i="12"/>
  <c r="M16" i="12"/>
  <c r="E12" i="12"/>
  <c r="I9" i="12"/>
  <c r="E60" i="12"/>
  <c r="I31" i="12"/>
  <c r="K52" i="12"/>
  <c r="C52" i="12"/>
  <c r="C42" i="12"/>
  <c r="C60" i="12"/>
  <c r="M53" i="12"/>
  <c r="J44" i="12"/>
  <c r="I43" i="12"/>
  <c r="F36" i="12"/>
  <c r="L35" i="12"/>
  <c r="C24" i="12"/>
  <c r="L22" i="12"/>
  <c r="C16" i="12"/>
  <c r="L14" i="12"/>
  <c r="K8" i="12"/>
  <c r="C7" i="12"/>
  <c r="K14" i="12"/>
  <c r="M62" i="12"/>
  <c r="K61" i="12"/>
  <c r="L16" i="12"/>
  <c r="K15" i="12"/>
  <c r="I14" i="12"/>
  <c r="K22" i="12"/>
  <c r="L6" i="12"/>
  <c r="K54" i="12"/>
  <c r="J53" i="12"/>
  <c r="F44" i="12"/>
  <c r="C36" i="12"/>
  <c r="L32" i="12"/>
  <c r="L24" i="12"/>
  <c r="K23" i="12"/>
  <c r="I22" i="12"/>
  <c r="M8" i="12"/>
  <c r="M7" i="12"/>
  <c r="K6" i="12"/>
  <c r="L53" i="12"/>
  <c r="E44" i="12"/>
  <c r="L42" i="12"/>
  <c r="M36" i="12"/>
  <c r="M35" i="12"/>
  <c r="K32" i="12"/>
  <c r="K24" i="12"/>
  <c r="J23" i="12"/>
  <c r="K16" i="12"/>
  <c r="J15" i="12"/>
  <c r="L8" i="12"/>
  <c r="K7" i="12"/>
  <c r="K42" i="12"/>
  <c r="K35" i="12"/>
  <c r="J32" i="12"/>
  <c r="I23" i="12"/>
  <c r="I15" i="12"/>
  <c r="J7" i="12"/>
  <c r="L59" i="12"/>
  <c r="J51" i="12"/>
  <c r="E41" i="12"/>
  <c r="C31" i="12"/>
  <c r="K21" i="12"/>
  <c r="J13" i="12"/>
  <c r="K59" i="12"/>
  <c r="F51" i="12"/>
  <c r="I41" i="12"/>
  <c r="M31" i="12"/>
  <c r="J21" i="12"/>
  <c r="F13" i="12"/>
  <c r="J59" i="12"/>
  <c r="E51" i="12"/>
  <c r="C41" i="12"/>
  <c r="L31" i="12"/>
  <c r="F21" i="12"/>
  <c r="E13" i="12"/>
  <c r="F59" i="12"/>
  <c r="I51" i="12"/>
  <c r="M41" i="12"/>
  <c r="K31" i="12"/>
  <c r="E21" i="12"/>
  <c r="I13" i="12"/>
  <c r="J6" i="12"/>
  <c r="E59" i="12"/>
  <c r="C51" i="12"/>
  <c r="L41" i="12"/>
  <c r="J31" i="12"/>
  <c r="I21" i="12"/>
  <c r="C13" i="12"/>
  <c r="I6" i="12"/>
  <c r="I59" i="12"/>
  <c r="M51" i="12"/>
  <c r="K41" i="12"/>
  <c r="F31" i="12"/>
  <c r="C21" i="12"/>
  <c r="M13" i="12"/>
  <c r="J5" i="12"/>
  <c r="L5" i="12"/>
  <c r="M5" i="12"/>
  <c r="C5" i="12"/>
  <c r="E11" i="12"/>
  <c r="M58" i="12"/>
  <c r="C58" i="12"/>
  <c r="M50" i="12"/>
  <c r="C50" i="12"/>
  <c r="L30" i="12"/>
  <c r="M29" i="12"/>
  <c r="C29" i="12"/>
  <c r="J22" i="12"/>
  <c r="L20" i="12"/>
  <c r="M19" i="12"/>
  <c r="C19" i="12"/>
  <c r="E17" i="12"/>
  <c r="J14" i="12"/>
  <c r="L12" i="12"/>
  <c r="M11" i="12"/>
  <c r="C11" i="12"/>
  <c r="E9" i="12"/>
  <c r="M20" i="12"/>
  <c r="C20" i="12"/>
  <c r="L58" i="12"/>
  <c r="M57" i="12"/>
  <c r="C57" i="12"/>
  <c r="L50" i="12"/>
  <c r="M49" i="12"/>
  <c r="C49" i="12"/>
  <c r="F61" i="12"/>
  <c r="I60" i="12"/>
  <c r="F53" i="12"/>
  <c r="I52" i="12"/>
  <c r="F43" i="12"/>
  <c r="I42" i="12"/>
  <c r="K40" i="12"/>
  <c r="I32" i="12"/>
  <c r="K12" i="12"/>
  <c r="L11" i="12"/>
  <c r="M40" i="12"/>
  <c r="C40" i="12"/>
  <c r="M30" i="12"/>
  <c r="C30" i="12"/>
  <c r="I61" i="12"/>
  <c r="J60" i="12"/>
  <c r="I53" i="12"/>
  <c r="J52" i="12"/>
  <c r="L40" i="12"/>
  <c r="M39" i="12"/>
  <c r="C39" i="12"/>
  <c r="K58" i="12"/>
  <c r="L57" i="12"/>
  <c r="M56" i="12"/>
  <c r="C56" i="12"/>
  <c r="K50" i="12"/>
  <c r="L49" i="12"/>
  <c r="M46" i="12"/>
  <c r="C46" i="12"/>
  <c r="L39" i="12"/>
  <c r="M38" i="12"/>
  <c r="C38" i="12"/>
  <c r="K30" i="12"/>
  <c r="L29" i="12"/>
  <c r="M28" i="12"/>
  <c r="C28" i="12"/>
  <c r="K20" i="12"/>
  <c r="L19" i="12"/>
  <c r="M63" i="12"/>
  <c r="C63" i="12"/>
  <c r="E61" i="12"/>
  <c r="F60" i="12"/>
  <c r="J58" i="12"/>
  <c r="K57" i="12"/>
  <c r="L56" i="12"/>
  <c r="M55" i="12"/>
  <c r="C55" i="12"/>
  <c r="E53" i="12"/>
  <c r="F52" i="12"/>
  <c r="J50" i="12"/>
  <c r="K49" i="12"/>
  <c r="L46" i="12"/>
  <c r="M45" i="12"/>
  <c r="C45" i="12"/>
  <c r="E43" i="12"/>
  <c r="F42" i="12"/>
  <c r="J40" i="12"/>
  <c r="K39" i="12"/>
  <c r="L38" i="12"/>
  <c r="M37" i="12"/>
  <c r="C37" i="12"/>
  <c r="E35" i="12"/>
  <c r="F32" i="12"/>
  <c r="J30" i="12"/>
  <c r="K29" i="12"/>
  <c r="L28" i="12"/>
  <c r="M27" i="12"/>
  <c r="C27" i="12"/>
  <c r="E23" i="12"/>
  <c r="F22" i="12"/>
  <c r="J20" i="12"/>
  <c r="K19" i="12"/>
  <c r="L18" i="12"/>
  <c r="M17" i="12"/>
  <c r="C17" i="12"/>
  <c r="E15" i="12"/>
  <c r="F14" i="12"/>
  <c r="J12" i="12"/>
  <c r="K11" i="12"/>
  <c r="L10" i="12"/>
  <c r="M9" i="12"/>
  <c r="C9" i="12"/>
  <c r="E7" i="12"/>
  <c r="F6" i="12"/>
  <c r="I58" i="12"/>
  <c r="J57" i="12"/>
  <c r="E52" i="12"/>
  <c r="I50" i="12"/>
  <c r="J49" i="12"/>
  <c r="K46" i="12"/>
  <c r="E42" i="12"/>
  <c r="I40" i="12"/>
  <c r="J39" i="12"/>
  <c r="K38" i="12"/>
  <c r="L37" i="12"/>
  <c r="E32" i="12"/>
  <c r="I30" i="12"/>
  <c r="J29" i="12"/>
  <c r="K28" i="12"/>
  <c r="L27" i="12"/>
  <c r="E22" i="12"/>
  <c r="I20" i="12"/>
  <c r="J19" i="12"/>
  <c r="K18" i="12"/>
  <c r="L17" i="12"/>
  <c r="E14" i="12"/>
  <c r="I12" i="12"/>
  <c r="J11" i="12"/>
  <c r="K10" i="12"/>
  <c r="L9" i="12"/>
  <c r="E6" i="12"/>
  <c r="F58" i="12"/>
  <c r="I57" i="12"/>
  <c r="F50" i="12"/>
  <c r="I49" i="12"/>
  <c r="J46" i="12"/>
  <c r="F40" i="12"/>
  <c r="I39" i="12"/>
  <c r="J38" i="12"/>
  <c r="F30" i="12"/>
  <c r="I29" i="12"/>
  <c r="J28" i="12"/>
  <c r="K27" i="12"/>
  <c r="F20" i="12"/>
  <c r="I19" i="12"/>
  <c r="K17" i="12"/>
  <c r="F12" i="12"/>
  <c r="I11" i="12"/>
  <c r="K9" i="12"/>
  <c r="M61" i="12"/>
  <c r="C61" i="12"/>
  <c r="M60" i="12"/>
  <c r="M52" i="12"/>
  <c r="M42" i="12"/>
  <c r="M32" i="12"/>
  <c r="M22" i="12"/>
  <c r="M14" i="12"/>
  <c r="M6" i="12"/>
  <c r="S61" i="4"/>
  <c r="S34" i="1"/>
  <c r="S40" i="1"/>
  <c r="S32" i="6"/>
  <c r="S45" i="4"/>
  <c r="S34" i="6"/>
  <c r="S33" i="6"/>
  <c r="S48" i="4"/>
  <c r="S18" i="3"/>
  <c r="S53" i="4"/>
  <c r="S55" i="4"/>
  <c r="S22" i="3"/>
  <c r="S38" i="1"/>
  <c r="S11" i="3"/>
  <c r="S60" i="4"/>
  <c r="S37" i="6"/>
  <c r="S16" i="3"/>
  <c r="S58" i="4"/>
  <c r="S35" i="1"/>
  <c r="S31" i="5"/>
  <c r="S42" i="1"/>
  <c r="P146" i="4"/>
  <c r="S17" i="3"/>
  <c r="S31" i="6"/>
  <c r="S39" i="6"/>
  <c r="S26" i="5"/>
  <c r="S49" i="4"/>
  <c r="S41" i="1"/>
  <c r="P144" i="4"/>
  <c r="S40" i="6"/>
  <c r="S62" i="4"/>
  <c r="S31" i="1"/>
  <c r="S42" i="4"/>
  <c r="S47" i="4"/>
  <c r="S37" i="1"/>
  <c r="S33" i="1"/>
  <c r="S64" i="4"/>
  <c r="S35" i="6"/>
  <c r="S29" i="5"/>
  <c r="S65" i="4"/>
  <c r="S19" i="3"/>
  <c r="S66" i="4"/>
  <c r="S38" i="6"/>
  <c r="S43" i="2"/>
  <c r="S24" i="5"/>
  <c r="S41" i="6"/>
  <c r="S25" i="5"/>
  <c r="S14" i="3"/>
  <c r="S46" i="4"/>
  <c r="S54" i="4"/>
  <c r="S41" i="4"/>
  <c r="S39" i="1"/>
  <c r="S36" i="6"/>
  <c r="S25" i="3"/>
  <c r="S50" i="4"/>
  <c r="S43" i="4"/>
  <c r="S27" i="5"/>
  <c r="S63" i="4"/>
  <c r="S13" i="3"/>
  <c r="S30" i="5"/>
  <c r="S59" i="4"/>
  <c r="S23" i="5"/>
  <c r="S32" i="1"/>
  <c r="S44" i="6"/>
  <c r="S24" i="3"/>
  <c r="S15" i="3"/>
  <c r="S30" i="6"/>
  <c r="S43" i="6"/>
  <c r="S56" i="4"/>
  <c r="S28" i="5"/>
  <c r="S12" i="3"/>
  <c r="S52" i="4"/>
  <c r="S57" i="4"/>
  <c r="S29" i="6"/>
  <c r="S45" i="6"/>
  <c r="S36" i="1"/>
  <c r="S21" i="3"/>
  <c r="S10" i="3"/>
  <c r="S51" i="4"/>
  <c r="S20" i="3"/>
  <c r="S44" i="4"/>
  <c r="S23" i="3"/>
  <c r="S42" i="6"/>
  <c r="S32" i="5"/>
  <c r="BG21" i="12" l="1"/>
  <c r="BT10" i="12"/>
  <c r="BT60" i="12"/>
  <c r="BG28" i="12"/>
  <c r="BT39" i="12"/>
  <c r="BT34" i="12"/>
  <c r="BG5" i="12"/>
  <c r="BG22" i="12"/>
  <c r="BT41" i="12"/>
  <c r="BG52" i="12"/>
  <c r="BT5" i="12"/>
  <c r="BT54" i="12"/>
  <c r="BG35" i="12"/>
  <c r="BG50" i="12"/>
  <c r="BT19" i="12"/>
  <c r="BG56" i="12"/>
  <c r="BT45" i="12"/>
  <c r="BG8" i="12"/>
  <c r="BT43" i="12"/>
  <c r="BG11" i="12"/>
  <c r="BT58" i="12"/>
  <c r="BT61" i="12"/>
  <c r="BT27" i="12"/>
  <c r="BT44" i="12"/>
  <c r="BG37" i="12"/>
  <c r="BT64" i="12"/>
  <c r="BG29" i="12"/>
  <c r="BT40" i="12"/>
  <c r="BG55" i="12"/>
  <c r="BT20" i="12"/>
  <c r="BT62" i="12"/>
  <c r="BT15" i="12"/>
  <c r="BT52" i="12"/>
  <c r="BT63" i="12"/>
  <c r="BT35" i="12"/>
  <c r="BT9" i="12"/>
  <c r="BG32" i="12"/>
  <c r="BG13" i="12"/>
  <c r="BG17" i="12"/>
  <c r="BG27" i="12"/>
  <c r="BG46" i="12"/>
  <c r="BT18" i="12"/>
  <c r="BG36" i="12"/>
  <c r="BT36" i="12"/>
  <c r="BG41" i="12"/>
  <c r="BT46" i="12"/>
  <c r="BT25" i="12"/>
  <c r="BT6" i="12"/>
  <c r="BG31" i="12"/>
  <c r="BT11" i="12"/>
  <c r="BT66" i="12"/>
  <c r="BT68" i="12"/>
  <c r="BT65" i="12"/>
  <c r="BT38" i="12"/>
  <c r="BT57" i="12"/>
  <c r="BG30" i="12"/>
  <c r="BT21" i="12"/>
  <c r="BG53" i="12"/>
  <c r="BT7" i="12"/>
  <c r="BT16" i="12"/>
  <c r="BG12" i="12"/>
  <c r="BT13" i="12"/>
  <c r="BG57" i="12"/>
  <c r="BT29" i="12"/>
  <c r="BG38" i="12"/>
  <c r="BT17" i="12"/>
  <c r="BT14" i="12"/>
  <c r="BG33" i="12"/>
  <c r="BG48" i="12"/>
  <c r="BG6" i="12"/>
  <c r="BG34" i="12"/>
  <c r="BT67" i="12"/>
  <c r="BG24" i="12"/>
  <c r="BG23" i="12"/>
  <c r="BT42" i="12"/>
  <c r="BT12" i="12"/>
  <c r="BG19" i="12"/>
  <c r="BT47" i="12"/>
  <c r="BG10" i="12"/>
  <c r="BT37" i="12"/>
  <c r="BG7" i="12"/>
  <c r="BT48" i="12"/>
  <c r="BG20" i="12"/>
  <c r="BT59" i="12"/>
  <c r="BG49" i="12"/>
  <c r="BT33" i="12"/>
  <c r="BT56" i="12"/>
  <c r="BG45" i="12"/>
  <c r="BG9" i="12"/>
  <c r="BG59" i="12"/>
  <c r="BT28" i="12"/>
  <c r="BG58" i="12"/>
  <c r="BT8" i="12"/>
  <c r="BT24" i="12"/>
  <c r="BG42" i="12"/>
  <c r="BT26" i="12"/>
  <c r="BG54" i="12"/>
  <c r="BG40" i="12"/>
  <c r="BT55" i="12"/>
  <c r="BG18" i="12"/>
  <c r="BG39" i="12"/>
  <c r="BT30" i="12"/>
  <c r="BG47" i="12"/>
  <c r="BT53" i="12"/>
  <c r="BG14" i="12"/>
  <c r="BT49" i="12"/>
  <c r="BG51" i="12"/>
  <c r="T38" i="6"/>
  <c r="T45" i="6"/>
  <c r="T37" i="6"/>
  <c r="T44" i="6"/>
  <c r="T36" i="6"/>
  <c r="T33" i="6"/>
  <c r="T40" i="6"/>
  <c r="T32" i="6"/>
  <c r="T42" i="6"/>
  <c r="T30" i="6"/>
  <c r="T41" i="6"/>
  <c r="T43" i="6"/>
  <c r="T39" i="6"/>
  <c r="T35" i="6"/>
  <c r="T31" i="6"/>
  <c r="T34" i="6"/>
  <c r="T29" i="6"/>
  <c r="T65" i="4"/>
  <c r="T61" i="4"/>
  <c r="T57" i="4"/>
  <c r="T53" i="4"/>
  <c r="T49" i="4"/>
  <c r="T45" i="4"/>
  <c r="T64" i="4"/>
  <c r="T60" i="4"/>
  <c r="T56" i="4"/>
  <c r="T52" i="4"/>
  <c r="T48" i="4"/>
  <c r="T44" i="4"/>
  <c r="T63" i="4"/>
  <c r="T59" i="4"/>
  <c r="T51" i="4"/>
  <c r="T47" i="4"/>
  <c r="T43" i="4"/>
  <c r="T55" i="4"/>
  <c r="T66" i="4"/>
  <c r="T62" i="4"/>
  <c r="T58" i="4"/>
  <c r="T54" i="4"/>
  <c r="T50" i="4"/>
  <c r="T46" i="4"/>
  <c r="T42" i="4"/>
  <c r="T41" i="4"/>
  <c r="T14" i="3"/>
  <c r="T25" i="3"/>
  <c r="T13" i="3"/>
  <c r="T18" i="3"/>
  <c r="T21" i="3"/>
  <c r="T17" i="3"/>
  <c r="T24" i="3"/>
  <c r="T12" i="3"/>
  <c r="T22" i="3"/>
  <c r="T20" i="3"/>
  <c r="T16" i="3"/>
  <c r="T23" i="3"/>
  <c r="T19" i="3"/>
  <c r="T15" i="3"/>
  <c r="T11" i="3"/>
  <c r="T10" i="3"/>
  <c r="T43" i="2"/>
  <c r="T40" i="1"/>
  <c r="T34" i="1"/>
  <c r="T39" i="1"/>
  <c r="T42" i="1"/>
  <c r="T38" i="1"/>
  <c r="T35" i="1"/>
  <c r="T33" i="1"/>
  <c r="T41" i="1"/>
  <c r="T37" i="1"/>
  <c r="T36" i="1"/>
  <c r="T32" i="1"/>
  <c r="T31" i="1"/>
  <c r="T30" i="5"/>
  <c r="T26" i="5"/>
  <c r="T29" i="5"/>
  <c r="T25" i="5"/>
  <c r="T32" i="5"/>
  <c r="T28" i="5"/>
  <c r="T24" i="5"/>
  <c r="T31" i="5"/>
  <c r="T27" i="5"/>
  <c r="T23" i="5"/>
  <c r="M143" i="4"/>
  <c r="E36" i="1"/>
  <c r="E39" i="1"/>
  <c r="P143" i="4"/>
  <c r="E35" i="1"/>
  <c r="E34" i="1"/>
  <c r="E55" i="1"/>
  <c r="E46" i="1"/>
  <c r="E43" i="1"/>
  <c r="F57" i="1"/>
  <c r="F46" i="1"/>
  <c r="P149" i="4"/>
  <c r="F36" i="1"/>
  <c r="F39" i="1"/>
  <c r="E31" i="1"/>
  <c r="G25" i="1"/>
  <c r="F42" i="1"/>
  <c r="F35" i="1"/>
  <c r="G26" i="1"/>
  <c r="F53" i="1"/>
  <c r="P150" i="4"/>
  <c r="P153" i="4"/>
  <c r="E51" i="1"/>
  <c r="P155" i="4"/>
  <c r="F54" i="1"/>
  <c r="P152" i="4"/>
  <c r="E53" i="1"/>
  <c r="G29" i="1"/>
  <c r="P157" i="4"/>
  <c r="E54" i="1"/>
  <c r="E48" i="1"/>
  <c r="F41" i="1"/>
  <c r="E49" i="1"/>
  <c r="P145" i="4"/>
  <c r="E40" i="1"/>
  <c r="E57" i="1"/>
  <c r="E37" i="1"/>
  <c r="F33" i="1"/>
  <c r="F50" i="1"/>
  <c r="E32" i="1"/>
  <c r="E52" i="1"/>
  <c r="G143" i="4"/>
  <c r="F49" i="1"/>
  <c r="F40" i="1"/>
  <c r="E56" i="1"/>
  <c r="G27" i="1"/>
  <c r="E42" i="1"/>
  <c r="P151" i="4"/>
  <c r="F45" i="1"/>
  <c r="F48" i="1"/>
  <c r="P154" i="4"/>
  <c r="P147" i="4"/>
  <c r="F43" i="1"/>
  <c r="F47" i="1"/>
  <c r="F55" i="1"/>
  <c r="G28" i="1"/>
  <c r="F56" i="1"/>
  <c r="F34" i="1"/>
  <c r="E47" i="1"/>
  <c r="P156" i="4"/>
  <c r="F44" i="1"/>
  <c r="D3" i="11"/>
  <c r="E45" i="1"/>
  <c r="P148" i="4"/>
  <c r="F32" i="1"/>
  <c r="E50" i="1"/>
  <c r="F31" i="1"/>
  <c r="F38" i="1"/>
  <c r="E44" i="1"/>
  <c r="F52" i="1"/>
  <c r="E33" i="1"/>
  <c r="F51" i="1"/>
  <c r="E38" i="1"/>
  <c r="F37" i="1"/>
  <c r="E41" i="1"/>
  <c r="G30" i="1"/>
  <c r="G56" i="12" l="1"/>
  <c r="G45" i="12"/>
  <c r="AT73" i="12"/>
  <c r="AT63" i="12"/>
  <c r="AG23" i="12"/>
  <c r="AT51" i="12"/>
  <c r="G49" i="12"/>
  <c r="AG8" i="12"/>
  <c r="AT25" i="12"/>
  <c r="AT22" i="12"/>
  <c r="G62" i="12"/>
  <c r="AT139" i="12"/>
  <c r="AT126" i="12"/>
  <c r="G59" i="12"/>
  <c r="AG33" i="12"/>
  <c r="AT37" i="12"/>
  <c r="AT47" i="12"/>
  <c r="G57" i="12"/>
  <c r="AT38" i="12"/>
  <c r="AT81" i="12"/>
  <c r="G17" i="12"/>
  <c r="AT12" i="12"/>
  <c r="AT82" i="12"/>
  <c r="AG34" i="12"/>
  <c r="AT88" i="12"/>
  <c r="AT67" i="12"/>
  <c r="G16" i="12"/>
  <c r="AT99" i="12"/>
  <c r="AT86" i="12"/>
  <c r="AG43" i="12"/>
  <c r="AT98" i="12"/>
  <c r="AT20" i="12"/>
  <c r="G55" i="12"/>
  <c r="AT140" i="12"/>
  <c r="AT134" i="12"/>
  <c r="AT5" i="12"/>
  <c r="AT46" i="12"/>
  <c r="G28" i="12"/>
  <c r="AT105" i="12"/>
  <c r="AT70" i="12"/>
  <c r="G19" i="12"/>
  <c r="AT75" i="12"/>
  <c r="AT60" i="12"/>
  <c r="G46" i="12"/>
  <c r="AG42" i="12"/>
  <c r="AT79" i="12"/>
  <c r="AT76" i="12"/>
  <c r="G14" i="12"/>
  <c r="AG35" i="12"/>
  <c r="AT104" i="12"/>
  <c r="AT85" i="12"/>
  <c r="G36" i="12"/>
  <c r="AT115" i="12"/>
  <c r="AT102" i="12"/>
  <c r="AG20" i="12"/>
  <c r="AT18" i="12"/>
  <c r="AT114" i="12"/>
  <c r="G35" i="12"/>
  <c r="AT29" i="12"/>
  <c r="AT16" i="12"/>
  <c r="G13" i="12"/>
  <c r="AG27" i="12"/>
  <c r="AT103" i="12"/>
  <c r="AT100" i="12"/>
  <c r="G58" i="12"/>
  <c r="AT83" i="12"/>
  <c r="AT68" i="12"/>
  <c r="AT14" i="12"/>
  <c r="AT23" i="12"/>
  <c r="AT42" i="12"/>
  <c r="AT58" i="12"/>
  <c r="G20" i="12"/>
  <c r="G37" i="12"/>
  <c r="AT6" i="12"/>
  <c r="AT34" i="12"/>
  <c r="G31" i="12"/>
  <c r="AT116" i="12"/>
  <c r="G60" i="12"/>
  <c r="AT125" i="12"/>
  <c r="AG18" i="12"/>
  <c r="AT30" i="12"/>
  <c r="AT106" i="12"/>
  <c r="G32" i="12"/>
  <c r="AG41" i="12"/>
  <c r="AT120" i="12"/>
  <c r="AT101" i="12"/>
  <c r="G54" i="12"/>
  <c r="AT131" i="12"/>
  <c r="AT118" i="12"/>
  <c r="G51" i="12"/>
  <c r="AG40" i="12"/>
  <c r="AT135" i="12"/>
  <c r="AT132" i="12"/>
  <c r="G11" i="12"/>
  <c r="AT137" i="12"/>
  <c r="AT27" i="12"/>
  <c r="G18" i="12"/>
  <c r="AG36" i="12"/>
  <c r="AT53" i="12"/>
  <c r="AT50" i="12"/>
  <c r="AG16" i="12"/>
  <c r="AT80" i="12"/>
  <c r="AT59" i="12"/>
  <c r="G39" i="12"/>
  <c r="AT55" i="12"/>
  <c r="AT19" i="12"/>
  <c r="G42" i="12"/>
  <c r="AT128" i="12"/>
  <c r="AT109" i="12"/>
  <c r="AG21" i="12"/>
  <c r="AT57" i="12"/>
  <c r="AT61" i="12"/>
  <c r="AT133" i="12"/>
  <c r="G7" i="12"/>
  <c r="AT32" i="12"/>
  <c r="G12" i="12"/>
  <c r="AG22" i="12"/>
  <c r="AT54" i="12"/>
  <c r="AT31" i="12"/>
  <c r="G63" i="12"/>
  <c r="AT65" i="12"/>
  <c r="AT52" i="12"/>
  <c r="G38" i="12"/>
  <c r="AG15" i="12"/>
  <c r="AT69" i="12"/>
  <c r="AT66" i="12"/>
  <c r="G6" i="12"/>
  <c r="AG25" i="12"/>
  <c r="AT96" i="12"/>
  <c r="AT77" i="12"/>
  <c r="G9" i="12"/>
  <c r="AT121" i="12"/>
  <c r="AT28" i="12"/>
  <c r="AG10" i="12"/>
  <c r="AT10" i="12"/>
  <c r="AT64" i="12"/>
  <c r="G8" i="12"/>
  <c r="AT91" i="12"/>
  <c r="AT78" i="12"/>
  <c r="AG30" i="12"/>
  <c r="AT62" i="12"/>
  <c r="AT41" i="12"/>
  <c r="G61" i="12"/>
  <c r="AT56" i="12"/>
  <c r="AT9" i="12"/>
  <c r="AG38" i="12"/>
  <c r="G53" i="12"/>
  <c r="AT119" i="12"/>
  <c r="AT11" i="12"/>
  <c r="G50" i="12"/>
  <c r="AG24" i="12"/>
  <c r="AT89" i="12"/>
  <c r="AT97" i="12"/>
  <c r="G30" i="12"/>
  <c r="AT90" i="12"/>
  <c r="AT113" i="12"/>
  <c r="G27" i="12"/>
  <c r="AT74" i="12"/>
  <c r="AT138" i="12"/>
  <c r="AG28" i="12"/>
  <c r="AT26" i="12"/>
  <c r="AT7" i="12"/>
  <c r="G24" i="12"/>
  <c r="AT107" i="12"/>
  <c r="AT94" i="12"/>
  <c r="G21" i="12"/>
  <c r="AG37" i="12"/>
  <c r="AT111" i="12"/>
  <c r="AT108" i="12"/>
  <c r="G23" i="12"/>
  <c r="AT21" i="12"/>
  <c r="AT8" i="12"/>
  <c r="AG17" i="12"/>
  <c r="AT48" i="12"/>
  <c r="AT129" i="12"/>
  <c r="AT17" i="12"/>
  <c r="AG39" i="12"/>
  <c r="AT130" i="12"/>
  <c r="AT122" i="12"/>
  <c r="AT15" i="12"/>
  <c r="AT49" i="12"/>
  <c r="AG29" i="12"/>
  <c r="AT33" i="12"/>
  <c r="G15" i="12"/>
  <c r="AT13" i="12"/>
  <c r="G29" i="12"/>
  <c r="AG9" i="12"/>
  <c r="AT87" i="12"/>
  <c r="AT84" i="12"/>
  <c r="G22" i="12"/>
  <c r="AG11" i="12"/>
  <c r="AT112" i="12"/>
  <c r="AT93" i="12"/>
  <c r="G44" i="12"/>
  <c r="AT123" i="12"/>
  <c r="AT110" i="12"/>
  <c r="G41" i="12"/>
  <c r="AG12" i="12"/>
  <c r="AT127" i="12"/>
  <c r="AT124" i="12"/>
  <c r="G43" i="12"/>
  <c r="AT39" i="12"/>
  <c r="AT24" i="12"/>
  <c r="G10" i="12"/>
  <c r="AG26" i="12"/>
  <c r="AT45" i="12"/>
  <c r="AT40" i="12"/>
  <c r="G52" i="12"/>
  <c r="AT136" i="12"/>
  <c r="AT117" i="12"/>
  <c r="G40" i="12"/>
  <c r="AG19" i="12"/>
  <c r="AT95" i="12"/>
  <c r="AT92" i="12"/>
  <c r="G43" i="1"/>
  <c r="G39" i="1"/>
  <c r="G54" i="1"/>
  <c r="G50" i="1"/>
  <c r="G46" i="1"/>
  <c r="G42" i="1"/>
  <c r="G38" i="1"/>
  <c r="G34" i="1"/>
  <c r="G35" i="1"/>
  <c r="G47" i="1"/>
  <c r="G57" i="1"/>
  <c r="G53" i="1"/>
  <c r="G49" i="1"/>
  <c r="G45" i="1"/>
  <c r="G41" i="1"/>
  <c r="G37" i="1"/>
  <c r="G33" i="1"/>
  <c r="G55" i="1"/>
  <c r="G51" i="1"/>
  <c r="G56" i="1"/>
  <c r="G52" i="1"/>
  <c r="G48" i="1"/>
  <c r="G44" i="1"/>
  <c r="G40" i="1"/>
  <c r="G36" i="1"/>
  <c r="G32" i="1"/>
  <c r="G31" i="1"/>
  <c r="M39" i="5" l="1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16" i="5"/>
  <c r="M17" i="5"/>
  <c r="M18" i="5"/>
  <c r="M19" i="5"/>
  <c r="M20" i="5"/>
  <c r="M21" i="5"/>
  <c r="M22" i="5"/>
  <c r="M15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23" i="5"/>
  <c r="E24" i="5"/>
  <c r="F21" i="1"/>
  <c r="F50" i="5"/>
  <c r="F29" i="5"/>
  <c r="E32" i="5"/>
  <c r="F10" i="1"/>
  <c r="E37" i="5"/>
  <c r="E36" i="5"/>
  <c r="E30" i="5"/>
  <c r="F24" i="1"/>
  <c r="S34" i="5"/>
  <c r="G16" i="5"/>
  <c r="G17" i="5"/>
  <c r="F51" i="5"/>
  <c r="F32" i="5"/>
  <c r="E15" i="1"/>
  <c r="F20" i="1"/>
  <c r="G22" i="5"/>
  <c r="E24" i="1"/>
  <c r="E16" i="1"/>
  <c r="F7" i="1"/>
  <c r="F15" i="1"/>
  <c r="F22" i="1"/>
  <c r="F30" i="5"/>
  <c r="F40" i="5"/>
  <c r="E14" i="1"/>
  <c r="F11" i="1"/>
  <c r="F43" i="5"/>
  <c r="G21" i="5"/>
  <c r="F44" i="5"/>
  <c r="E20" i="1"/>
  <c r="F28" i="5"/>
  <c r="E50" i="5"/>
  <c r="E38" i="5"/>
  <c r="E29" i="5"/>
  <c r="E18" i="1"/>
  <c r="F49" i="5"/>
  <c r="E22" i="1"/>
  <c r="F38" i="5"/>
  <c r="F41" i="5"/>
  <c r="F42" i="5"/>
  <c r="E13" i="1"/>
  <c r="E23" i="5"/>
  <c r="F53" i="5"/>
  <c r="F25" i="5"/>
  <c r="F45" i="5"/>
  <c r="F34" i="5"/>
  <c r="F16" i="1"/>
  <c r="F33" i="5"/>
  <c r="S36" i="5"/>
  <c r="G18" i="5"/>
  <c r="E34" i="5"/>
  <c r="E39" i="5"/>
  <c r="E9" i="1"/>
  <c r="E43" i="5"/>
  <c r="E40" i="5"/>
  <c r="F36" i="5"/>
  <c r="E27" i="5"/>
  <c r="E6" i="1"/>
  <c r="F23" i="5"/>
  <c r="E49" i="5"/>
  <c r="E19" i="1"/>
  <c r="E12" i="1"/>
  <c r="E46" i="5"/>
  <c r="E28" i="5"/>
  <c r="S37" i="5"/>
  <c r="E53" i="5"/>
  <c r="F12" i="1"/>
  <c r="E17" i="1"/>
  <c r="G19" i="5"/>
  <c r="F17" i="1"/>
  <c r="E10" i="1"/>
  <c r="E33" i="5"/>
  <c r="F23" i="1"/>
  <c r="F27" i="5"/>
  <c r="F52" i="5"/>
  <c r="F9" i="1"/>
  <c r="E52" i="5"/>
  <c r="S33" i="5"/>
  <c r="S38" i="5"/>
  <c r="E26" i="5"/>
  <c r="E44" i="5"/>
  <c r="F6" i="1"/>
  <c r="S35" i="5"/>
  <c r="F39" i="5"/>
  <c r="E8" i="1"/>
  <c r="F37" i="5"/>
  <c r="E11" i="1"/>
  <c r="F31" i="5"/>
  <c r="F18" i="1"/>
  <c r="F14" i="1"/>
  <c r="E31" i="5"/>
  <c r="E21" i="1"/>
  <c r="G20" i="5"/>
  <c r="E42" i="5"/>
  <c r="E45" i="5"/>
  <c r="E25" i="5"/>
  <c r="E7" i="1"/>
  <c r="E48" i="5"/>
  <c r="F24" i="5"/>
  <c r="E41" i="5"/>
  <c r="F8" i="1"/>
  <c r="F35" i="5"/>
  <c r="E51" i="5"/>
  <c r="E23" i="1"/>
  <c r="F46" i="5"/>
  <c r="F13" i="1"/>
  <c r="E47" i="5"/>
  <c r="G15" i="5"/>
  <c r="F26" i="5"/>
  <c r="F47" i="5"/>
  <c r="E35" i="5"/>
  <c r="F19" i="1"/>
  <c r="F48" i="5"/>
  <c r="G16" i="1" l="1"/>
  <c r="G11" i="1"/>
  <c r="G23" i="1"/>
  <c r="G18" i="1"/>
  <c r="G8" i="1"/>
  <c r="G19" i="1"/>
  <c r="G6" i="1"/>
  <c r="G15" i="1"/>
  <c r="G21" i="1"/>
  <c r="G7" i="1"/>
  <c r="G13" i="1"/>
  <c r="G14" i="1"/>
  <c r="G24" i="1"/>
  <c r="G10" i="1"/>
  <c r="G9" i="1"/>
  <c r="G22" i="1"/>
  <c r="G12" i="1"/>
  <c r="G20" i="1"/>
  <c r="G17" i="1"/>
  <c r="T33" i="5"/>
  <c r="T38" i="5"/>
  <c r="T37" i="5"/>
  <c r="T36" i="5"/>
  <c r="T35" i="5"/>
  <c r="T34" i="5"/>
  <c r="G38" i="5"/>
  <c r="G41" i="5"/>
  <c r="G44" i="5"/>
  <c r="G32" i="5"/>
  <c r="G24" i="5"/>
  <c r="G46" i="5"/>
  <c r="G37" i="5"/>
  <c r="G29" i="5"/>
  <c r="G51" i="5"/>
  <c r="G43" i="5"/>
  <c r="G27" i="5"/>
  <c r="G34" i="5"/>
  <c r="G26" i="5"/>
  <c r="G48" i="5"/>
  <c r="G40" i="5"/>
  <c r="G35" i="5"/>
  <c r="G23" i="5"/>
  <c r="G31" i="5"/>
  <c r="G53" i="5"/>
  <c r="G45" i="5"/>
  <c r="G30" i="5"/>
  <c r="G36" i="5"/>
  <c r="G28" i="5"/>
  <c r="G50" i="5"/>
  <c r="G42" i="5"/>
  <c r="G52" i="5"/>
  <c r="G49" i="5"/>
  <c r="G33" i="5"/>
  <c r="G25" i="5"/>
  <c r="G47" i="5"/>
  <c r="G39" i="5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80" i="2"/>
  <c r="M79" i="2"/>
  <c r="M63" i="2"/>
  <c r="M59" i="2"/>
  <c r="M58" i="2"/>
  <c r="M57" i="2"/>
  <c r="M56" i="2"/>
  <c r="M55" i="2"/>
  <c r="M54" i="2"/>
  <c r="M53" i="2"/>
  <c r="M52" i="2"/>
  <c r="E108" i="4"/>
  <c r="E80" i="2"/>
  <c r="F112" i="4"/>
  <c r="E59" i="2"/>
  <c r="F36" i="6"/>
  <c r="E121" i="4"/>
  <c r="F127" i="4"/>
  <c r="F113" i="4"/>
  <c r="F46" i="6"/>
  <c r="F106" i="4"/>
  <c r="F80" i="2"/>
  <c r="E37" i="6"/>
  <c r="E58" i="6"/>
  <c r="F55" i="6"/>
  <c r="E51" i="6"/>
  <c r="E49" i="6"/>
  <c r="E41" i="6"/>
  <c r="F120" i="4"/>
  <c r="E44" i="6"/>
  <c r="E122" i="4"/>
  <c r="F49" i="6"/>
  <c r="F124" i="4"/>
  <c r="F118" i="4"/>
  <c r="F58" i="6"/>
  <c r="E105" i="4"/>
  <c r="F121" i="4"/>
  <c r="E79" i="2"/>
  <c r="F57" i="2"/>
  <c r="F132" i="4"/>
  <c r="E126" i="4"/>
  <c r="E55" i="2"/>
  <c r="F107" i="4"/>
  <c r="E46" i="6"/>
  <c r="F103" i="4"/>
  <c r="F29" i="6"/>
  <c r="F62" i="6"/>
  <c r="E123" i="4"/>
  <c r="E58" i="2"/>
  <c r="F105" i="4"/>
  <c r="F133" i="4"/>
  <c r="E39" i="6"/>
  <c r="F114" i="4"/>
  <c r="E113" i="4"/>
  <c r="F37" i="6"/>
  <c r="F109" i="4"/>
  <c r="E131" i="4"/>
  <c r="E53" i="2"/>
  <c r="E56" i="2"/>
  <c r="F111" i="4"/>
  <c r="F47" i="2"/>
  <c r="E36" i="6"/>
  <c r="F59" i="2"/>
  <c r="E119" i="4"/>
  <c r="F104" i="4"/>
  <c r="F122" i="4"/>
  <c r="E102" i="4"/>
  <c r="E31" i="6"/>
  <c r="F110" i="4"/>
  <c r="E106" i="4"/>
  <c r="E117" i="4"/>
  <c r="E130" i="4"/>
  <c r="F108" i="4"/>
  <c r="F102" i="4"/>
  <c r="E116" i="4"/>
  <c r="E132" i="4"/>
  <c r="F117" i="4"/>
  <c r="F54" i="6"/>
  <c r="E63" i="2"/>
  <c r="E40" i="6"/>
  <c r="F123" i="4"/>
  <c r="G26" i="6"/>
  <c r="F100" i="4"/>
  <c r="F31" i="6"/>
  <c r="F57" i="6"/>
  <c r="F79" i="2"/>
  <c r="E33" i="6"/>
  <c r="E54" i="6"/>
  <c r="E34" i="6"/>
  <c r="E30" i="6"/>
  <c r="E35" i="6"/>
  <c r="E60" i="6"/>
  <c r="G23" i="6"/>
  <c r="F134" i="4"/>
  <c r="E48" i="6"/>
  <c r="G80" i="2"/>
  <c r="E128" i="4"/>
  <c r="G24" i="6"/>
  <c r="E53" i="6"/>
  <c r="G25" i="6"/>
  <c r="F131" i="4"/>
  <c r="F41" i="6"/>
  <c r="F128" i="4"/>
  <c r="F61" i="6"/>
  <c r="E32" i="6"/>
  <c r="F52" i="2"/>
  <c r="E101" i="4"/>
  <c r="F38" i="6"/>
  <c r="E55" i="6"/>
  <c r="E52" i="2"/>
  <c r="E124" i="4"/>
  <c r="E56" i="6"/>
  <c r="E134" i="4"/>
  <c r="G79" i="2"/>
  <c r="F43" i="6"/>
  <c r="G27" i="6"/>
  <c r="F59" i="6"/>
  <c r="F126" i="4"/>
  <c r="F50" i="6"/>
  <c r="E133" i="4"/>
  <c r="F101" i="4"/>
  <c r="E114" i="4"/>
  <c r="E111" i="4"/>
  <c r="E115" i="4"/>
  <c r="E59" i="6"/>
  <c r="F119" i="4"/>
  <c r="E125" i="4"/>
  <c r="F129" i="4"/>
  <c r="F115" i="4"/>
  <c r="G22" i="6"/>
  <c r="F130" i="4"/>
  <c r="E29" i="6"/>
  <c r="F53" i="6"/>
  <c r="E57" i="6"/>
  <c r="F55" i="2"/>
  <c r="E129" i="4"/>
  <c r="F34" i="6"/>
  <c r="F42" i="6"/>
  <c r="E43" i="6"/>
  <c r="E109" i="4"/>
  <c r="F45" i="6"/>
  <c r="G28" i="6"/>
  <c r="E107" i="4"/>
  <c r="F125" i="4"/>
  <c r="E47" i="6"/>
  <c r="F63" i="2"/>
  <c r="E127" i="4"/>
  <c r="E50" i="6"/>
  <c r="E54" i="2"/>
  <c r="E61" i="6"/>
  <c r="F48" i="6"/>
  <c r="F54" i="2"/>
  <c r="E103" i="4"/>
  <c r="F32" i="6"/>
  <c r="F58" i="2"/>
  <c r="F56" i="6"/>
  <c r="E104" i="4"/>
  <c r="E62" i="6"/>
  <c r="F60" i="6"/>
  <c r="F44" i="6"/>
  <c r="F56" i="2"/>
  <c r="F35" i="6"/>
  <c r="F30" i="6"/>
  <c r="F116" i="4"/>
  <c r="E100" i="4"/>
  <c r="E118" i="4"/>
  <c r="F33" i="6"/>
  <c r="F40" i="6"/>
  <c r="F39" i="6"/>
  <c r="E45" i="6"/>
  <c r="E42" i="6"/>
  <c r="F51" i="6"/>
  <c r="F52" i="6"/>
  <c r="E110" i="4"/>
  <c r="E120" i="4"/>
  <c r="E38" i="6"/>
  <c r="E112" i="4"/>
  <c r="E57" i="2"/>
  <c r="F53" i="2"/>
  <c r="E52" i="6"/>
  <c r="F47" i="6"/>
  <c r="G62" i="6" l="1"/>
  <c r="G31" i="6"/>
  <c r="G39" i="6"/>
  <c r="G60" i="6"/>
  <c r="G52" i="6"/>
  <c r="G100" i="4"/>
  <c r="G108" i="4"/>
  <c r="G116" i="4"/>
  <c r="G124" i="4"/>
  <c r="G132" i="4"/>
  <c r="G103" i="4"/>
  <c r="G127" i="4"/>
  <c r="G114" i="4"/>
  <c r="G32" i="6"/>
  <c r="G40" i="6"/>
  <c r="G59" i="6"/>
  <c r="G51" i="6"/>
  <c r="G101" i="4"/>
  <c r="G109" i="4"/>
  <c r="G117" i="4"/>
  <c r="G125" i="4"/>
  <c r="G133" i="4"/>
  <c r="G34" i="6"/>
  <c r="G119" i="4"/>
  <c r="G45" i="6"/>
  <c r="G35" i="6"/>
  <c r="G43" i="6"/>
  <c r="G56" i="6"/>
  <c r="G48" i="6"/>
  <c r="G104" i="4"/>
  <c r="G112" i="4"/>
  <c r="G120" i="4"/>
  <c r="G128" i="4"/>
  <c r="G49" i="6"/>
  <c r="G37" i="6"/>
  <c r="G30" i="6"/>
  <c r="G38" i="6"/>
  <c r="G46" i="6"/>
  <c r="G61" i="6"/>
  <c r="G53" i="6"/>
  <c r="G107" i="4"/>
  <c r="G115" i="4"/>
  <c r="G123" i="4"/>
  <c r="G131" i="4"/>
  <c r="G57" i="6"/>
  <c r="G122" i="4"/>
  <c r="G33" i="6"/>
  <c r="G41" i="6"/>
  <c r="G58" i="6"/>
  <c r="G50" i="6"/>
  <c r="G102" i="4"/>
  <c r="G110" i="4"/>
  <c r="G118" i="4"/>
  <c r="G126" i="4"/>
  <c r="G134" i="4"/>
  <c r="G42" i="6"/>
  <c r="G111" i="4"/>
  <c r="G29" i="6"/>
  <c r="G54" i="6"/>
  <c r="G106" i="4"/>
  <c r="G130" i="4"/>
  <c r="G36" i="6"/>
  <c r="G44" i="6"/>
  <c r="G55" i="6"/>
  <c r="G47" i="6"/>
  <c r="G105" i="4"/>
  <c r="G113" i="4"/>
  <c r="G121" i="4"/>
  <c r="G129" i="4"/>
  <c r="G63" i="2"/>
  <c r="G59" i="2"/>
  <c r="G58" i="2"/>
  <c r="G52" i="2"/>
  <c r="G56" i="2"/>
  <c r="G55" i="2"/>
  <c r="G57" i="2"/>
  <c r="G53" i="2"/>
  <c r="G54" i="2"/>
  <c r="M50" i="2"/>
  <c r="M49" i="2"/>
  <c r="M47" i="2"/>
  <c r="M46" i="2"/>
  <c r="M44" i="2"/>
  <c r="M43" i="2"/>
  <c r="M42" i="2"/>
  <c r="M41" i="2"/>
  <c r="M36" i="2"/>
  <c r="M39" i="2"/>
  <c r="M38" i="2"/>
  <c r="M37" i="2"/>
  <c r="M40" i="4"/>
  <c r="M39" i="4"/>
  <c r="M38" i="4"/>
  <c r="M37" i="4"/>
  <c r="M36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41" i="4"/>
  <c r="M35" i="4"/>
  <c r="M34" i="4"/>
  <c r="M33" i="4"/>
  <c r="M32" i="4"/>
  <c r="M6" i="4"/>
  <c r="M7" i="4"/>
  <c r="M5" i="4"/>
  <c r="G42" i="2"/>
  <c r="E66" i="4"/>
  <c r="F43" i="4"/>
  <c r="F57" i="4"/>
  <c r="F33" i="4"/>
  <c r="E41" i="4"/>
  <c r="E46" i="2"/>
  <c r="E34" i="4"/>
  <c r="E62" i="4"/>
  <c r="F59" i="4"/>
  <c r="F6" i="4"/>
  <c r="E52" i="4"/>
  <c r="F60" i="4"/>
  <c r="F54" i="4"/>
  <c r="G41" i="2"/>
  <c r="E7" i="4"/>
  <c r="E43" i="2"/>
  <c r="E33" i="4"/>
  <c r="F5" i="4"/>
  <c r="E56" i="4"/>
  <c r="E58" i="4"/>
  <c r="F58" i="4"/>
  <c r="E42" i="4"/>
  <c r="F49" i="4"/>
  <c r="E48" i="4"/>
  <c r="F50" i="4"/>
  <c r="F50" i="2"/>
  <c r="G35" i="4"/>
  <c r="E63" i="4"/>
  <c r="F46" i="2"/>
  <c r="G38" i="2"/>
  <c r="F44" i="2"/>
  <c r="G36" i="4"/>
  <c r="F45" i="4"/>
  <c r="E49" i="2"/>
  <c r="F55" i="4"/>
  <c r="F48" i="4"/>
  <c r="E65" i="4"/>
  <c r="F52" i="4"/>
  <c r="E57" i="4"/>
  <c r="G40" i="4"/>
  <c r="E55" i="4"/>
  <c r="E61" i="4"/>
  <c r="F47" i="4"/>
  <c r="E64" i="4"/>
  <c r="F64" i="4"/>
  <c r="E50" i="2"/>
  <c r="F65" i="4"/>
  <c r="G36" i="2"/>
  <c r="G37" i="4"/>
  <c r="F53" i="4"/>
  <c r="F56" i="4"/>
  <c r="F43" i="2"/>
  <c r="G39" i="4"/>
  <c r="F61" i="4"/>
  <c r="G39" i="2"/>
  <c r="F46" i="4"/>
  <c r="E60" i="4"/>
  <c r="G37" i="2"/>
  <c r="G38" i="4"/>
  <c r="F49" i="2"/>
  <c r="F62" i="4"/>
  <c r="E44" i="2"/>
  <c r="E46" i="4"/>
  <c r="F44" i="4"/>
  <c r="E45" i="4"/>
  <c r="E44" i="4"/>
  <c r="F51" i="4"/>
  <c r="E47" i="4"/>
  <c r="E54" i="4"/>
  <c r="F42" i="4"/>
  <c r="F41" i="4"/>
  <c r="E6" i="4"/>
  <c r="F66" i="4"/>
  <c r="F63" i="4"/>
  <c r="E59" i="4"/>
  <c r="E47" i="2"/>
  <c r="F32" i="4"/>
  <c r="E51" i="4"/>
  <c r="E32" i="4"/>
  <c r="E43" i="4"/>
  <c r="F34" i="4"/>
  <c r="F7" i="4"/>
  <c r="E53" i="4"/>
  <c r="E50" i="4"/>
  <c r="E5" i="4"/>
  <c r="E49" i="4"/>
  <c r="G66" i="4" l="1"/>
  <c r="G58" i="4"/>
  <c r="G50" i="4"/>
  <c r="G42" i="4"/>
  <c r="G60" i="4"/>
  <c r="G63" i="4"/>
  <c r="G55" i="4"/>
  <c r="G47" i="4"/>
  <c r="G5" i="4"/>
  <c r="G6" i="4"/>
  <c r="G33" i="4"/>
  <c r="G41" i="4"/>
  <c r="G65" i="4"/>
  <c r="G57" i="4"/>
  <c r="G49" i="4"/>
  <c r="G62" i="4"/>
  <c r="G54" i="4"/>
  <c r="G46" i="4"/>
  <c r="G59" i="4"/>
  <c r="G51" i="4"/>
  <c r="G43" i="4"/>
  <c r="G64" i="4"/>
  <c r="G56" i="4"/>
  <c r="G48" i="4"/>
  <c r="G52" i="4"/>
  <c r="G44" i="4"/>
  <c r="G7" i="4"/>
  <c r="G32" i="4"/>
  <c r="G34" i="4"/>
  <c r="G61" i="4"/>
  <c r="G53" i="4"/>
  <c r="G45" i="4"/>
  <c r="G49" i="2"/>
  <c r="G50" i="2"/>
  <c r="G46" i="2"/>
  <c r="G47" i="2"/>
  <c r="G44" i="2"/>
  <c r="G43" i="2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67" i="4"/>
  <c r="M31" i="4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10" i="3"/>
  <c r="M44" i="1"/>
  <c r="M43" i="1"/>
  <c r="M26" i="1"/>
  <c r="M27" i="1"/>
  <c r="M28" i="1"/>
  <c r="M29" i="1"/>
  <c r="M30" i="1"/>
  <c r="F97" i="4"/>
  <c r="E11" i="3"/>
  <c r="G146" i="4"/>
  <c r="F14" i="3"/>
  <c r="E90" i="4"/>
  <c r="F25" i="3"/>
  <c r="E95" i="4"/>
  <c r="F79" i="4"/>
  <c r="E97" i="4"/>
  <c r="E94" i="4"/>
  <c r="G9" i="3"/>
  <c r="F94" i="4"/>
  <c r="E98" i="4"/>
  <c r="E77" i="4"/>
  <c r="F96" i="4"/>
  <c r="G147" i="4"/>
  <c r="F70" i="4"/>
  <c r="E70" i="4"/>
  <c r="G144" i="4"/>
  <c r="G153" i="4"/>
  <c r="F72" i="4"/>
  <c r="F74" i="4"/>
  <c r="F68" i="4"/>
  <c r="E93" i="4"/>
  <c r="F95" i="4"/>
  <c r="E80" i="4"/>
  <c r="F22" i="3"/>
  <c r="G151" i="4"/>
  <c r="E69" i="4"/>
  <c r="E68" i="4"/>
  <c r="E88" i="4"/>
  <c r="E89" i="4"/>
  <c r="E76" i="4"/>
  <c r="F99" i="4"/>
  <c r="G152" i="4"/>
  <c r="F76" i="4"/>
  <c r="F77" i="4"/>
  <c r="F19" i="3"/>
  <c r="F69" i="4"/>
  <c r="F67" i="4"/>
  <c r="F80" i="4"/>
  <c r="G7" i="3"/>
  <c r="E16" i="3"/>
  <c r="F18" i="3"/>
  <c r="F23" i="3"/>
  <c r="F20" i="3"/>
  <c r="E87" i="4"/>
  <c r="E83" i="4"/>
  <c r="F87" i="4"/>
  <c r="E25" i="3"/>
  <c r="F78" i="4"/>
  <c r="E13" i="3"/>
  <c r="F21" i="3"/>
  <c r="E82" i="4"/>
  <c r="F85" i="4"/>
  <c r="F13" i="3"/>
  <c r="F82" i="4"/>
  <c r="F17" i="3"/>
  <c r="F12" i="3"/>
  <c r="E21" i="3"/>
  <c r="E92" i="4"/>
  <c r="F83" i="4"/>
  <c r="G149" i="4"/>
  <c r="G156" i="4"/>
  <c r="E12" i="3"/>
  <c r="G145" i="4"/>
  <c r="E91" i="4"/>
  <c r="E74" i="4"/>
  <c r="F11" i="3"/>
  <c r="G6" i="3"/>
  <c r="E18" i="3"/>
  <c r="E71" i="4"/>
  <c r="F90" i="4"/>
  <c r="F81" i="4"/>
  <c r="G8" i="3"/>
  <c r="F86" i="4"/>
  <c r="E99" i="4"/>
  <c r="E67" i="4"/>
  <c r="F92" i="4"/>
  <c r="G155" i="4"/>
  <c r="E72" i="4"/>
  <c r="E85" i="4"/>
  <c r="E10" i="3"/>
  <c r="E17" i="3"/>
  <c r="F73" i="4"/>
  <c r="E78" i="4"/>
  <c r="G157" i="4"/>
  <c r="E96" i="4"/>
  <c r="E24" i="3"/>
  <c r="E73" i="4"/>
  <c r="F10" i="3"/>
  <c r="E84" i="4"/>
  <c r="E86" i="4"/>
  <c r="F71" i="4"/>
  <c r="F88" i="4"/>
  <c r="E15" i="3"/>
  <c r="G148" i="4"/>
  <c r="F91" i="4"/>
  <c r="G150" i="4"/>
  <c r="E81" i="4"/>
  <c r="E23" i="3"/>
  <c r="E20" i="3"/>
  <c r="G154" i="4"/>
  <c r="F84" i="4"/>
  <c r="E22" i="3"/>
  <c r="F15" i="3"/>
  <c r="E14" i="3"/>
  <c r="F89" i="4"/>
  <c r="F24" i="3"/>
  <c r="F93" i="4"/>
  <c r="E19" i="3"/>
  <c r="F75" i="4"/>
  <c r="E79" i="4"/>
  <c r="F16" i="3"/>
  <c r="F98" i="4"/>
  <c r="G5" i="3"/>
  <c r="E75" i="4"/>
  <c r="G24" i="3" l="1"/>
  <c r="G21" i="3"/>
  <c r="G18" i="3"/>
  <c r="G95" i="4"/>
  <c r="G87" i="4"/>
  <c r="G79" i="4"/>
  <c r="G71" i="4"/>
  <c r="G85" i="4"/>
  <c r="G67" i="4"/>
  <c r="G74" i="4"/>
  <c r="G23" i="3"/>
  <c r="G15" i="3"/>
  <c r="G92" i="4"/>
  <c r="G84" i="4"/>
  <c r="G76" i="4"/>
  <c r="G68" i="4"/>
  <c r="G10" i="3"/>
  <c r="G77" i="4"/>
  <c r="G98" i="4"/>
  <c r="G20" i="3"/>
  <c r="G12" i="3"/>
  <c r="G97" i="4"/>
  <c r="G89" i="4"/>
  <c r="G81" i="4"/>
  <c r="G73" i="4"/>
  <c r="G25" i="3"/>
  <c r="G17" i="3"/>
  <c r="G94" i="4"/>
  <c r="G86" i="4"/>
  <c r="G78" i="4"/>
  <c r="G70" i="4"/>
  <c r="G82" i="4"/>
  <c r="G22" i="3"/>
  <c r="G14" i="3"/>
  <c r="G99" i="4"/>
  <c r="G91" i="4"/>
  <c r="G83" i="4"/>
  <c r="G75" i="4"/>
  <c r="G16" i="3"/>
  <c r="G93" i="4"/>
  <c r="G69" i="4"/>
  <c r="G13" i="3"/>
  <c r="G90" i="4"/>
  <c r="G19" i="3"/>
  <c r="G11" i="3"/>
  <c r="G96" i="4"/>
  <c r="G88" i="4"/>
  <c r="G80" i="4"/>
  <c r="G72" i="4"/>
  <c r="M27" i="3"/>
  <c r="M28" i="3"/>
  <c r="M29" i="3"/>
  <c r="M30" i="3"/>
  <c r="M31" i="3"/>
  <c r="M32" i="3"/>
  <c r="M33" i="3"/>
  <c r="M34" i="3"/>
  <c r="M35" i="3"/>
  <c r="M36" i="3"/>
  <c r="M26" i="3"/>
  <c r="M40" i="2"/>
  <c r="M45" i="2"/>
  <c r="M48" i="2"/>
  <c r="M51" i="2"/>
  <c r="M60" i="2"/>
  <c r="M61" i="2"/>
  <c r="M62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23" i="2"/>
  <c r="M24" i="2"/>
  <c r="M25" i="2"/>
  <c r="M26" i="2"/>
  <c r="M27" i="2"/>
  <c r="M28" i="2"/>
  <c r="M29" i="2"/>
  <c r="M30" i="2"/>
  <c r="M31" i="2"/>
  <c r="M32" i="2"/>
  <c r="M33" i="2"/>
  <c r="M34" i="2"/>
  <c r="E67" i="2"/>
  <c r="E68" i="2"/>
  <c r="E34" i="3"/>
  <c r="F28" i="3"/>
  <c r="G40" i="2"/>
  <c r="E30" i="3"/>
  <c r="E51" i="2"/>
  <c r="E45" i="2"/>
  <c r="E70" i="2"/>
  <c r="F66" i="2"/>
  <c r="E28" i="3"/>
  <c r="E75" i="2"/>
  <c r="G75" i="2"/>
  <c r="G71" i="2"/>
  <c r="F45" i="2"/>
  <c r="G73" i="2"/>
  <c r="E69" i="2"/>
  <c r="F64" i="2"/>
  <c r="E78" i="2"/>
  <c r="G68" i="2"/>
  <c r="E29" i="3"/>
  <c r="E26" i="3"/>
  <c r="E48" i="2"/>
  <c r="E73" i="2"/>
  <c r="F51" i="2"/>
  <c r="E71" i="2"/>
  <c r="F26" i="3"/>
  <c r="E33" i="3"/>
  <c r="E60" i="2"/>
  <c r="F78" i="2"/>
  <c r="G74" i="2"/>
  <c r="E72" i="2"/>
  <c r="E76" i="2"/>
  <c r="G66" i="2"/>
  <c r="G69" i="2"/>
  <c r="E64" i="2"/>
  <c r="F35" i="3"/>
  <c r="F77" i="2"/>
  <c r="F69" i="2"/>
  <c r="G77" i="2"/>
  <c r="F60" i="2"/>
  <c r="E32" i="3"/>
  <c r="F33" i="3"/>
  <c r="F75" i="2"/>
  <c r="E31" i="3"/>
  <c r="F68" i="2"/>
  <c r="E35" i="3"/>
  <c r="F36" i="3"/>
  <c r="F74" i="2"/>
  <c r="F29" i="3"/>
  <c r="F67" i="2"/>
  <c r="G76" i="2"/>
  <c r="E74" i="2"/>
  <c r="G67" i="2"/>
  <c r="F31" i="3"/>
  <c r="G72" i="2"/>
  <c r="F61" i="2"/>
  <c r="F65" i="2"/>
  <c r="F27" i="3"/>
  <c r="E77" i="2"/>
  <c r="E62" i="2"/>
  <c r="E66" i="2"/>
  <c r="F73" i="2"/>
  <c r="E36" i="3"/>
  <c r="G78" i="2"/>
  <c r="F32" i="3"/>
  <c r="E61" i="2"/>
  <c r="E65" i="2"/>
  <c r="F76" i="2"/>
  <c r="G64" i="2"/>
  <c r="F62" i="2"/>
  <c r="F72" i="2"/>
  <c r="F71" i="2"/>
  <c r="E27" i="3"/>
  <c r="F34" i="3"/>
  <c r="F48" i="2"/>
  <c r="F70" i="2"/>
  <c r="F30" i="3"/>
  <c r="G65" i="2"/>
  <c r="G70" i="2"/>
  <c r="G29" i="3" l="1"/>
  <c r="G34" i="3"/>
  <c r="G36" i="3"/>
  <c r="G30" i="3"/>
  <c r="G32" i="3"/>
  <c r="G28" i="3"/>
  <c r="G35" i="3"/>
  <c r="G33" i="3"/>
  <c r="G31" i="3"/>
  <c r="G27" i="3"/>
  <c r="G26" i="3"/>
  <c r="G51" i="2"/>
  <c r="G45" i="2"/>
  <c r="G60" i="2"/>
  <c r="G48" i="2"/>
  <c r="G61" i="2"/>
  <c r="G62" i="2"/>
  <c r="M20" i="1"/>
  <c r="M21" i="1"/>
  <c r="M22" i="1"/>
  <c r="M23" i="1"/>
  <c r="M24" i="1"/>
  <c r="M25" i="1"/>
  <c r="M31" i="1"/>
  <c r="M32" i="1"/>
  <c r="M33" i="1"/>
  <c r="M34" i="1"/>
  <c r="M35" i="1"/>
  <c r="M36" i="1"/>
  <c r="M37" i="1"/>
  <c r="M38" i="1"/>
  <c r="M39" i="1"/>
  <c r="M40" i="1"/>
  <c r="M41" i="1"/>
  <c r="M42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6" i="5"/>
  <c r="M7" i="5"/>
  <c r="M8" i="5"/>
  <c r="M9" i="5"/>
  <c r="M10" i="5"/>
  <c r="M11" i="5"/>
  <c r="M12" i="5"/>
  <c r="M13" i="5"/>
  <c r="M14" i="5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5" i="6"/>
  <c r="M5" i="5"/>
  <c r="M8" i="4"/>
  <c r="M22" i="2"/>
  <c r="M5" i="1"/>
  <c r="F15" i="6"/>
  <c r="E18" i="6"/>
  <c r="F20" i="4"/>
  <c r="F15" i="4"/>
  <c r="F25" i="2"/>
  <c r="E14" i="6"/>
  <c r="F29" i="4"/>
  <c r="F28" i="2"/>
  <c r="E22" i="4"/>
  <c r="E10" i="6"/>
  <c r="F19" i="4"/>
  <c r="E11" i="6"/>
  <c r="F30" i="2"/>
  <c r="E8" i="4"/>
  <c r="F17" i="6"/>
  <c r="E12" i="4"/>
  <c r="E6" i="5"/>
  <c r="F5" i="1"/>
  <c r="E10" i="5"/>
  <c r="F30" i="4"/>
  <c r="E21" i="6"/>
  <c r="E15" i="4"/>
  <c r="E16" i="6"/>
  <c r="E23" i="2"/>
  <c r="F20" i="6"/>
  <c r="E24" i="2"/>
  <c r="F18" i="4"/>
  <c r="F14" i="5"/>
  <c r="E14" i="4"/>
  <c r="E25" i="2"/>
  <c r="F34" i="2"/>
  <c r="F31" i="4"/>
  <c r="E23" i="4"/>
  <c r="E9" i="4"/>
  <c r="E18" i="4"/>
  <c r="F24" i="4"/>
  <c r="F22" i="2"/>
  <c r="E31" i="4"/>
  <c r="F9" i="4"/>
  <c r="E11" i="5"/>
  <c r="E29" i="2"/>
  <c r="F10" i="6"/>
  <c r="E9" i="5"/>
  <c r="F33" i="2"/>
  <c r="F5" i="5"/>
  <c r="F28" i="4"/>
  <c r="F13" i="6"/>
  <c r="F12" i="6"/>
  <c r="F6" i="5"/>
  <c r="F29" i="2"/>
  <c r="F32" i="2"/>
  <c r="F9" i="6"/>
  <c r="E5" i="5"/>
  <c r="E33" i="2"/>
  <c r="E27" i="4"/>
  <c r="E13" i="4"/>
  <c r="E26" i="2"/>
  <c r="E8" i="6"/>
  <c r="F21" i="6"/>
  <c r="F25" i="4"/>
  <c r="E30" i="4"/>
  <c r="F23" i="2"/>
  <c r="F10" i="4"/>
  <c r="F14" i="4"/>
  <c r="E11" i="4"/>
  <c r="E7" i="6"/>
  <c r="F27" i="4"/>
  <c r="E10" i="4"/>
  <c r="F27" i="2"/>
  <c r="E30" i="2"/>
  <c r="F26" i="4"/>
  <c r="F11" i="4"/>
  <c r="E8" i="5"/>
  <c r="F24" i="2"/>
  <c r="F16" i="6"/>
  <c r="E13" i="6"/>
  <c r="F19" i="6"/>
  <c r="E28" i="2"/>
  <c r="E19" i="6"/>
  <c r="F16" i="4"/>
  <c r="E14" i="5"/>
  <c r="E17" i="4"/>
  <c r="E34" i="2"/>
  <c r="E26" i="4"/>
  <c r="E21" i="4"/>
  <c r="E5" i="6"/>
  <c r="E17" i="6"/>
  <c r="F12" i="5"/>
  <c r="F8" i="6"/>
  <c r="F17" i="4"/>
  <c r="E32" i="2"/>
  <c r="E25" i="4"/>
  <c r="F21" i="4"/>
  <c r="F13" i="4"/>
  <c r="E20" i="6"/>
  <c r="E29" i="4"/>
  <c r="E22" i="2"/>
  <c r="E12" i="6"/>
  <c r="F11" i="6"/>
  <c r="F22" i="4"/>
  <c r="F5" i="6"/>
  <c r="F26" i="2"/>
  <c r="F23" i="4"/>
  <c r="F9" i="5"/>
  <c r="F14" i="6"/>
  <c r="F8" i="5"/>
  <c r="E20" i="4"/>
  <c r="F8" i="4"/>
  <c r="E7" i="5"/>
  <c r="E28" i="4"/>
  <c r="F11" i="5"/>
  <c r="F10" i="5"/>
  <c r="E5" i="1"/>
  <c r="F31" i="2"/>
  <c r="F7" i="5"/>
  <c r="E19" i="4"/>
  <c r="E24" i="4"/>
  <c r="E9" i="6"/>
  <c r="F13" i="5"/>
  <c r="E6" i="6"/>
  <c r="F7" i="6"/>
  <c r="E12" i="5"/>
  <c r="E31" i="2"/>
  <c r="F18" i="6"/>
  <c r="E13" i="5"/>
  <c r="E27" i="2"/>
  <c r="E15" i="6"/>
  <c r="F12" i="4"/>
  <c r="E16" i="4"/>
  <c r="F6" i="6"/>
  <c r="G5" i="1" l="1"/>
  <c r="G23" i="2"/>
  <c r="G27" i="2"/>
  <c r="G22" i="2"/>
  <c r="G26" i="2"/>
  <c r="G30" i="2"/>
  <c r="G34" i="2"/>
  <c r="G25" i="2"/>
  <c r="G29" i="2"/>
  <c r="G33" i="2"/>
  <c r="G31" i="2"/>
  <c r="G24" i="2"/>
  <c r="G28" i="2"/>
  <c r="G32" i="2"/>
  <c r="G5" i="6"/>
  <c r="G9" i="6"/>
  <c r="G13" i="6"/>
  <c r="G17" i="6"/>
  <c r="G21" i="6"/>
  <c r="G6" i="6"/>
  <c r="G8" i="6"/>
  <c r="G12" i="6"/>
  <c r="G16" i="6"/>
  <c r="G20" i="6"/>
  <c r="G14" i="6"/>
  <c r="G10" i="6"/>
  <c r="G18" i="6"/>
  <c r="G7" i="6"/>
  <c r="G11" i="6"/>
  <c r="G15" i="6"/>
  <c r="G19" i="6"/>
  <c r="G29" i="4"/>
  <c r="G20" i="4"/>
  <c r="G24" i="4"/>
  <c r="G28" i="4"/>
  <c r="G13" i="4"/>
  <c r="G12" i="4"/>
  <c r="G11" i="4"/>
  <c r="G15" i="4"/>
  <c r="G19" i="4"/>
  <c r="G23" i="4"/>
  <c r="G9" i="4"/>
  <c r="G17" i="4"/>
  <c r="G25" i="4"/>
  <c r="G8" i="4"/>
  <c r="G16" i="4"/>
  <c r="G27" i="4"/>
  <c r="G10" i="4"/>
  <c r="G14" i="4"/>
  <c r="G18" i="4"/>
  <c r="G22" i="4"/>
  <c r="G26" i="4"/>
  <c r="G30" i="4"/>
  <c r="G21" i="4"/>
  <c r="G31" i="4"/>
  <c r="G7" i="5"/>
  <c r="G11" i="5"/>
  <c r="G6" i="5"/>
  <c r="G10" i="5"/>
  <c r="G14" i="5"/>
  <c r="G5" i="5"/>
  <c r="G9" i="5"/>
  <c r="G13" i="5"/>
  <c r="G8" i="5"/>
  <c r="G1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Fredrik Gerdin Börjesson</author>
  </authors>
  <commentList>
    <comment ref="B56" authorId="0" shapeId="0" xr:uid="{09D1CA24-6988-4341-860E-93D900CE348A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Hur skriva som år?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Fredrik Gerdin Börjesson</author>
  </authors>
  <commentList>
    <comment ref="D4" authorId="0" shapeId="0" xr:uid="{DE21C9A0-89A8-47EF-B9F2-5C9391A3CA0E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See LIBORU</t>
        </r>
      </text>
    </comment>
    <comment ref="E4" authorId="0" shapeId="0" xr:uid="{FF12E7F6-0417-42B8-B048-7170FDDC96E3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https://www.finansnorge.no/en/interest-rates/nowa---the-norwegian-overnight-weighted-average/</t>
        </r>
      </text>
    </comment>
    <comment ref="F4" authorId="0" shapeId="0" xr:uid="{06D5819B-4B87-48C2-8F8F-C6AF813F9D9E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See EURIBOS.
https://www.emmi-benchmarks.eu/assets/files/Euribor%20FAQs%20Final.pdf</t>
        </r>
      </text>
    </comment>
    <comment ref="H4" authorId="0" shapeId="0" xr:uid="{7D672297-C26F-46BA-A58F-E9C20A42FDF6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See LIBORU</t>
        </r>
      </text>
    </comment>
    <comment ref="C6" authorId="0" shapeId="0" xr:uid="{9A67B936-93D7-4853-B62A-03593D5EC25C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See SEK/BKGDINFO</t>
        </r>
      </text>
    </comment>
  </commentList>
</comments>
</file>

<file path=xl/sharedStrings.xml><?xml version="1.0" encoding="utf-8"?>
<sst xmlns="http://schemas.openxmlformats.org/spreadsheetml/2006/main" count="2612" uniqueCount="659">
  <si>
    <t>Maturity</t>
  </si>
  <si>
    <t>OIS</t>
  </si>
  <si>
    <t>IBOR</t>
  </si>
  <si>
    <t>IRS</t>
  </si>
  <si>
    <t>TN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</si>
  <si>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</si>
  <si>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</si>
  <si>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</si>
  <si>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</si>
  <si>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</si>
  <si>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</si>
  <si>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</si>
  <si>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</si>
  <si>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</si>
  <si>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</si>
  <si>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</si>
  <si>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</si>
  <si>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</si>
  <si>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</si>
  <si>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</si>
  <si>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</si>
  <si>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</si>
  <si>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</si>
  <si>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</si>
  <si>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</si>
  <si>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</si>
  <si>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</si>
  <si>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</si>
  <si>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</si>
  <si>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</si>
  <si>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</si>
  <si>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STISEKTNDFI=</t>
  </si>
  <si>
    <t>STISEK3MDFI=</t>
  </si>
  <si>
    <t>FRA</t>
  </si>
  <si>
    <t>SEK3F1=</t>
  </si>
  <si>
    <t>SEK3F2=</t>
  </si>
  <si>
    <t>SEK3F3=</t>
  </si>
  <si>
    <t>15M</t>
  </si>
  <si>
    <t>SEK3F4=</t>
  </si>
  <si>
    <t>18M</t>
  </si>
  <si>
    <t>SEK3F5=</t>
  </si>
  <si>
    <t>21M</t>
  </si>
  <si>
    <t>SEK3F6=</t>
  </si>
  <si>
    <t>SEK3F7=</t>
  </si>
  <si>
    <t>2.25Y</t>
  </si>
  <si>
    <t>SEK3F8=</t>
  </si>
  <si>
    <t>2.5Y</t>
  </si>
  <si>
    <t>SEK3F9=</t>
  </si>
  <si>
    <t>2.75Y</t>
  </si>
  <si>
    <t>SEK3F10=</t>
  </si>
  <si>
    <t>SEK3F11=</t>
  </si>
  <si>
    <t>3.25Y</t>
  </si>
  <si>
    <t>SEK3F12=</t>
  </si>
  <si>
    <t>DKK</t>
  </si>
  <si>
    <t>.</t>
  </si>
  <si>
    <t>Type</t>
  </si>
  <si>
    <t>RIC</t>
  </si>
  <si>
    <t>Bid yield (%)</t>
  </si>
  <si>
    <t>Ask yield (%)</t>
  </si>
  <si>
    <t>Mid Yield (%)</t>
  </si>
  <si>
    <t>Ee</t>
  </si>
  <si>
    <t>Eb</t>
  </si>
  <si>
    <t>Fe</t>
  </si>
  <si>
    <t>Fb</t>
  </si>
  <si>
    <t>Bid/ask</t>
  </si>
  <si>
    <t>Currency</t>
  </si>
  <si>
    <t>MID</t>
  </si>
  <si>
    <t>EUR</t>
  </si>
  <si>
    <t>GBP</t>
  </si>
  <si>
    <t>SW</t>
  </si>
  <si>
    <t>2W</t>
  </si>
  <si>
    <t>USD</t>
  </si>
  <si>
    <t>SEK</t>
  </si>
  <si>
    <t>NOK</t>
  </si>
  <si>
    <t>ON</t>
  </si>
  <si>
    <t>USDONFSR=</t>
  </si>
  <si>
    <t>USD3MFSR=</t>
  </si>
  <si>
    <t>USD3X6F=</t>
  </si>
  <si>
    <t>USD6X9F=</t>
  </si>
  <si>
    <t>USD9X12F=</t>
  </si>
  <si>
    <t>USD12X15F=</t>
  </si>
  <si>
    <t>USD15X18F=</t>
  </si>
  <si>
    <t>USD18X21F=</t>
  </si>
  <si>
    <t>Market Overview</t>
  </si>
  <si>
    <t>Interest Rate Swap</t>
  </si>
  <si>
    <t>Overnight Index Swap</t>
  </si>
  <si>
    <t>GBPOIS</t>
  </si>
  <si>
    <t>Country List</t>
  </si>
  <si>
    <t>Boundary</t>
  </si>
  <si>
    <t>MBA</t>
  </si>
  <si>
    <t>BA</t>
  </si>
  <si>
    <t>M</t>
  </si>
  <si>
    <t>GBPVIEW</t>
  </si>
  <si>
    <t>GBPIRS</t>
  </si>
  <si>
    <t>GBPFRA</t>
  </si>
  <si>
    <t>SEKVIEW</t>
  </si>
  <si>
    <t>SEKIRS</t>
  </si>
  <si>
    <t>SEKOIS</t>
  </si>
  <si>
    <t>SEKFRA</t>
  </si>
  <si>
    <t>STIBOR=</t>
  </si>
  <si>
    <t>USDVIEW</t>
  </si>
  <si>
    <t>USDIRS</t>
  </si>
  <si>
    <t>USDFRA</t>
  </si>
  <si>
    <t>NOKVIEW</t>
  </si>
  <si>
    <t>EURVIEW</t>
  </si>
  <si>
    <t>DKKVIEW</t>
  </si>
  <si>
    <t>DKKIRS</t>
  </si>
  <si>
    <t>DKKFRA</t>
  </si>
  <si>
    <t>NOKIRS</t>
  </si>
  <si>
    <t>NOKFRA</t>
  </si>
  <si>
    <t>-</t>
  </si>
  <si>
    <t>EURFRA</t>
  </si>
  <si>
    <t>1W</t>
  </si>
  <si>
    <t>STISEK6MDFI=</t>
  </si>
  <si>
    <t>STISEK2MDFI=</t>
  </si>
  <si>
    <t>STISEK1MDFI=</t>
  </si>
  <si>
    <t>SEKAB3S18M=</t>
  </si>
  <si>
    <t>?</t>
  </si>
  <si>
    <t>1W/SW</t>
  </si>
  <si>
    <t>12M</t>
  </si>
  <si>
    <t>NOK3F1=</t>
  </si>
  <si>
    <t>NOK6F1=</t>
  </si>
  <si>
    <t>NOK3F2=</t>
  </si>
  <si>
    <t>NOK3F3=</t>
  </si>
  <si>
    <t>NOK3F4=</t>
  </si>
  <si>
    <t>NOK3F5=</t>
  </si>
  <si>
    <t>NOK3F6=</t>
  </si>
  <si>
    <t>NOK3F7=</t>
  </si>
  <si>
    <t>NOK3F8=</t>
  </si>
  <si>
    <t>NOK6F2=</t>
  </si>
  <si>
    <t>NOK6F3=</t>
  </si>
  <si>
    <t>NOK3F9=</t>
  </si>
  <si>
    <t>NOK3F10=</t>
  </si>
  <si>
    <t>NOK3F11=</t>
  </si>
  <si>
    <t>NOK3F12=</t>
  </si>
  <si>
    <t>1.5Y</t>
  </si>
  <si>
    <t>NOK6F4=</t>
  </si>
  <si>
    <t>11Y</t>
  </si>
  <si>
    <t>13Y</t>
  </si>
  <si>
    <t>14Y</t>
  </si>
  <si>
    <t>16Y</t>
  </si>
  <si>
    <t>17Y</t>
  </si>
  <si>
    <t>18Y</t>
  </si>
  <si>
    <t>19Y</t>
  </si>
  <si>
    <t>21Y</t>
  </si>
  <si>
    <t>22Y</t>
  </si>
  <si>
    <t>23Y</t>
  </si>
  <si>
    <t>24Y</t>
  </si>
  <si>
    <t>26Y</t>
  </si>
  <si>
    <t>27Y</t>
  </si>
  <si>
    <t>28Y</t>
  </si>
  <si>
    <t>29Y</t>
  </si>
  <si>
    <t>40Y</t>
  </si>
  <si>
    <t>50Y</t>
  </si>
  <si>
    <t>EURAB6E1Y=</t>
  </si>
  <si>
    <t>EURAB6E18M=</t>
  </si>
  <si>
    <t>EURAB6E2Y=</t>
  </si>
  <si>
    <t>EURAB6E3Y=</t>
  </si>
  <si>
    <t>EURAB6E4Y=</t>
  </si>
  <si>
    <t>EURAB6E5Y=</t>
  </si>
  <si>
    <t>EURAB6E6Y=</t>
  </si>
  <si>
    <t>EURAB6E7Y=</t>
  </si>
  <si>
    <t>EURAB6E8Y=</t>
  </si>
  <si>
    <t>EURAB6E9Y=</t>
  </si>
  <si>
    <t>EURAB6E10Y=</t>
  </si>
  <si>
    <t>EURAB6E11Y=</t>
  </si>
  <si>
    <t>EURAB6E12Y=</t>
  </si>
  <si>
    <t>EURAB6E13Y=</t>
  </si>
  <si>
    <t>EURAB6E14Y=</t>
  </si>
  <si>
    <t>EURAB6E15Y=</t>
  </si>
  <si>
    <t>EURAB6E16Y=</t>
  </si>
  <si>
    <t>EURAB6E17Y=</t>
  </si>
  <si>
    <t>EURAB6E18Y=</t>
  </si>
  <si>
    <t>EURAB6E19Y=</t>
  </si>
  <si>
    <t>EURAB6E20Y=</t>
  </si>
  <si>
    <t>EURAB6E21Y=</t>
  </si>
  <si>
    <t>EURAB6E22Y=</t>
  </si>
  <si>
    <t>EURAB6E23Y=</t>
  </si>
  <si>
    <t>EURAB6E24Y=</t>
  </si>
  <si>
    <t>EURAB6E25Y=</t>
  </si>
  <si>
    <t>EURAB6E26Y=</t>
  </si>
  <si>
    <t>EURAB6E27Y=</t>
  </si>
  <si>
    <t>EURAB6E28Y=</t>
  </si>
  <si>
    <t>EURAB6E29Y=</t>
  </si>
  <si>
    <t>EURAB6E30Y=</t>
  </si>
  <si>
    <t>EURAB6E40Y=</t>
  </si>
  <si>
    <t>EURAB6E50Y=</t>
  </si>
  <si>
    <t>3W</t>
  </si>
  <si>
    <t>EURIBOR02</t>
  </si>
  <si>
    <t>EURIBOR16</t>
  </si>
  <si>
    <t>EURIBOR17</t>
  </si>
  <si>
    <t>EURIBOR03</t>
  </si>
  <si>
    <t>EURIBOR04</t>
  </si>
  <si>
    <t>EURIBOR05</t>
  </si>
  <si>
    <t>EURIBOR06</t>
  </si>
  <si>
    <t>EURIBOR07</t>
  </si>
  <si>
    <t>EURIBOR08</t>
  </si>
  <si>
    <t>EURIBOR09</t>
  </si>
  <si>
    <t>EURIBOR10</t>
  </si>
  <si>
    <t>EURIBOR11</t>
  </si>
  <si>
    <t>EURIBOR12</t>
  </si>
  <si>
    <t>EURIBOR13</t>
  </si>
  <si>
    <t>EURIBOR14</t>
  </si>
  <si>
    <t>EUR1X4F=</t>
  </si>
  <si>
    <t>EUR2X5F=</t>
  </si>
  <si>
    <t>EUR3X6F=</t>
  </si>
  <si>
    <t>EUR4X7F=</t>
  </si>
  <si>
    <t>EUR5X8F=</t>
  </si>
  <si>
    <t>EUR6X9F=</t>
  </si>
  <si>
    <t>EUR7X10F=</t>
  </si>
  <si>
    <t>EUR8X11F=</t>
  </si>
  <si>
    <t>EUR9X12F=</t>
  </si>
  <si>
    <t>EUR12X15F=</t>
  </si>
  <si>
    <t>EUR15X18F=</t>
  </si>
  <si>
    <t>EUR18X21F=</t>
  </si>
  <si>
    <t>EUR21X24F=</t>
  </si>
  <si>
    <t>EUR1X7F=</t>
  </si>
  <si>
    <t>EUR2X8F=</t>
  </si>
  <si>
    <t>EUR2X14F=</t>
  </si>
  <si>
    <t>EUR3X9F=</t>
  </si>
  <si>
    <t>EUR3X15F=</t>
  </si>
  <si>
    <t>EUR4X10F=</t>
  </si>
  <si>
    <t>EUR5X11F=</t>
  </si>
  <si>
    <t>EUR6X12F=</t>
  </si>
  <si>
    <t>EUR9X15F=</t>
  </si>
  <si>
    <t>EUR12X18F=</t>
  </si>
  <si>
    <t>EUR18X24F=</t>
  </si>
  <si>
    <t>EUR6X18F=</t>
  </si>
  <si>
    <t>EUR12X24F=</t>
  </si>
  <si>
    <t>EURIBORSWD=</t>
  </si>
  <si>
    <t>EURIBOR1MD=</t>
  </si>
  <si>
    <t>EURIBOR3MD=</t>
  </si>
  <si>
    <t>EURIBOR6MD=</t>
  </si>
  <si>
    <t>EURIBOR1YD=</t>
  </si>
  <si>
    <t>EONIA=</t>
  </si>
  <si>
    <t>NOWA=</t>
  </si>
  <si>
    <t>Tenor</t>
  </si>
  <si>
    <t>USDLIBOR=</t>
  </si>
  <si>
    <t>USD1YFSR=</t>
  </si>
  <si>
    <t>USDSWFSR=</t>
  </si>
  <si>
    <t>USD1MFSR=</t>
  </si>
  <si>
    <t>USD2MFSR=</t>
  </si>
  <si>
    <t>USD6MFSR=</t>
  </si>
  <si>
    <t>USD1X4F=</t>
  </si>
  <si>
    <t>USD2X5F=</t>
  </si>
  <si>
    <t>USD4X7F=</t>
  </si>
  <si>
    <t>USD5X8F=</t>
  </si>
  <si>
    <t>USD7X10F=</t>
  </si>
  <si>
    <t>USD8X11F=</t>
  </si>
  <si>
    <t>USD1X7F=</t>
  </si>
  <si>
    <t>USD2X8F=</t>
  </si>
  <si>
    <t>USD3X9F=</t>
  </si>
  <si>
    <t>USD4X10F=</t>
  </si>
  <si>
    <t>USD5X11F=</t>
  </si>
  <si>
    <t>USD6X12F=</t>
  </si>
  <si>
    <t>USD9X15F=</t>
  </si>
  <si>
    <t>USD12X18F=</t>
  </si>
  <si>
    <t>USD18X24F=</t>
  </si>
  <si>
    <t>GBPONFSR=</t>
  </si>
  <si>
    <t>GBPSWFSR=</t>
  </si>
  <si>
    <t>GBP1MFSR=</t>
  </si>
  <si>
    <t>GBP2MFSR=</t>
  </si>
  <si>
    <t>GBP3MFSR=</t>
  </si>
  <si>
    <t>GBP6MFSR=</t>
  </si>
  <si>
    <t>GBP1YFSR=</t>
  </si>
  <si>
    <t>GBP1X4F=</t>
  </si>
  <si>
    <t>GBP2X5F=</t>
  </si>
  <si>
    <t>GBP3X6F=</t>
  </si>
  <si>
    <t>GBP4X7F=</t>
  </si>
  <si>
    <t>GBP5X8F=</t>
  </si>
  <si>
    <t>GBP6X9F=</t>
  </si>
  <si>
    <t>GBP7X10F=</t>
  </si>
  <si>
    <t>GBP8X11F=</t>
  </si>
  <si>
    <t>GBP9X12F=</t>
  </si>
  <si>
    <t>GBP1X7F=</t>
  </si>
  <si>
    <t>GBP2X8F=</t>
  </si>
  <si>
    <t>GBP3X9F=</t>
  </si>
  <si>
    <t>GBP4X10F=</t>
  </si>
  <si>
    <t>GBP5X11F=</t>
  </si>
  <si>
    <t>GBP6X12F=</t>
  </si>
  <si>
    <t>GBP12X18F=</t>
  </si>
  <si>
    <t>GBP8X14F=</t>
  </si>
  <si>
    <t>GBPSB6L1Y=</t>
  </si>
  <si>
    <t>GBPSB6L2Y=</t>
  </si>
  <si>
    <t>GBPSB6L3Y=</t>
  </si>
  <si>
    <t>GBPSB6L4Y=</t>
  </si>
  <si>
    <t>GBPSB6L5Y=</t>
  </si>
  <si>
    <t>GBPSB6L6Y=</t>
  </si>
  <si>
    <t>GBPSB6L7Y=</t>
  </si>
  <si>
    <t>GBPSB6L8Y=</t>
  </si>
  <si>
    <t>GBPSB6L9Y=</t>
  </si>
  <si>
    <t>GBPSB6L10Y=</t>
  </si>
  <si>
    <t>GBPSB6L12Y=</t>
  </si>
  <si>
    <t>GBPSB6L15Y=</t>
  </si>
  <si>
    <t>GBPSB6L20Y=</t>
  </si>
  <si>
    <t>GBPSB6L25Y=</t>
  </si>
  <si>
    <t>GBPSB6L30Y=</t>
  </si>
  <si>
    <t>GBPSB6L40Y=</t>
  </si>
  <si>
    <t>GBPSB6L50Y=</t>
  </si>
  <si>
    <t>ACT/365</t>
  </si>
  <si>
    <t>ACT/360</t>
  </si>
  <si>
    <t xml:space="preserve">
</t>
  </si>
  <si>
    <t>EURIRS/EUR1MIRS/EUR3MIRS</t>
  </si>
  <si>
    <t>EURAM1E2M=</t>
  </si>
  <si>
    <t>EURAM1E3M=</t>
  </si>
  <si>
    <t>EURAM1E4M=</t>
  </si>
  <si>
    <t>EURAM1E5M=</t>
  </si>
  <si>
    <t>EURAM1E6M=</t>
  </si>
  <si>
    <t>EURAM1E7M=</t>
  </si>
  <si>
    <t>EURAM1E8M=</t>
  </si>
  <si>
    <t>EURAM1E9M=</t>
  </si>
  <si>
    <t>EURAM1E1Y=</t>
  </si>
  <si>
    <t>SONIA?</t>
  </si>
  <si>
    <t>EURAB3E9M=</t>
  </si>
  <si>
    <t>EURAB3E1Y=</t>
  </si>
  <si>
    <t>EURAB3E18M=</t>
  </si>
  <si>
    <t>EURAB3E2Y=</t>
  </si>
  <si>
    <t>EURAB3E3Y=</t>
  </si>
  <si>
    <t>EURAB3E4Y=</t>
  </si>
  <si>
    <t>EURAB3E5Y=</t>
  </si>
  <si>
    <t>EURAB3E6Y=</t>
  </si>
  <si>
    <t>EURAB3E7Y=</t>
  </si>
  <si>
    <t>EURAB3E8Y=</t>
  </si>
  <si>
    <t>EURAB3E9Y=</t>
  </si>
  <si>
    <t>EURAB3E10Y=</t>
  </si>
  <si>
    <t>EURAB3E11Y=</t>
  </si>
  <si>
    <t>EURAB3E12Y=</t>
  </si>
  <si>
    <t>EURAB3E13Y=</t>
  </si>
  <si>
    <t>EURAB3E14Y=</t>
  </si>
  <si>
    <t>EURAB3E15Y=</t>
  </si>
  <si>
    <t>EURAB3E16Y=</t>
  </si>
  <si>
    <t>EURAB3E17Y=</t>
  </si>
  <si>
    <t>EURAB3E18Y=</t>
  </si>
  <si>
    <t>EURAB3E19Y=</t>
  </si>
  <si>
    <t>EURAB3E20Y=</t>
  </si>
  <si>
    <t>EURAB3E25Y=</t>
  </si>
  <si>
    <t>EURAB3E30Y=</t>
  </si>
  <si>
    <t>EURAB3E40Y=</t>
  </si>
  <si>
    <t>EURAB3E50Y=</t>
  </si>
  <si>
    <t>https://www.morton-fraser.com/knowledge-hub/problem-sonia-alternative-libor</t>
  </si>
  <si>
    <t>AB30/360-6MCIBOR</t>
  </si>
  <si>
    <t>DKK3F1=</t>
  </si>
  <si>
    <t>DKK3F2=</t>
  </si>
  <si>
    <t>DKK3F3=</t>
  </si>
  <si>
    <t>DKK3F4=</t>
  </si>
  <si>
    <t>DKK3F5=</t>
  </si>
  <si>
    <t>DKK3F6=</t>
  </si>
  <si>
    <t>DKK3F7=</t>
  </si>
  <si>
    <t>DKK3F8=</t>
  </si>
  <si>
    <t>DKK3F9=</t>
  </si>
  <si>
    <t>DKK3F10=</t>
  </si>
  <si>
    <t>DKK6F1=</t>
  </si>
  <si>
    <t>DKK6F2=</t>
  </si>
  <si>
    <t>DKK6F3=</t>
  </si>
  <si>
    <t>DKK6F4=</t>
  </si>
  <si>
    <t>DKK6F5=</t>
  </si>
  <si>
    <t>DKK6F6=</t>
  </si>
  <si>
    <t>DKKTNS</t>
  </si>
  <si>
    <t>DKKAMTNC1M=</t>
  </si>
  <si>
    <t>DKKAMTNC2M=</t>
  </si>
  <si>
    <t>DKKAMTNC3M=</t>
  </si>
  <si>
    <t>DKKAMTNC6M=</t>
  </si>
  <si>
    <t>DKKAMTNC9M=</t>
  </si>
  <si>
    <t>DKKAMTNC1Y=</t>
  </si>
  <si>
    <t>DKKAMTNC2Y=</t>
  </si>
  <si>
    <t>DKKAMTNC3Y=</t>
  </si>
  <si>
    <t>DKKAMTNC4Y=</t>
  </si>
  <si>
    <t>DKKAMTNC5Y=</t>
  </si>
  <si>
    <t>CIDKKSWD=</t>
  </si>
  <si>
    <t>CIDKK2WD=</t>
  </si>
  <si>
    <t>CIDKK1MD=</t>
  </si>
  <si>
    <t>CIDKK2MD=</t>
  </si>
  <si>
    <t>CIDKK3MD=</t>
  </si>
  <si>
    <t>CIDKK6MD=</t>
  </si>
  <si>
    <t>CIDKK9MD=</t>
  </si>
  <si>
    <t>CIDKK1YD=</t>
  </si>
  <si>
    <t>30/360</t>
  </si>
  <si>
    <t>NOWA: ACT/ACT</t>
  </si>
  <si>
    <t>1.25Y</t>
  </si>
  <si>
    <t>1.75Y</t>
  </si>
  <si>
    <t>Excl. CDIO</t>
  </si>
  <si>
    <t>From</t>
  </si>
  <si>
    <t>Close</t>
  </si>
  <si>
    <t>SEKAMTNS1M=</t>
  </si>
  <si>
    <t>History Start</t>
  </si>
  <si>
    <t>STISEK1WDFI=</t>
  </si>
  <si>
    <t>MONEY</t>
  </si>
  <si>
    <t>https://www.euribor-rates.eu/en/what-is-euribor/</t>
  </si>
  <si>
    <t>EURIBOR hade fram till 2013 15 olika räntor, numer 5. Vad ska vi räkna med? Går de tidigare att hitta? De kommandon som Reuters refererar till verkar ej existera.</t>
  </si>
  <si>
    <t>EURIBOR publicerades först 30 dec 1998 men queryn säger att data finns t.o.m. aug 1990? Tolkar vi fel eller vad gäller för startdatum?</t>
  </si>
  <si>
    <t>€STR från 2 oct 2019 och EONIA innan dess? EONIA är numer lika med $STR + 8.5bp</t>
  </si>
  <si>
    <t>Finns NOK-OISer, och i så fall var?</t>
  </si>
  <si>
    <t>Visst väljer vi EURIBOR över EUR Libor eftersom den andra enbart är begränsat använd?</t>
  </si>
  <si>
    <t>Helper</t>
  </si>
  <si>
    <t>Fwd Start Date</t>
  </si>
  <si>
    <t>OINOKSWD=</t>
  </si>
  <si>
    <t>OINOK1MD=</t>
  </si>
  <si>
    <t>OINOK2MD=</t>
  </si>
  <si>
    <t>OINOK6MD=</t>
  </si>
  <si>
    <t>OINOK3MD=</t>
  </si>
  <si>
    <t>Ska NOWA inkluderas?</t>
  </si>
  <si>
    <t>Skippa SOFR?</t>
  </si>
  <si>
    <t>Tenors</t>
  </si>
  <si>
    <t>Helpful Commands</t>
  </si>
  <si>
    <t>IRS-Analytics</t>
  </si>
  <si>
    <t>Money Guide</t>
  </si>
  <si>
    <t>META &amp; RIC</t>
  </si>
  <si>
    <t>MONEY/BKGDINFO1</t>
  </si>
  <si>
    <t>KONTROLLERA MOT TPPE29</t>
  </si>
  <si>
    <t>Återstår att hitta resterande DCCs</t>
  </si>
  <si>
    <t>OIBOR=</t>
  </si>
  <si>
    <t>CIBOR=</t>
  </si>
  <si>
    <t>GBPLIBOR=</t>
  </si>
  <si>
    <t>EURIBOR=/EURLIBOR=</t>
  </si>
  <si>
    <t>14M</t>
  </si>
  <si>
    <t>Ska vi enbart ha instrument för riskfria samt 3M-tenoren, likt i CDIOn, eller samtliga tenorer? Instrument som ej användes i CDIOn är markerade med "Excl. CDIO" till vänster.</t>
  </si>
  <si>
    <t>Ska vi till skillnad mot i CDIOn även ta med t.ex. FRAs med överlappande tidsperioder? T.ex. 1X4, 2X5.</t>
  </si>
  <si>
    <t>Vad räknas som maturity för t.ex. 6F1 eller 6#1? 3+6Mån = 9Mån?</t>
  </si>
  <si>
    <t>Noterbart är att vi i CDIOn använde ICAPs OISer vilket inte görs nu, ger kortare löptid på de längsta.</t>
  </si>
  <si>
    <t>Generella frågor</t>
  </si>
  <si>
    <t>SEKAMTNS2M=</t>
  </si>
  <si>
    <t>SEKAMTNS3M=</t>
  </si>
  <si>
    <t>SEKAMTNS6M=</t>
  </si>
  <si>
    <t>SEKAMTNS9M=</t>
  </si>
  <si>
    <t>SEKAMTNS1Y=</t>
  </si>
  <si>
    <t>SEKAMTNS2Y=</t>
  </si>
  <si>
    <t>SEKAMTNS3Y=</t>
  </si>
  <si>
    <t>SEKAMTNS4Y=</t>
  </si>
  <si>
    <t>SEKAMTNS5Y=</t>
  </si>
  <si>
    <t>SEKAMTNS6Y=</t>
  </si>
  <si>
    <t>SEKAMTNS7Y=</t>
  </si>
  <si>
    <t>SEKAMTNS8Y=</t>
  </si>
  <si>
    <t>SEKAMTNS9Y=</t>
  </si>
  <si>
    <t>SEKAMTNS10Y=</t>
  </si>
  <si>
    <t>SEKAMTNS12Y=</t>
  </si>
  <si>
    <t>SEKAMTNS15Y=</t>
  </si>
  <si>
    <t>SEKAMTNS20Y=</t>
  </si>
  <si>
    <t>SEKAMTNS25Y=</t>
  </si>
  <si>
    <t>SEKAMTNS30Y=</t>
  </si>
  <si>
    <t>SEKAB3S1Y=</t>
  </si>
  <si>
    <t>SEKAB3S2Y=</t>
  </si>
  <si>
    <t>SEKAB3S3Y=</t>
  </si>
  <si>
    <t>SEKAB3S4Y=</t>
  </si>
  <si>
    <t>SEKAB3S5Y=</t>
  </si>
  <si>
    <t>SEKAB3S6Y=</t>
  </si>
  <si>
    <t>SEKAB3S7Y=</t>
  </si>
  <si>
    <t>SEKAB3S8Y=</t>
  </si>
  <si>
    <t>SEKAB3S9Y=</t>
  </si>
  <si>
    <t>SEKAB3S10Y=</t>
  </si>
  <si>
    <t>SEKAB3S12Y=</t>
  </si>
  <si>
    <t>SEKAB3S15Y=</t>
  </si>
  <si>
    <t>SEKAB3S20Y=</t>
  </si>
  <si>
    <t>SEKAB3S30Y=</t>
  </si>
  <si>
    <t>USD1MOIS=</t>
  </si>
  <si>
    <t>USD2MOIS=</t>
  </si>
  <si>
    <t>USD3MOIS=</t>
  </si>
  <si>
    <t>USD4MOIS=</t>
  </si>
  <si>
    <t>USD5MOIS=</t>
  </si>
  <si>
    <t>USD6MOIS=</t>
  </si>
  <si>
    <t>USD7MOIS=</t>
  </si>
  <si>
    <t>USD8MOIS=</t>
  </si>
  <si>
    <t>USD9MOIS=</t>
  </si>
  <si>
    <t>USD10MOIS=</t>
  </si>
  <si>
    <t>USD11MOIS=</t>
  </si>
  <si>
    <t>USD1YOIS=</t>
  </si>
  <si>
    <t>USD2YOIS=</t>
  </si>
  <si>
    <t>USDAM3L1Y=</t>
  </si>
  <si>
    <t>USDAM3L2Y=</t>
  </si>
  <si>
    <t>USDAM3L3Y=</t>
  </si>
  <si>
    <t>USDAM3L4Y=</t>
  </si>
  <si>
    <t>USDAM3L5Y=</t>
  </si>
  <si>
    <t>USDAM3L6Y=</t>
  </si>
  <si>
    <t>USDAM3L7Y=</t>
  </si>
  <si>
    <t>USDAM3L8Y=</t>
  </si>
  <si>
    <t>USDAM3L9Y=</t>
  </si>
  <si>
    <t>USDAM3L10Y=</t>
  </si>
  <si>
    <t>USDAM3L12Y=</t>
  </si>
  <si>
    <t>USDAM3L15Y=</t>
  </si>
  <si>
    <t>USDAM3L20Y=</t>
  </si>
  <si>
    <t>USDAM3L25Y=</t>
  </si>
  <si>
    <t>USDAM3L30Y=</t>
  </si>
  <si>
    <t>USDAM3L40Y=</t>
  </si>
  <si>
    <t>USDAM3L50Y=</t>
  </si>
  <si>
    <t>NOKAB3O1Y=</t>
  </si>
  <si>
    <t>NOKAB6O2Y=</t>
  </si>
  <si>
    <t>NOKAB6O3Y=</t>
  </si>
  <si>
    <t>NOKAB6O4Y=</t>
  </si>
  <si>
    <t>NOKAB6O5Y=</t>
  </si>
  <si>
    <t>NOKAB6O6Y=</t>
  </si>
  <si>
    <t>NOKAB6O7Y=</t>
  </si>
  <si>
    <t>NOKAB6O8Y=</t>
  </si>
  <si>
    <t>NOKAB6O9Y=</t>
  </si>
  <si>
    <t>NOKAB6O10Y=</t>
  </si>
  <si>
    <t>NOKAB6O15Y=</t>
  </si>
  <si>
    <t>EUREONSW=</t>
  </si>
  <si>
    <t>EUREON2W=</t>
  </si>
  <si>
    <t>EUREON3W=</t>
  </si>
  <si>
    <t>EUREON1M=</t>
  </si>
  <si>
    <t>EUREON2M=</t>
  </si>
  <si>
    <t>EUREON3M=</t>
  </si>
  <si>
    <t>EUREON4M=</t>
  </si>
  <si>
    <t>EUREON5M=</t>
  </si>
  <si>
    <t>EUREON6M=</t>
  </si>
  <si>
    <t>EUREON7M=</t>
  </si>
  <si>
    <t>EUREON8M=</t>
  </si>
  <si>
    <t>EUREON9M=</t>
  </si>
  <si>
    <t>EUREON10M=</t>
  </si>
  <si>
    <t>EUREON11M=</t>
  </si>
  <si>
    <t>EUREON1Y=</t>
  </si>
  <si>
    <t>EUREON15M=</t>
  </si>
  <si>
    <t>EUREON18M=</t>
  </si>
  <si>
    <t>EUREON21M=</t>
  </si>
  <si>
    <t>EUREON2Y=</t>
  </si>
  <si>
    <t>EUREON3Y=</t>
  </si>
  <si>
    <t>EUREON4Y=</t>
  </si>
  <si>
    <t>EUREON5Y=</t>
  </si>
  <si>
    <t>EUREON6Y=</t>
  </si>
  <si>
    <t>EUREON7Y=</t>
  </si>
  <si>
    <t>EUREON8Y=</t>
  </si>
  <si>
    <t>EUREON9Y=</t>
  </si>
  <si>
    <t>EUREON10Y=</t>
  </si>
  <si>
    <t>EUREON20Y=</t>
  </si>
  <si>
    <t>EUREON25Y=</t>
  </si>
  <si>
    <t>EUREON30Y=</t>
  </si>
  <si>
    <t>EURIBOR2WD=</t>
  </si>
  <si>
    <t>EURIBOR3WD=</t>
  </si>
  <si>
    <t>EURIBOR2MD=</t>
  </si>
  <si>
    <t>EURIBOR4MD=</t>
  </si>
  <si>
    <t>EURIBOR5MD=</t>
  </si>
  <si>
    <t>EURIBOR7MD=</t>
  </si>
  <si>
    <t>EURIBOR8MD=</t>
  </si>
  <si>
    <t>EURIBOR9MD=</t>
  </si>
  <si>
    <t>EURIBOR10MD=</t>
  </si>
  <si>
    <t>EURIBOR11MD=</t>
  </si>
  <si>
    <t>EURIBOR12MD=</t>
  </si>
  <si>
    <t>DKKAB6C1Y=</t>
  </si>
  <si>
    <t>DKKAB6C2Y=</t>
  </si>
  <si>
    <t>DKKAB6C3Y=</t>
  </si>
  <si>
    <t>DKKAB6C4Y=</t>
  </si>
  <si>
    <t>DKKAB6C5Y=</t>
  </si>
  <si>
    <t>DKKAB6C6Y=</t>
  </si>
  <si>
    <t>DKKAB6C7Y=</t>
  </si>
  <si>
    <t>DKKAB6C8Y=</t>
  </si>
  <si>
    <t>DKKAB6C9Y=</t>
  </si>
  <si>
    <t>DKKAB6C10Y=</t>
  </si>
  <si>
    <t>DKKAB6C12Y=</t>
  </si>
  <si>
    <t>DKKAB6C15Y=</t>
  </si>
  <si>
    <t>DKKAB6C20Y=</t>
  </si>
  <si>
    <t>DKKAB6C25Y=</t>
  </si>
  <si>
    <t>DKKAB6C30Y=</t>
  </si>
  <si>
    <t>GBPSWOIS=</t>
  </si>
  <si>
    <t>GBP2WOIS=</t>
  </si>
  <si>
    <t>GBP1MOIS=</t>
  </si>
  <si>
    <t>GBP2MOIS=</t>
  </si>
  <si>
    <t>GBP3MOIS=</t>
  </si>
  <si>
    <t>GBP4MOIS=</t>
  </si>
  <si>
    <t>GBP5MOIS=</t>
  </si>
  <si>
    <t>GBP6MOIS=</t>
  </si>
  <si>
    <t>GBP7MOIS=</t>
  </si>
  <si>
    <t>GBP8MOIS=</t>
  </si>
  <si>
    <t>GBP9MOIS=</t>
  </si>
  <si>
    <t>GBP10MOIS=</t>
  </si>
  <si>
    <t>GBP11MOIS=</t>
  </si>
  <si>
    <t>GBP1YOIS=</t>
  </si>
  <si>
    <t>GBP18MOIS=</t>
  </si>
  <si>
    <t>GBP2YOIS=</t>
  </si>
  <si>
    <t>GBP3YOIS=</t>
  </si>
  <si>
    <t>Mid/BA</t>
  </si>
  <si>
    <t>Day-Count</t>
  </si>
  <si>
    <t>Data History</t>
  </si>
  <si>
    <t>$E_e$</t>
  </si>
  <si>
    <t>$E_b$</t>
  </si>
  <si>
    <t>$F_e$</t>
  </si>
  <si>
    <t>$F_b$</t>
  </si>
  <si>
    <t>Tanken är ju att det skall bli SONIA i framtiden.</t>
  </si>
  <si>
    <t>IRS:en går mot 6M EURIBOR, så det är den som är relevant</t>
  </si>
  <si>
    <t>Den brukar vara beräknad från Dmark</t>
  </si>
  <si>
    <t>Det är 6-månaders räntan som är den centrala</t>
  </si>
  <si>
    <t>Försök att få in båda. Vet ni om det finns något motsvarande OIS-kedja för €STR?</t>
  </si>
  <si>
    <t>Tror inte det (just nu)</t>
  </si>
  <si>
    <t>Den verkar inte finnas, så vi får lämna den tills vidare</t>
  </si>
  <si>
    <t>Borde använda ICAP:s för att få längre löptider</t>
  </si>
  <si>
    <t>Det vore trevlig att ha med. Har ni hittat swapparna som går mot den?</t>
  </si>
  <si>
    <t>Det är bara 3F1, och de börjar gälla den närmaste IMM-dagen, och gäller 3 månader från den dagen.</t>
  </si>
  <si>
    <t>Ja, de skall vara med</t>
  </si>
  <si>
    <t>Det beror på vad huvudtenoren är. Det kan vara 3 eller 6 månader (i EUR är det 6M)</t>
  </si>
  <si>
    <t>Hjälp</t>
  </si>
  <si>
    <t>Återstår</t>
  </si>
  <si>
    <t>OK/Fixat</t>
  </si>
  <si>
    <t>Jörgens svar</t>
  </si>
  <si>
    <t>Borttaget</t>
  </si>
  <si>
    <r>
      <t>EUROIS/</t>
    </r>
    <r>
      <rPr>
        <b/>
        <sz val="11"/>
        <color theme="1"/>
        <rFont val="Calibri"/>
        <family val="2"/>
        <scheme val="minor"/>
      </rPr>
      <t>EURESTOIS=</t>
    </r>
  </si>
  <si>
    <t>Borttaget:</t>
  </si>
  <si>
    <t>USD1MOIS=ICAP</t>
  </si>
  <si>
    <t>USD2MOIS=ICAP</t>
  </si>
  <si>
    <t>USD3MOIS=ICAP</t>
  </si>
  <si>
    <t>USD4MOIS=ICAP</t>
  </si>
  <si>
    <t>USD5MOIS=ICAP</t>
  </si>
  <si>
    <t>USD6MOIS=ICAP</t>
  </si>
  <si>
    <t>USD7MOIS=ICAP</t>
  </si>
  <si>
    <t>USD8MOIS=ICAP</t>
  </si>
  <si>
    <t>USD9MOIS=ICAP</t>
  </si>
  <si>
    <t>USD10MOIS=ICAP</t>
  </si>
  <si>
    <t>USD11MOIS=ICAP</t>
  </si>
  <si>
    <t>USD1YOIS=ICAP</t>
  </si>
  <si>
    <t>USD2YOIS=ICAP</t>
  </si>
  <si>
    <t>USD15MOIS=ICAP</t>
  </si>
  <si>
    <t>USD18MOIS=ICAP</t>
  </si>
  <si>
    <t>USD21MOIS=ICAP</t>
  </si>
  <si>
    <t>USD3YOIS=ICAP</t>
  </si>
  <si>
    <t>USD4YOIS=ICAP</t>
  </si>
  <si>
    <t>USD5YOIS=ICAP</t>
  </si>
  <si>
    <t>USD6YOIS=ICAP</t>
  </si>
  <si>
    <t>USD7YOIS=ICAP</t>
  </si>
  <si>
    <t>USD8YOIS=ICAP</t>
  </si>
  <si>
    <t>USD9YOIS=ICAP</t>
  </si>
  <si>
    <t>USD10YOIS=ICAP</t>
  </si>
  <si>
    <t>USD12YOIS=ICAP</t>
  </si>
  <si>
    <t>USD15YOIS=ICAP</t>
  </si>
  <si>
    <t>USD20YOIS=ICAP</t>
  </si>
  <si>
    <t>USD25YOIS=ICAP</t>
  </si>
  <si>
    <t>USD30YOIS=ICAP</t>
  </si>
  <si>
    <t>USD40YOIS=ICAP</t>
  </si>
  <si>
    <r>
      <t>USDOIS/</t>
    </r>
    <r>
      <rPr>
        <b/>
        <sz val="11"/>
        <color theme="1"/>
        <rFont val="Calibri"/>
        <family val="2"/>
        <scheme val="minor"/>
      </rPr>
      <t>USDOIS=ICAP</t>
    </r>
  </si>
  <si>
    <t>USDSOFR=</t>
  </si>
  <si>
    <t>Mitt svar</t>
  </si>
  <si>
    <t>Oklart? Ta bort icke-huvudsakliga tenorer m.a.o?</t>
  </si>
  <si>
    <t>OK</t>
  </si>
  <si>
    <t>Oklart?</t>
  </si>
  <si>
    <t>Har bytt till USDOIS=ICAP</t>
  </si>
  <si>
    <t>OK, borttagen</t>
  </si>
  <si>
    <t>Tar in €STR från EUROSTR=. Har hittat EURESTOIS= för OISer?</t>
  </si>
  <si>
    <t>OK, då avvaktar vi med att leta efter äldre längder</t>
  </si>
  <si>
    <t>OK, ingen åtgärd</t>
  </si>
  <si>
    <t>Länkar jag behöver läsa:</t>
  </si>
  <si>
    <t>https://www.clarusft.com/scandie-swaps/</t>
  </si>
  <si>
    <t>https://www.clarusft.com/nok-rates-nibor-and-nowa/</t>
  </si>
  <si>
    <t>https://e-markets.nordea.com/api/research/attachment/76848</t>
  </si>
  <si>
    <t>https://bahr.no/en/newsletter/finance-what-next-for-nibor/</t>
  </si>
  <si>
    <t>https://www.google.com/search?q=stina+ois&amp;rlz=1C1GCEB_enSE879SE879&amp;oq=stina+ois&amp;aqs=chrome..69i57j33.856j0j7&amp;sourceid=chrome&amp;ie=UTF-8</t>
  </si>
  <si>
    <t>https://www.nasdaq.com/docs/SEK%20OIS%20Product%20Sheet.pdf</t>
  </si>
  <si>
    <t>https://www.clarusft.com/sek-stibor-reform/</t>
  </si>
  <si>
    <t>https://en.wikipedia.org/wiki/IMM_dates</t>
  </si>
  <si>
    <t>https://www.cmegroup.com/education/courses/introduction-to-eurodollars/understanding-imm-price-and-date.html</t>
  </si>
  <si>
    <t>https://www.ecb.europa.eu/paym/initiatives/interest_rate_benchmarks/shared/pdf/ecb.Pre-ESTER.en.pdf</t>
  </si>
  <si>
    <t>https://www.ecb.europa.eu/stats/financial_markets_and_interest_rates/euro_short-term_rate/html/eurostr_overview.en.html</t>
  </si>
  <si>
    <t>https://e-markets.nordea.com/api/research/attachment/86700</t>
  </si>
  <si>
    <t>https://www.traditiondata.com/assets/notifications/eb363deff1/NP-Oct19-006_TraditionDATA_Product-Notification_Release_ESTER.PDF</t>
  </si>
  <si>
    <t>https://www.traditiondata.com/assets/Uploads/303dce69e6/191017_TRADITIONDATA_0070_SellSheet_IRD_ESTER_V3-FIN-PRAW-WEB.pdf</t>
  </si>
  <si>
    <t>https://www.clarusft.com/sofr-market-developments/</t>
  </si>
  <si>
    <t>"The USD OIS market is actually two markets: one referencing SOFR and the more established one referencing EFFR (Fed Funds)."</t>
  </si>
  <si>
    <t>Maila Jörgen när det som går är fixat och för förtydliganden om övrigt</t>
  </si>
  <si>
    <t>Tror att nedanstående är fel</t>
  </si>
  <si>
    <t>€STR OISar nedan? Ser rätt ut!</t>
  </si>
  <si>
    <t>Swaps</t>
  </si>
  <si>
    <t>Typ: US/SWAPS</t>
  </si>
  <si>
    <t>USDSOFR= är inlagd. Troligen typ USDSROIS=FMD?</t>
  </si>
  <si>
    <t>Tror att man genom nedanstående kan identifiera semi-annual eller annual fasta ben!</t>
  </si>
  <si>
    <t>Nedan bekräftar att NOK saknar OIS-marknad. Det verkar enligt internet gå igenom FX-swappar mot andra valutar i stället.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</si>
</sst>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</cellStyleXfs>
  <cellXfs count="32">
    <xf numFmtId="0" fontId="0" fillId="0" borderId="0" xfId="0"/>
    <xf numFmtId="0" fontId="2" fillId="2" borderId="0" xfId="0" applyFont="1" applyFill="1" applyBorder="1"/>
    <xf numFmtId="0" fontId="2" fillId="2" borderId="0" xfId="0" applyFont="1" applyFill="1" applyBorder="1" applyAlignment="1"/>
    <xf numFmtId="0" fontId="2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3" fillId="3" borderId="0" xfId="0" applyFont="1" applyFill="1" applyBorder="1"/>
    <xf numFmtId="0" fontId="3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0" fontId="4" fillId="2" borderId="0" xfId="0" applyFont="1" applyFill="1" applyBorder="1"/>
    <xf numFmtId="0" fontId="0" fillId="3" borderId="0" xfId="0" applyFill="1" applyBorder="1"/>
    <xf numFmtId="0" fontId="4" fillId="2" borderId="1" xfId="0" applyFont="1" applyFill="1" applyBorder="1"/>
    <xf numFmtId="0" fontId="0" fillId="3" borderId="1" xfId="0" applyFill="1" applyBorder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6" fillId="0" borderId="0" xfId="1"/>
    <xf numFmtId="0" fontId="9" fillId="0" borderId="0" xfId="0" applyFont="1"/>
    <xf numFmtId="14" fontId="0" fillId="0" borderId="0" xfId="0" applyNumberFormat="1"/>
    <xf numFmtId="0" fontId="3" fillId="4" borderId="0" xfId="0" applyFont="1" applyFill="1"/>
    <xf numFmtId="0" fontId="4" fillId="2" borderId="2" xfId="0" applyFont="1" applyFill="1" applyBorder="1"/>
    <xf numFmtId="0" fontId="0" fillId="0" borderId="2" xfId="0" applyBorder="1"/>
    <xf numFmtId="0" fontId="4" fillId="2" borderId="0" xfId="0" applyFont="1" applyFill="1" applyBorder="1" applyAlignment="1">
      <alignment wrapText="1"/>
    </xf>
    <xf numFmtId="0" fontId="0" fillId="0" borderId="0" xfId="0" quotePrefix="1"/>
    <xf numFmtId="0" fontId="0" fillId="0" borderId="0" xfId="0" applyAlignment="1">
      <alignment horizontal="left"/>
    </xf>
    <xf numFmtId="0" fontId="3" fillId="3" borderId="0" xfId="0" applyFont="1" applyFill="1" applyBorder="1" applyAlignment="1"/>
    <xf numFmtId="0" fontId="0" fillId="0" borderId="0" xfId="0" applyAlignment="1"/>
    <xf numFmtId="0" fontId="0" fillId="3" borderId="0" xfId="0" applyFill="1" applyBorder="1" applyAlignment="1">
      <alignment horizontal="right"/>
    </xf>
    <xf numFmtId="0" fontId="3" fillId="0" borderId="0" xfId="0" applyFont="1"/>
    <xf numFmtId="14" fontId="0" fillId="3" borderId="0" xfId="0" applyNumberFormat="1" applyFill="1" applyBorder="1" applyAlignment="1">
      <alignment horizontal="right"/>
    </xf>
    <xf numFmtId="15" fontId="0" fillId="0" borderId="0" xfId="0" applyNumberFormat="1"/>
    <xf numFmtId="0" fontId="10" fillId="5" borderId="0" xfId="2"/>
    <xf numFmtId="0" fontId="11" fillId="6" borderId="0" xfId="3"/>
    <xf numFmtId="0" fontId="12" fillId="7" borderId="0" xfId="4"/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tgetrtdserver">
      <tp>
        <v>-0.37</v>
        <stp/>
        <stp xml:space="preserve">	EUR7X10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7" s="4"/>
      </tp>
      <tp>
        <v>0.31390000000000001</v>
        <stp/>
        <stp xml:space="preserve">	GBP7X10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5" s="6"/>
      </tp>
      <tp>
        <v>5.9000000000000004E-2</v>
        <stp/>
        <stp xml:space="preserve">	USD8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3" s="2"/>
      </tp>
      <tp>
        <v>7.740000000000001E-2</v>
        <stp/>
        <stp xml:space="preserve">	GBP8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" s="6"/>
      </tp>
      <tp>
        <v>-0.2</v>
        <stp/>
        <stp xml:space="preserve">	EUR6X18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5" s="4"/>
      </tp>
      <tp>
        <v>-0.3</v>
        <stp/>
        <stp xml:space="preserve">	EUR6X12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1" s="4"/>
      </tp>
      <tp>
        <v>0.41200000000000003</v>
        <stp/>
        <stp xml:space="preserve">	GBP6X12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3" s="6"/>
      </tp>
      <tp>
        <v>7.400000000000001E-2</v>
        <stp/>
        <stp xml:space="preserve">	USD9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4" s="2"/>
      </tp>
      <tp>
        <v>8.0399999999999999E-2</v>
        <stp/>
        <stp xml:space="preserve">	GBP9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" s="6"/>
      </tp>
      <tp>
        <v>-0.3</v>
        <stp/>
        <stp xml:space="preserve">	EUR5X11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0" s="4"/>
      </tp>
      <tp>
        <v>0.42899999999999999</v>
        <stp/>
        <stp xml:space="preserve">	GBP5X11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2" s="6"/>
      </tp>
      <tp>
        <v>-0.3</v>
        <stp/>
        <stp xml:space="preserve">	EUR4X10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9" s="4"/>
      </tp>
      <tp>
        <v>0.45100000000000001</v>
        <stp/>
        <stp xml:space="preserve">	GBP4X10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1" s="6"/>
      </tp>
      <tp>
        <v>0.61060000000000003</v>
        <stp/>
        <stp xml:space="preserve">
GBPSB6L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4" s="6"/>
      </tp>
      <tp>
        <v>-0.19500000000000001</v>
        <stp/>
        <stp xml:space="preserve">	EUR3X15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8" s="4"/>
      </tp>
      <tp>
        <v>0.5978</v>
        <stp/>
        <stp xml:space="preserve">
GBPSB6L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3" s="6"/>
      </tp>
      <tp>
        <v>-0.19800000000000001</v>
        <stp/>
        <stp xml:space="preserve">	EUR2X14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6" s="4"/>
      </tp>
      <tp>
        <v>0.61280000000000001</v>
        <stp/>
        <stp xml:space="preserve">
GBPSB6L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3" s="6"/>
      </tp>
      <tp>
        <v>0.62560000000000004</v>
        <stp/>
        <stp xml:space="preserve">
GBPSB6L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4" s="6"/>
      </tp>
      <tp>
        <v>0.57869999999999999</v>
        <stp/>
        <stp xml:space="preserve">
GBPSB6L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1" s="6"/>
      </tp>
      <tp>
        <v>0.54090000000000005</v>
        <stp/>
        <stp xml:space="preserve">
GBPSB6L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0" s="6"/>
      </tp>
      <tp>
        <v>0.59620000000000006</v>
        <stp/>
        <stp xml:space="preserve">
GBPSB6L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2" s="6"/>
      </tp>
      <tp>
        <v>0.51180000000000003</v>
        <stp/>
        <stp xml:space="preserve">
GBPSB6L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9" s="6"/>
      </tp>
      <tp>
        <v>7.9000000000000001E-2</v>
        <stp/>
        <stp xml:space="preserve">	USD1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6" s="2"/>
      </tp>
      <tp>
        <v>8.8700000000000001E-2</v>
        <stp/>
        <stp xml:space="preserve">	GBP1Y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8" s="6"/>
      </tp>
      <tp>
        <v>6.3899999999999998E-2</v>
        <stp/>
        <stp xml:space="preserve">	GBP1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" s="6"/>
      </tp>
      <tp>
        <v>7.8E-2</v>
        <stp/>
        <stp xml:space="preserve">	USD1Y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7" s="2"/>
      </tp>
      <tp>
        <v>0.52680000000000005</v>
        <stp/>
        <stp xml:space="preserve">
GBPSB6L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9" s="6"/>
      </tp>
      <tp>
        <v>0.58120000000000005</v>
        <stp/>
        <stp xml:space="preserve">
GBPSB6L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2" s="6"/>
      </tp>
      <tp>
        <v>6.4000000000000001E-2</v>
        <stp/>
        <stp xml:space="preserve">	GBP2W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" s="6"/>
      </tp>
      <tp>
        <v>0.08</v>
        <stp/>
        <stp xml:space="preserve">	USD2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7" s="2"/>
      </tp>
      <tp>
        <v>0.1452</v>
        <stp/>
        <stp xml:space="preserve">	GBP2Y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0" s="6"/>
      </tp>
      <tp>
        <v>6.54E-2</v>
        <stp/>
        <stp xml:space="preserve">	GBP2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" s="6"/>
      </tp>
      <tp>
        <v>0.10700000000000001</v>
        <stp/>
        <stp xml:space="preserve">	USD2Y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8" s="2"/>
      </tp>
      <tp>
        <v>0.55590000000000006</v>
        <stp/>
        <stp xml:space="preserve">
GBPSB6L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0" s="6"/>
      </tp>
      <tp>
        <v>0.56369999999999998</v>
        <stp/>
        <stp xml:space="preserve">
GBPSB6L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1" s="6"/>
      </tp>
      <tp>
        <v>7.6999999999999999E-2</v>
        <stp/>
        <stp xml:space="preserve">	USD3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8" s="2"/>
      </tp>
      <tp>
        <v>0.17600000000000002</v>
        <stp/>
        <stp xml:space="preserve">	GBP3Y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1" s="6"/>
      </tp>
      <tp>
        <v>6.6799999999999998E-2</v>
        <stp/>
        <stp xml:space="preserve">	GBP3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" s="6"/>
      </tp>
      <tp>
        <v>0.49340000000000001</v>
        <stp/>
        <stp xml:space="preserve">
GBPSB6L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7" s="6"/>
      </tp>
      <tp>
        <v>0.52110000000000001</v>
        <stp/>
        <stp xml:space="preserve">
GBPSB6L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6" s="6"/>
      </tp>
      <tp>
        <v>6.9000000000000006E-2</v>
        <stp/>
        <stp xml:space="preserve">	USD4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9" s="2"/>
      </tp>
      <tp>
        <v>6.8400000000000002E-2</v>
        <stp/>
        <stp xml:space="preserve">	GBP4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" s="6"/>
      </tp>
      <tp>
        <v>0.50270000000000004</v>
        <stp/>
        <stp xml:space="preserve">
GBPSB6L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8" s="6"/>
      </tp>
      <tp>
        <v>8.2000000000000003E-2</v>
        <stp/>
        <stp xml:space="preserve">	USD5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0" s="2"/>
      </tp>
      <tp>
        <v>7.0300000000000001E-2</v>
        <stp/>
        <stp xml:space="preserve">	GBP5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" s="6"/>
      </tp>
      <tp>
        <v>0.48470000000000002</v>
        <stp/>
        <stp xml:space="preserve">
GBPSB6L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8" s="6"/>
      </tp>
      <tp>
        <v>-0.28999999999999998</v>
        <stp/>
        <stp xml:space="preserve">	EUR9X15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2" s="4"/>
      </tp>
      <tp>
        <v>-0.37</v>
        <stp/>
        <stp xml:space="preserve">	EUR9X12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9" s="4"/>
      </tp>
      <tp>
        <v>0.31950000000000001</v>
        <stp/>
        <stp xml:space="preserve">	GBP9X12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7" s="6"/>
      </tp>
      <tp>
        <v>7.9000000000000001E-2</v>
        <stp/>
        <stp xml:space="preserve">	USD6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1" s="2"/>
      </tp>
      <tp>
        <v>7.2300000000000003E-2</v>
        <stp/>
        <stp xml:space="preserve">	GBP6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" s="6"/>
      </tp>
      <tp>
        <v>0.10700000000000001</v>
        <stp/>
        <stp>_x000C_STISEK1WDFI=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6" s="1"/>
      </tp>
      <tp>
        <v>0.56110000000000004</v>
        <stp/>
        <stp xml:space="preserve">
GBPSB6L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6" s="6"/>
      </tp>
      <tp>
        <v>0.4834</v>
        <stp/>
        <stp xml:space="preserve">
GBPSB6L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7" s="6"/>
      </tp>
      <tp>
        <v>-0.37</v>
        <stp/>
        <stp xml:space="preserve">	EUR8X11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8" s="4"/>
      </tp>
      <tp>
        <v>0.41000000000000003</v>
        <stp/>
        <stp xml:space="preserve">	GBP8X14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4" s="6"/>
      </tp>
      <tp>
        <v>0.32800000000000001</v>
        <stp/>
        <stp xml:space="preserve">	GBP8X11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6" s="6"/>
      </tp>
      <tp>
        <v>6.1000000000000006E-2</v>
        <stp/>
        <stp xml:space="preserve">	USD7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2" s="2"/>
      </tp>
      <tp>
        <v>7.46E-2</v>
        <stp/>
        <stp xml:space="preserve">	GBP7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" s="6"/>
      </tp>
    </main>
    <main first="pldatasource.rhistoryrtdserver">
      <tp>
        <v>41204</v>
        <stp/>
        <stp>{CE9E4C78-0BCB-400C-B0EB-F418648498BE}_x0000_</stp>
        <tr r="P15" s="1"/>
      </tp>
      <tp>
        <v>32875</v>
        <stp/>
        <stp>{0F495998-78AF-4E0B-9B8F-8CD61786E069}_x0000_</stp>
        <tr r="P69" s="4"/>
      </tp>
    </main>
    <main first="pldatasource.rtgetrtdserver">
      <tp>
        <v>-0.50480000000000003</v>
        <stp/>
        <stp xml:space="preserve">
EUREON18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1" s="4"/>
      </tp>
    </main>
    <main first="pldatasource.rhistoryrtdserver">
      <tp>
        <v>34705</v>
        <stp/>
        <stp>{C001DEC8-3C0F-4D9E-8C5F-AA7DE96FE00B}_x0000_</stp>
        <tr r="P60" s="4"/>
      </tp>
      <tp>
        <v>32875</v>
        <stp/>
        <stp>{4046A180-0434-4AA2-8261-1DA92B2DEBF4}_x0000_</stp>
        <tr r="P27" s="1"/>
      </tp>
      <tp>
        <v>38280</v>
        <stp/>
        <stp>{420C9D33-6DBA-48F5-88AE-DF1654936092}_x0000_</stp>
        <tr r="P29" s="5"/>
      </tp>
      <tp>
        <v>37280</v>
        <stp/>
        <stp>{D7C0567F-5BC1-44B6-AACC-C4F0E73B5057}_x0000_</stp>
        <tr r="P91" s="4"/>
      </tp>
      <tp>
        <v>40998</v>
        <stp/>
        <stp>{DBC2F9AB-D034-4109-B07A-AE23DF1EA40C}_x0000_</stp>
        <tr r="P31" s="2"/>
      </tp>
      <tp t="s">
        <v>Invalid RIC(s): EURIBOR10MD=</v>
        <stp/>
        <stp>{95A5B7BE-4BE2-481D-B011-51417089D33B}_x0000_</stp>
        <tr r="P155" s="4"/>
      </tp>
    </main>
    <main first="pldatasource.rtgetrtdserver">
      <tp>
        <v>0.16020000000000001</v>
        <stp/>
        <stp xml:space="preserve">	GBP2Y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0" s="6"/>
      </tp>
    </main>
    <main first="pldatasource.rhistoryrtdserver">
      <tp>
        <v>37627</v>
        <stp/>
        <stp>{6F098289-8461-4005-A147-FFFE3C8ECAAB}_x0000_</stp>
        <tr r="P9" s="5"/>
      </tp>
    </main>
    <main first="pldatasource.rtgetrtdserver">
      <tp>
        <v>0.12000000000000001</v>
        <stp/>
        <stp xml:space="preserve">	USD2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7" s="2"/>
      </tp>
    </main>
    <main first="pldatasource.rhistoryrtdserver">
      <tp>
        <v>36165</v>
        <stp/>
        <stp>{F2D33191-1FC2-4284-85A7-70EA5407BE38}_x0000_</stp>
        <tr r="P50" s="4"/>
      </tp>
      <tp>
        <v>37112</v>
        <stp/>
        <stp>{161BB83B-EE6E-4D96-99F1-0747350A3E98}_x0000_</stp>
        <tr r="P14" s="2"/>
      </tp>
      <tp>
        <v>34705</v>
        <stp/>
        <stp>{3295AAC3-BA4E-4C51-AB9D-5494FC5D316E}_x0000_</stp>
        <tr r="P11" s="3"/>
      </tp>
      <tp>
        <v>34705</v>
        <stp/>
        <stp>{31BA20FE-DD0D-4043-980F-CB10242892B0}_x0000_</stp>
        <tr r="P62" s="2"/>
      </tp>
    </main>
    <main first="pldatasource.rtgetrtdserver">
      <tp>
        <v>8.4000000000000005E-2</v>
        <stp/>
        <stp xml:space="preserve">	GBP2W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" s="6"/>
      </tp>
    </main>
    <main first="pldatasource.rhistoryrtdserver">
      <tp>
        <v>40998</v>
        <stp/>
        <stp>{EA5C2F1C-ECF1-4F1E-A636-3BC4781EF055}_x0000_</stp>
        <tr r="P32" s="2"/>
      </tp>
      <tp>
        <v>34705</v>
        <stp/>
        <stp>{88734DC0-33FE-4364-BC9A-9ACC3EAF52B4}_x0000_</stp>
        <tr r="P52" s="2"/>
      </tp>
    </main>
    <main first="pldatasource.rtgetrtdserver">
      <tp>
        <v>0.157</v>
        <stp/>
        <stp xml:space="preserve">	USD2Y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8" s="2"/>
      </tp>
      <tp>
        <v>8.5400000000000004E-2</v>
        <stp/>
        <stp xml:space="preserve">	GBP2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" s="6"/>
      </tp>
    </main>
    <main first="pldatasource.rhistoryrtdserver">
      <tp>
        <v>42146</v>
        <stp/>
        <stp>{18B78897-5F31-484F-9FE4-1E35CDFBE64A}_x0000_</stp>
        <tr r="P8" s="3"/>
      </tp>
      <tp>
        <v>35648</v>
        <stp/>
        <stp>{9FBAE50A-C499-4090-B559-84CD6F738338}_x0000_</stp>
        <tr r="P74" s="2"/>
      </tp>
      <tp>
        <v>41204</v>
        <stp/>
        <stp>{8EE26397-BEDF-4EA2-B97F-28E1885CC950}_x0000_</stp>
        <tr r="P17" s="1"/>
      </tp>
      <tp>
        <v>38280</v>
        <stp/>
        <stp>{22E4A0F5-1D02-46E3-9FDF-CD035578FD71}_x0000_</stp>
        <tr r="P32" s="5"/>
      </tp>
      <tp>
        <v>34980</v>
        <stp/>
        <stp>{7CDFE049-7DBE-45B8-8ED0-77FE862A3860}_x0000_</stp>
        <tr r="P21" s="5"/>
      </tp>
    </main>
    <main first="pldatasource.rtgetrtdserver">
      <tp>
        <v>0.19600000000000001</v>
        <stp/>
        <stp xml:space="preserve">	GBP3Y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1" s="6"/>
      </tp>
    </main>
    <main first="pldatasource.rhistoryrtdserver">
      <tp>
        <v>37948</v>
        <stp/>
        <stp>{62EF52D5-7F4D-43FB-AEEA-D76786C71671}_x0000_</stp>
        <tr r="P97" s="2"/>
      </tp>
    </main>
    <main first="pldatasource.rtgetrtdserver">
      <tp>
        <v>0.11700000000000001</v>
        <stp/>
        <stp xml:space="preserve">	USD3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8" s="2"/>
      </tp>
    </main>
    <main first="pldatasource.rhistoryrtdserver">
      <tp>
        <v>36159</v>
        <stp/>
        <stp>{BDBF6F3F-CEC5-4825-BD81-6AFF1F4C5708}_x0000_</stp>
        <tr r="P143" s="4"/>
      </tp>
      <tp>
        <v>39245</v>
        <stp/>
        <stp>{DDAA7C45-4310-4A0E-8D87-1929C36EE4CD}_x0000_</stp>
        <tr r="P79" s="2"/>
      </tp>
    </main>
    <main first="pldatasource.rtgetrtdserver">
      <tp>
        <v>8.6800000000000002E-2</v>
        <stp/>
        <stp xml:space="preserve">	GBP3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" s="6"/>
      </tp>
    </main>
    <main first="pldatasource.rhistoryrtdserver">
      <tp>
        <v>37627</v>
        <stp/>
        <stp>{EEA4DF90-4E4E-48BE-BA72-D77684EBCBF9}_x0000_</stp>
        <tr r="P6" s="5"/>
      </tp>
      <tp>
        <v>42146</v>
        <stp/>
        <stp>{F18671FB-0271-4536-A72F-BCDDCC8E64A1}_x0000_</stp>
        <tr r="P6" s="3"/>
      </tp>
      <tp>
        <v>34705</v>
        <stp/>
        <stp>{7184D958-BDE4-42C5-B3F6-C0E3C8F89D55}_x0000_</stp>
        <tr r="P41" s="6"/>
      </tp>
      <tp>
        <v>37112</v>
        <stp/>
        <stp>{839CE884-646C-41C1-84DD-C678FD4AEF16}_x0000_</stp>
        <tr r="P7" s="2"/>
      </tp>
      <tp>
        <v>34705</v>
        <stp/>
        <stp>{DE06B0A8-7394-4F30-AF4B-E51781F23682}_x0000_</stp>
        <tr r="P42" s="4"/>
      </tp>
      <tp>
        <v>36130</v>
        <stp/>
        <stp>{1F201C5F-97AA-4324-BBC8-43D17C2C8763}_x0000_</stp>
        <tr r="P117" s="4"/>
      </tp>
      <tp>
        <v>34705</v>
        <stp/>
        <stp>{198040AE-739E-4A87-833A-039A3DC0C59C}_x0000_</stp>
        <tr r="P59" s="2"/>
      </tp>
      <tp>
        <v>34705</v>
        <stp/>
        <stp>{EA8C9C29-DF1B-4E16-8219-F6C6FC7D938C}_x0000_</stp>
        <tr r="P54" s="2"/>
      </tp>
      <tp>
        <v>34705</v>
        <stp/>
        <stp>{F682CDD1-B39E-41FF-9F89-E3D5627C633C}_x0000_</stp>
        <tr r="P24" s="3"/>
      </tp>
      <tp>
        <v>34705</v>
        <stp/>
        <stp>{19438D5D-267D-4CE4-982F-15E4F519A110}_x0000_</stp>
        <tr r="P42" s="6"/>
      </tp>
      <tp>
        <v>36164</v>
        <stp/>
        <stp>{068FCB05-CE66-4BC2-BCA3-B83591EE9462}_x0000_</stp>
        <tr r="P16" s="4"/>
      </tp>
      <tp>
        <v>34705</v>
        <stp/>
        <stp>{03E70F53-7BFE-44A7-99EE-BE22891CE4A9}_x0000_</stp>
        <tr r="P57" s="2"/>
      </tp>
    </main>
    <main first="pldatasource.rtgetrtdserver">
      <tp>
        <v>-0.52329999999999999</v>
        <stp/>
        <stp xml:space="preserve">
EUREON18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1" s="4"/>
      </tp>
    </main>
    <main first="pldatasource.rhistoryrtdserver">
      <tp>
        <v>41873</v>
        <stp/>
        <stp>{FF4BB4DB-7B82-4AB3-9F8A-9C96CA7345EC}_x0000_</stp>
        <tr r="P35" s="2"/>
      </tp>
      <tp>
        <v>39542</v>
        <stp/>
        <stp>{53F95B28-47AF-4F42-83DE-038045588C20}_x0000_</stp>
        <tr r="P50" s="5"/>
      </tp>
      <tp>
        <v>39322</v>
        <stp/>
        <stp>{E985235D-7E46-4C48-BE34-91AAFA2F159E}_x0000_</stp>
        <tr r="P20" s="6"/>
      </tp>
      <tp>
        <v>36167</v>
        <stp/>
        <stp>{17D2808C-7033-471A-AF65-2CBC6F576ABF}_x0000_</stp>
        <tr r="P120" s="4"/>
      </tp>
      <tp>
        <v>41918</v>
        <stp/>
        <stp>{74556913-D7B1-47A1-8832-6C10C66EFFE8}_x0000_</stp>
        <tr r="P106" s="4"/>
      </tp>
      <tp>
        <v>41459</v>
        <stp/>
        <stp>{7092429B-9590-4C1A-A4DC-B28D89F18628}_x0000_</stp>
        <tr r="P22" s="1"/>
      </tp>
      <tp>
        <v>36229</v>
        <stp/>
        <stp>{5406428E-5E0C-43BE-B662-5D9C07A5D6CB}_x0000_</stp>
        <tr r="P17" s="4"/>
      </tp>
      <tp>
        <v>35048</v>
        <stp/>
        <stp>{6B39E9FA-0908-4338-8404-79E53D7B9322}_x0000_</stp>
        <tr r="P38" s="1"/>
      </tp>
      <tp>
        <v>35102</v>
        <stp/>
        <stp>{6183CE03-9091-4315-B79C-3BD800832B6E}_x0000_</stp>
        <tr r="P47" s="5"/>
      </tp>
      <tp t="s">
        <v>Invalid RIC(s): EURIBOR2WD=</v>
        <stp/>
        <stp>{C1CC8D18-CA70-4C80-8027-0003F0BA818C}_x0000_</stp>
        <tr r="P144" s="4"/>
      </tp>
    </main>
    <main first="pldatasource.rtgetrtdserver">
      <tp>
        <v>0.1087</v>
        <stp/>
        <stp xml:space="preserve">	GBP1Y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8" s="6"/>
      </tp>
    </main>
    <main first="pldatasource.rhistoryrtdserver">
      <tp>
        <v>41918</v>
        <stp/>
        <stp>{5E7609B4-3713-4944-8862-42033C454682}_x0000_</stp>
        <tr r="P102" s="4"/>
      </tp>
    </main>
    <main first="pldatasource.rtgetrtdserver">
      <tp>
        <v>0.11900000000000001</v>
        <stp/>
        <stp xml:space="preserve">	USD1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6" s="2"/>
      </tp>
    </main>
    <main first="pldatasource.rhistoryrtdserver">
      <tp>
        <v>35298</v>
        <stp/>
        <stp>{6C4F0E21-75AA-477B-830E-EBB0A2B9C416}_x0000_</stp>
        <tr r="P69" s="2"/>
      </tp>
      <tp>
        <v>35655</v>
        <stp/>
        <stp>{AA929195-2C7D-4C02-B750-4307686E9AAE}_x0000_</stp>
        <tr r="P51" s="1"/>
      </tp>
      <tp>
        <v>37627</v>
        <stp/>
        <stp>{15EAAB66-EFB3-4B6F-A11B-B0E518AC601F}_x0000_</stp>
        <tr r="P8" s="5"/>
      </tp>
      <tp>
        <v>36229</v>
        <stp/>
        <stp>{BFD9E0B9-EE11-4CD7-BE0D-032430DC500A}_x0000_</stp>
        <tr r="P18" s="4"/>
      </tp>
      <tp>
        <v>37948</v>
        <stp/>
        <stp>{1E3C8631-B30E-4DCE-B08A-F33A95B5B5E6}_x0000_</stp>
        <tr r="P91" s="2"/>
      </tp>
    </main>
    <main first="pldatasource.rtgetrtdserver">
      <tp>
        <v>9.8000000000000004E-2</v>
        <stp/>
        <stp xml:space="preserve">	USD1Y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7" s="2"/>
      </tp>
      <tp>
        <v>8.3900000000000002E-2</v>
        <stp/>
        <stp xml:space="preserve">	GBP1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" s="6"/>
      </tp>
      <tp t="s">
        <v>150321</v>
        <stp/>
        <stp>_x0007_NOK6F4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5" s="3"/>
      </tp>
      <tp t="s">
        <v>150620</v>
        <stp/>
        <stp>_x0007_NOK6F1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2" s="3"/>
      </tp>
      <tp t="s">
        <v>140920</v>
        <stp/>
        <stp>_x0007_NOK6F2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3" s="3"/>
      </tp>
      <tp t="s">
        <v>141220</v>
        <stp/>
        <stp>_x0007_NOK6F3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4" s="3"/>
      </tp>
      <tp t="s">
        <v>150620</v>
        <stp/>
        <stp>_x0007_DKK6F1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3" s="5"/>
      </tp>
      <tp t="s">
        <v>140920</v>
        <stp/>
        <stp>_x0007_DKK6F2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4" s="5"/>
      </tp>
      <tp t="s">
        <v>141220</v>
        <stp/>
        <stp>_x0007_DKK6F3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5" s="5"/>
      </tp>
      <tp t="s">
        <v>150321</v>
        <stp/>
        <stp>_x0007_DKK6F4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6" s="5"/>
      </tp>
      <tp t="s">
        <v>140621</v>
        <stp/>
        <stp>_x0007_DKK6F5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7" s="5"/>
      </tp>
      <tp t="s">
        <v>130921</v>
        <stp/>
        <stp>_x0007_DKK6F6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8" s="5"/>
      </tp>
      <tp>
        <v>0.71830000000000005</v>
        <stp/>
        <stp xml:space="preserve">
USDAM3L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1" s="2"/>
      </tp>
      <tp>
        <v>1.2050000000000001</v>
        <stp/>
        <stp xml:space="preserve">
NOKAB6O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3" s="3"/>
      </tp>
      <tp>
        <v>7.2000000000000007E-3</v>
        <stp/>
        <stp xml:space="preserve">
EURAB6E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5" s="4"/>
      </tp>
      <tp>
        <v>-7.1800000000000003E-2</v>
        <stp/>
        <stp xml:space="preserve">
EURAB3E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8" s="4"/>
      </tp>
      <tp>
        <v>0.29250000000000004</v>
        <stp/>
        <stp xml:space="preserve">
DKKAB6C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6" s="5"/>
      </tp>
    </main>
    <main first="pldatasource.rhistoryrtdserver">
      <tp>
        <v>37627</v>
        <stp/>
        <stp>{6E387533-8B26-449B-8F35-D60ABE91272D}_x0000_</stp>
        <tr r="P10" s="5"/>
      </tp>
      <tp>
        <v>34705</v>
        <stp/>
        <stp>{C33EF14A-C944-4F72-B330-68A4C17D857E}_x0000_</stp>
        <tr r="P63" s="4"/>
      </tp>
    </main>
    <main first="pldatasource.rtgetrtdserver">
      <tp>
        <v>-0.45700000000000002</v>
        <stp/>
        <stp xml:space="preserve">
EURAM1E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6" s="4"/>
      </tp>
    </main>
    <main first="pldatasource.rhistoryrtdserver">
      <tp>
        <v>33637</v>
        <stp/>
        <stp>{A52E9FD0-44AF-49AA-9084-363D0AD088DA}_x0000_</stp>
        <tr r="P48" s="1"/>
      </tp>
      <tp>
        <v>32875</v>
        <stp/>
        <stp>{34DCBD72-C533-4C6A-AEF1-3D2B0E1AF57B}_x0000_</stp>
        <tr r="P74" s="4"/>
      </tp>
    </main>
    <main first="pldatasource.rtgetrtdserver">
      <tp>
        <v>0.46300000000000002</v>
        <stp/>
        <stp xml:space="preserve">
SEKAB3S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1" s="1"/>
      </tp>
    </main>
    <main first="pldatasource.rhistoryrtdserver">
      <tp>
        <v>34705</v>
        <stp/>
        <stp>{5E907894-5269-48B4-95FB-04C8DA7308A9}_x0000_</stp>
        <tr r="P44" s="2"/>
      </tp>
      <tp>
        <v>37851</v>
        <stp/>
        <stp>{19C42364-AEC8-485F-91E1-282D55B70C20}_x0000_</stp>
        <tr r="P57" s="6"/>
      </tp>
    </main>
    <main first="pldatasource.rtgetrtdserver">
      <tp>
        <v>9.9000000000000005E-2</v>
        <stp/>
        <stp xml:space="preserve">	USD6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1" s="2"/>
      </tp>
    </main>
    <main first="pldatasource.rhistoryrtdserver">
      <tp>
        <v>37948</v>
        <stp/>
        <stp>{8F81F120-F259-409E-BF7E-649CB4B2FE06}_x0000_</stp>
        <tr r="P87" s="2"/>
      </tp>
      <tp>
        <v>39218</v>
        <stp/>
        <stp>{CC83FE58-03FD-4C47-815B-F982AC72F6C7}_x0000_</stp>
        <tr r="P98" s="2"/>
      </tp>
      <tp>
        <v>42934</v>
        <stp/>
        <stp>{0478B668-053A-4AB3-A3B0-D957026A0D4D}_x0000_</stp>
        <tr r="P21" s="3"/>
      </tp>
      <tp>
        <v>34705</v>
        <stp/>
        <stp>{49F798AE-91DF-4183-B56E-349B6490DEF6}_x0000_</stp>
        <tr r="P61" s="2"/>
      </tp>
    </main>
    <main first="pldatasource.rtgetrtdserver">
      <tp>
        <v>0.3095</v>
        <stp/>
        <stp xml:space="preserve">	GBP9X12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7" s="6"/>
      </tp>
    </main>
    <main first="pldatasource.rhistoryrtdserver">
      <tp>
        <v>34705</v>
        <stp/>
        <stp>{3968A541-6B82-4122-BA82-A3F3E75645DF}_x0000_</stp>
        <tr r="P48" s="4"/>
      </tp>
    </main>
    <main first="pldatasource.rtgetrtdserver">
      <tp>
        <v>-0.31</v>
        <stp/>
        <stp xml:space="preserve">	EUR9X15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2" s="4"/>
      </tp>
      <tp>
        <v>-0.39</v>
        <stp/>
        <stp xml:space="preserve">	EUR9X12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9" s="4"/>
      </tp>
      <tp>
        <v>9.2300000000000007E-2</v>
        <stp/>
        <stp xml:space="preserve">	GBP6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6"/>
      </tp>
      <tp>
        <v>0.30099999999999999</v>
        <stp/>
        <stp>_x000C_STISEK2MDFI=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8" s="1"/>
      </tp>
      <tp>
        <v>0.35700000000000004</v>
        <stp/>
        <stp>_x000C_STISEK3MDFI=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9" s="1"/>
      </tp>
      <tp>
        <v>0.24300000000000002</v>
        <stp/>
        <stp>_x000C_STISEK1MDFI=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7" s="1"/>
      </tp>
      <tp>
        <v>0.41000000000000003</v>
        <stp/>
        <stp>_x000C_STISEK6MDFI=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0" s="1"/>
      </tp>
      <tp>
        <v>0.73420000000000007</v>
        <stp/>
        <stp xml:space="preserve">
USDAM3L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2" s="2"/>
      </tp>
      <tp>
        <v>1.2650000000000001</v>
        <stp/>
        <stp xml:space="preserve">
NOKAB6O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4" s="3"/>
      </tp>
      <tp>
        <v>4.5000000000000005E-2</v>
        <stp/>
        <stp xml:space="preserve">
EURAB6E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6" s="4"/>
      </tp>
      <tp>
        <v>-1.78E-2</v>
        <stp/>
        <stp xml:space="preserve">
EURAB3E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9" s="4"/>
      </tp>
      <tp>
        <v>0.32790000000000002</v>
        <stp/>
        <stp xml:space="preserve">
DKKAB6C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7" s="5"/>
      </tp>
    </main>
    <main first="pldatasource.rhistoryrtdserver">
      <tp>
        <v>41204</v>
        <stp/>
        <stp>{44F63234-5BD3-4B33-9F22-97F0A069CCC4}_x0000_</stp>
        <tr r="P16" s="1"/>
      </tp>
    </main>
    <main first="pldatasource.rtgetrtdserver">
      <tp>
        <v>-0.45600000000000002</v>
        <stp/>
        <stp xml:space="preserve">
EURAM1E9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7" s="4"/>
      </tp>
    </main>
    <main first="pldatasource.rtgetrtdserver">
      <tp>
        <v>-0.372</v>
        <stp/>
        <stp xml:space="preserve">
EURAB3E9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9" s="4"/>
      </tp>
    </main>
    <main first="pldatasource.rhistoryrtdserver">
      <tp>
        <v>39457</v>
        <stp/>
        <stp>{0AA2D52C-3F6C-4FD3-A5BA-E7F07C66B9BF}_x0000_</stp>
        <tr r="P54" s="1"/>
      </tp>
    </main>
    <main first="pldatasource.rtgetrtdserver">
      <tp>
        <v>0.5</v>
        <stp/>
        <stp xml:space="preserve">
SEKAB3S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2" s="1"/>
      </tp>
    </main>
    <main first="pldatasource.rhistoryrtdserver">
      <tp>
        <v>40998</v>
        <stp/>
        <stp>{3C8F7AFF-8B40-4592-AC7E-BF6BC6F1C1A3}_x0000_</stp>
        <tr r="P29" s="2"/>
      </tp>
      <tp>
        <v>37825</v>
        <stp/>
        <stp>{77CE6B1E-803A-4EC7-9D77-0F3CF0149C88}_x0000_</stp>
        <tr r="P99" s="4"/>
      </tp>
    </main>
    <main first="pldatasource.rtgetrtdserver">
      <tp>
        <v>0.109</v>
        <stp/>
        <stp xml:space="preserve">
USD10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5" s="2"/>
      </tp>
    </main>
    <main first="pldatasource.rtgetrtdserver">
      <tp>
        <v>0.112</v>
        <stp/>
        <stp xml:space="preserve">
USD11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6" s="2"/>
      </tp>
    </main>
    <main first="pldatasource.rtgetrtdserver">
      <tp>
        <v>0.111</v>
        <stp/>
        <stp xml:space="preserve">	USD7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2" s="2"/>
      </tp>
    </main>
    <main first="pldatasource.rhistoryrtdserver">
      <tp>
        <v>35655</v>
        <stp/>
        <stp>{E9B84EFC-32B1-44B9-8F44-2400D7619AD4}_x0000_</stp>
        <tr r="P49" s="1"/>
      </tp>
      <tp>
        <v>34705</v>
        <stp/>
        <stp>{DA1095AE-A20C-40CF-BDD2-25D676AC8C9B}_x0000_</stp>
        <tr r="P29" s="3"/>
      </tp>
      <tp>
        <v>41459</v>
        <stp/>
        <stp>{50EE3202-49FC-412E-A998-9F61D73B2B32}_x0000_</stp>
        <tr r="P24" s="1"/>
      </tp>
    </main>
    <main first="pldatasource.rtgetrtdserver">
      <tp>
        <v>0.39</v>
        <stp/>
        <stp xml:space="preserve">	GBP8X14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4" s="6"/>
      </tp>
      <tp>
        <v>0.308</v>
        <stp/>
        <stp xml:space="preserve">	GBP8X11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6" s="6"/>
      </tp>
    </main>
    <main first="pldatasource.rtgetrtdserver">
      <tp>
        <v>-0.39</v>
        <stp/>
        <stp xml:space="preserve">	EUR8X11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8" s="4"/>
      </tp>
      <tp>
        <v>0.10360000000000001</v>
        <stp/>
        <stp xml:space="preserve">
GBP10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" s="6"/>
      </tp>
      <tp>
        <v>0.10630000000000001</v>
        <stp/>
        <stp xml:space="preserve">
GBP11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7" s="6"/>
      </tp>
      <tp>
        <v>9.4600000000000004E-2</v>
        <stp/>
        <stp xml:space="preserve">	GBP7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6"/>
      </tp>
      <tp>
        <v>0.13639999999999999</v>
        <stp/>
        <stp xml:space="preserve">
GBP18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9" s="6"/>
      </tp>
      <tp>
        <v>0.6946</v>
        <stp/>
        <stp xml:space="preserve">
USDAM3L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2" s="2"/>
      </tp>
      <tp>
        <v>0.48000000000000004</v>
        <stp/>
        <stp xml:space="preserve">
SEKAB3S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2" s="1"/>
      </tp>
      <tp>
        <v>-0.39200000000000002</v>
        <stp/>
        <stp xml:space="preserve">
EURAB3E9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9" s="4"/>
      </tp>
      <tp>
        <v>-0.47700000000000004</v>
        <stp/>
        <stp xml:space="preserve">
EURAM1E9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7" s="4"/>
      </tp>
    </main>
    <main first="pldatasource.rhistoryrtdserver">
      <tp>
        <v>41204</v>
        <stp/>
        <stp>{CEF1CB68-A9A0-44A3-99EF-9431595E9A42}_x0000_</stp>
        <tr r="P11" s="1"/>
      </tp>
      <tp>
        <v>34705</v>
        <stp/>
        <stp>{9AA40AEC-46CF-48AE-87A6-7B2A2F27B01A}_x0000_</stp>
        <tr r="P47" s="4"/>
      </tp>
      <tp>
        <v>38041</v>
        <stp/>
        <stp>{3196219F-7630-4F21-B738-602383F6C56A}_x0000_</stp>
        <tr r="P108" s="4"/>
      </tp>
    </main>
    <main first="pldatasource.rtgetrtdserver">
      <tp>
        <v>-3.78E-2</v>
        <stp/>
        <stp xml:space="preserve">
EURAB3E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9" s="4"/>
      </tp>
      <tp>
        <v>2.47E-2</v>
        <stp/>
        <stp xml:space="preserve">
EURAB6E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6" s="4"/>
      </tp>
    </main>
    <main first="pldatasource.rhistoryrtdserver">
      <tp>
        <v>34001</v>
        <stp/>
        <stp>{D94D1CAE-14BE-4727-8C61-AC60B33F8179}_x0000_</stp>
        <tr r="P42" s="5"/>
      </tp>
    </main>
    <main first="pldatasource.rtgetrtdserver">
      <tp>
        <v>0.2979</v>
        <stp/>
        <stp xml:space="preserve">
DKKAB6C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7" s="5"/>
      </tp>
    </main>
    <main first="pldatasource.rhistoryrtdserver">
      <tp>
        <v>37949</v>
        <stp/>
        <stp>{0F48E3E7-D765-4BAC-AA0E-F14D070EC118}_x0000_</stp>
        <tr r="P93" s="2"/>
      </tp>
    </main>
    <main first="pldatasource.rtgetrtdserver">
      <tp>
        <v>1.2150000000000001</v>
        <stp/>
        <stp xml:space="preserve">
NOKAB6O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4" s="3"/>
      </tp>
    </main>
    <main first="pldatasource.rhistoryrtdserver">
      <tp>
        <v>35655</v>
        <stp/>
        <stp>{45AD96BC-9749-4AC3-A732-8C10FBFF0F6F}_x0000_</stp>
        <tr r="P34" s="3"/>
      </tp>
    </main>
    <main first="pldatasource.rtgetrtdserver">
      <tp>
        <v>0.12140000000000001</v>
        <stp/>
        <stp xml:space="preserve">
GBP18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9" s="6"/>
      </tp>
    </main>
    <main first="pldatasource.rhistoryrtdserver">
      <tp>
        <v>36322</v>
        <stp/>
        <stp>{6F398896-C826-48F7-B56F-E2401DE67C2B}_x0000_</stp>
        <tr r="P34" s="5"/>
      </tp>
    </main>
    <main first="pldatasource.rtgetrtdserver">
      <tp>
        <v>0.11900000000000001</v>
        <stp/>
        <stp xml:space="preserve">	USD4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9" s="2"/>
      </tp>
    </main>
    <main first="pldatasource.rhistoryrtdserver">
      <tp>
        <v>32875</v>
        <stp/>
        <stp>{195BC809-4E82-4F96-BA11-D5F13663E0AF}_x0000_</stp>
        <tr r="P29" s="1"/>
      </tp>
      <tp t="s">
        <v>Invalid RIC(s): EURIBOR5MD=</v>
        <stp/>
        <stp>{6437470A-F958-49EE-86BF-969B68B5C7F6}_x0000_</stp>
        <tr r="P150" s="4"/>
      </tp>
      <tp>
        <v>41374</v>
        <stp/>
        <stp>{6C965706-2203-4AB9-ABAD-922D40C5800B}_x0000_</stp>
        <tr r="P14" s="5"/>
      </tp>
      <tp>
        <v>37949</v>
        <stp/>
        <stp>{3C563A6D-C08A-416B-9AD3-3541B783A19C}_x0000_</stp>
        <tr r="P92" s="2"/>
      </tp>
    </main>
    <main first="pldatasource.rtgetrtdserver">
      <tp>
        <v>8.3600000000000008E-2</v>
        <stp/>
        <stp xml:space="preserve">
GBP10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" s="6"/>
      </tp>
    </main>
    <main first="pldatasource.rhistoryrtdserver">
      <tp>
        <v>40998</v>
        <stp/>
        <stp>{965EA70F-B72F-459C-A96A-9F733214416A}_x0000_</stp>
        <tr r="P22" s="2"/>
      </tp>
    </main>
    <main first="pldatasource.rtgetrtdserver">
      <tp>
        <v>8.6300000000000002E-2</v>
        <stp/>
        <stp xml:space="preserve">
GBP11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7" s="6"/>
      </tp>
    </main>
    <main first="pldatasource.rhistoryrtdserver">
      <tp>
        <v>34705</v>
        <stp/>
        <stp>{0B90677A-BF91-4B5F-90E2-E596A3844C02}_x0000_</stp>
        <tr r="P39" s="6"/>
      </tp>
    </main>
    <main first="pldatasource.rtgetrtdserver">
      <tp>
        <v>8.8400000000000006E-2</v>
        <stp/>
        <stp xml:space="preserve">	GBP4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6"/>
      </tp>
      <tp>
        <v>5.9000000000000004E-2</v>
        <stp/>
        <stp xml:space="preserve">
USD10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5" s="2"/>
      </tp>
      <tp>
        <v>6.2E-2</v>
        <stp/>
        <stp xml:space="preserve">
USD11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6" s="2"/>
      </tp>
      <tp t="s">
        <v>150321</v>
        <stp/>
        <stp>_x0007_NOK3F4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3" s="3"/>
      </tp>
      <tp t="s">
        <v>140621</v>
        <stp/>
        <stp>_x0007_NOK3F5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4" s="3"/>
      </tp>
      <tp t="s">
        <v>130921</v>
        <stp/>
        <stp>_x0007_NOK3F6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5" s="3"/>
      </tp>
      <tp t="s">
        <v>131221</v>
        <stp/>
        <stp>_x0007_NOK3F7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6" s="3"/>
      </tp>
      <tp t="s">
        <v>150620</v>
        <stp/>
        <stp>_x0007_NOK3F1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0" s="3"/>
      </tp>
      <tp t="s">
        <v>140920</v>
        <stp/>
        <stp>_x0007_NOK3F2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1" s="3"/>
      </tp>
      <tp t="s">
        <v>141220</v>
        <stp/>
        <stp>_x0007_NOK3F3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2" s="3"/>
      </tp>
      <tp t="s">
        <v>140322</v>
        <stp/>
        <stp>_x0007_NOK3F8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7" s="3"/>
      </tp>
      <tp t="s">
        <v>130622</v>
        <stp/>
        <stp>_x0007_NOK3F9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8" s="3"/>
      </tp>
      <tp t="s">
        <v>150620</v>
        <stp/>
        <stp>_x0007_DKK3F1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3" s="5"/>
      </tp>
      <tp t="s">
        <v>140920</v>
        <stp/>
        <stp>_x0007_DKK3F2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4" s="5"/>
      </tp>
      <tp t="s">
        <v>141220</v>
        <stp/>
        <stp>_x0007_DKK3F3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5" s="5"/>
      </tp>
      <tp t="s">
        <v>150321</v>
        <stp/>
        <stp>_x0007_DKK3F4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6" s="5"/>
      </tp>
      <tp t="s">
        <v>140621</v>
        <stp/>
        <stp>_x0007_DKK3F5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7" s="5"/>
      </tp>
      <tp t="s">
        <v>130921</v>
        <stp/>
        <stp>_x0007_DKK3F6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8" s="5"/>
      </tp>
      <tp t="s">
        <v>131221</v>
        <stp/>
        <stp>_x0007_DKK3F7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9" s="5"/>
      </tp>
      <tp t="s">
        <v>140322</v>
        <stp/>
        <stp>_x0007_DKK3F8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0" s="5"/>
      </tp>
      <tp t="s">
        <v>130622</v>
        <stp/>
        <stp>_x0007_DKK3F9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1" s="5"/>
      </tp>
      <tp t="s">
        <v>140322</v>
        <stp/>
        <stp>_x0007_SEK3F8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8" s="1"/>
      </tp>
      <tp t="s">
        <v>130622</v>
        <stp/>
        <stp>_x0007_SEK3F9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9" s="1"/>
      </tp>
      <tp t="s">
        <v>130921</v>
        <stp/>
        <stp>_x0007_SEK3F6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6" s="1"/>
      </tp>
      <tp t="s">
        <v>131221</v>
        <stp/>
        <stp>_x0007_SEK3F7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7" s="1"/>
      </tp>
      <tp t="s">
        <v>150321</v>
        <stp/>
        <stp>_x0007_SEK3F4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4" s="1"/>
      </tp>
      <tp t="s">
        <v>140621</v>
        <stp/>
        <stp>_x0007_SEK3F5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5" s="1"/>
      </tp>
      <tp t="s">
        <v>140920</v>
        <stp/>
        <stp>_x0007_SEK3F2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2" s="1"/>
      </tp>
      <tp t="s">
        <v>141220</v>
        <stp/>
        <stp>_x0007_SEK3F3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3" s="1"/>
      </tp>
      <tp t="s">
        <v>150620</v>
        <stp/>
        <stp>_x0007_SEK3F1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1" s="1"/>
      </tp>
      <tp>
        <v>0.67880000000000007</v>
        <stp/>
        <stp xml:space="preserve">
USDAM3L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1" s="2"/>
      </tp>
      <tp>
        <v>0.443</v>
        <stp/>
        <stp xml:space="preserve">
SEKAB3S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1" s="1"/>
      </tp>
      <tp>
        <v>-0.47800000000000004</v>
        <stp/>
        <stp xml:space="preserve">
EURAM1E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6" s="4"/>
      </tp>
    </main>
    <main first="pldatasource.rhistoryrtdserver">
      <tp>
        <v>37120</v>
        <stp/>
        <stp>{4BDB48B4-6C7D-401F-A9CF-0DF12F6608C5}_x0000_</stp>
        <tr r="P84" s="4"/>
      </tp>
    </main>
    <main first="pldatasource.rtgetrtdserver">
      <tp>
        <v>-8.1799999999999998E-2</v>
        <stp/>
        <stp xml:space="preserve">
EURAB3E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8" s="4"/>
      </tp>
      <tp>
        <v>-1.3000000000000001E-2</v>
        <stp/>
        <stp xml:space="preserve">
EURAB6E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5" s="4"/>
      </tp>
    </main>
    <main first="pldatasource.rhistoryrtdserver">
      <tp>
        <v>34705</v>
        <stp/>
        <stp>{F9F8395F-D0A3-4941-AB52-D2DD7EA386F2}_x0000_</stp>
        <tr r="P50" s="2"/>
      </tp>
    </main>
    <main first="pldatasource.rtgetrtdserver">
      <tp>
        <v>0.26250000000000001</v>
        <stp/>
        <stp xml:space="preserve">
DKKAB6C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6" s="5"/>
      </tp>
    </main>
    <main first="pldatasource.rhistoryrtdserver">
      <tp>
        <v>36125</v>
        <stp/>
        <stp>{484268BB-ADC7-4B2C-979B-846BD08183F9}_x0000_</stp>
        <tr r="P110" s="4"/>
      </tp>
      <tp>
        <v>34759</v>
        <stp/>
        <stp>{05683ED7-CB48-4AA6-858B-99BC329A041B}_x0000_</stp>
        <tr r="P151" s="4"/>
      </tp>
      <tp>
        <v>34705</v>
        <stp/>
        <stp>{0014EC53-890E-49B9-9887-C07A8CABF4B6}_x0000_</stp>
        <tr r="P49" s="4"/>
      </tp>
    </main>
    <main first="pldatasource.rtgetrtdserver">
      <tp>
        <v>1.175</v>
        <stp/>
        <stp xml:space="preserve">
NOKAB6O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3" s="3"/>
      </tp>
    </main>
    <main first="pldatasource.rhistoryrtdserver">
      <tp>
        <v>41374</v>
        <stp/>
        <stp>{AB556F52-98E7-444C-8E0A-217AB9243519}_x0000_</stp>
        <tr r="P12" s="5"/>
      </tp>
      <tp>
        <v>34001</v>
        <stp/>
        <stp>{F0D2A6CC-6BED-48DD-9714-2E9BC26E2AC0}_x0000_</stp>
        <tr r="P45" s="5"/>
      </tp>
    </main>
    <main first="pldatasource.rtgetrtdserver">
      <tp>
        <v>0.10200000000000001</v>
        <stp/>
        <stp xml:space="preserve">	USD5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0" s="2"/>
      </tp>
    </main>
    <main first="pldatasource.rhistoryrtdserver">
      <tp>
        <v>36129</v>
        <stp/>
        <stp>{2FE6995D-B188-4718-9547-2C905BB47FFB}_x0000_</stp>
        <tr r="P67" s="4"/>
      </tp>
      <tp>
        <v>37083</v>
        <stp/>
        <stp>{FDD33519-36C6-47E4-9F1A-F7A5515B46D2}_x0000_</stp>
        <tr r="P83" s="4"/>
      </tp>
      <tp>
        <v>41204</v>
        <stp/>
        <stp>{60DDDCB8-9343-474B-B1BC-0705B0B35799}_x0000_</stp>
        <tr r="P12" s="1"/>
      </tp>
    </main>
    <main first="pldatasource.rtgetrtdserver">
      <tp>
        <v>9.0300000000000005E-2</v>
        <stp/>
        <stp xml:space="preserve">	GBP5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6"/>
      </tp>
      <tp>
        <v>9.6000000000000002E-2</v>
        <stp/>
        <stp>_x000C_STISEKTNDFI=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5" s="1"/>
      </tp>
      <tp>
        <v>0.621</v>
        <stp/>
        <stp xml:space="preserve">
USDAM3L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0" s="2"/>
      </tp>
      <tp>
        <v>0.55100000000000005</v>
        <stp/>
        <stp xml:space="preserve">
USDAM3L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7" s="2"/>
      </tp>
      <tp>
        <v>0.39800000000000002</v>
        <stp/>
        <stp xml:space="preserve">
SEKAB3S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0" s="1"/>
      </tp>
      <tp>
        <v>7.4999999999999997E-2</v>
        <stp/>
        <stp xml:space="preserve">
EUREON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2" s="4"/>
      </tp>
      <tp>
        <v>1E-3</v>
        <stp/>
        <stp xml:space="preserve">
EUREON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4" s="4"/>
      </tp>
      <tp>
        <v>-0.128</v>
        <stp/>
        <stp xml:space="preserve">
EUREON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1" s="4"/>
      </tp>
      <tp>
        <v>0.89500000000000002</v>
        <stp/>
        <stp xml:space="preserve">
NOKAB6O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9" s="3"/>
      </tp>
      <tp>
        <v>-0.19740000000000002</v>
        <stp/>
        <stp xml:space="preserve">
EURAB6E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1" s="4"/>
      </tp>
      <tp>
        <v>-0.26450000000000001</v>
        <stp/>
        <stp xml:space="preserve">
EURAB3E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4" s="4"/>
      </tp>
      <tp>
        <v>-0.47800000000000004</v>
        <stp/>
        <stp xml:space="preserve">
EURAM1E7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5" s="4"/>
      </tp>
      <tp>
        <v>9.9700000000000011E-2</v>
        <stp/>
        <stp xml:space="preserve">
DKKAB6C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2" s="5"/>
      </tp>
    </main>
    <main first="pldatasource.rhistoryrtdserver">
      <tp>
        <v>41912</v>
        <stp/>
        <stp>{CC4FD801-CD39-4053-9B14-453B54144AD6}_x0000_</stp>
        <tr r="P53" s="4"/>
      </tp>
      <tp>
        <v>39322</v>
        <stp/>
        <stp>{DF2C1D38-6412-4DDD-BAF8-12BA50368F56}_x0000_</stp>
        <tr r="P13" s="6"/>
      </tp>
      <tp>
        <v>36305</v>
        <stp/>
        <stp>{0FC5E91C-8F31-45C1-9E2E-885D58507D90}_x0000_</stp>
        <tr r="P40" s="1"/>
      </tp>
    </main>
    <main first="pldatasource.rtgetrtdserver">
      <tp>
        <v>-0.50919999999999999</v>
        <stp/>
        <stp xml:space="preserve">
EUREON10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7" s="4"/>
      </tp>
    </main>
    <main first="pldatasource.rtgetrtdserver">
      <tp>
        <v>-0.13</v>
        <stp/>
        <stp xml:space="preserve">
EURAB3E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7" s="4"/>
      </tp>
      <tp>
        <v>-5.4700000000000006E-2</v>
        <stp/>
        <stp xml:space="preserve">
EURAB6E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4" s="4"/>
      </tp>
    </main>
    <main first="pldatasource.rtgetrtdserver">
      <tp>
        <v>-0.45500000000000002</v>
        <stp/>
        <stp xml:space="preserve">
EURAM1E4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2" s="4"/>
      </tp>
    </main>
    <main first="pldatasource.rtgetrtdserver">
      <tp>
        <v>0.22240000000000001</v>
        <stp/>
        <stp xml:space="preserve">
DKKAB6C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5" s="5"/>
      </tp>
    </main>
    <main first="pldatasource.rhistoryrtdserver">
      <tp>
        <v>34705</v>
        <stp/>
        <stp>{FC68B99F-865B-417F-BE99-EEEAE482AE1F}_x0000_</stp>
        <tr r="P23" s="3"/>
      </tp>
      <tp>
        <v>39322</v>
        <stp/>
        <stp>{C834FE4B-0FCF-4EE3-865A-64457E81D9BA}_x0000_</stp>
        <tr r="P12" s="6"/>
      </tp>
      <tp>
        <v>37112</v>
        <stp/>
        <stp>{01945825-097D-4E3E-B1F4-36A45F803238}_x0000_</stp>
        <tr r="P11" s="2"/>
      </tp>
    </main>
    <main first="pldatasource.rtgetrtdserver">
      <tp>
        <v>0.3</v>
        <stp/>
        <stp xml:space="preserve">
SEKAB3S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7" s="1"/>
      </tp>
    </main>
    <main first="pldatasource.rtgetrtdserver">
      <tp>
        <v>1.0980000000000001</v>
        <stp/>
        <stp xml:space="preserve">
NOKAB6O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2" s="3"/>
      </tp>
    </main>
    <main first="pldatasource.rhistoryrtdserver">
      <tp>
        <v>32875</v>
        <stp/>
        <stp>{D5729263-7074-443C-A02F-D2288DDEEFC3}_x0000_</stp>
        <tr r="P73" s="2"/>
      </tp>
      <tp t="s">
        <v>Invalid RIC(s): EURIBOR2MD=</v>
        <stp/>
        <stp>{A6A43C3B-591C-4A4C-9A46-A77D19FD2272}_x0000_</stp>
        <tr r="P147" s="4"/>
      </tp>
    </main>
    <main first="pldatasource.rtgetrtdserver">
      <tp>
        <v>0.40900000000000003</v>
        <stp/>
        <stp xml:space="preserve">	GBP5X11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2" s="6"/>
      </tp>
    </main>
    <main first="pldatasource.rtgetrtdserver">
      <tp>
        <v>-0.32</v>
        <stp/>
        <stp xml:space="preserve">	EUR5X11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0" s="4"/>
      </tp>
      <tp>
        <v>0.61440000000000006</v>
        <stp/>
        <stp xml:space="preserve">
USDAM3L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9" s="2"/>
      </tp>
      <tp>
        <v>0.58179999999999998</v>
        <stp/>
        <stp xml:space="preserve">
USDAM3L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8" s="2"/>
      </tp>
      <tp>
        <v>0.36000000000000004</v>
        <stp/>
        <stp xml:space="preserve">
SEKAB3S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9" s="1"/>
      </tp>
      <tp>
        <v>0.97000000000000008</v>
        <stp/>
        <stp xml:space="preserve">
NOKAB6O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0" s="3"/>
      </tp>
      <tp>
        <v>-0.1489</v>
        <stp/>
        <stp xml:space="preserve">
EURAB6E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2" s="4"/>
      </tp>
      <tp>
        <v>-0.22620000000000001</v>
        <stp/>
        <stp xml:space="preserve">
EURAB3E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5" s="4"/>
      </tp>
      <tp>
        <v>-0.47700000000000004</v>
        <stp/>
        <stp xml:space="preserve">
EURAM1E6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4" s="4"/>
      </tp>
      <tp>
        <v>0.1547</v>
        <stp/>
        <stp xml:space="preserve">
DKKAB6C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3" s="5"/>
      </tp>
    </main>
    <main first="pldatasource.rhistoryrtdserver">
      <tp>
        <v>37949</v>
        <stp/>
        <stp>{506C32B1-3093-442A-A3BF-8E3FE97E5F31}_x0000_</stp>
        <tr r="P89" s="2"/>
      </tp>
      <tp>
        <v>34705</v>
        <stp/>
        <stp>{83230D8A-5917-4306-8E9B-F536A48E22A7}_x0000_</stp>
        <tr r="P57" s="4"/>
      </tp>
      <tp>
        <v>40998</v>
        <stp/>
        <stp>{F2D3594C-7793-4D8A-946C-96613ED091F9}_x0000_</stp>
        <tr r="P21" s="2"/>
      </tp>
    </main>
    <main first="pldatasource.rtgetrtdserver">
      <tp>
        <v>-0.47600000000000003</v>
        <stp/>
        <stp xml:space="preserve">
EUREON21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2" s="4"/>
      </tp>
      <tp>
        <v>-0.50940000000000007</v>
        <stp/>
        <stp xml:space="preserve">
EUREON11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8" s="4"/>
      </tp>
    </main>
    <main first="pldatasource.rtgetrtdserver">
      <tp>
        <v>-0.18210000000000001</v>
        <stp/>
        <stp xml:space="preserve">
EURAB3E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6" s="4"/>
      </tp>
      <tp>
        <v>-0.1023</v>
        <stp/>
        <stp xml:space="preserve">
EURAB6E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3" s="4"/>
      </tp>
    </main>
    <main first="pldatasource.rtgetrtdserver">
      <tp>
        <v>-0.45600000000000002</v>
        <stp/>
        <stp xml:space="preserve">
EURAM1E5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3" s="4"/>
      </tp>
    </main>
    <main first="pldatasource.rtgetrtdserver">
      <tp>
        <v>0.1757</v>
        <stp/>
        <stp xml:space="preserve">
DKKAB6C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4" s="5"/>
      </tp>
    </main>
    <main first="pldatasource.rhistoryrtdserver">
      <tp>
        <v>34705</v>
        <stp/>
        <stp>{B85A2412-C223-448A-8B72-8A1F6D54A573}_x0000_</stp>
        <tr r="P46" s="4"/>
      </tp>
    </main>
    <main first="pldatasource.rtgetrtdserver">
      <tp>
        <v>0.33800000000000002</v>
        <stp/>
        <stp xml:space="preserve">
SEKAB3S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8" s="1"/>
      </tp>
    </main>
    <main first="pldatasource.rhistoryrtdserver">
      <tp>
        <v>40998</v>
        <stp/>
        <stp>{F2CCC69B-86D5-4CA2-82DF-C347AB7F64EC}_x0000_</stp>
        <tr r="P23" s="2"/>
      </tp>
      <tp>
        <v>36020</v>
        <stp/>
        <stp>{49120A5D-394C-445A-8109-3505D0BCD954}_x0000_</stp>
        <tr r="P59" s="6"/>
      </tp>
    </main>
    <main first="pldatasource.rtgetrtdserver">
      <tp>
        <v>1.038</v>
        <stp/>
        <stp xml:space="preserve">
NOKAB6O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1" s="3"/>
      </tp>
    </main>
    <main first="pldatasource.rhistoryrtdserver">
      <tp>
        <v>37502</v>
        <stp/>
        <stp>{78EFB70D-CDAD-4923-A746-042C57E7CE7C}_x0000_</stp>
        <tr r="D3" s="11"/>
      </tp>
      <tp>
        <v>37083</v>
        <stp/>
        <stp>{DAEABCBE-89E0-46FC-9ADD-F111BCC2949A}_x0000_</stp>
        <tr r="P96" s="4"/>
      </tp>
      <tp>
        <v>37120</v>
        <stp/>
        <stp>{19DBB866-1152-4772-8266-9F285CFCE979}_x0000_</stp>
        <tr r="P123" s="4"/>
      </tp>
      <tp>
        <v>40998</v>
        <stp/>
        <stp>{BA0CFF5D-E9A5-4654-9D56-BE7E8DB72167}_x0000_</stp>
        <tr r="P34" s="2"/>
      </tp>
      <tp>
        <v>34705</v>
        <stp/>
        <stp>{8BB2EAEC-62E7-497B-A4DE-2A0DD2246890}_x0000_</stp>
        <tr r="P49" s="2"/>
      </tp>
      <tp>
        <v>34705</v>
        <stp/>
        <stp>{A60D409D-336E-47BE-9A10-9249B5C9A974}_x0000_</stp>
        <tr r="P56" s="2"/>
      </tp>
      <tp>
        <v>34001</v>
        <stp/>
        <stp>{5753E358-770C-4813-9983-00D74F804691}_x0000_</stp>
        <tr r="P43" s="5"/>
      </tp>
      <tp>
        <v>37112</v>
        <stp/>
        <stp>{9B3593EF-DC8A-4CB4-8B7D-C14977B01865}_x0000_</stp>
        <tr r="P16" s="2"/>
      </tp>
      <tp>
        <v>32875</v>
        <stp/>
        <stp>{ECB0532C-E16E-4577-BA89-CD7232C46B98}_x0000_</stp>
        <tr r="P40" s="2"/>
      </tp>
    </main>
    <main first="pldatasource.rtgetrtdserver">
      <tp>
        <v>0.43099999999999999</v>
        <stp/>
        <stp xml:space="preserve">	GBP4X10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1" s="6"/>
      </tp>
    </main>
    <main first="pldatasource.rhistoryrtdserver">
      <tp>
        <v>34705</v>
        <stp/>
        <stp>{F6AFBD74-529A-4F12-B773-EC431F615B2A}_x0000_</stp>
        <tr r="P30" s="3"/>
      </tp>
    </main>
    <main first="pldatasource.rtgetrtdserver">
      <tp>
        <v>-0.32</v>
        <stp/>
        <stp xml:space="preserve">	EUR4X10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9" s="4"/>
      </tp>
      <tp>
        <v>0.54220000000000002</v>
        <stp/>
        <stp xml:space="preserve">
USDAM3L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8" s="2"/>
      </tp>
      <tp>
        <v>0.65400000000000003</v>
        <stp/>
        <stp xml:space="preserve">
USDAM3L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9" s="2"/>
      </tp>
      <tp>
        <v>0.318</v>
        <stp/>
        <stp xml:space="preserve">
SEKAB3S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8" s="1"/>
      </tp>
      <tp>
        <v>1.0680000000000001</v>
        <stp/>
        <stp xml:space="preserve">
NOKAB6O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1" s="3"/>
      </tp>
      <tp>
        <v>-8.2200000000000009E-2</v>
        <stp/>
        <stp xml:space="preserve">
EURAB6E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3" s="4"/>
      </tp>
      <tp>
        <v>-0.1721</v>
        <stp/>
        <stp xml:space="preserve">
EURAB3E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6" s="4"/>
      </tp>
      <tp>
        <v>-0.47700000000000004</v>
        <stp/>
        <stp xml:space="preserve">
EURAM1E5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3" s="4"/>
      </tp>
      <tp>
        <v>0.20570000000000002</v>
        <stp/>
        <stp xml:space="preserve">
DKKAB6C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4" s="5"/>
      </tp>
      <tp>
        <v>-0.52600000000000002</v>
        <stp/>
        <stp xml:space="preserve">
EUREON21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2" s="4"/>
      </tp>
      <tp>
        <v>-0.52729999999999999</v>
        <stp/>
        <stp xml:space="preserve">
EUREON11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8" s="4"/>
      </tp>
    </main>
    <main first="pldatasource.rhistoryrtdserver">
      <tp>
        <v>39310</v>
        <stp/>
        <stp>{2ADB1BB9-6D88-421B-A7D3-342951ABB7BD}_x0000_</stp>
        <tr r="P14" s="3"/>
      </tp>
    </main>
    <main first="pldatasource.rtgetrtdserver">
      <tp>
        <v>-0.23620000000000002</v>
        <stp/>
        <stp xml:space="preserve">
EURAB3E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5" s="4"/>
      </tp>
      <tp>
        <v>-0.15890000000000001</v>
        <stp/>
        <stp xml:space="preserve">
EURAB6E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2" s="4"/>
      </tp>
    </main>
    <main first="pldatasource.rhistoryrtdserver">
      <tp>
        <v>39322</v>
        <stp/>
        <stp>{75343ADC-A4F9-4137-B629-06DF15F3BA28}_x0000_</stp>
        <tr r="P15" s="6"/>
      </tp>
    </main>
    <main first="pldatasource.rtgetrtdserver">
      <tp>
        <v>-0.45600000000000002</v>
        <stp/>
        <stp xml:space="preserve">
EURAM1E6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4" s="4"/>
      </tp>
    </main>
    <main first="pldatasource.rtgetrtdserver">
      <tp>
        <v>0.12470000000000001</v>
        <stp/>
        <stp xml:space="preserve">
DKKAB6C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3" s="5"/>
      </tp>
    </main>
    <main first="pldatasource.rhistoryrtdserver">
      <tp>
        <v>35696</v>
        <stp/>
        <stp>{ECD3ABCA-A899-4D8F-9216-75A6B7774A38}_x0000_</stp>
        <tr r="P26" s="3"/>
      </tp>
    </main>
    <main first="pldatasource.rtgetrtdserver">
      <tp>
        <v>0.38</v>
        <stp/>
        <stp xml:space="preserve">
SEKAB3S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9" s="1"/>
      </tp>
    </main>
    <main first="pldatasource.rtgetrtdserver">
      <tp>
        <v>0.95000000000000007</v>
        <stp/>
        <stp xml:space="preserve">
NOKAB6O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0" s="3"/>
      </tp>
    </main>
    <main first="pldatasource.rhistoryrtdserver">
      <tp>
        <v>37112</v>
        <stp/>
        <stp>{1D2929D2-7E08-4B5B-9EB0-4EC87C81DF5F}_x0000_</stp>
        <tr r="P12" s="2"/>
      </tp>
      <tp>
        <v>37112</v>
        <stp/>
        <stp>{850EEB9E-7B7B-4F54-80B6-F473A8F155DD}_x0000_</stp>
        <tr r="P13" s="2"/>
      </tp>
    </main>
    <main first="pldatasource.rtgetrtdserver">
      <tp>
        <v>0.109</v>
        <stp/>
        <stp xml:space="preserve">	USD8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3" s="2"/>
      </tp>
    </main>
    <main first="pldatasource.rhistoryrtdserver">
      <tp>
        <v>35048</v>
        <stp/>
        <stp>{25AD6E84-F5E2-488B-AA6F-961FA91733D2}_x0000_</stp>
        <tr r="P36" s="1"/>
      </tp>
      <tp>
        <v>36164</v>
        <stp/>
        <stp>{818F6121-E40D-4F1D-8510-A995314491A7}_x0000_</stp>
        <tr r="P9" s="4"/>
      </tp>
      <tp>
        <v>36164</v>
        <stp/>
        <stp>{95A5A390-3C85-4C4B-91B6-3D5E8BD5F9C8}_x0000_</stp>
        <tr r="P8" s="4"/>
      </tp>
      <tp>
        <v>34001</v>
        <stp/>
        <stp>{CF042EDE-D188-4A6B-B1AF-80BBECF738B0}_x0000_</stp>
        <tr r="P40" s="5"/>
      </tp>
    </main>
    <main first="pldatasource.rtgetrtdserver">
      <tp>
        <v>0.3039</v>
        <stp/>
        <stp xml:space="preserve">	GBP7X10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5" s="6"/>
      </tp>
    </main>
    <main first="pldatasource.rhistoryrtdserver">
      <tp>
        <v>42146</v>
        <stp/>
        <stp>{BBC65EFB-3524-4839-A01E-A420A671C661}_x0000_</stp>
        <tr r="P9" s="3"/>
      </tp>
    </main>
    <main first="pldatasource.rtgetrtdserver">
      <tp>
        <v>-0.39</v>
        <stp/>
        <stp xml:space="preserve">	EUR7X10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7" s="4"/>
      </tp>
      <tp>
        <v>9.74E-2</v>
        <stp/>
        <stp xml:space="preserve">	GBP8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6"/>
      </tp>
      <tp>
        <v>0.51100000000000001</v>
        <stp/>
        <stp xml:space="preserve">
USDAM3L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7" s="2"/>
      </tp>
      <tp>
        <v>0.66100000000000003</v>
        <stp/>
        <stp xml:space="preserve">
USDAM3L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0" s="2"/>
      </tp>
      <tp>
        <v>0.28000000000000003</v>
        <stp/>
        <stp xml:space="preserve">
SEKAB3S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7" s="1"/>
      </tp>
      <tp>
        <v>1.1480000000000001</v>
        <stp/>
        <stp xml:space="preserve">
NOKAB6O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2" s="3"/>
      </tp>
      <tp>
        <v>-3.4599999999999999E-2</v>
        <stp/>
        <stp xml:space="preserve">
EURAB6E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4" s="4"/>
      </tp>
      <tp>
        <v>-0.12000000000000001</v>
        <stp/>
        <stp xml:space="preserve">
EURAB3E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7" s="4"/>
      </tp>
      <tp>
        <v>-0.47600000000000003</v>
        <stp/>
        <stp xml:space="preserve">
EURAM1E4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2" s="4"/>
      </tp>
      <tp>
        <v>0.25240000000000001</v>
        <stp/>
        <stp xml:space="preserve">
DKKAB6C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5" s="5"/>
      </tp>
      <tp>
        <v>-0.52710000000000001</v>
        <stp/>
        <stp xml:space="preserve">
EUREON10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7" s="4"/>
      </tp>
    </main>
    <main first="pldatasource.rhistoryrtdserver">
      <tp>
        <v>40602</v>
        <stp/>
        <stp>{694C7465-8FA1-4A18-928A-5A96C40694EA}_x0000_</stp>
        <tr r="P134" s="4"/>
      </tp>
      <tp>
        <v>32875</v>
        <stp/>
        <stp>{B7874130-A5CC-4B79-8E33-884DEAF5DBBA}_x0000_</stp>
        <tr r="P26" s="1"/>
      </tp>
      <tp t="s">
        <v>Invalid RIC(s): EURIBOR3WD=</v>
        <stp/>
        <stp>{8F1BA919-C296-4E6A-A08D-3939BC63F6FB}_x0000_</stp>
        <tr r="P145" s="4"/>
      </tp>
      <tp>
        <v>41918</v>
        <stp/>
        <stp>{35E1E97A-0187-4591-9AE8-FC7BD3C0CC18}_x0000_</stp>
        <tr r="P103" s="4"/>
      </tp>
    </main>
    <main first="pldatasource.rtgetrtdserver">
      <tp>
        <v>-0.28450000000000003</v>
        <stp/>
        <stp xml:space="preserve">
EURAB3E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4" s="4"/>
      </tp>
      <tp>
        <v>-0.2074</v>
        <stp/>
        <stp xml:space="preserve">
EURAB6E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1" s="4"/>
      </tp>
    </main>
    <main first="pldatasource.rhistoryrtdserver">
      <tp>
        <v>37627</v>
        <stp/>
        <stp>{3113E84B-EDF9-49A0-BBD7-967E6D9C9FAD}_x0000_</stp>
        <tr r="P5" s="5"/>
      </tp>
      <tp>
        <v>35558</v>
        <stp/>
        <stp>{91AD8089-4222-4D33-9315-4E60EF748188}_x0000_</stp>
        <tr r="P43" s="1"/>
      </tp>
    </main>
    <main first="pldatasource.rtgetrtdserver">
      <tp>
        <v>-0.45700000000000002</v>
        <stp/>
        <stp xml:space="preserve">
EURAM1E7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5" s="4"/>
      </tp>
      <tp>
        <v>6.9699999999999998E-2</v>
        <stp/>
        <stp xml:space="preserve">
DKKAB6C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2" s="5"/>
      </tp>
    </main>
    <main first="pldatasource.rtgetrtdserver">
      <tp>
        <v>0.41800000000000004</v>
        <stp/>
        <stp xml:space="preserve">
SEKAB3S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0" s="1"/>
      </tp>
    </main>
    <main first="pldatasource.rtgetrtdserver">
      <tp>
        <v>6.5000000000000002E-2</v>
        <stp/>
        <stp xml:space="preserve">
EUREON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2" s="4"/>
      </tp>
      <tp>
        <v>-9.0000000000000011E-3</v>
        <stp/>
        <stp xml:space="preserve">
EUREON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4" s="4"/>
      </tp>
      <tp>
        <v>-0.13800000000000001</v>
        <stp/>
        <stp xml:space="preserve">
EUREON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1" s="4"/>
      </tp>
    </main>
    <main first="pldatasource.rhistoryrtdserver">
      <tp>
        <v>37120</v>
        <stp/>
        <stp>{CFEBFEDF-2967-420B-80B2-B6205AAC41BE}_x0000_</stp>
        <tr r="P129" s="4"/>
      </tp>
      <tp>
        <v>32875</v>
        <stp/>
        <stp>{4FB9B68A-D18C-49EF-B429-306E7B5A17C1}_x0000_</stp>
        <tr r="P28" s="6"/>
      </tp>
    </main>
    <main first="pldatasource.rtgetrtdserver">
      <tp>
        <v>0.875</v>
        <stp/>
        <stp xml:space="preserve">
NOKAB6O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9" s="3"/>
      </tp>
    </main>
    <main first="pldatasource.rhistoryrtdserver">
      <tp>
        <v>35299</v>
        <stp/>
        <stp>{16D16C02-BE1D-4D07-8E3E-83D7756F55E1}_x0000_</stp>
        <tr r="P72" s="2"/>
      </tp>
      <tp>
        <v>34705</v>
        <stp/>
        <stp>{604C61C5-5BA0-4E71-82E0-35D68B9A1DD3}_x0000_</stp>
        <tr r="P33" s="6"/>
      </tp>
      <tp>
        <v>35102</v>
        <stp/>
        <stp>{3CD7D074-E298-4F03-B5E5-5B54434BDDAF}_x0000_</stp>
        <tr r="P46" s="5"/>
      </tp>
      <tp>
        <v>34837</v>
        <stp/>
        <stp>{CB2E2862-6B09-4262-BC67-E792A6191B32}_x0000_</stp>
        <tr r="P44" s="5"/>
      </tp>
      <tp>
        <v>36020</v>
        <stp/>
        <stp>{A59A828D-2495-48E5-BB9B-49E5ADC9798D}_x0000_</stp>
        <tr r="P97" s="4"/>
      </tp>
    </main>
    <main first="pldatasource.rtgetrtdserver">
      <tp>
        <v>9.4E-2</v>
        <stp/>
        <stp xml:space="preserve">	USD9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4" s="2"/>
      </tp>
    </main>
    <main first="pldatasource.rhistoryrtdserver">
      <tp>
        <v>32875</v>
        <stp/>
        <stp>{EA6D2BD1-D328-44A2-8C3C-B44C29226374}_x0000_</stp>
        <tr r="P70" s="4"/>
      </tp>
      <tp>
        <v>37502</v>
        <stp/>
        <stp>{09FE656B-14AE-45D4-8A9B-89076EC1C08C}_x0000_</stp>
        <tr r="P5" s="1"/>
      </tp>
      <tp>
        <v>37083</v>
        <stp/>
        <stp>{552A44E5-A207-457A-B459-4997A892EB98}_x0000_</stp>
        <tr r="P94" s="4"/>
      </tp>
      <tp>
        <v>36322</v>
        <stp/>
        <stp>{6A2A4330-421F-45FC-BF00-65A81D85FE24}_x0000_</stp>
        <tr r="P23" s="5"/>
      </tp>
      <tp>
        <v>34705</v>
        <stp/>
        <stp>{8A4C9E1A-D793-473E-AC86-B62F3A533C26}_x0000_</stp>
        <tr r="P38" s="6"/>
      </tp>
      <tp>
        <v>37497</v>
        <stp/>
        <stp>{F189DF31-D537-4815-90A6-5C48C428C8E4}_x0000_</stp>
        <tr r="P10" s="1"/>
      </tp>
      <tp>
        <v>34705</v>
        <stp/>
        <stp>{302B3225-7603-4469-9F25-B4FC317B323E}_x0000_</stp>
        <tr r="P53" s="2"/>
      </tp>
    </main>
    <main first="pldatasource.rtgetrtdserver">
      <tp>
        <v>0.39200000000000002</v>
        <stp/>
        <stp xml:space="preserve">	GBP6X12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3" s="6"/>
      </tp>
    </main>
    <main first="pldatasource.rhistoryrtdserver">
      <tp>
        <v>37083</v>
        <stp/>
        <stp>{04F79486-C886-4C4C-B4CC-6B7F8E143D9D}_x0000_</stp>
        <tr r="P81" s="4"/>
      </tp>
    </main>
    <main first="pldatasource.rtgetrtdserver">
      <tp>
        <v>-0.22</v>
        <stp/>
        <stp xml:space="preserve">	EUR6X18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5" s="4"/>
      </tp>
      <tp>
        <v>-0.32</v>
        <stp/>
        <stp xml:space="preserve">	EUR6X12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1" s="4"/>
      </tp>
      <tp>
        <v>0.1004</v>
        <stp/>
        <stp xml:space="preserve">	GBP9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" s="6"/>
      </tp>
      <tp>
        <v>0.48700000000000004</v>
        <stp/>
        <stp xml:space="preserve">
USDAM3L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6" s="2"/>
      </tp>
      <tp>
        <v>0.23300000000000001</v>
        <stp/>
        <stp xml:space="preserve">
SEKAB3S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6" s="1"/>
      </tp>
      <tp>
        <v>-0.47500000000000003</v>
        <stp/>
        <stp xml:space="preserve">
EURAM1E3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1" s="4"/>
      </tp>
    </main>
    <main first="pldatasource.rhistoryrtdserver">
      <tp>
        <v>34705</v>
        <stp/>
        <stp>{00551B67-0277-40A6-8CF8-EA8A899678AC}_x0000_</stp>
        <tr r="P22" s="3"/>
      </tp>
      <tp>
        <v>34928</v>
        <stp/>
        <stp>{8195404F-F50A-4AE9-9185-D8E161DB4C2A}_x0000_</stp>
        <tr r="P35" s="3"/>
      </tp>
      <tp>
        <v>34705</v>
        <stp/>
        <stp>{E91C23B1-6027-469A-9D29-59AB4E1EE89A}_x0000_</stp>
        <tr r="P43" s="4"/>
      </tp>
    </main>
    <main first="pldatasource.rtgetrtdserver">
      <tp>
        <v>-0.32769999999999999</v>
        <stp/>
        <stp xml:space="preserve">
EURAB3E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3" s="4"/>
      </tp>
      <tp>
        <v>-0.2505</v>
        <stp/>
        <stp xml:space="preserve">
EURAB6E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0" s="4"/>
      </tp>
    </main>
    <main first="pldatasource.rhistoryrtdserver">
      <tp>
        <v>41912</v>
        <stp/>
        <stp>{95BE468C-2035-476F-940D-0EC2EDE75C97}_x0000_</stp>
        <tr r="P52" s="4"/>
      </tp>
    </main>
    <main first="pldatasource.rtgetrtdserver">
      <tp>
        <v>1.7899999999999999E-2</v>
        <stp/>
        <stp xml:space="preserve">
DKKAB6C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1" s="5"/>
      </tp>
    </main>
    <main first="pldatasource.rhistoryrtdserver">
      <tp>
        <v>32875</v>
        <stp/>
        <stp>{0966585A-4A92-4C8E-9D50-5F2497793280}_x0000_</stp>
        <tr r="P49" s="6"/>
      </tp>
      <tp>
        <v>36164</v>
        <stp/>
        <stp>{BFEC97A2-D343-4626-88F6-E4E6CA9A45A5}_x0000_</stp>
        <tr r="P35" s="4"/>
      </tp>
    </main>
    <main first="pldatasource.rtgetrtdserver">
      <tp>
        <v>0.81300000000000006</v>
        <stp/>
        <stp xml:space="preserve">
NOKAB6O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8" s="3"/>
      </tp>
    </main>
    <main first="pldatasource.rhistoryrtdserver">
      <tp>
        <v>39450</v>
        <stp/>
        <stp>{8D7A7AD4-8AC9-46D6-9C5C-4C9C3D92D8FA}_x0000_</stp>
        <tr r="P34" s="4"/>
      </tp>
      <tp>
        <v>37120</v>
        <stp/>
        <stp>{B6F33A22-C49C-4BBD-BA4B-70F7BE977331}_x0000_</stp>
        <tr r="P131" s="4"/>
      </tp>
      <tp>
        <v>40998</v>
        <stp/>
        <stp>{2DB68EB7-EA85-43AC-955D-CB3B6779697A}_x0000_</stp>
        <tr r="P30" s="2"/>
      </tp>
      <tp>
        <v>39484</v>
        <stp/>
        <stp>{A085CD74-6DDB-48A8-9284-126C9C182F76}_x0000_</stp>
        <tr r="P56" s="1"/>
      </tp>
      <tp>
        <v>34705</v>
        <stp/>
        <stp>{BBEBB8A3-3AEA-490D-81A1-0081B3A58CF8}_x0000_</stp>
        <tr r="P44" s="6"/>
      </tp>
      <tp>
        <v>37948</v>
        <stp/>
        <stp>{4A8275B5-8CE5-4C5F-B062-A476AEB87B0D}_x0000_</stp>
        <tr r="P90" s="2"/>
      </tp>
      <tp>
        <v>42934</v>
        <stp/>
        <stp>{7EA2D727-F36A-4FF1-9704-6455AD3531DE}_x0000_</stp>
        <tr r="P19" s="3"/>
      </tp>
      <tp>
        <v>34705</v>
        <stp/>
        <stp>{1E6F4075-FCCE-4BB4-9D21-4AB70747C55B}_x0000_</stp>
        <tr r="P45" s="2"/>
      </tp>
      <tp>
        <v>39317</v>
        <stp/>
        <stp>{393CF2E1-442C-43B4-9EDE-A2AC1DBAC36A}_x0000_</stp>
        <tr r="P8" s="6"/>
      </tp>
    </main>
    <main first="pldatasource.rtgetrtdserver">
      <tp>
        <v>0.50450000000000006</v>
        <stp/>
        <stp xml:space="preserve">
USDAM3L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5" s="2"/>
      </tp>
      <tp>
        <v>0.64300000000000002</v>
        <stp/>
        <stp xml:space="preserve">
USDAM3L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4" s="2"/>
      </tp>
      <tp>
        <v>0.20800000000000002</v>
        <stp/>
        <stp xml:space="preserve">
SEKAB3S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5" s="1"/>
      </tp>
      <tp>
        <v>0.05</v>
        <stp/>
        <stp xml:space="preserve">
EUREON25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3" s="4"/>
      </tp>
      <tp>
        <v>-0.45500000000000002</v>
        <stp/>
        <stp xml:space="preserve">
EURAM1E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8" s="4"/>
      </tp>
      <tp>
        <v>0.76800000000000002</v>
        <stp/>
        <stp xml:space="preserve">
NOKAB3O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6" s="3"/>
      </tp>
      <tp>
        <v>-0.3</v>
        <stp/>
        <stp xml:space="preserve">
EURAB6E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7" s="4"/>
      </tp>
      <tp>
        <v>-0.36860000000000004</v>
        <stp/>
        <stp xml:space="preserve">
EURAB3E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0" s="4"/>
      </tp>
      <tp>
        <v>-0.47100000000000003</v>
        <stp/>
        <stp xml:space="preserve">
EURAM1E2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0" s="4"/>
      </tp>
      <tp>
        <v>-2.53E-2</v>
        <stp/>
        <stp xml:space="preserve">
DKKAB6C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9" s="5"/>
      </tp>
    </main>
    <main first="pldatasource.rhistoryrtdserver">
      <tp>
        <v>36229</v>
        <stp/>
        <stp>{311B956C-E627-4036-92C3-644F7101AAAE}_x0000_</stp>
        <tr r="P5" s="4"/>
      </tp>
      <tp>
        <v>36305</v>
        <stp/>
        <stp>{B815A0A6-A8BF-47B7-ABE0-17009DB73518}_x0000_</stp>
        <tr r="P41" s="1"/>
      </tp>
      <tp>
        <v>34166</v>
        <stp/>
        <stp>{24D6D82E-42AE-4C00-A432-A860802009D8}_x0000_</stp>
        <tr r="P20" s="5"/>
      </tp>
      <tp>
        <v>38443</v>
        <stp/>
        <stp>{718E5E14-4408-40AB-9473-F693C9E75E5D}_x0000_</stp>
        <tr r="P15" s="5"/>
      </tp>
    </main>
    <main first="pldatasource.rtgetrtdserver">
      <tp>
        <v>-0.5081</v>
        <stp/>
        <stp xml:space="preserve">
EUREON15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0" s="4"/>
      </tp>
    </main>
    <main first="pldatasource.rhistoryrtdserver">
      <tp>
        <v>34705</v>
        <stp/>
        <stp>{39641015-1C53-4533-BB8A-1CD90F36832D}_x0000_</stp>
        <tr r="P63" s="2"/>
      </tp>
    </main>
    <main first="pldatasource.rtgetrtdserver">
      <tp>
        <v>-0.3674</v>
        <stp/>
        <stp xml:space="preserve">
EURAB3E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2" s="4"/>
      </tp>
      <tp>
        <v>-0.28000000000000003</v>
        <stp/>
        <stp xml:space="preserve">
EURAB6E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9" s="4"/>
      </tp>
    </main>
    <main first="pldatasource.rhistoryrtdserver">
      <tp>
        <v>35655</v>
        <stp/>
        <stp>{CAA402F0-7395-4962-B9EF-77AA32266489}_x0000_</stp>
        <tr r="P39" s="5"/>
      </tp>
    </main>
    <main first="pldatasource.rtgetrtdserver">
      <tp>
        <v>-2.4300000000000002E-2</v>
        <stp/>
        <stp xml:space="preserve">
DKKAB6C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0" s="5"/>
      </tp>
    </main>
    <main first="pldatasource.rhistoryrtdserver">
      <tp>
        <v>37083</v>
        <stp/>
        <stp>{C5864012-6D0D-42A3-A43F-0F28C3A3A47D}_x0000_</stp>
        <tr r="P86" s="4"/>
      </tp>
    </main>
    <main first="pldatasource.rtgetrtdserver">
      <tp>
        <v>0.24750000000000003</v>
        <stp/>
        <stp xml:space="preserve">
SEKAB3S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3" s="1"/>
      </tp>
    </main>
    <main first="pldatasource.rhistoryrtdserver">
      <tp>
        <v>34166</v>
        <stp/>
        <stp>{A6BE9022-7CA4-4859-B8BD-4AB0384C7107}_x0000_</stp>
        <tr r="P17" s="5"/>
      </tp>
    </main>
    <main first="pldatasource.rtgetrtdserver">
      <tp>
        <v>0.78</v>
        <stp/>
        <stp xml:space="preserve">
NOKAB6O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7" s="3"/>
      </tp>
    </main>
    <main first="pldatasource.rhistoryrtdserver">
      <tp>
        <v>36322</v>
        <stp/>
        <stp>{48431110-253F-4BDB-BF8D-7EC30DD94972}_x0000_</stp>
        <tr r="P24" s="5"/>
      </tp>
      <tp>
        <v>34705</v>
        <stp/>
        <stp>{9A7B2872-BE82-4AB7-AA2A-4992B39DA4F6}_x0000_</stp>
        <tr r="P36" s="6"/>
      </tp>
      <tp>
        <v>32875</v>
        <stp/>
        <stp>{1E756F1A-79B6-4DA3-8D12-C9FAFD3350A0}_x0000_</stp>
        <tr r="P39" s="2"/>
      </tp>
      <tp>
        <v>40998</v>
        <stp/>
        <stp>{B68FFCC3-62C3-4FDB-9567-1F1F1757C980}_x0000_</stp>
        <tr r="P28" s="2"/>
      </tp>
      <tp>
        <v>36893</v>
        <stp/>
        <stp>{5A7D0621-F780-46A1-8FFC-5E40B868EB7C}_x0000_</stp>
        <tr r="P22" s="6"/>
      </tp>
      <tp>
        <v>37083</v>
        <stp/>
        <stp>{7707BB23-D8BA-4929-B1A1-B022B0335F04}_x0000_</stp>
        <tr r="P88" s="4"/>
      </tp>
    </main>
    <main first="pldatasource.rtgetrtdserver">
      <tp>
        <v>0.623</v>
        <stp/>
        <stp xml:space="preserve">
USDAM3L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4" s="2"/>
      </tp>
      <tp>
        <v>0.50890000000000002</v>
        <stp/>
        <stp xml:space="preserve">
USDAM3L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5" s="2"/>
      </tp>
      <tp>
        <v>0.19750000000000001</v>
        <stp/>
        <stp xml:space="preserve">
SEKAB3S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3" s="1"/>
      </tp>
      <tp>
        <v>0.8</v>
        <stp/>
        <stp xml:space="preserve">
NOKAB6O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7" s="3"/>
      </tp>
      <tp>
        <v>-0.27</v>
        <stp/>
        <stp xml:space="preserve">
EURAB6E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9" s="4"/>
      </tp>
      <tp>
        <v>-0.3574</v>
        <stp/>
        <stp xml:space="preserve">
EURAB3E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2" s="4"/>
      </tp>
      <tp>
        <v>5.7000000000000002E-3</v>
        <stp/>
        <stp xml:space="preserve">
DKKAB6C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0" s="5"/>
      </tp>
      <tp>
        <v>-0.5262</v>
        <stp/>
        <stp xml:space="preserve">
EUREON15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0" s="4"/>
      </tp>
    </main>
    <main first="pldatasource.rhistoryrtdserver">
      <tp>
        <v>39561</v>
        <stp/>
        <stp>{87551215-DD94-4C34-8188-5118A9E3749B}_x0000_</stp>
        <tr r="P36" s="3"/>
      </tp>
      <tp>
        <v>34705</v>
        <stp/>
        <stp>{1280254D-B4CA-491D-A914-66FF1DD20920}_x0000_</stp>
        <tr r="P58" s="2"/>
      </tp>
      <tp>
        <v>37112</v>
        <stp/>
        <stp>{395E2021-7449-47C5-83BC-33D88898993D}_x0000_</stp>
        <tr r="P10" s="2"/>
      </tp>
    </main>
    <main first="pldatasource.rtgetrtdserver">
      <tp>
        <v>-0.39900000000000002</v>
        <stp/>
        <stp xml:space="preserve">
EURAB3E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0" s="4"/>
      </tp>
      <tp>
        <v>-0.31</v>
        <stp/>
        <stp xml:space="preserve">
EURAB6E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7" s="4"/>
      </tp>
    </main>
    <main first="pldatasource.rhistoryrtdserver">
      <tp>
        <v>34561</v>
        <stp/>
        <stp>{54000E25-6F93-4385-A46C-7F0EA91E7A4E}_x0000_</stp>
        <tr r="P54" s="6"/>
      </tp>
      <tp>
        <v>37112</v>
        <stp/>
        <stp>{1BCC3A89-79A5-4A82-AE6D-CA9AB815074D}_x0000_</stp>
        <tr r="P15" s="2"/>
      </tp>
    </main>
    <main first="pldatasource.rtgetrtdserver">
      <tp>
        <v>-0.45</v>
        <stp/>
        <stp xml:space="preserve">
EURAM1E2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0" s="4"/>
      </tp>
      <tp>
        <v>-5.5300000000000002E-2</v>
        <stp/>
        <stp xml:space="preserve">
DKKAB6C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9" s="5"/>
      </tp>
    </main>
    <main first="pldatasource.rhistoryrtdserver">
      <tp>
        <v>32875</v>
        <stp/>
        <stp>{4BD522D5-4205-43B9-838B-27013D2B71EC}_x0000_</stp>
        <tr r="P25" s="6"/>
      </tp>
      <tp>
        <v>40947</v>
        <stp/>
        <stp>{8E37F9C8-7475-4024-AD4C-02FA9B8AAD4B}_x0000_</stp>
        <tr r="P57" s="1"/>
      </tp>
      <tp>
        <v>36271</v>
        <stp/>
        <stp>{F064113A-AF77-49D2-95FE-739E1D54B388}_x0000_</stp>
        <tr r="P111" s="4"/>
      </tp>
    </main>
    <main first="pldatasource.rtgetrtdserver">
      <tp>
        <v>-0.47600000000000003</v>
        <stp/>
        <stp xml:space="preserve">
EURAM1E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8" s="4"/>
      </tp>
    </main>
    <main first="pldatasource.rtgetrtdserver">
      <tp>
        <v>0.22800000000000001</v>
        <stp/>
        <stp xml:space="preserve">
SEKAB3S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5" s="1"/>
      </tp>
      <tp>
        <v>0.04</v>
        <stp/>
        <stp xml:space="preserve">
EUREON25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3" s="4"/>
      </tp>
    </main>
    <main first="pldatasource.rhistoryrtdserver">
      <tp>
        <v>38579</v>
        <stp/>
        <stp>{3FE7CFF7-C899-4B03-BE47-CB54196E920C}_x0000_</stp>
        <tr r="P27" s="4"/>
      </tp>
      <tp>
        <v>34705</v>
        <stp/>
        <stp>{8B851FC9-81B0-4F5A-880E-7BE9D5857247}_x0000_</stp>
        <tr r="P43" s="6"/>
      </tp>
      <tp>
        <v>36356</v>
        <stp/>
        <stp>{6A5B9820-2008-4543-8F54-37C1C22FD313}_x0000_</stp>
        <tr r="P37" s="5"/>
      </tp>
    </main>
    <main first="pldatasource.rtgetrtdserver">
      <tp>
        <v>0.71800000000000008</v>
        <stp/>
        <stp xml:space="preserve">
NOKAB3O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6" s="3"/>
      </tp>
    </main>
    <main first="pldatasource.rhistoryrtdserver">
      <tp>
        <v>34705</v>
        <stp/>
        <stp>{9A3C40A8-0B5D-4C41-B7F1-2E4AE9531EE6}_x0000_</stp>
        <tr r="P43" s="2"/>
      </tp>
      <tp>
        <v>34705</v>
        <stp/>
        <stp>{7A8A7AB2-73DE-45AD-862A-91C053F860E9}_x0000_</stp>
        <tr r="P48" s="2"/>
      </tp>
      <tp>
        <v>36356</v>
        <stp/>
        <stp>{990CB25C-536C-407C-8E21-F57EC65CE563}_x0000_</stp>
        <tr r="P28" s="5"/>
      </tp>
      <tp>
        <v>34705</v>
        <stp/>
        <stp>{9EDAD61F-3006-4471-9CD4-6929905944D1}_x0000_</stp>
        <tr r="P65" s="4"/>
      </tp>
      <tp>
        <v>37083</v>
        <stp/>
        <stp>{135C346F-0E23-4FD1-81F9-3923B3A443BE}_x0000_</stp>
        <tr r="P95" s="4"/>
      </tp>
    </main>
    <main first="pldatasource.rtgetrtdserver">
      <tp>
        <v>-0.20500000000000002</v>
        <stp/>
        <stp xml:space="preserve">	EUR3X15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8" s="4"/>
      </tp>
      <tp>
        <v>0.52700000000000002</v>
        <stp/>
        <stp xml:space="preserve">
USDAM3L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6" s="2"/>
      </tp>
      <tp>
        <v>0.83300000000000007</v>
        <stp/>
        <stp xml:space="preserve">
NOKAB6O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8" s="3"/>
      </tp>
      <tp>
        <v>-0.24050000000000002</v>
        <stp/>
        <stp xml:space="preserve">
EURAB6E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0" s="4"/>
      </tp>
      <tp>
        <v>-0.31770000000000004</v>
        <stp/>
        <stp xml:space="preserve">
EURAB3E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3" s="4"/>
      </tp>
      <tp>
        <v>4.7900000000000005E-2</v>
        <stp/>
        <stp xml:space="preserve">
DKKAB6C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1" s="5"/>
      </tp>
    </main>
    <main first="pldatasource.rhistoryrtdserver">
      <tp>
        <v>37120</v>
        <stp/>
        <stp>{2ECB659D-C570-4493-AC74-2586F65ADAD9}_x0000_</stp>
        <tr r="P130" s="4"/>
      </tp>
      <tp>
        <v>35648</v>
        <stp/>
        <stp>{5F13FA13-2C78-4EEF-A1AD-CA5339A20B08}_x0000_</stp>
        <tr r="P76" s="2"/>
      </tp>
      <tp>
        <v>38579</v>
        <stp/>
        <stp>{9F870682-B579-4C84-971F-3B2DF7535DD5}_x0000_</stp>
        <tr r="P26" s="4"/>
      </tp>
      <tp>
        <v>33637</v>
        <stp/>
        <stp>{9EFCAEF4-7DD7-4128-9F41-7D4FCAC2732E}_x0000_</stp>
        <tr r="P46" s="1"/>
      </tp>
      <tp>
        <v>34705</v>
        <stp/>
        <stp>{ECA45820-7A28-4A40-A2A2-3C98426431F0}_x0000_</stp>
        <tr r="P61" s="4"/>
      </tp>
    </main>
    <main first="pldatasource.rtgetrtdserver">
      <tp>
        <v>-0.45400000000000001</v>
        <stp/>
        <stp xml:space="preserve">
EURAM1E3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1" s="4"/>
      </tp>
    </main>
    <main first="pldatasource.rhistoryrtdserver">
      <tp>
        <v>36229</v>
        <stp/>
        <stp>{B6FEBD47-9636-4855-A96B-9E30036CF83A}_x0000_</stp>
        <tr r="P15" s="4"/>
      </tp>
    </main>
    <main first="pldatasource.rtgetrtdserver">
      <tp>
        <v>0.253</v>
        <stp/>
        <stp xml:space="preserve">
SEKAB3S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6" s="1"/>
      </tp>
    </main>
    <main first="pldatasource.rhistoryrtdserver">
      <tp>
        <v>38344</v>
        <stp/>
        <stp>{F8745C11-3CAD-4C64-8564-BE8208867F41}_x0000_</stp>
        <tr r="P22" s="4"/>
      </tp>
      <tp>
        <v>35591</v>
        <stp/>
        <stp>{815557EF-D667-4DB4-9301-40906F1A854C}_x0000_</stp>
        <tr r="P25" s="1"/>
      </tp>
      <tp>
        <v>35298</v>
        <stp/>
        <stp>{30B84111-BF2E-4B45-99FB-C79CE058B331}_x0000_</stp>
        <tr r="P71" s="2"/>
      </tp>
      <tp>
        <v>33637</v>
        <stp/>
        <stp>{74EC8A0D-8B85-4DC0-94FD-95B3A6793E0B}_x0000_</stp>
        <tr r="P45" s="1"/>
      </tp>
      <tp>
        <v>37931</v>
        <stp/>
        <stp>{9841C173-8F2D-4488-BC2B-AF8DC879F8F1}_x0000_</stp>
        <tr r="P86" s="2"/>
      </tp>
    </main>
    <main first="pldatasource.rtgetrtdserver">
      <tp>
        <v>-0.20800000000000002</v>
        <stp/>
        <stp xml:space="preserve">	EUR2X14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6" s="4"/>
      </tp>
      <tp>
        <v>0.40130000000000005</v>
        <stp/>
        <stp xml:space="preserve">	USD7X10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9" s="2"/>
      </tp>
      <tp>
        <v>-0.50600000000000001</v>
        <stp/>
        <stp>_x000B_EURIBORSWD=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6" s="4"/>
        <tr r="G143" s="4"/>
      </tp>
      <tp>
        <v>0.46400000000000002</v>
        <stp/>
        <stp xml:space="preserve">	USD6X12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7" s="2"/>
      </tp>
      <tp>
        <v>0.49500000000000005</v>
        <stp/>
        <stp xml:space="preserve">	USD5X11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6" s="2"/>
      </tp>
      <tp>
        <v>0.51800000000000002</v>
        <stp/>
        <stp xml:space="preserve">	USD4X10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5" s="2"/>
      </tp>
      <tp>
        <v>0.40300000000000002</v>
        <stp/>
        <stp xml:space="preserve">	USD9X12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1" s="2"/>
      </tp>
      <tp>
        <v>0.45</v>
        <stp/>
        <stp xml:space="preserve">	USD9X15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8" s="2"/>
      </tp>
      <tp>
        <v>0.39300000000000002</v>
        <stp/>
        <stp xml:space="preserve">	USD8X11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0" s="2"/>
      </tp>
      <tp>
        <v>0.38300000000000001</v>
        <stp/>
        <stp xml:space="preserve">	USD9X12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1" s="2"/>
      </tp>
      <tp>
        <v>0.41000000000000003</v>
        <stp/>
        <stp xml:space="preserve">	USD9X15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8" s="2"/>
      </tp>
      <tp>
        <v>0.373</v>
        <stp/>
        <stp xml:space="preserve">	USD8X11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0" s="2"/>
      </tp>
      <tp>
        <v>0.45500000000000002</v>
        <stp/>
        <stp xml:space="preserve">	USD5X11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6" s="2"/>
      </tp>
      <tp>
        <v>0.47800000000000004</v>
        <stp/>
        <stp xml:space="preserve">	USD4X10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5" s="2"/>
      </tp>
      <tp>
        <v>0.71489999999999998</v>
        <stp/>
        <stp>_x000B_USDAM3L10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3" s="2"/>
      </tp>
      <tp>
        <v>0.74460000000000004</v>
        <stp/>
        <stp>_x000B_USDAM3L12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4" s="2"/>
      </tp>
      <tp>
        <v>0.76400000000000001</v>
        <stp/>
        <stp>_x000B_USDAM3L15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5" s="2"/>
      </tp>
      <tp>
        <v>0.36130000000000001</v>
        <stp/>
        <stp xml:space="preserve">	USD7X10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9" s="2"/>
      </tp>
      <tp>
        <v>0.78200000000000003</v>
        <stp/>
        <stp>_x000B_USDAM3L20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6" s="2"/>
      </tp>
      <tp>
        <v>0.78300000000000003</v>
        <stp/>
        <stp>_x000B_USDAM3L25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7" s="2"/>
      </tp>
      <tp>
        <v>0.42399999999999999</v>
        <stp/>
        <stp xml:space="preserve">	USD6X12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7" s="2"/>
      </tp>
      <tp>
        <v>0.78860000000000008</v>
        <stp/>
        <stp>_x000B_USDAM3L30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8" s="2"/>
      </tp>
      <tp>
        <v>0.67</v>
        <stp/>
        <stp>_x000B_USDAM3L40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9" s="2"/>
      </tp>
      <tp>
        <v>0.59100000000000008</v>
        <stp/>
        <stp>_x000B_USDAM3L50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80" s="2"/>
      </tp>
      <tp t="s">
        <v xml:space="preserve">5X8   </v>
        <stp/>
        <stp>_x0008_EUR5X8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5" s="4"/>
      </tp>
      <tp t="s">
        <v>5X8</v>
        <stp/>
        <stp>_x0008_GBP5X8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3" s="6"/>
      </tp>
      <tp t="s">
        <v>4X7</v>
        <stp/>
        <stp>_x0008_EUR4X7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4" s="4"/>
      </tp>
      <tp t="s">
        <v>4X7</v>
        <stp/>
        <stp>_x0008_GBP4X7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2" s="6"/>
      </tp>
      <tp>
        <v>-0.36899999999999999</v>
        <stp/>
        <stp>_x000B_EURIBOR3MD=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8" s="4"/>
      </tp>
      <tp>
        <v>0.879</v>
        <stp/>
        <stp>_x0008_USD1X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3" s="2"/>
      </tp>
      <tp>
        <v>0.77200000000000002</v>
        <stp/>
        <stp>_x0008_USD1X7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2" s="2"/>
      </tp>
      <tp t="s">
        <v>8X11</v>
        <stp/>
        <stp xml:space="preserve">	GBP8X11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6" s="6"/>
      </tp>
      <tp t="s">
        <v xml:space="preserve">      </v>
        <stp/>
        <stp xml:space="preserve">	GBP8X14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4" s="6"/>
      </tp>
      <tp t="s">
        <v>8X11</v>
        <stp/>
        <stp xml:space="preserve">	EUR8X11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8" s="4"/>
      </tp>
      <tp>
        <v>0.59250000000000003</v>
        <stp/>
        <stp>_x0008_USD2X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3" s="2"/>
      </tp>
      <tp>
        <v>0.65900000000000003</v>
        <stp/>
        <stp>_x0008_USD2X5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4" s="2"/>
      </tp>
      <tp t="s">
        <v>6X9</v>
        <stp/>
        <stp>_x0008_EUR6X9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6" s="4"/>
      </tp>
      <tp t="s">
        <v>6X9</v>
        <stp/>
        <stp>_x0008_GBP6X9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4" s="6"/>
      </tp>
      <tp>
        <v>-0.44500000000000001</v>
        <stp/>
        <stp>_x000B_EURIBOR1MD=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7" s="4"/>
      </tp>
      <tp>
        <v>-0.191</v>
        <stp/>
        <stp>_x000B_EURIBOR1YD=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0" s="4"/>
      </tp>
      <tp t="s">
        <v>9X12</v>
        <stp/>
        <stp xml:space="preserve">	GBP9X12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7" s="6"/>
      </tp>
      <tp t="s">
        <v>9X12</v>
        <stp/>
        <stp xml:space="preserve">	EUR9X12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9" s="4"/>
      </tp>
      <tp t="s">
        <v>9X15</v>
        <stp/>
        <stp xml:space="preserve">	EUR9X15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62" s="4"/>
      </tp>
      <tp>
        <v>0.52</v>
        <stp/>
        <stp>_x0008_USD3X9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4" s="2"/>
      </tp>
      <tp>
        <v>0.51400000000000001</v>
        <stp/>
        <stp>_x0008_USD3X6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5" s="2"/>
      </tp>
      <tp>
        <v>0.40100000000000002</v>
        <stp/>
        <stp>_x000D_USD9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7" s="2"/>
      </tp>
      <tp>
        <v>5.9000000000000004E-2</v>
        <stp/>
        <stp>_x000D_USD9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" s="2"/>
      </tp>
      <tp t="s">
        <v>1X4</v>
        <stp/>
        <stp>_x0008_USD1X4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3" s="2"/>
      </tp>
      <tp t="s">
        <v>1X7</v>
        <stp/>
        <stp>_x0008_EUR1X7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4" s="4"/>
      </tp>
      <tp t="s">
        <v>1X4</v>
        <stp/>
        <stp>_x0008_EUR1X4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1" s="4"/>
      </tp>
      <tp t="s">
        <v>1X4</v>
        <stp/>
        <stp>_x0008_GBP1X4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9" s="6"/>
      </tp>
      <tp t="s">
        <v>1X7</v>
        <stp/>
        <stp>_x0008_GBP1X7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8" s="6"/>
      </tp>
      <tp>
        <v>-0.307</v>
        <stp/>
        <stp>_x000B_EURIBOR6MD=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9" s="4"/>
      </tp>
      <tp>
        <v>0.4501</v>
        <stp/>
        <stp>_x0008_USD4X7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6" s="2"/>
      </tp>
      <tp>
        <v>0.373</v>
        <stp/>
        <stp>_x000D_USD8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6" s="2"/>
      </tp>
      <tp>
        <v>5.9000000000000004E-2</v>
        <stp/>
        <stp>_x000D_USD8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" s="2"/>
      </tp>
      <tp>
        <v>0.3957</v>
        <stp/>
        <stp>_x0008_USD5X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7" s="2"/>
      </tp>
      <tp t="s">
        <v>130323</v>
        <stp/>
        <stp>_x0008_NOK3F12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1" s="3"/>
      </tp>
      <tp t="s">
        <v>190922</v>
        <stp/>
        <stp>_x0008_NOK3F10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9" s="3"/>
      </tp>
      <tp t="s">
        <v>191222</v>
        <stp/>
        <stp>_x0008_NOK3F11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0" s="3"/>
      </tp>
      <tp t="s">
        <v>190922</v>
        <stp/>
        <stp>_x0008_DKK3F10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2" s="5"/>
      </tp>
      <tp t="s">
        <v>3X9</v>
        <stp/>
        <stp>_x0008_EUR3X9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7" s="4"/>
      </tp>
      <tp t="s">
        <v>3X6</v>
        <stp/>
        <stp>_x0008_EUR3X6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3" s="4"/>
      </tp>
      <tp t="s">
        <v>3X9</v>
        <stp/>
        <stp>_x0008_GBP3X9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0" s="6"/>
      </tp>
      <tp t="s">
        <v>3X6</v>
        <stp/>
        <stp>_x0008_GBP3X6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1" s="6"/>
      </tp>
      <tp t="s">
        <v>130323</v>
        <stp/>
        <stp>_x0008_SEK3F12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2" s="1"/>
      </tp>
      <tp t="s">
        <v>190922</v>
        <stp/>
        <stp>_x0008_SEK3F10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0" s="1"/>
      </tp>
      <tp t="s">
        <v>191222</v>
        <stp/>
        <stp>_x0008_SEK3F11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1" s="1"/>
      </tp>
      <tp>
        <v>0.35950000000000004</v>
        <stp/>
        <stp>_x0008_USD6X9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8" s="2"/>
      </tp>
      <tp>
        <v>0.41300000000000003</v>
        <stp/>
        <stp>_x000C_SEKAMTNS12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0" s="1"/>
      </tp>
      <tp>
        <v>0.41600000000000004</v>
        <stp/>
        <stp>_x000C_SEKAMTNS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9" s="1"/>
      </tp>
      <tp>
        <v>0.48100000000000004</v>
        <stp/>
        <stp>_x000C_SEKAMTNS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1" s="1"/>
      </tp>
      <tp>
        <v>0.621</v>
        <stp/>
        <stp>_x000C_SEKAMTNS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2" s="1"/>
      </tp>
      <tp>
        <v>0.46400000000000002</v>
        <stp/>
        <stp>_x000C_SEKAMTNS25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3" s="1"/>
      </tp>
      <tp>
        <v>0.61399999999999999</v>
        <stp/>
        <stp>_x000C_SEKAMTNS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4" s="1"/>
      </tp>
      <tp t="s">
        <v>2X8</v>
        <stp/>
        <stp>_x0008_EUR2X8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5" s="4"/>
      </tp>
      <tp t="s">
        <v>2X5</v>
        <stp/>
        <stp>_x0008_EUR2X5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2" s="4"/>
      </tp>
      <tp t="s">
        <v>2X8</v>
        <stp/>
        <stp>_x0008_GBP2X8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9" s="6"/>
      </tp>
      <tp t="s">
        <v>2X5</v>
        <stp/>
        <stp>_x0008_GBP2X5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0" s="6"/>
      </tp>
      <tp>
        <v>0.247</v>
        <stp/>
        <stp>_x000D_USD5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3" s="2"/>
      </tp>
      <tp>
        <v>6.6000000000000003E-2</v>
        <stp/>
        <stp>_x000D_USD5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" s="2"/>
      </tp>
      <tp t="s">
        <v>2X14</v>
        <stp/>
        <stp xml:space="preserve">	EUR2X14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6" s="4"/>
      </tp>
      <tp>
        <v>0.20300000000000001</v>
        <stp/>
        <stp>_x000D_USD4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2" s="2"/>
      </tp>
      <tp>
        <v>6.9000000000000006E-2</v>
        <stp/>
        <stp>_x000D_USD4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" s="2"/>
      </tp>
      <tp t="s">
        <v>3X15</v>
        <stp/>
        <stp xml:space="preserve">	EUR3X15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8" s="4"/>
      </tp>
      <tp>
        <v>0.39950000000000002</v>
        <stp/>
        <stp>_x0008_USD6X9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8" s="2"/>
      </tp>
      <tp>
        <v>0.436</v>
        <stp/>
        <stp>_x000C_SEKAMTNS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9" s="1"/>
      </tp>
      <tp>
        <v>0.46300000000000002</v>
        <stp/>
        <stp>_x000C_SEKAMTNS12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0" s="1"/>
      </tp>
      <tp>
        <v>0.53100000000000003</v>
        <stp/>
        <stp>_x000C_SEKAMTNS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1" s="1"/>
      </tp>
      <tp>
        <v>0.64100000000000001</v>
        <stp/>
        <stp>_x000C_SEKAMTNS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2" s="1"/>
      </tp>
      <tp>
        <v>0.51400000000000001</v>
        <stp/>
        <stp>_x000C_SEKAMTNS25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3" s="1"/>
      </tp>
      <tp>
        <v>0.63400000000000001</v>
        <stp/>
        <stp>_x000C_SEKAMTNS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4" s="1"/>
      </tp>
      <tp>
        <v>0.33800000000000002</v>
        <stp/>
        <stp>_x000D_USD7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5" s="2"/>
      </tp>
      <tp>
        <v>6.0999999999999999E-2</v>
        <stp/>
        <stp>_x000D_USD7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" s="2"/>
      </tp>
      <tp>
        <v>0.43570000000000003</v>
        <stp/>
        <stp>_x0008_USD5X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7" s="2"/>
      </tp>
      <tp>
        <v>0.29399999999999998</v>
        <stp/>
        <stp>_x000D_USD6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4" s="2"/>
      </tp>
      <tp>
        <v>6.3E-2</v>
        <stp/>
        <stp>_x000D_USD6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" s="2"/>
      </tp>
      <tp>
        <v>0.49010000000000004</v>
        <stp/>
        <stp>_x0008_USD4X7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6" s="2"/>
      </tp>
      <tp>
        <v>6.4000000000000001E-2</v>
        <stp/>
        <stp>_x000D_USD1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" s="2"/>
      </tp>
      <tp>
        <v>7.8E-2</v>
        <stp/>
        <stp>_x000D_USD1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" s="2"/>
      </tp>
      <tp t="s">
        <v>6X12</v>
        <stp/>
        <stp xml:space="preserve">	GBP6X12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3" s="6"/>
      </tp>
      <tp t="s">
        <v>6X18</v>
        <stp/>
        <stp xml:space="preserve">	EUR6X18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65" s="4"/>
      </tp>
      <tp t="s">
        <v>6X12</v>
        <stp/>
        <stp xml:space="preserve">	EUR6X12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61" s="4"/>
      </tp>
      <tp>
        <v>0.56000000000000005</v>
        <stp/>
        <stp>_x0008_USD3X9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4" s="2"/>
      </tp>
      <tp>
        <v>0.53400000000000003</v>
        <stp/>
        <stp>_x0008_USD3X6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5" s="2"/>
      </tp>
      <tp t="s">
        <v>7X10</v>
        <stp/>
        <stp xml:space="preserve">	GBP7X10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5" s="6"/>
      </tp>
      <tp t="s">
        <v>7X10</v>
        <stp/>
        <stp xml:space="preserve">	EUR7X10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7" s="4"/>
      </tp>
      <tp>
        <v>0.65250000000000008</v>
        <stp/>
        <stp>_x0008_USD2X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3" s="2"/>
      </tp>
      <tp>
        <v>0.67900000000000005</v>
        <stp/>
        <stp>_x0008_USD2X5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4" s="2"/>
      </tp>
      <tp>
        <v>0.156</v>
        <stp/>
        <stp>_x000D_USD3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1" s="2"/>
      </tp>
      <tp>
        <v>7.3999999999999996E-2</v>
        <stp/>
        <stp>_x000D_USD3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" s="2"/>
      </tp>
      <tp t="s">
        <v>4X10</v>
        <stp/>
        <stp xml:space="preserve">	GBP4X10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1" s="6"/>
      </tp>
      <tp t="s">
        <v>4X10</v>
        <stp/>
        <stp xml:space="preserve">	EUR4X10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9" s="4"/>
      </tp>
      <tp>
        <v>-0.439</v>
        <stp/>
        <stp>_x0006_EONIA=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5" s="4"/>
      </tp>
      <tp>
        <v>0.81200000000000006</v>
        <stp/>
        <stp>_x0008_USD1X7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2" s="2"/>
      </tp>
      <tp>
        <v>0.92900000000000005</v>
        <stp/>
        <stp>_x0008_USD1X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3" s="2"/>
      </tp>
      <tp>
        <v>0.107</v>
        <stp/>
        <stp>_x000D_USD2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0" s="2"/>
      </tp>
      <tp>
        <v>7.8E-2</v>
        <stp/>
        <stp>_x000D_USD2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" s="2"/>
      </tp>
      <tp t="s">
        <v>5X11</v>
        <stp/>
        <stp xml:space="preserve">	GBP5X11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2" s="6"/>
      </tp>
      <tp t="s">
        <v>5X11</v>
        <stp/>
        <stp xml:space="preserve">	EUR5X11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60" s="4"/>
      </tp>
      <tp>
        <v>0.38800000000000001</v>
        <stp/>
        <stp>_x000D_USD7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5" s="2"/>
      </tp>
      <tp>
        <v>0.55600000000000005</v>
        <stp/>
        <stp>_x000E_USD30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3" s="2"/>
      </tp>
      <tp>
        <v>0.111</v>
        <stp/>
        <stp>_x000D_USD7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2"/>
      </tp>
      <tp>
        <v>0.55100000000000005</v>
        <stp/>
        <stp>_x000E_USD25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2" s="2"/>
      </tp>
      <tp>
        <v>0.34400000000000003</v>
        <stp/>
        <stp>_x000D_USD6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4" s="2"/>
      </tp>
      <tp>
        <v>0.14699999999999999</v>
        <stp/>
        <stp>_x000E_USD21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9" s="2"/>
      </tp>
      <tp>
        <v>0.54700000000000004</v>
        <stp/>
        <stp>_x000E_USD20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1" s="2"/>
      </tp>
      <tp>
        <v>0.113</v>
        <stp/>
        <stp>_x000D_USD6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2"/>
      </tp>
      <tp>
        <v>8.6000000000000007E-2</v>
        <stp/>
        <stp>_x000E_USD18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8" s="2"/>
      </tp>
      <tp>
        <v>7.3999999999999996E-2</v>
        <stp/>
        <stp>_x000E_USD15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7" s="2"/>
      </tp>
      <tp>
        <v>0.47200000000000003</v>
        <stp/>
        <stp>_x000E_USD15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0" s="2"/>
      </tp>
      <tp>
        <v>0.45200000000000001</v>
        <stp/>
        <stp>_x000E_USD12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9" s="2"/>
      </tp>
      <tp>
        <v>6.2E-2</v>
        <stp/>
        <stp>_x000E_USD11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" s="2"/>
      </tp>
      <tp>
        <v>5.9000000000000004E-2</v>
        <stp/>
        <stp>_x000E_USD10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" s="2"/>
      </tp>
      <tp>
        <v>0.42199999999999999</v>
        <stp/>
        <stp>_x000E_USD10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8" s="2"/>
      </tp>
      <tp>
        <v>0.124</v>
        <stp/>
        <stp>_x000E_USD15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7" s="2"/>
      </tp>
      <tp>
        <v>0.52200000000000002</v>
        <stp/>
        <stp>_x000E_USD15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0" s="2"/>
      </tp>
      <tp>
        <v>0.29699999999999999</v>
        <stp/>
        <stp>_x000D_USD5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3" s="2"/>
      </tp>
      <tp>
        <v>0.112</v>
        <stp/>
        <stp>_x000E_USD11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" s="2"/>
      </tp>
      <tp>
        <v>0.109</v>
        <stp/>
        <stp>_x000E_USD10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2"/>
      </tp>
      <tp>
        <v>0.47200000000000003</v>
        <stp/>
        <stp>_x000E_USD10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8" s="2"/>
      </tp>
      <tp>
        <v>0.502</v>
        <stp/>
        <stp>_x000E_USD12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9" s="2"/>
      </tp>
      <tp>
        <v>0.13600000000000001</v>
        <stp/>
        <stp>_x000E_USD18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8" s="2"/>
      </tp>
      <tp>
        <v>0.11600000000000001</v>
        <stp/>
        <stp>_x000D_USD5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" s="2"/>
      </tp>
      <tp>
        <v>0.501</v>
        <stp/>
        <stp>_x000E_USD25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2" s="2"/>
      </tp>
      <tp>
        <v>9.7000000000000003E-2</v>
        <stp/>
        <stp>_x000E_USD21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9" s="2"/>
      </tp>
      <tp>
        <v>0.497</v>
        <stp/>
        <stp>_x000E_USD20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1" s="2"/>
      </tp>
      <tp>
        <v>0.253</v>
        <stp/>
        <stp>_x000D_USD4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2" s="2"/>
      </tp>
      <tp>
        <v>0.11900000000000001</v>
        <stp/>
        <stp>_x000D_USD4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" s="2"/>
      </tp>
      <tp>
        <v>0.50600000000000001</v>
        <stp/>
        <stp>_x000E_USD30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3" s="2"/>
      </tp>
      <tp>
        <v>0.20600000000000002</v>
        <stp/>
        <stp>_x000D_USD3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1" s="2"/>
      </tp>
      <tp>
        <v>0.124</v>
        <stp/>
        <stp>_x000D_USD3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" s="2"/>
      </tp>
      <tp>
        <v>0.45</v>
        <stp/>
        <stp>_x000E_USD40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4" s="2"/>
      </tp>
      <tp>
        <v>0.157</v>
        <stp/>
        <stp>_x000D_USD2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0" s="2"/>
      </tp>
      <tp>
        <v>0.128</v>
        <stp/>
        <stp>_x000D_USD2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" s="2"/>
      </tp>
      <tp>
        <v>0.114</v>
        <stp/>
        <stp>_x000D_USD1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" s="2"/>
      </tp>
      <tp>
        <v>0.128</v>
        <stp/>
        <stp>_x000D_USD1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" s="2"/>
      </tp>
      <tp>
        <v>0.5</v>
        <stp/>
        <stp>_x000E_USD40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4" s="2"/>
      </tp>
      <tp>
        <v>0.02</v>
        <stp/>
        <stp>_x0008_USDSOFR=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5" s="2"/>
      </tp>
      <tp>
        <v>0.45100000000000001</v>
        <stp/>
        <stp>_x000D_USD9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7" s="2"/>
      </tp>
      <tp>
        <v>0.109</v>
        <stp/>
        <stp>_x000D_USD9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2"/>
      </tp>
      <tp>
        <v>0.42299999999999999</v>
        <stp/>
        <stp>_x000D_USD8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6" s="2"/>
      </tp>
      <tp>
        <v>0.109</v>
        <stp/>
        <stp>_x000D_USD8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2"/>
      </tp>
    </main>
    <main first="pldatasource.rhistoryrtdserver">
      <tp>
        <v>36164</v>
        <stp/>
        <stp>{D0FF73C3-1FA8-4021-BE41-527FD3F00FEE}_x0000_</stp>
        <tr r="P19" s="4"/>
      </tp>
      <tp>
        <v>38443</v>
        <stp/>
        <stp>{E04D8ACC-D026-4A19-B1B6-E97BD8914E70}_x0000_</stp>
        <tr r="P16" s="5"/>
      </tp>
      <tp>
        <v>36322</v>
        <stp/>
        <stp>{17D98DD5-6923-414E-8FA4-03147E7759EA}_x0000_</stp>
        <tr r="P25" s="5"/>
      </tp>
      <tp>
        <v>36130</v>
        <stp/>
        <stp>{DBAED2E3-9018-49FD-96A1-5C7E007C9464}_x0000_</stp>
        <tr r="P114" s="4"/>
      </tp>
      <tp>
        <v>35048</v>
        <stp/>
        <stp>{35A253CB-A3F9-4D75-BDFB-8CB35D3D5462}_x0000_</stp>
        <tr r="P32" s="1"/>
      </tp>
      <tp>
        <v>34705</v>
        <stp/>
        <stp>{31C7EBBF-F081-49E4-B173-4A107D1AE736}_x0000_</stp>
        <tr r="P30" s="6"/>
      </tp>
      <tp>
        <v>36305</v>
        <stp/>
        <stp>{DDE18ED3-68D2-44DB-BB20-92AFA29B9CFA}_x0000_</stp>
        <tr r="P39" s="1"/>
      </tp>
      <tp>
        <v>36907</v>
        <stp/>
        <stp>{A2F2BA3E-CCBF-42B6-A410-4DCC81DF4E46}_x0000_</stp>
        <tr r="P23" s="4"/>
      </tp>
      <tp>
        <v>37851</v>
        <stp/>
        <stp>{2EB9F996-FFD9-4963-9323-8F490F7FECFA}_x0000_</stp>
        <tr r="P58" s="6"/>
      </tp>
      <tp>
        <v>37083</v>
        <stp/>
        <stp>{5A137EF8-11CD-4345-9C09-4A539B929DB6}_x0000_</stp>
        <tr r="P90" s="4"/>
      </tp>
      <tp>
        <v>41459</v>
        <stp/>
        <stp>{391FD9E1-3D53-4E33-B6A5-B31DC46BF4A6}_x0000_</stp>
        <tr r="P21" s="1"/>
      </tp>
      <tp>
        <v>34705</v>
        <stp/>
        <stp>{04B047BE-8274-499F-98D6-05A354D73293}_x0000_</stp>
        <tr r="P41" s="4"/>
      </tp>
      <tp>
        <v>34561</v>
        <stp/>
        <stp>{4C01019B-F436-40CD-8DAA-BAD5F9B96CC1}_x0000_</stp>
        <tr r="P76" s="4"/>
      </tp>
      <tp>
        <v>36229</v>
        <stp/>
        <stp>{C0FCA4A9-2702-4B05-B887-0A5E09698A1C}_x0000_</stp>
        <tr r="P11" s="4"/>
      </tp>
      <tp>
        <v>40164</v>
        <stp/>
        <stp>{A781F033-D8C8-4675-B246-E1E7E0CF8281}_x0000_</stp>
        <tr r="P52" s="5"/>
      </tp>
      <tp>
        <v>41204</v>
        <stp/>
        <stp>{EB73CA8C-44EC-4F14-B205-9E46CD10E9EC}_x0000_</stp>
        <tr r="P18" s="1"/>
      </tp>
      <tp>
        <v>35765</v>
        <stp/>
        <stp>{4F6DC1DA-732A-47A7-BB17-415370A6D4D3}_x0000_</stp>
        <tr r="P37" s="2"/>
      </tp>
      <tp>
        <v>37851</v>
        <stp/>
        <stp>{E075AA52-84D4-4CD9-AE03-4A50F5DDE1CA}_x0000_</stp>
        <tr r="P56" s="6"/>
      </tp>
      <tp>
        <v>40998</v>
        <stp/>
        <stp>{B06F882B-61F4-4DC2-B676-A9A59970DE85}_x0000_</stp>
        <tr r="P33" s="2"/>
      </tp>
      <tp>
        <v>37502</v>
        <stp/>
        <stp>{FAE0BF05-767A-48AA-8A97-5803B5E0287E}_x0000_</stp>
        <tr r="P9" s="1"/>
      </tp>
      <tp>
        <v>36125</v>
        <stp/>
        <stp>{04C9E280-37CA-4AF2-A93F-CC0F9DC911EA}_x0000_</stp>
        <tr r="P79" s="4"/>
      </tp>
    </main>
    <main first="pldatasource.rtgetrtdserver">
      <tp>
        <v>0.49280000000000002</v>
        <stp/>
        <stp>_x0008_GBP1X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9" s="6"/>
      </tp>
      <tp>
        <v>0.57300000000000006</v>
        <stp/>
        <stp>_x0008_GBP1X7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8" s="6"/>
      </tp>
      <tp>
        <v>-0.31</v>
        <stp/>
        <stp>_x0008_EUR1X7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4" s="4"/>
      </tp>
      <tp>
        <v>-0.378</v>
        <stp/>
        <stp>_x0008_EUR1X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1" s="4"/>
      </tp>
    </main>
    <main first="pldatasource.rhistoryrtdserver">
      <tp>
        <v>39703</v>
        <stp/>
        <stp>{5CCF1D8D-936C-498D-8FA3-C080029F65F4}_x0000_</stp>
        <tr r="P49" s="5"/>
      </tp>
      <tp>
        <v>34166</v>
        <stp/>
        <stp>{34222BBC-0F10-4825-88E0-3662DC4C12CF}_x0000_</stp>
        <tr r="P19" s="5"/>
      </tp>
      <tp>
        <v>39450</v>
        <stp/>
        <stp>{2CF9FA24-914D-4409-8DAC-F3EAB1F29EB1}_x0000_</stp>
        <tr r="P32" s="4"/>
      </tp>
      <tp>
        <v>36322</v>
        <stp/>
        <stp>{826E0D3D-A305-40C9-A5FD-824A7CFF1EF0}_x0000_</stp>
        <tr r="P36" s="5"/>
      </tp>
      <tp>
        <v>39457</v>
        <stp/>
        <stp>{20A01010-305F-4B43-A0F3-485E9207EC43}_x0000_</stp>
        <tr r="P55" s="1"/>
      </tp>
      <tp>
        <v>36229</v>
        <stp/>
        <stp>{5061D2E0-CAA3-4271-8277-378A5DC9F5BE}_x0000_</stp>
        <tr r="P12" s="4"/>
      </tp>
      <tp>
        <v>37825</v>
        <stp/>
        <stp>{A5C47A71-9B8E-4715-87FF-1083DD10A94F}_x0000_</stp>
        <tr r="P98" s="4"/>
      </tp>
      <tp>
        <v>34705</v>
        <stp/>
        <stp>{BCE376BC-58D2-4AAC-AB42-B2433B54734D}_x0000_</stp>
        <tr r="P37" s="6"/>
      </tp>
    </main>
    <main first="pldatasource.rtgetrtdserver">
      <tp>
        <v>0.502</v>
        <stp/>
        <stp>_x0008_GBP2X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9" s="6"/>
      </tp>
      <tp>
        <v>0.44020000000000004</v>
        <stp/>
        <stp>_x0008_GBP2X5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0" s="6"/>
      </tp>
      <tp>
        <v>-0.31</v>
        <stp/>
        <stp>_x0008_EUR2X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5" s="4"/>
      </tp>
      <tp>
        <v>-0.38</v>
        <stp/>
        <stp>_x0008_EUR2X5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2" s="4"/>
      </tp>
    </main>
    <main first="pldatasource.rhistoryrtdserver">
      <tp>
        <v>38579</v>
        <stp/>
        <stp>{4BF5AB55-9CCD-4EA9-A59D-04EC99F467AF}_x0000_</stp>
        <tr r="P28" s="4"/>
      </tp>
      <tp>
        <v>39317</v>
        <stp/>
        <stp>{26CE63F3-113C-4CC3-8AE1-14DF57871229}_x0000_</stp>
        <tr r="P10" s="6"/>
      </tp>
      <tp>
        <v>34705</v>
        <stp/>
        <stp>{6AA7DAD1-330F-4B0D-AE9E-32F3DA46EE4F}_x0000_</stp>
        <tr r="P51" s="2"/>
      </tp>
      <tp>
        <v>35048</v>
        <stp/>
        <stp>{58428FAC-EFBB-4AFA-8A81-2632E8062408}_x0000_</stp>
        <tr r="P33" s="1"/>
      </tp>
      <tp>
        <v>35655</v>
        <stp/>
        <stp>{F30B0C39-5CD0-4BDE-98B2-A4152F5BD78E}_x0000_</stp>
        <tr r="P33" s="3"/>
      </tp>
      <tp>
        <v>38280</v>
        <stp/>
        <stp>{00012002-AA2C-4FEC-B61E-9415FAA7DA5A}_x0000_</stp>
        <tr r="P30" s="5"/>
      </tp>
      <tp>
        <v>37120</v>
        <stp/>
        <stp>{1F8D39E6-7A85-4FED-8489-AE0EA0BBA8FE}_x0000_</stp>
        <tr r="P127" s="4"/>
      </tp>
      <tp>
        <v>32875</v>
        <stp/>
        <stp>{F342116F-C86F-48F7-9048-31AA0E91F0DE}_x0000_</stp>
        <tr r="P77" s="4"/>
      </tp>
      <tp>
        <v>35354</v>
        <stp/>
        <stp>{B5B4EC51-22D1-4034-8441-3F7CE0FDD258}_x0000_</stp>
        <tr r="P82" s="4"/>
      </tp>
    </main>
    <main first="pldatasource.rtgetrtdserver">
      <tp>
        <v>-0.46</v>
        <stp/>
        <stp xml:space="preserve">	EUREON3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" s="4"/>
      </tp>
      <tp>
        <v>-0.46</v>
        <stp/>
        <stp xml:space="preserve">	EUREON2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" s="4"/>
      </tp>
      <tp>
        <v>-0.44900000000000001</v>
        <stp/>
        <stp xml:space="preserve">	EUREONS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" s="4"/>
      </tp>
      <tp>
        <v>-0.52550000000000008</v>
        <stp/>
        <stp xml:space="preserve">	EUREON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" s="4"/>
      </tp>
      <tp>
        <v>-0.52650000000000008</v>
        <stp/>
        <stp xml:space="preserve">	EUREON9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" s="4"/>
      </tp>
      <tp>
        <v>-0.52160000000000006</v>
        <stp/>
        <stp xml:space="preserve">	EUREON6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" s="4"/>
      </tp>
      <tp>
        <v>-0.52390000000000003</v>
        <stp/>
        <stp xml:space="preserve">	EUREON7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" s="4"/>
      </tp>
      <tp>
        <v>-0.5091</v>
        <stp/>
        <stp xml:space="preserve">	EUREON4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" s="4"/>
      </tp>
      <tp>
        <v>-0.51670000000000005</v>
        <stp/>
        <stp xml:space="preserve">	EUREON5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" s="4"/>
      </tp>
      <tp>
        <v>-0.49020000000000002</v>
        <stp/>
        <stp xml:space="preserve">	EUREON2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" s="4"/>
      </tp>
      <tp>
        <v>-0.50080000000000002</v>
        <stp/>
        <stp xml:space="preserve">	EUREON3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" s="4"/>
      </tp>
      <tp>
        <v>-0.47000000000000003</v>
        <stp/>
        <stp xml:space="preserve">	EUREON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" s="4"/>
      </tp>
      <tp>
        <v>0.45900000000000002</v>
        <stp/>
        <stp>_x0008_GBP3X9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0" s="6"/>
      </tp>
      <tp>
        <v>0.37790000000000001</v>
        <stp/>
        <stp>_x0008_GBP3X6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1" s="6"/>
      </tp>
      <tp>
        <v>-0.32</v>
        <stp/>
        <stp>_x0008_EUR3X9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7" s="4"/>
      </tp>
      <tp>
        <v>-0.39</v>
        <stp/>
        <stp>_x0008_EUR3X6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3" s="4"/>
      </tp>
      <tp>
        <v>0.29899999999999999</v>
        <stp/>
        <stp>_x0008_SEK3F11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1" s="1"/>
      </tp>
      <tp>
        <v>0.314</v>
        <stp/>
        <stp>_x0008_SEK3F10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0" s="1"/>
      </tp>
      <tp>
        <v>0.34900000000000003</v>
        <stp/>
        <stp>_x0008_SEK3F12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2" s="1"/>
      </tp>
      <tp>
        <v>0.9</v>
        <stp/>
        <stp>_x0008_NOK3F11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0" s="3"/>
      </tp>
      <tp>
        <v>0.83000000000000007</v>
        <stp/>
        <stp>_x0008_NOK3F10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9" s="3"/>
      </tp>
      <tp>
        <v>0.94000000000000006</v>
        <stp/>
        <stp>_x0008_NOK3F12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1" s="3"/>
      </tp>
      <tp>
        <v>-1.5600000000000001E-2</v>
        <stp/>
        <stp>_x0008_DKK3F10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2" s="5"/>
      </tp>
    </main>
    <main first="pldatasource.rhistoryrtdserver">
      <tp>
        <v>32875</v>
        <stp/>
        <stp>{4E924B71-7CE9-4E8D-AE9D-C4EAA80C9041}_x0000_</stp>
        <tr r="P70" s="2"/>
      </tp>
      <tp>
        <v>41204</v>
        <stp/>
        <stp>{5C68EF46-3CE2-4A81-B5A0-39FB27FB6019}_x0000_</stp>
        <tr r="P19" s="1"/>
      </tp>
      <tp>
        <v>34705</v>
        <stp/>
        <stp>{AD3FE017-D0C8-4184-BE2A-5D8C758B8561}_x0000_</stp>
        <tr r="P28" s="3"/>
      </tp>
      <tp>
        <v>34561</v>
        <stp/>
        <stp>{F4F980CA-360F-4B5B-8FEB-0C5BD881DD80}_x0000_</stp>
        <tr r="P73" s="4"/>
      </tp>
      <tp>
        <v>34705</v>
        <stp/>
        <stp>{44FF0A7A-32E1-40F4-AED7-92E2A2AD5504}_x0000_</stp>
        <tr r="P12" s="3"/>
      </tp>
      <tp>
        <v>34705</v>
        <stp/>
        <stp>{9E5A7088-6A5A-4AE6-99DB-EAFF18933D80}_x0000_</stp>
        <tr r="P55" s="4"/>
      </tp>
      <tp>
        <v>34561</v>
        <stp/>
        <stp>{C857ED0B-1901-4F96-AC1E-A1BD83DAB0C6}_x0000_</stp>
        <tr r="P75" s="4"/>
      </tp>
      <tp>
        <v>37949</v>
        <stp/>
        <stp>{8442E3D3-F624-481B-9FA3-9E07B93B2FA6}_x0000_</stp>
        <tr r="P96" s="2"/>
      </tp>
      <tp>
        <v>34001</v>
        <stp/>
        <stp>{57FA2D05-ECF1-492E-8746-58A67C55CA2A}_x0000_</stp>
        <tr r="P48" s="5"/>
      </tp>
      <tp>
        <v>39951</v>
        <stp/>
        <stp>{99A7B43A-C7DE-452C-B935-D20FC4BDA4E6}_x0000_</stp>
        <tr r="P17" s="3"/>
      </tp>
      <tp>
        <v>35048</v>
        <stp/>
        <stp>{F551148E-3265-40AE-A5FC-30C6A7FF7502}_x0000_</stp>
        <tr r="P35" s="1"/>
      </tp>
    </main>
    <main first="pldatasource.rtgetrtdserver">
      <tp>
        <v>0.42799999999999999</v>
        <stp/>
        <stp xml:space="preserve">
GBP12X18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5" s="6"/>
      </tp>
    </main>
    <main first="pldatasource.rhistoryrtdserver">
      <tp>
        <v>36356</v>
        <stp/>
        <stp>{D78B7984-D5E8-4C17-BB59-C7C3F59A0A01}_x0000_</stp>
        <tr r="P27" s="5"/>
      </tp>
    </main>
    <main first="pldatasource.rtgetrtdserver">
      <tp>
        <v>-0.28000000000000003</v>
        <stp/>
        <stp xml:space="preserve">
EUR12X18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3" s="4"/>
      </tp>
    </main>
    <main first="pldatasource.rtgetrtdserver">
      <tp>
        <v>-0.31</v>
        <stp/>
        <stp xml:space="preserve">
EUR15X18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1" s="4"/>
      </tp>
    </main>
    <main first="pldatasource.rhistoryrtdserver">
      <tp>
        <v>32875</v>
        <stp/>
        <stp>{B6C80B1A-0B9B-4BD2-9898-E53A6DE37A78}_x0000_</stp>
        <tr r="P26" s="6"/>
      </tp>
      <tp>
        <v>41918</v>
        <stp/>
        <stp>{C33E8A4A-ACAF-433B-B1CB-5DCAC48EA72A}_x0000_</stp>
        <tr r="P100" s="4"/>
      </tp>
      <tp>
        <v>34705</v>
        <stp/>
        <stp>{6C480C35-238C-409A-9DCE-B130FD0E5E18}_x0000_</stp>
        <tr r="P44" s="4"/>
      </tp>
      <tp>
        <v>38344</v>
        <stp/>
        <stp>{27D30E6C-D9C0-4B09-BAF0-752B8550FF50}_x0000_</stp>
        <tr r="P21" s="4"/>
      </tp>
      <tp>
        <v>37112</v>
        <stp/>
        <stp>{3B720153-ABBC-4EE8-BADD-1F4C085AB177}_x0000_</stp>
        <tr r="P6" s="2"/>
      </tp>
      <tp>
        <v>39317</v>
        <stp/>
        <stp>{0B52F73D-E865-4F29-A412-3647E60E3E7D}_x0000_</stp>
        <tr r="P14" s="6"/>
      </tp>
      <tp>
        <v>32875</v>
        <stp/>
        <stp>{65D0CAD1-72D4-45A2-ABEB-AB2AEB11FEF0}_x0000_</stp>
        <tr r="P72" s="4"/>
      </tp>
      <tp>
        <v>43025</v>
        <stp/>
        <stp>{A2A3F321-97B7-4A4D-A8F4-FC3DC7FF8083}_x0000_</stp>
        <tr r="P19" s="6"/>
      </tp>
      <tp>
        <v>41302</v>
        <stp/>
        <stp>{8C0CE650-8BB2-4191-B2FD-FF021A6B07FC}_x0000_</stp>
        <tr r="P6" s="6"/>
      </tp>
    </main>
    <main first="pldatasource.rtgetrtdserver">
      <tp>
        <v>0.46700000000000003</v>
        <stp/>
        <stp xml:space="preserve">
USD12X18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9" s="2"/>
      </tp>
      <tp>
        <v>0.38870000000000005</v>
        <stp/>
        <stp xml:space="preserve">
USD15X18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1" s="2"/>
      </tp>
      <tp>
        <v>0.34820000000000001</v>
        <stp/>
        <stp>_x0008_GBP4X7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2" s="6"/>
      </tp>
      <tp>
        <v>-0.39100000000000001</v>
        <stp/>
        <stp>_x0008_EUR4X7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4" s="4"/>
      </tp>
    </main>
    <main first="pldatasource.rhistoryrtdserver">
      <tp>
        <v>34988</v>
        <stp/>
        <stp>{7C2DDE58-A9F9-4940-BCC8-C6EE39CE1151}_x0000_</stp>
        <tr r="P22" s="5"/>
      </tp>
      <tp>
        <v>34705</v>
        <stp/>
        <stp>{E9778D97-AE81-4953-9A34-70542AEDEDA8}_x0000_</stp>
        <tr r="P29" s="6"/>
      </tp>
      <tp>
        <v>40998</v>
        <stp/>
        <stp>{D50BCB1A-638B-432A-B9A2-51A263215DC9}_x0000_</stp>
        <tr r="P27" s="2"/>
      </tp>
      <tp>
        <v>34705</v>
        <stp/>
        <stp>{0262A3DD-C6B9-4788-82CD-8726AD3DB669}_x0000_</stp>
        <tr r="P55" s="2"/>
      </tp>
      <tp>
        <v>37120</v>
        <stp/>
        <stp>{0E868CE1-F74D-448E-9947-05884DCC2705}_x0000_</stp>
        <tr r="P122" s="4"/>
      </tp>
      <tp>
        <v>32875</v>
        <stp/>
        <stp>{11B9D0A3-9435-4A74-B9E6-C7583D63E60A}_x0000_</stp>
        <tr r="P55" s="6"/>
      </tp>
      <tp>
        <v>37112</v>
        <stp/>
        <stp>{4744BDBD-5FB4-40A4-8A30-D179AA9A3162}_x0000_</stp>
        <tr r="P8" s="2"/>
      </tp>
      <tp>
        <v>37120</v>
        <stp/>
        <stp>{C9B21499-A4F3-4B12-8A6A-B04517CD55B6}_x0000_</stp>
        <tr r="P124" s="4"/>
      </tp>
      <tp>
        <v>37112</v>
        <stp/>
        <stp>{0A7C0878-672E-4C4F-A9C5-8BF19E038F89}_x0000_</stp>
        <tr r="P19" s="2"/>
      </tp>
      <tp>
        <v>34561</v>
        <stp/>
        <stp>{185AF360-176D-4958-8516-87C8E939B617}_x0000_</stp>
        <tr r="P51" s="6"/>
      </tp>
      <tp>
        <v>38579</v>
        <stp/>
        <stp>{7494F4AD-B984-4C8E-93C9-CE9EEC76DD91}_x0000_</stp>
        <tr r="P25" s="4"/>
      </tp>
      <tp>
        <v>40998</v>
        <stp/>
        <stp>{AF50415D-A97E-483F-830E-821A564F5BD4}_x0000_</stp>
        <tr r="P24" s="2"/>
      </tp>
      <tp>
        <v>36130</v>
        <stp/>
        <stp>{06BB3E73-DFFD-4B96-8098-B6B8E1B0C685}_x0000_</stp>
        <tr r="P115" s="4"/>
      </tp>
      <tp>
        <v>36893</v>
        <stp/>
        <stp>{862C4175-12C0-47E2-B14B-ED9847293E21}_x0000_</stp>
        <tr r="P36" s="2"/>
      </tp>
      <tp>
        <v>37502</v>
        <stp/>
        <stp>{49B5EAF0-E22F-4FF6-9658-1AD8D24C6E0C}_x0000_</stp>
        <tr r="P7" s="1"/>
      </tp>
      <tp>
        <v>37914</v>
        <stp/>
        <stp>{1C9C0E7B-3D42-4018-97E3-B885CDAA5BF8}_x0000_</stp>
        <tr r="P61" s="6"/>
      </tp>
    </main>
    <main first="pldatasource.rtgetrtdserver">
      <tp>
        <v>0.31670000000000004</v>
        <stp/>
        <stp>_x0008_GBP5X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3" s="6"/>
      </tp>
      <tp>
        <v>-0.4</v>
        <stp/>
        <stp>_x0008_EUR5X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5" s="4"/>
      </tp>
    </main>
    <main first="pldatasource.rhistoryrtdserver">
      <tp>
        <v>41374</v>
        <stp/>
        <stp>{72C247B9-059E-4E86-967E-184C283855BF}_x0000_</stp>
        <tr r="P13" s="5"/>
      </tp>
      <tp>
        <v>36130</v>
        <stp/>
        <stp>{392E7CE6-C278-4D37-BD41-9F108DB92BD8}_x0000_</stp>
        <tr r="P112" s="4"/>
      </tp>
      <tp>
        <v>36322</v>
        <stp/>
        <stp>{A9AFFF7B-D106-466C-B0C8-D3603D058746}_x0000_</stp>
        <tr r="P26" s="5"/>
      </tp>
      <tp>
        <v>37627</v>
        <stp/>
        <stp>{44A1577C-3C7C-4460-B5FB-0B6544130DCF}_x0000_</stp>
        <tr r="P7" s="5"/>
      </tp>
      <tp>
        <v>37502</v>
        <stp/>
        <stp>{FFC35F31-556A-4C73-BAAF-2ECF59D15971}_x0000_</stp>
        <tr r="P6" s="1"/>
      </tp>
      <tp>
        <v>37948</v>
        <stp/>
        <stp>{69470416-A12B-4D25-9090-68EBDCA9CCCF}_x0000_</stp>
        <tr r="P94" s="2"/>
      </tp>
      <tp>
        <v>39951</v>
        <stp/>
        <stp>{5490BF11-8E7F-4791-A924-D297E630A1B4}_x0000_</stp>
        <tr r="P16" s="3"/>
      </tp>
      <tp>
        <v>37112</v>
        <stp/>
        <stp>{BB1B8959-3D29-4B0F-B7C5-E1C893A56967}_x0000_</stp>
        <tr r="P18" s="2"/>
      </tp>
      <tp>
        <v>36322</v>
        <stp/>
        <stp>{1A9B631E-CCBF-49CB-9059-9BD76A352E54}_x0000_</stp>
        <tr r="P33" s="5"/>
      </tp>
      <tp>
        <v>37120</v>
        <stp/>
        <stp>{005805A3-C749-405F-958B-516B46E50212}_x0000_</stp>
        <tr r="P121" s="4"/>
      </tp>
      <tp>
        <v>42934</v>
        <stp/>
        <stp>{EA69A51F-3787-4D14-A508-FCEBF1D736CD}_x0000_</stp>
        <tr r="P18" s="3"/>
      </tp>
      <tp>
        <v>37120</v>
        <stp/>
        <stp>{1319FCC9-CD53-40DE-BB84-6781D1125B37}_x0000_</stp>
        <tr r="P125" s="4"/>
      </tp>
      <tp t="s">
        <v>Invalid RIC(s): EURIBOR8MD=</v>
        <stp/>
        <stp>{EAF56CBA-E067-4CAB-BE70-01B3498BFF5A}_x0000_</stp>
        <tr r="P153" s="4"/>
      </tp>
      <tp>
        <v>34166</v>
        <stp/>
        <stp>{1424F503-EA53-461A-B562-D522AD42F755}_x0000_</stp>
        <tr r="P18" s="5"/>
      </tp>
    </main>
    <main first="pldatasource.rtgetrtdserver">
      <tp>
        <v>0.29780000000000001</v>
        <stp/>
        <stp>_x0008_GBP6X9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4" s="6"/>
      </tp>
      <tp>
        <v>-0.41400000000000003</v>
        <stp/>
        <stp>_x0008_EUR6X9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6" s="4"/>
      </tp>
    </main>
    <main first="pldatasource.rhistoryrtdserver">
      <tp>
        <v>36164</v>
        <stp/>
        <stp>{23788973-5B40-41C3-93BB-0501E5AFED52}_x0000_</stp>
        <tr r="P10" s="4"/>
      </tp>
      <tp>
        <v>41204</v>
        <stp/>
        <stp>{46C05CEA-49C8-4FF4-8192-566529C22959}_x0000_</stp>
        <tr r="P14" s="1"/>
      </tp>
      <tp t="s">
        <v>Invalid RIC(s): EURIBOR4MD=</v>
        <stp/>
        <stp>{F00BC381-8332-435E-ACBF-2AC5A0D4FC9A}_x0000_</stp>
        <tr r="P149" s="4"/>
      </tp>
      <tp>
        <v>37112</v>
        <stp/>
        <stp>{4FD6F44F-0D67-4BA6-ADC3-BC3E3ABEDA37}_x0000_</stp>
        <tr r="P17" s="2"/>
      </tp>
      <tp>
        <v>35072</v>
        <stp/>
        <stp>{5D5124DF-E180-47C8-81B8-FBAD522BC894}_x0000_</stp>
        <tr r="P64" s="2"/>
      </tp>
      <tp>
        <v>36130</v>
        <stp/>
        <stp>{D26794FA-2231-4B70-B5B2-81940DA203D1}_x0000_</stp>
        <tr r="P119" s="4"/>
      </tp>
      <tp>
        <v>42012</v>
        <stp/>
        <stp>{40E66814-6FD5-471B-90E7-831CF7BA8B98}_x0000_</stp>
        <tr r="P21" s="6"/>
      </tp>
      <tp>
        <v>34705</v>
        <stp/>
        <stp>{0A3C6868-9557-4FF3-8C99-E2602E6D2476}_x0000_</stp>
        <tr r="P60" s="2"/>
      </tp>
      <tp>
        <v>35048</v>
        <stp/>
        <stp>{1E3AF6E8-538D-493A-B2DC-95488624A4FD}_x0000_</stp>
        <tr r="P34" s="1"/>
      </tp>
      <tp>
        <v>42146</v>
        <stp/>
        <stp>{D9C77128-2962-435C-8C7C-0587E90407DC}_x0000_</stp>
        <tr r="P5" s="3"/>
      </tp>
      <tp>
        <v>34705</v>
        <stp/>
        <stp>{EBF95B90-2847-4EB4-A004-22899D0422EF}_x0000_</stp>
        <tr r="P34" s="6"/>
      </tp>
      <tp>
        <v>40599</v>
        <stp/>
        <stp>{8FE23D48-5239-41C9-91D5-E10054CC8700}_x0000_</stp>
        <tr r="P133" s="4"/>
      </tp>
      <tp>
        <v>39245</v>
        <stp/>
        <stp>{8622C455-D40F-4F09-B69D-28DFF4AAF0EF}_x0000_</stp>
        <tr r="P80" s="2"/>
      </tp>
      <tp>
        <v>37120</v>
        <stp/>
        <stp>{29A32702-72C9-43C5-8C57-5746AAF9D984}_x0000_</stp>
        <tr r="P128" s="4"/>
      </tp>
      <tp>
        <v>36229</v>
        <stp/>
        <stp>{D95FFBB1-C2A9-4AA1-965C-16E5DC190E20}_x0000_</stp>
        <tr r="P14" s="4"/>
      </tp>
      <tp>
        <v>33637</v>
        <stp/>
        <stp>{5886122A-3D98-414A-9DE5-B22473B90039}_x0000_</stp>
        <tr r="P47" s="1"/>
      </tp>
      <tp>
        <v>37083</v>
        <stp/>
        <stp>{3919CEBD-AB19-4694-887C-74C96988C991}_x0000_</stp>
        <tr r="P85" s="4"/>
      </tp>
      <tp>
        <v>33029</v>
        <stp/>
        <stp>{4AAC9EF8-046F-44FD-91EF-7FB312591548}_x0000_</stp>
        <tr r="P39" s="4"/>
      </tp>
      <tp>
        <v>36125</v>
        <stp/>
        <stp>{C32EB34F-95DD-446A-B913-4EF6C427860B}_x0000_</stp>
        <tr r="P92" s="4"/>
      </tp>
      <tp>
        <v>40998</v>
        <stp/>
        <stp>{C86E8621-F5A0-456F-A02C-3B83E6CC8DBC}_x0000_</stp>
        <tr r="P26" s="2"/>
      </tp>
    </main>
    <main first="pldatasource.rtgetrtdserver">
      <tp>
        <v>-0.3</v>
        <stp/>
        <stp xml:space="preserve">
EUR12X18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3" s="4"/>
      </tp>
      <tp>
        <v>0.40800000000000003</v>
        <stp/>
        <stp xml:space="preserve">
GBP12X18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5" s="6"/>
      </tp>
      <tp>
        <v>-0.36</v>
        <stp/>
        <stp xml:space="preserve">
EUR15X18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1" s="4"/>
      </tp>
      <tp>
        <v>0.42699999999999999</v>
        <stp/>
        <stp xml:space="preserve">
USD12X18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9" s="2"/>
      </tp>
      <tp>
        <v>0.34870000000000001</v>
        <stp/>
        <stp xml:space="preserve">
USD15X18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1" s="2"/>
      </tp>
    </main>
    <main first="pldatasource.rhistoryrtdserver">
      <tp>
        <v>41459</v>
        <stp/>
        <stp>{42BD6B4E-75CB-44A5-8FD3-476596EC7EEE}_x0000_</stp>
        <tr r="P23" s="1"/>
      </tp>
      <tp>
        <v>42934</v>
        <stp/>
        <stp>{AE0DB6BC-2308-4D6E-9538-13AA4704C8BB}_x0000_</stp>
        <tr r="P20" s="3"/>
      </tp>
      <tp>
        <v>38579</v>
        <stp/>
        <stp>{97E174F4-1D55-40E9-A654-89F814F32FA7}_x0000_</stp>
        <tr r="P29" s="4"/>
      </tp>
    </main>
    <main first="pldatasource.rtgetrtdserver">
      <tp>
        <v>-0.17</v>
        <stp/>
        <stp xml:space="preserve">
EUR12X24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6" s="4"/>
      </tp>
    </main>
    <main first="pldatasource.rtgetrtdserver">
      <tp>
        <v>-0.216</v>
        <stp/>
        <stp xml:space="preserve">
EUR18X24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4" s="4"/>
      </tp>
    </main>
    <main first="pldatasource.rhistoryrtdserver">
      <tp>
        <v>38005</v>
        <stp/>
        <stp>{539525C5-3F80-4CCF-A28A-3CF66435BD0D}_x0000_</stp>
        <tr r="P9" s="6"/>
      </tp>
      <tp>
        <v>39322</v>
        <stp/>
        <stp>{FCF85769-6E5E-4679-BF09-660AC02E0729}_x0000_</stp>
        <tr r="P7" s="6"/>
      </tp>
      <tp>
        <v>34928</v>
        <stp/>
        <stp>{046AB6C4-BD0A-4360-809D-DECFE1BA60A4}_x0000_</stp>
        <tr r="P32" s="3"/>
      </tp>
    </main>
    <main first="pldatasource.rtgetrtdserver">
      <tp>
        <v>-0.31</v>
        <stp/>
        <stp xml:space="preserve">
EUR21X24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3" s="4"/>
      </tp>
      <tp>
        <v>0.495</v>
        <stp/>
        <stp xml:space="preserve">
USD18X24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3" s="2"/>
      </tp>
    </main>
    <main first="pldatasource.rhistoryrtdserver">
      <tp>
        <v>37948</v>
        <stp/>
        <stp>{CD72C540-9D48-473D-9157-7616F7B0209B}_x0000_</stp>
        <tr r="P88" s="2"/>
      </tp>
      <tp>
        <v>33108</v>
        <stp/>
        <stp>{465FA80F-D5E7-4435-87A3-089FF3E7EB0D}_x0000_</stp>
        <tr r="P37" s="4"/>
      </tp>
      <tp>
        <v>35648</v>
        <stp/>
        <stp>{1CD63683-C2DF-40DC-9ED2-F627F2BE04BF}_x0000_</stp>
        <tr r="P77" s="2"/>
      </tp>
      <tp>
        <v>34001</v>
        <stp/>
        <stp>{6B7834F5-04BE-45A4-BED2-BBE22287B9EA}_x0000_</stp>
        <tr r="P41" s="5"/>
      </tp>
      <tp>
        <v>35648</v>
        <stp/>
        <stp>{3F835295-8425-4464-BDFA-5639ECB0F937}_x0000_</stp>
        <tr r="P78" s="2"/>
      </tp>
      <tp>
        <v>37112</v>
        <stp/>
        <stp>{BB4A3728-E2F0-4037-BA0A-75AAD0F53E4E}_x0000_</stp>
        <tr r="P5" s="2"/>
      </tp>
      <tp>
        <v>37083</v>
        <stp/>
        <stp>{456F80D0-716B-448D-988B-3AEAE0054AFE}_x0000_</stp>
        <tr r="P89" s="4"/>
      </tp>
      <tp>
        <v>35648</v>
        <stp/>
        <stp>{042C1D7E-7620-49B9-9D2D-3AA29989071C}_x0000_</stp>
        <tr r="P75" s="2"/>
      </tp>
    </main>
    <main first="pldatasource.rtgetrtdserver">
      <tp>
        <v>-0.36</v>
        <stp/>
        <stp xml:space="preserve">
EUR12X15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0" s="4"/>
      </tp>
    </main>
    <main first="pldatasource.rhistoryrtdserver">
      <tp>
        <v>34705</v>
        <stp/>
        <stp>{873489A5-B73A-4333-A23A-7BE76D99E0D2}_x0000_</stp>
        <tr r="P47" s="2"/>
      </tp>
      <tp>
        <v>38041</v>
        <stp/>
        <stp>{E91BD485-1E62-4A1B-889E-67E2960D1C42}_x0000_</stp>
        <tr r="P107" s="4"/>
      </tp>
      <tp>
        <v>41918</v>
        <stp/>
        <stp>{4C5DAA9F-8FFC-4AB7-A6C8-2D31E0580B71}_x0000_</stp>
        <tr r="P105" s="4"/>
      </tp>
      <tp>
        <v>34705</v>
        <stp/>
        <stp>{1A35E5C0-5B47-4B73-9682-FD3653FF07CF}_x0000_</stp>
        <tr r="P64" s="4"/>
      </tp>
      <tp>
        <v>36159</v>
        <stp/>
        <stp>{996A464D-2874-486D-A820-61CBCB3DA671}_x0000_</stp>
        <tr r="P36" s="4"/>
      </tp>
    </main>
    <main first="pldatasource.rtgetrtdserver">
      <tp>
        <v>0.36810000000000004</v>
        <stp/>
        <stp xml:space="preserve">
USD12X15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0" s="2"/>
      </tp>
      <tp>
        <v>0.30780000000000002</v>
        <stp/>
        <stp>_x0008_GBP6X9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4" s="6"/>
      </tp>
      <tp>
        <v>-0.36399999999999999</v>
        <stp/>
        <stp>_x0008_EUR6X9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6" s="4"/>
      </tp>
    </main>
    <main first="pldatasource.rhistoryrtdserver">
      <tp>
        <v>33029</v>
        <stp/>
        <stp>{170037C0-E9E8-454A-BA6E-2CAA4C644A58}_x0000_</stp>
        <tr r="P38" s="4"/>
      </tp>
      <tp>
        <v>36229</v>
        <stp/>
        <stp>{238220D4-E798-4952-8BF7-13BAA22BAC8B}_x0000_</stp>
        <tr r="P7" s="4"/>
      </tp>
      <tp>
        <v>39450</v>
        <stp/>
        <stp>{6969493A-8E92-4C53-9838-EA8CC11EEB4B}_x0000_</stp>
        <tr r="P109" s="4"/>
      </tp>
      <tp>
        <v>38007</v>
        <stp/>
        <stp>{C7149811-BED8-4336-85A6-875606213B82}_x0000_</stp>
        <tr r="P104" s="4"/>
      </tp>
      <tp t="s">
        <v>Invalid RIC(s): EURIBOR12MD=</v>
        <stp/>
        <stp>{B7891EBD-5719-43B4-8D5C-ACC5B3950D88}_x0000_</stp>
        <tr r="P157" s="4"/>
      </tp>
      <tp>
        <v>41204</v>
        <stp/>
        <stp>{59FDFA03-B811-4BD2-93A5-38D90E2BC939}_x0000_</stp>
        <tr r="P13" s="1"/>
      </tp>
      <tp>
        <v>34705</v>
        <stp/>
        <stp>{228521C1-64EB-4754-8979-957F9B01890F}_x0000_</stp>
        <tr r="P59" s="4"/>
      </tp>
      <tp>
        <v>38579</v>
        <stp/>
        <stp>{746CFC8A-1FAC-4DA3-B24F-DEB5F0575928}_x0000_</stp>
        <tr r="P30" s="4"/>
      </tp>
      <tp>
        <v>32875</v>
        <stp/>
        <stp>{7EDC92E4-0280-4EE1-B6F1-57569CD63347}_x0000_</stp>
        <tr r="P52" s="6"/>
      </tp>
      <tp>
        <v>38344</v>
        <stp/>
        <stp>{D4C36A26-AF76-4BA6-87F0-A74F82DF9F97}_x0000_</stp>
        <tr r="P20" s="4"/>
      </tp>
      <tp>
        <v>34759</v>
        <stp/>
        <stp>{97689FDA-2E8C-4E36-B7F2-F7126E98DD53}_x0000_</stp>
        <tr r="P148" s="4"/>
      </tp>
      <tp>
        <v>36356</v>
        <stp/>
        <stp>{BEF1A366-8A16-4FD7-9851-C56036E240F4}_x0000_</stp>
        <tr r="P38" s="5"/>
      </tp>
      <tp>
        <v>36201</v>
        <stp/>
        <stp>{43D3A7EB-AD28-48E6-BD27-BAAD18641186}_x0000_</stp>
        <tr r="P68" s="4"/>
      </tp>
      <tp>
        <v>37083</v>
        <stp/>
        <stp>{8950A672-E2A1-4345-B415-D5A95AB56A4A}_x0000_</stp>
        <tr r="P80" s="4"/>
      </tp>
      <tp>
        <v>38007</v>
        <stp/>
        <stp>{24C98173-F14F-4D49-B7EF-CA43CBF0E97D}_x0000_</stp>
        <tr r="P101" s="4"/>
      </tp>
      <tp>
        <v>37914</v>
        <stp/>
        <stp>{38E2F3D0-F8D4-4EE1-875D-B10EA26C444B}_x0000_</stp>
        <tr r="P62" s="6"/>
      </tp>
      <tp>
        <v>37112</v>
        <stp/>
        <stp>{2499B0D8-BD8B-4519-A205-4FD3E667D546}_x0000_</stp>
        <tr r="P20" s="2"/>
      </tp>
      <tp t="s">
        <v>Invalid RIC(s): EURIBOR9MD=</v>
        <stp/>
        <stp>{D451B101-87C7-4338-86C9-07FC318A0395}_x0000_</stp>
        <tr r="P154" s="4"/>
      </tp>
      <tp>
        <v>37949</v>
        <stp/>
        <stp>{BCC1178D-520B-46B6-922C-569E00ACEEA3}_x0000_</stp>
        <tr r="P95" s="2"/>
      </tp>
      <tp t="s">
        <v>Invalid RIC(s): EURIBOR11MD=</v>
        <stp/>
        <stp>{F69FB955-B45C-4F60-83B6-C5CB05723DA7}_x0000_</stp>
        <tr r="P156" s="4"/>
      </tp>
    </main>
    <main first="pldatasource.rtgetrtdserver">
      <tp>
        <v>-0.38</v>
        <stp/>
        <stp xml:space="preserve">
EUR12X15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0" s="4"/>
      </tp>
      <tp>
        <v>0.3281</v>
        <stp/>
        <stp xml:space="preserve">
USD12X15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0" s="2"/>
      </tp>
      <tp>
        <v>0.32669999999999999</v>
        <stp/>
        <stp>_x0008_GBP5X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3" s="6"/>
      </tp>
      <tp>
        <v>-0.38</v>
        <stp/>
        <stp>_x0008_EUR5X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5" s="4"/>
      </tp>
    </main>
    <main first="pldatasource.rhistoryrtdserver">
      <tp>
        <v>42146</v>
        <stp/>
        <stp>{453C99AC-B0CF-4FCB-8BBF-9D3446C4960C}_x0000_</stp>
        <tr r="P7" s="3"/>
      </tp>
      <tp>
        <v>34705</v>
        <stp/>
        <stp>{CB95E54D-D922-4AB0-964C-1E86645B81A1}_x0000_</stp>
        <tr r="P40" s="6"/>
      </tp>
      <tp>
        <v>41459</v>
        <stp/>
        <stp>{0914B05D-E276-43BB-89C5-A9ADC405BDCC}_x0000_</stp>
        <tr r="P20" s="1"/>
      </tp>
      <tp>
        <v>37851</v>
        <stp/>
        <stp>{80DB1634-E116-4D5A-BED5-CB33A2086874}_x0000_</stp>
        <tr r="P60" s="6"/>
      </tp>
      <tp>
        <v>39322</v>
        <stp/>
        <stp>{43E6C913-4F2E-4073-832B-E065A401FFCE}_x0000_</stp>
        <tr r="P11" s="6"/>
      </tp>
      <tp>
        <v>40164</v>
        <stp/>
        <stp>{C84AB325-9CE7-4DD3-A7A4-C07C0A71C568}_x0000_</stp>
        <tr r="P51" s="5"/>
      </tp>
      <tp>
        <v>35048</v>
        <stp/>
        <stp>{43E518DF-BE90-4BF0-9155-774E76235219}_x0000_</stp>
        <tr r="P31" s="1"/>
      </tp>
      <tp>
        <v>37120</v>
        <stp/>
        <stp>{251724A7-5D7C-4833-BB16-A980C5B2A901}_x0000_</stp>
        <tr r="P126" s="4"/>
      </tp>
      <tp>
        <v>42530</v>
        <stp/>
        <stp>{859D4688-B0F8-4807-807A-D3F1364F2A93}_x0000_</stp>
        <tr r="P46" s="6"/>
      </tp>
    </main>
    <main first="pldatasource.rtgetrtdserver">
      <tp>
        <v>-0.26</v>
        <stp/>
        <stp xml:space="preserve">
EUR21X24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3" s="4"/>
      </tp>
    </main>
    <main first="pldatasource.rhistoryrtdserver">
      <tp>
        <v>36165</v>
        <stp/>
        <stp>{00C14A8E-5998-463A-AFD7-1A71A80145DD}_x0000_</stp>
        <tr r="P62" s="4"/>
      </tp>
      <tp>
        <v>32875</v>
        <stp/>
        <stp>{9F02A8C6-9226-495F-9843-2973FFCC9208}_x0000_</stp>
        <tr r="P66" s="2"/>
      </tp>
    </main>
    <main first="pldatasource.rtgetrtdserver">
      <tp>
        <v>6.4200000000000007E-2</v>
        <stp/>
        <stp xml:space="preserve">	GBPSW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" s="6"/>
      </tp>
    </main>
    <main first="pldatasource.rhistoryrtdserver">
      <tp>
        <v>33637</v>
        <stp/>
        <stp>{0312134B-822D-4C05-9553-EC258F0A5D82}_x0000_</stp>
        <tr r="P50" s="1"/>
      </tp>
      <tp>
        <v>34705</v>
        <stp/>
        <stp>{90993360-4492-4F51-AF40-0E6F4347D198}_x0000_</stp>
        <tr r="P32" s="6"/>
      </tp>
      <tp>
        <v>32875</v>
        <stp/>
        <stp>{7E0C72A6-BBA5-439C-A7CA-031CA2A9AC0B}_x0000_</stp>
        <tr r="P42" s="2"/>
      </tp>
      <tp>
        <v>38344</v>
        <stp/>
        <stp>{4FC181B1-32B7-4CC8-A590-F81519431AB8}_x0000_</stp>
        <tr r="P24" s="4"/>
      </tp>
    </main>
    <main first="pldatasource.rtgetrtdserver">
      <tp>
        <v>-0.23600000000000002</v>
        <stp/>
        <stp xml:space="preserve">
EUR18X24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4" s="4"/>
      </tp>
      <tp>
        <v>-0.19</v>
        <stp/>
        <stp xml:space="preserve">
EUR12X24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6" s="4"/>
      </tp>
      <tp>
        <v>0.45500000000000002</v>
        <stp/>
        <stp xml:space="preserve">
USD18X24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3" s="2"/>
      </tp>
      <tp>
        <v>0.35820000000000002</v>
        <stp/>
        <stp>_x0008_GBP4X7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2" s="6"/>
      </tp>
      <tp>
        <v>-0.371</v>
        <stp/>
        <stp>_x0008_EUR4X7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4" s="4"/>
      </tp>
    </main>
    <main first="pldatasource.rhistoryrtdserver">
      <tp>
        <v>34705</v>
        <stp/>
        <stp>{5CEAE6D3-5B4D-48C9-B1DA-201090FA4A24}_x0000_</stp>
        <tr r="P46" s="2"/>
      </tp>
      <tp>
        <v>37112</v>
        <stp/>
        <stp>{A2F249E4-15D5-4427-9390-6F7E99874F3D}_x0000_</stp>
        <tr r="P9" s="2"/>
      </tp>
      <tp t="s">
        <v>Invalid RIC(s): EURIBOR7MD=</v>
        <stp/>
        <stp>{A4459104-ED71-4B68-AE9B-C13827FB0836}_x0000_</stp>
        <tr r="P152" s="4"/>
      </tp>
      <tp>
        <v>32875</v>
        <stp/>
        <stp>{4BD9D458-1EAE-412E-8CFF-D73EAF5673AC}_x0000_</stp>
        <tr r="P71" s="4"/>
      </tp>
      <tp>
        <v>32875</v>
        <stp/>
        <stp>{590566CC-B554-4371-BCDF-C200699BF689}_x0000_</stp>
        <tr r="P30" s="1"/>
      </tp>
      <tp>
        <v>36305</v>
        <stp/>
        <stp>{B27F3104-5D6F-4AFB-A068-FC5F76B8CF5C}_x0000_</stp>
        <tr r="P42" s="1"/>
      </tp>
      <tp>
        <v>40998</v>
        <stp/>
        <stp>{6568B2BE-14F4-4270-8BC0-F3FDE788E4F4}_x0000_</stp>
        <tr r="P25" s="2"/>
      </tp>
      <tp>
        <v>34705</v>
        <stp/>
        <stp>{F4836B78-AEEF-49EB-BD85-97335E597C3F}_x0000_</stp>
        <tr r="P35" s="6"/>
      </tp>
      <tp>
        <v>37502</v>
        <stp/>
        <stp>{2FB1E9C2-35EE-4D6A-8984-26BE5E257143}_x0000_</stp>
        <tr r="P8" s="1"/>
      </tp>
      <tp>
        <v>39322</v>
        <stp/>
        <stp>{9757D072-8723-4F29-8F1B-DCA55EC5CDA0}_x0000_</stp>
        <tr r="P18" s="6"/>
      </tp>
      <tp>
        <v>37083</v>
        <stp/>
        <stp>{07AC8388-2246-4775-B11E-FE8FFED52370}_x0000_</stp>
        <tr r="P93" s="4"/>
      </tp>
      <tp>
        <v>38579</v>
        <stp/>
        <stp>{BD9AAD27-92FE-406E-A917-4F8B065CF919}_x0000_</stp>
        <tr r="P31" s="4"/>
      </tp>
      <tp>
        <v>35655</v>
        <stp/>
        <stp>{2DCB1EDE-C851-4D95-A9A7-93BA0CC60B39}_x0000_</stp>
        <tr r="P52" s="1"/>
      </tp>
      <tp>
        <v>39322</v>
        <stp/>
        <stp>{C2D2AD0A-C244-4A59-889B-B74B65FFD25C}_x0000_</stp>
        <tr r="P16" s="6"/>
      </tp>
      <tp>
        <v>32875</v>
        <stp/>
        <stp>{F50851FF-4F4E-43F6-B05A-268BACB23F02}_x0000_</stp>
        <tr r="P48" s="6"/>
      </tp>
      <tp>
        <v>33637</v>
        <stp/>
        <stp>{16ACCE85-1FDF-43AB-9317-2FB2D7B7180D}_x0000_</stp>
        <tr r="P53" s="1"/>
      </tp>
      <tp>
        <v>35655</v>
        <stp/>
        <stp>{4C302B01-64A6-4C5A-844E-EC9E3472E265}_x0000_</stp>
        <tr r="P31" s="3"/>
      </tp>
      <tp>
        <v>34705</v>
        <stp/>
        <stp>{0FD7ECEB-A0E8-4B17-B70F-93C4C4692F9D}_x0000_</stp>
        <tr r="P45" s="6"/>
      </tp>
    </main>
    <main first="pldatasource.rtgetrtdserver">
      <tp>
        <v>0.47900000000000004</v>
        <stp/>
        <stp>_x0008_GBP3X9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0" s="6"/>
      </tp>
      <tp>
        <v>0.38790000000000002</v>
        <stp/>
        <stp>_x0008_GBP3X6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1" s="6"/>
      </tp>
      <tp>
        <v>-0.3</v>
        <stp/>
        <stp>_x0008_EUR3X9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7" s="4"/>
      </tp>
      <tp>
        <v>-0.37</v>
        <stp/>
        <stp>_x0008_EUR3X6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3" s="4"/>
      </tp>
      <tp>
        <v>0.38900000000000001</v>
        <stp/>
        <stp>_x0008_SEK3F12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2" s="1"/>
      </tp>
      <tp>
        <v>0.33900000000000002</v>
        <stp/>
        <stp>_x0008_SEK3F11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1" s="1"/>
      </tp>
      <tp>
        <v>0.35399999999999998</v>
        <stp/>
        <stp>_x0008_SEK3F10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0" s="1"/>
      </tp>
      <tp>
        <v>0.97</v>
        <stp/>
        <stp>_x0008_NOK3F12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1" s="3"/>
      </tp>
      <tp>
        <v>0.93</v>
        <stp/>
        <stp>_x0008_NOK3F11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0" s="3"/>
      </tp>
      <tp>
        <v>0.86</v>
        <stp/>
        <stp>_x0008_NOK3F10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9" s="3"/>
      </tp>
      <tp>
        <v>1.4400000000000001E-2</v>
        <stp/>
        <stp>_x0008_DKK3F10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2" s="5"/>
      </tp>
    </main>
    <main first="pldatasource.rhistoryrtdserver">
      <tp>
        <v>34705</v>
        <stp/>
        <stp>{FC6BD912-3C49-494C-AEFA-A8AF5987B835}_x0000_</stp>
        <tr r="P13" s="3"/>
      </tp>
      <tp>
        <v>32875</v>
        <stp/>
        <stp>{BB719A5E-B4CE-4D48-A8E6-475FCA5487F8}_x0000_</stp>
        <tr r="P68" s="2"/>
      </tp>
      <tp>
        <v>34583</v>
        <stp/>
        <stp>{1F0F206E-C113-4E97-955A-779166A5F022}_x0000_</stp>
        <tr r="P28" s="1"/>
      </tp>
      <tp>
        <v>34705</v>
        <stp/>
        <stp>{700D638C-61DB-463B-8A12-D748C498DD05}_x0000_</stp>
        <tr r="P45" s="4"/>
      </tp>
      <tp>
        <v>39310</v>
        <stp/>
        <stp>{D17BE6DE-F6EB-4E65-923A-3C352D32576A}_x0000_</stp>
        <tr r="P15" s="3"/>
      </tp>
      <tp>
        <v>43025</v>
        <stp/>
        <stp>{11382094-EFE5-40DD-8D75-2FB605E781B8}_x0000_</stp>
        <tr r="P33" s="4"/>
      </tp>
      <tp>
        <v>36165</v>
        <stp/>
        <stp>{E90CA723-0BEC-473E-9FCD-5CF2020F8A37}_x0000_</stp>
        <tr r="P56" s="4"/>
      </tp>
      <tp>
        <v>34561</v>
        <stp/>
        <stp>{EE80BEC7-F284-4F87-8A3B-DDD943053665}_x0000_</stp>
        <tr r="P53" s="6"/>
      </tp>
    </main>
    <main first="pldatasource.rtgetrtdserver">
      <tp>
        <v>-0.28000000000000003</v>
        <stp/>
        <stp xml:space="preserve">
EUR18X21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2" s="4"/>
      </tp>
    </main>
    <main first="pldatasource.rhistoryrtdserver">
      <tp>
        <v>36229</v>
        <stp/>
        <stp>{80A82AC4-61D9-4EC6-B5C7-EAADCF7AE432}_x0000_</stp>
        <tr r="P6" s="4"/>
      </tp>
      <tp>
        <v>41912</v>
        <stp/>
        <stp>{34FC3A5D-49D2-4D3D-8329-61865E8B60F3}_x0000_</stp>
        <tr r="P51" s="4"/>
      </tp>
      <tp>
        <v>37120</v>
        <stp/>
        <stp>{16F170E0-BC57-46EB-9F94-C595EF8C4085}_x0000_</stp>
        <tr r="P132" s="4"/>
      </tp>
      <tp>
        <v>34759</v>
        <stp/>
        <stp>{B9A64005-D496-49FB-96E9-0528461C50C9}_x0000_</stp>
        <tr r="P146" s="4"/>
      </tp>
      <tp>
        <v>32875</v>
        <stp/>
        <stp>{A1F00B63-9810-4F11-BE1D-EB89A3FF0D31}_x0000_</stp>
        <tr r="P27" s="6"/>
      </tp>
      <tp>
        <v>36164</v>
        <stp/>
        <stp>{F8BD7CFC-6226-4C3A-91F0-5262E81240B7}_x0000_</stp>
        <tr r="P13" s="4"/>
      </tp>
      <tp>
        <v>36164</v>
        <stp/>
        <stp>{C864CEC0-14EF-416A-9D22-E149CA103CB8}_x0000_</stp>
        <tr r="P78" s="4"/>
      </tp>
      <tp>
        <v>41374</v>
        <stp/>
        <stp>{7D6DA4A4-0318-4FEE-B87F-13A48A589B01}_x0000_</stp>
        <tr r="P11" s="5"/>
      </tp>
    </main>
    <main first="pldatasource.rtgetrtdserver">
      <tp>
        <v>-0.16600000000000001</v>
        <stp/>
        <stp xml:space="preserve">	EUREON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0" s="4"/>
      </tp>
      <tp>
        <v>-0.20500000000000002</v>
        <stp/>
        <stp xml:space="preserve">	EUREON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9" s="4"/>
      </tp>
      <tp>
        <v>-0.35100000000000003</v>
        <stp/>
        <stp xml:space="preserve">	EUREON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6" s="4"/>
      </tp>
      <tp>
        <v>-0.41000000000000003</v>
        <stp/>
        <stp xml:space="preserve">	EUREON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5" s="4"/>
      </tp>
      <tp>
        <v>-0.248</v>
        <stp/>
        <stp xml:space="preserve">	EUREON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8" s="4"/>
      </tp>
      <tp>
        <v>-0.29799999999999999</v>
        <stp/>
        <stp xml:space="preserve">	EUREON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7" s="4"/>
      </tp>
      <tp>
        <v>-0.50929999999999997</v>
        <stp/>
        <stp xml:space="preserve">	EUREON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9" s="4"/>
      </tp>
      <tp>
        <v>-0.45200000000000001</v>
        <stp/>
        <stp xml:space="preserve">	EUREON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4" s="4"/>
      </tp>
      <tp>
        <v>-0.48970000000000002</v>
        <stp/>
        <stp xml:space="preserve">	EUREON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3" s="4"/>
      </tp>
      <tp>
        <v>0.39</v>
        <stp/>
        <stp xml:space="preserve">
USD18X21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2" s="2"/>
      </tp>
      <tp>
        <v>0.52200000000000002</v>
        <stp/>
        <stp>_x0008_GBP2X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9" s="6"/>
      </tp>
      <tp>
        <v>0.45020000000000004</v>
        <stp/>
        <stp>_x0008_GBP2X5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0" s="6"/>
      </tp>
      <tp>
        <v>-0.28999999999999998</v>
        <stp/>
        <stp>_x0008_EUR2X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5" s="4"/>
      </tp>
      <tp>
        <v>-0.36</v>
        <stp/>
        <stp>_x0008_EUR2X5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2" s="4"/>
      </tp>
    </main>
    <main first="pldatasource.rhistoryrtdserver">
      <tp>
        <v>36130</v>
        <stp/>
        <stp>{0E7AD946-E32F-4D2F-8510-D67316A489FE}_x0000_</stp>
        <tr r="P118" s="4"/>
      </tp>
      <tp>
        <v>33863</v>
        <stp/>
        <stp>{F2CD4D17-ED2C-4099-BF71-B044EC9D0198}_x0000_</stp>
        <tr r="P24" s="6"/>
      </tp>
      <tp>
        <v>39322</v>
        <stp/>
        <stp>{E9532928-7912-4897-AEC8-BB8E687977BD}_x0000_</stp>
        <tr r="P17" s="6"/>
      </tp>
      <tp>
        <v>34705</v>
        <stp/>
        <stp>{0579C69C-53F0-48B6-9DA7-B9C7BCB3044B}_x0000_</stp>
        <tr r="P66" s="4"/>
      </tp>
      <tp>
        <v>36130</v>
        <stp/>
        <stp>{EE8EC391-B5D7-4024-8266-4AE614D4B21A}_x0000_</stp>
        <tr r="P116" s="4"/>
      </tp>
      <tp>
        <v>35048</v>
        <stp/>
        <stp>{8136103C-9D1C-420A-B80D-082225E92DFD}_x0000_</stp>
        <tr r="P37" s="1"/>
      </tp>
      <tp>
        <v>39322</v>
        <stp/>
        <stp>{F70B6AAD-4FE1-4A1F-8D6C-40A620EAA726}_x0000_</stp>
        <tr r="P5" s="6"/>
      </tp>
      <tp>
        <v>32875</v>
        <stp/>
        <stp>{ED60B630-CC1E-4659-AF55-11C90C7759E3}_x0000_</stp>
        <tr r="P65" s="2"/>
      </tp>
      <tp>
        <v>40164</v>
        <stp/>
        <stp>{0B0B7956-80DA-4D5D-AA1F-E598AB4E1C53}_x0000_</stp>
        <tr r="P53" s="5"/>
      </tp>
      <tp>
        <v>36130</v>
        <stp/>
        <stp>{EE32C90B-CC83-42ED-B147-77C22E2CC8A2}_x0000_</stp>
        <tr r="P113" s="4"/>
      </tp>
      <tp>
        <v>32875</v>
        <stp/>
        <stp>{B5956802-38CE-4B97-A1B4-656A860D7089}_x0000_</stp>
        <tr r="P47" s="6"/>
      </tp>
      <tp>
        <v>34705</v>
        <stp/>
        <stp>{F7214D2F-D592-4C2E-AF48-6870CAB0AB27}_x0000_</stp>
        <tr r="P54" s="4"/>
      </tp>
      <tp>
        <v>36165</v>
        <stp/>
        <stp>{AA766104-2CDC-47C2-837F-3FD73770D2E5}_x0000_</stp>
        <tr r="P58" s="4"/>
      </tp>
    </main>
    <main first="pldatasource.rtgetrtdserver">
      <tp>
        <v>-0.33</v>
        <stp/>
        <stp xml:space="preserve">
EUR18X21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2" s="4"/>
      </tp>
      <tp>
        <v>0.37</v>
        <stp/>
        <stp xml:space="preserve">
USD18X21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2" s="2"/>
      </tp>
      <tp>
        <v>0.59299999999999997</v>
        <stp/>
        <stp>_x0008_GBP1X7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8" s="6"/>
      </tp>
      <tp>
        <v>0.50280000000000002</v>
        <stp/>
        <stp>_x0008_GBP1X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9" s="6"/>
      </tp>
      <tp>
        <v>-0.35799999999999998</v>
        <stp/>
        <stp>_x0008_EUR1X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1" s="4"/>
      </tp>
      <tp>
        <v>-0.28999999999999998</v>
        <stp/>
        <stp>_x0008_EUR1X7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4" s="4"/>
      </tp>
    </main>
    <main first="pldatasource.rhistoryrtdserver">
      <tp>
        <v>38280</v>
        <stp/>
        <stp>{45E7545E-1550-4BB4-9572-7D5A80D45A43}_x0000_</stp>
        <tr r="P31" s="5"/>
      </tp>
      <tp>
        <v>35766</v>
        <stp/>
        <stp>{8D055403-0B23-4DF2-9605-31E5F7B4E532}_x0000_</stp>
        <tr r="P23" s="6"/>
      </tp>
      <tp>
        <v>32875</v>
        <stp/>
        <stp>{CC7954B5-3F54-4250-BB30-AC9686327137}_x0000_</stp>
        <tr r="P50" s="6"/>
      </tp>
      <tp>
        <v>32875</v>
        <stp/>
        <stp>{0A735374-8D43-433D-866F-4302C04E52A5}_x0000_</stp>
        <tr r="P41" s="2"/>
      </tp>
      <tp>
        <v>34705</v>
        <stp/>
        <stp>{7DA18298-3766-47BD-90E4-4F7427DFA3C9}_x0000_</stp>
        <tr r="P31" s="6"/>
      </tp>
      <tp>
        <v>32875</v>
        <stp/>
        <stp>{18AB32C8-68FE-4C5B-9510-EC7F5F78922B}_x0000_</stp>
        <tr r="P38" s="2"/>
      </tp>
      <tp>
        <v>32875</v>
        <stp/>
        <stp>{92AB1CDE-2114-433A-B46F-388DED4AE368}_x0000_</stp>
        <tr r="P67" s="2"/>
      </tp>
      <tp>
        <v>33108</v>
        <stp/>
        <stp>{D40C181C-A439-484A-B7A2-75556FF5F053}_x0000_</stp>
        <tr r="P40" s="4"/>
      </tp>
      <tp>
        <v>36322</v>
        <stp/>
        <stp>{42BC9070-B18D-4CEC-82CE-F1D442EFDD78}_x0000_</stp>
        <tr r="P35" s="5"/>
      </tp>
      <tp>
        <v>36020</v>
        <stp/>
        <stp>{74C85DCE-3759-44DE-B504-910A88B4BC51}_x0000_</stp>
        <tr r="P87" s="4"/>
      </tp>
      <tp>
        <v>34705</v>
        <stp/>
        <stp>{C035363D-4DA2-4F3F-9242-1D4943D8C0D4}_x0000_</stp>
        <tr r="P10" s="3"/>
      </tp>
      <tp>
        <v>34705</v>
        <stp/>
        <stp>{C5AF6027-858C-464B-84E3-D1392BA3F307}_x0000_</stp>
        <tr r="P25" s="3"/>
      </tp>
      <tp>
        <v>37628</v>
        <stp/>
        <stp>{720D42BF-3CCA-484E-80F1-4793F7B92821}_x0000_</stp>
        <tr r="P44" s="1"/>
      </tp>
      <tp>
        <v>34705</v>
        <stp/>
        <stp>{EAF73C7E-C4A2-43EA-9E0D-0F0EB1645B62}_x0000_</stp>
        <tr r="P27" s="3"/>
      </tp>
    </main>
    <main first="pldatasource.rtgetrtdserver">
      <tp>
        <v>8.4200000000000011E-2</v>
        <stp/>
        <stp xml:space="preserve">	GBPSW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" s="6"/>
      </tp>
      <tp>
        <v>-0.215</v>
        <stp/>
        <stp xml:space="preserve">	EUREON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9" s="4"/>
      </tp>
      <tp>
        <v>-0.17600000000000002</v>
        <stp/>
        <stp xml:space="preserve">	EUREON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0" s="4"/>
      </tp>
      <tp>
        <v>-0.308</v>
        <stp/>
        <stp xml:space="preserve">	EUREON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7" s="4"/>
      </tp>
      <tp>
        <v>-0.25800000000000001</v>
        <stp/>
        <stp xml:space="preserve">	EUREON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8" s="4"/>
      </tp>
      <tp>
        <v>-0.42000000000000004</v>
        <stp/>
        <stp xml:space="preserve">	EUREON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5" s="4"/>
      </tp>
      <tp>
        <v>-0.36100000000000004</v>
        <stp/>
        <stp xml:space="preserve">	EUREON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6" s="4"/>
      </tp>
      <tp>
        <v>-0.50970000000000004</v>
        <stp/>
        <stp xml:space="preserve">	EUREON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3" s="4"/>
      </tp>
      <tp>
        <v>-0.46200000000000002</v>
        <stp/>
        <stp xml:space="preserve">	EUREON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4" s="4"/>
      </tp>
      <tp>
        <v>-0.5272</v>
        <stp/>
        <stp xml:space="preserve">	EUREON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9" s="4"/>
      </tp>
      <tp>
        <v>-0.50860000000000005</v>
        <stp/>
        <stp xml:space="preserve">	EUREON9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" s="4"/>
      </tp>
      <tp>
        <v>-0.50760000000000005</v>
        <stp/>
        <stp xml:space="preserve">	EUREON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" s="4"/>
      </tp>
      <tp>
        <v>-0.49870000000000003</v>
        <stp/>
        <stp xml:space="preserve">	EUREON5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4"/>
      </tp>
      <tp>
        <v>-0.49110000000000004</v>
        <stp/>
        <stp xml:space="preserve">	EUREON4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4"/>
      </tp>
      <tp>
        <v>-0.50590000000000002</v>
        <stp/>
        <stp xml:space="preserve">	EUREON7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4"/>
      </tp>
      <tp>
        <v>-0.50370000000000004</v>
        <stp/>
        <stp xml:space="preserve">	EUREON6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4"/>
      </tp>
      <tp>
        <v>-0.45</v>
        <stp/>
        <stp xml:space="preserve">	EUREON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" s="4"/>
      </tp>
      <tp>
        <v>-0.48280000000000001</v>
        <stp/>
        <stp xml:space="preserve">	EUREON3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4"/>
      </tp>
      <tp>
        <v>-0.46810000000000002</v>
        <stp/>
        <stp xml:space="preserve">	EUREON2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" s="4"/>
      </tp>
      <tp>
        <v>-0.48000000000000004</v>
        <stp/>
        <stp xml:space="preserve">	EUREON2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" s="4"/>
      </tp>
      <tp>
        <v>-0.48000000000000004</v>
        <stp/>
        <stp xml:space="preserve">	EUREON3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" s="4"/>
      </tp>
      <tp>
        <v>-0.499</v>
        <stp/>
        <stp xml:space="preserve">	EUREONS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" s="4"/>
      </tp>
      <tp>
        <v>1.05</v>
        <stp/>
        <stp xml:space="preserve">	OINOK6MD=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9" s="3"/>
      </tp>
      <tp>
        <v>1.1300000000000001</v>
        <stp/>
        <stp xml:space="preserve">	OINOK3MD=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8" s="3"/>
      </tp>
      <tp>
        <v>1.01</v>
        <stp/>
        <stp xml:space="preserve">	OINOK2MD=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" s="3"/>
      </tp>
      <tp>
        <v>0.9</v>
        <stp/>
        <stp xml:space="preserve">	OINOK1MD=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" s="3"/>
      </tp>
      <tp>
        <v>0.54</v>
        <stp/>
        <stp xml:space="preserve">	OINOKSWD=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" s="3"/>
      </tp>
      <tp t="s">
        <v xml:space="preserve">15X18 </v>
        <stp/>
        <stp xml:space="preserve">
EUR15X18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1" s="4"/>
      </tp>
      <tp t="s">
        <v>12X18</v>
        <stp/>
        <stp xml:space="preserve">
GBP12X18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5" s="6"/>
      </tp>
      <tp t="s">
        <v>12X18</v>
        <stp/>
        <stp xml:space="preserve">
EUR12X18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63" s="4"/>
      </tp>
      <tp>
        <v>-0.08</v>
        <stp/>
        <stp xml:space="preserve">	CIDKK6MD=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0" s="5"/>
      </tp>
      <tp>
        <v>-0.23</v>
        <stp/>
        <stp xml:space="preserve">	CIDKK3MD=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9" s="5"/>
      </tp>
      <tp>
        <v>-0.35670000000000002</v>
        <stp/>
        <stp xml:space="preserve">	CIDKK2WD=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6" s="5"/>
      </tp>
      <tp>
        <v>-0.26669999999999999</v>
        <stp/>
        <stp xml:space="preserve">	CIDKK2MD=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8" s="5"/>
      </tp>
      <tp>
        <v>0.14000000000000001</v>
        <stp/>
        <stp xml:space="preserve">	CIDKK1YD=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2" s="5"/>
      </tp>
      <tp>
        <v>-0.30670000000000003</v>
        <stp/>
        <stp xml:space="preserve">	CIDKK1MD=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7" s="5"/>
      </tp>
      <tp>
        <v>2.6700000000000002E-2</v>
        <stp/>
        <stp xml:space="preserve">	CIDKK9MD=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1" s="5"/>
      </tp>
      <tp>
        <v>-0.38330000000000003</v>
        <stp/>
        <stp xml:space="preserve">	CIDKKSWD=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" s="5"/>
      </tp>
      <tp>
        <v>8.1000000000000003E-2</v>
        <stp/>
        <stp>_x000B_SEKAMTNS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1"/>
      </tp>
      <tp>
        <v>1.3000000000000001E-2</v>
        <stp/>
        <stp>_x000B_SEKAMTNS3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" s="1"/>
      </tp>
      <tp>
        <v>3.4000000000000002E-2</v>
        <stp/>
        <stp>_x000B_SEKAMTNS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" s="1"/>
      </tp>
      <tp>
        <v>2.9000000000000001E-2</v>
        <stp/>
        <stp>_x000B_SEKAMTNS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1"/>
      </tp>
      <tp>
        <v>-6.0000000000000005E-2</v>
        <stp/>
        <stp>_x000B_SEKAMTNS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" s="1"/>
      </tp>
      <tp>
        <v>2.5000000000000001E-2</v>
        <stp/>
        <stp>_x000B_SEKAMTNS2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" s="1"/>
      </tp>
      <tp>
        <v>5.0000000000000001E-3</v>
        <stp/>
        <stp>_x000B_SEKAMTNS2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" s="1"/>
      </tp>
      <tp>
        <v>-0.04</v>
        <stp/>
        <stp>_x000B_SEKAMTNS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1"/>
      </tp>
      <tp>
        <v>-2.1000000000000001E-2</v>
        <stp/>
        <stp>_x000B_SEKAMTNS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" s="1"/>
      </tp>
      <tp>
        <v>5.3999999999999999E-2</v>
        <stp/>
        <stp>_x000B_SEKAMTNS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" s="1"/>
      </tp>
      <tp>
        <v>-7.0000000000000001E-3</v>
        <stp/>
        <stp>_x000B_SEKAMTNS3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" s="1"/>
      </tp>
      <tp>
        <v>3.1E-2</v>
        <stp/>
        <stp>_x000B_SEKAMTNS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" s="1"/>
      </tp>
      <tp>
        <v>0.29400000000000004</v>
        <stp/>
        <stp>_x000B_SEKAMTNS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" s="1"/>
      </tp>
      <tp>
        <v>0.08</v>
        <stp/>
        <stp>_x000B_SEKAMTNS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" s="1"/>
      </tp>
      <tp>
        <v>0.23500000000000001</v>
        <stp/>
        <stp>_x000B_SEKAMTNS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" s="1"/>
      </tp>
      <tp>
        <v>0.14899999999999999</v>
        <stp/>
        <stp>_x000B_SEKAMTNS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" s="1"/>
      </tp>
      <tp>
        <v>-0.02</v>
        <stp/>
        <stp>_x000B_SEKAMTNS6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" s="1"/>
      </tp>
      <tp>
        <v>-0.04</v>
        <stp/>
        <stp>_x000B_SEKAMTNS6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" s="1"/>
      </tp>
      <tp>
        <v>0.16900000000000001</v>
        <stp/>
        <stp>_x000B_SEKAMTNS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1"/>
      </tp>
      <tp>
        <v>0.215</v>
        <stp/>
        <stp>_x000B_SEKAMTNS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" s="1"/>
      </tp>
      <tp>
        <v>0.1</v>
        <stp/>
        <stp>_x000B_SEKAMTNS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1"/>
      </tp>
      <tp>
        <v>0.27400000000000002</v>
        <stp/>
        <stp>_x000B_SEKAMTNS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" s="1"/>
      </tp>
      <tp>
        <v>0.25900000000000001</v>
        <stp/>
        <stp>_x000B_SEKAMTNS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7" s="1"/>
      </tp>
      <tp>
        <v>-5.3000000000000005E-2</v>
        <stp/>
        <stp>_x000B_SEKAMTNS9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" s="1"/>
      </tp>
      <tp>
        <v>0.373</v>
        <stp/>
        <stp>_x000B_SEKAMTNS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8" s="1"/>
      </tp>
      <tp>
        <v>0.39300000000000002</v>
        <stp/>
        <stp>_x000B_SEKAMTNS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8" s="1"/>
      </tp>
      <tp>
        <v>-3.3000000000000002E-2</v>
        <stp/>
        <stp>_x000B_SEKAMTNS9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" s="1"/>
      </tp>
      <tp>
        <v>0.309</v>
        <stp/>
        <stp>_x000B_SEKAMTNS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7" s="1"/>
      </tp>
      <tp t="s">
        <v xml:space="preserve">18X21 </v>
        <stp/>
        <stp xml:space="preserve">
EUR18X21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2" s="4"/>
      </tp>
      <tp>
        <v>0.68388000000000004</v>
        <stp/>
        <stp xml:space="preserve">	USDSWFSR=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7" s="2"/>
      </tp>
      <tp>
        <v>0.14800000000000002</v>
        <stp/>
        <stp xml:space="preserve">	GBPSWFSR=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3" s="6"/>
      </tp>
      <tp t="s">
        <v xml:space="preserve">21X24 </v>
        <stp/>
        <stp xml:space="preserve">
EUR21X24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3" s="4"/>
      </tp>
      <tp t="s">
        <v>12X15</v>
        <stp/>
        <stp xml:space="preserve">
EUR12X15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0" s="4"/>
      </tp>
      <tp t="s">
        <v>18X24</v>
        <stp/>
        <stp xml:space="preserve">
EUR18X24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64" s="4"/>
      </tp>
      <tp t="s">
        <v>12X24</v>
        <stp/>
        <stp xml:space="preserve">
EUR12X24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66" s="4"/>
      </tp>
      <tp>
        <v>6.5880000000000008E-2</v>
        <stp/>
        <stp xml:space="preserve">	GBPONFSR=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2" s="6"/>
      </tp>
      <tp>
        <v>0.17813000000000001</v>
        <stp/>
        <stp xml:space="preserve">	USDONFSR=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6" s="2"/>
      </tp>
      <tp>
        <v>-0.28620000000000001</v>
        <stp/>
        <stp>_x000B_DKKAMTNC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5"/>
      </tp>
      <tp>
        <v>-0.21990000000000001</v>
        <stp/>
        <stp>_x000B_DKKAMTNC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5"/>
      </tp>
      <tp>
        <v>-0.45400000000000001</v>
        <stp/>
        <stp>_x000B_DKKAMTNC6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" s="5"/>
      </tp>
      <tp>
        <v>-0.42400000000000004</v>
        <stp/>
        <stp>_x000B_DKKAMTNC6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" s="5"/>
      </tp>
      <tp>
        <v>-0.27990000000000004</v>
        <stp/>
        <stp>_x000B_DKKAMTNC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" s="5"/>
      </tp>
      <tp>
        <v>-0.32619999999999999</v>
        <stp/>
        <stp>_x000B_DKKAMTNC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" s="5"/>
      </tp>
      <tp>
        <v>-0.45500000000000002</v>
        <stp/>
        <stp>_x000B_DKKAMTNC3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" s="5"/>
      </tp>
      <tp>
        <v>-0.37380000000000002</v>
        <stp/>
        <stp>_x000B_DKKAMTNC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" s="5"/>
      </tp>
      <tp>
        <v>-0.41600000000000004</v>
        <stp/>
        <stp>_x000B_DKKAMTNC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5"/>
      </tp>
      <tp>
        <v>-0.47600000000000003</v>
        <stp/>
        <stp>_x000B_DKKAMTNC2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" s="5"/>
      </tp>
      <tp>
        <v>-0.35400000000000004</v>
        <stp/>
        <stp>_x000B_DKKAMTNC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" s="5"/>
      </tp>
      <tp>
        <v>-0.41300000000000003</v>
        <stp/>
        <stp>_x000B_DKKAMTNC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" s="5"/>
      </tp>
      <tp>
        <v>-0.373</v>
        <stp/>
        <stp>_x000B_DKKAMTNC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5"/>
      </tp>
      <tp>
        <v>-0.49400000000000005</v>
        <stp/>
        <stp>_x000B_DKKAMTNC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" s="5"/>
      </tp>
      <tp>
        <v>-0.376</v>
        <stp/>
        <stp>_x000B_DKKAMTNC2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" s="5"/>
      </tp>
      <tp>
        <v>-0.44600000000000001</v>
        <stp/>
        <stp>_x000B_DKKAMTNC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" s="5"/>
      </tp>
      <tp>
        <v>-0.33380000000000004</v>
        <stp/>
        <stp>_x000B_DKKAMTNC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5"/>
      </tp>
      <tp>
        <v>-0.42500000000000004</v>
        <stp/>
        <stp>_x000B_DKKAMTNC3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" s="5"/>
      </tp>
      <tp>
        <v>-0.41900000000000004</v>
        <stp/>
        <stp>_x000B_DKKAMTNC9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" s="5"/>
      </tp>
      <tp>
        <v>-0.44900000000000001</v>
        <stp/>
        <stp>_x000B_DKKAMTNC9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" s="5"/>
      </tp>
      <tp>
        <v>0.76</v>
        <stp/>
        <stp>_x0007_NOK6F1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2" s="3"/>
      </tp>
      <tp>
        <v>0.70000000000000007</v>
        <stp/>
        <stp>_x0007_NOK6F3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4" s="3"/>
      </tp>
      <tp>
        <v>0.72</v>
        <stp/>
        <stp>_x0007_NOK6F2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3" s="3"/>
      </tp>
      <tp>
        <v>0.69000000000000006</v>
        <stp/>
        <stp>_x0007_NOK6F4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5" s="3"/>
      </tp>
      <tp>
        <v>0.67</v>
        <stp/>
        <stp>_x0007_NOK6F3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4" s="3"/>
      </tp>
      <tp>
        <v>0.69000000000000006</v>
        <stp/>
        <stp>_x0007_NOK6F2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3" s="3"/>
      </tp>
      <tp>
        <v>0.73</v>
        <stp/>
        <stp>_x0007_NOK6F1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2" s="3"/>
      </tp>
      <tp>
        <v>0.66</v>
        <stp/>
        <stp>_x0007_NOK6F4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5" s="3"/>
      </tp>
      <tp>
        <v>2.52E-2</v>
        <stp/>
        <stp>_x0007_DKK6F6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8" s="5"/>
      </tp>
      <tp>
        <v>9.0000000000000008E-4</v>
        <stp/>
        <stp>_x0007_DKK6F5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7" s="5"/>
      </tp>
      <tp>
        <v>-2.58E-2</v>
        <stp/>
        <stp>_x0007_DKK6F4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6" s="5"/>
      </tp>
      <tp>
        <v>-4.3300000000000005E-2</v>
        <stp/>
        <stp>_x0007_DKK6F3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5" s="5"/>
      </tp>
      <tp>
        <v>-5.3800000000000001E-2</v>
        <stp/>
        <stp>_x0007_DKK6F2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4" s="5"/>
      </tp>
      <tp>
        <v>-6.2300000000000001E-2</v>
        <stp/>
        <stp>_x0007_DKK6F1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3" s="5"/>
      </tp>
      <tp>
        <v>3.09E-2</v>
        <stp/>
        <stp>_x0007_DKK6F5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7" s="5"/>
      </tp>
      <tp>
        <v>4.2000000000000006E-3</v>
        <stp/>
        <stp>_x0007_DKK6F4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6" s="5"/>
      </tp>
      <tp>
        <v>5.5200000000000006E-2</v>
        <stp/>
        <stp>_x0007_DKK6F6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8" s="5"/>
      </tp>
      <tp>
        <v>-3.2300000000000002E-2</v>
        <stp/>
        <stp>_x0007_DKK6F1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3" s="5"/>
      </tp>
      <tp>
        <v>-1.3300000000000001E-2</v>
        <stp/>
        <stp>_x0007_DKK6F3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5" s="5"/>
      </tp>
      <tp>
        <v>-2.3800000000000002E-2</v>
        <stp/>
        <stp>_x0007_DKK6F2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4" s="5"/>
      </tp>
      <tp>
        <v>0.81</v>
        <stp/>
        <stp>_x0007_NOK3F9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8" s="3"/>
      </tp>
      <tp>
        <v>0.75</v>
        <stp/>
        <stp>_x0007_NOK3F8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7" s="3"/>
      </tp>
      <tp>
        <v>0.65500000000000003</v>
        <stp/>
        <stp>_x0007_NOK3F1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3"/>
      </tp>
      <tp>
        <v>0.64500000000000002</v>
        <stp/>
        <stp>_x0007_NOK3F3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3"/>
      </tp>
      <tp>
        <v>0.60499999999999998</v>
        <stp/>
        <stp>_x0007_NOK3F2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3"/>
      </tp>
      <tp>
        <v>0.63</v>
        <stp/>
        <stp>_x0007_NOK3F5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3"/>
      </tp>
      <tp>
        <v>0.60499999999999998</v>
        <stp/>
        <stp>_x0007_NOK3F4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3"/>
      </tp>
      <tp>
        <v>0.73</v>
        <stp/>
        <stp>_x0007_NOK3F7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" s="3"/>
      </tp>
      <tp>
        <v>0.66</v>
        <stp/>
        <stp>_x0007_NOK3F6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" s="3"/>
      </tp>
      <tp>
        <v>0.625</v>
        <stp/>
        <stp>_x0007_NOK3F3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" s="3"/>
      </tp>
      <tp>
        <v>0.58499999999999996</v>
        <stp/>
        <stp>_x0007_NOK3F2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" s="3"/>
      </tp>
      <tp>
        <v>0.63500000000000001</v>
        <stp/>
        <stp>_x0007_NOK3F1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" s="3"/>
      </tp>
      <tp>
        <v>0.70000000000000007</v>
        <stp/>
        <stp>_x0007_NOK3F7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" s="3"/>
      </tp>
      <tp>
        <v>0.63</v>
        <stp/>
        <stp>_x0007_NOK3F6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" s="3"/>
      </tp>
      <tp>
        <v>0.6</v>
        <stp/>
        <stp>_x0007_NOK3F5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" s="3"/>
      </tp>
      <tp>
        <v>0.58499999999999996</v>
        <stp/>
        <stp>_x0007_NOK3F4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" s="3"/>
      </tp>
      <tp>
        <v>0.78</v>
        <stp/>
        <stp>_x0007_NOK3F9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8" s="3"/>
      </tp>
      <tp>
        <v>0.72</v>
        <stp/>
        <stp>_x0007_NOK3F8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7" s="3"/>
      </tp>
      <tp>
        <v>-8.8700000000000001E-2</v>
        <stp/>
        <stp>_x0007_DKK3F7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9" s="5"/>
      </tp>
      <tp>
        <v>-0.11130000000000001</v>
        <stp/>
        <stp>_x0007_DKK3F6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8" s="5"/>
      </tp>
      <tp>
        <v>-0.14000000000000001</v>
        <stp/>
        <stp>_x0007_DKK3F5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7" s="5"/>
      </tp>
      <tp>
        <v>-0.17</v>
        <stp/>
        <stp>_x0007_DKK3F4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6" s="5"/>
      </tp>
      <tp>
        <v>-0.18</v>
        <stp/>
        <stp>_x0007_DKK3F3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5" s="5"/>
      </tp>
      <tp>
        <v>-0.19</v>
        <stp/>
        <stp>_x0007_DKK3F2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4" s="5"/>
      </tp>
      <tp>
        <v>-0.2</v>
        <stp/>
        <stp>_x0007_DKK3F1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3" s="5"/>
      </tp>
      <tp>
        <v>-4.4600000000000001E-2</v>
        <stp/>
        <stp>_x0007_DKK3F9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1" s="5"/>
      </tp>
      <tp>
        <v>-6.5700000000000008E-2</v>
        <stp/>
        <stp>_x0007_DKK3F8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0" s="5"/>
      </tp>
      <tp>
        <v>-1.46E-2</v>
        <stp/>
        <stp>_x0007_DKK3F9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1" s="5"/>
      </tp>
      <tp>
        <v>-3.5700000000000003E-2</v>
        <stp/>
        <stp>_x0007_DKK3F8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0" s="5"/>
      </tp>
      <tp>
        <v>-0.12</v>
        <stp/>
        <stp>_x0007_DKK3F5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7" s="5"/>
      </tp>
      <tp>
        <v>-0.15</v>
        <stp/>
        <stp>_x0007_DKK3F4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6" s="5"/>
      </tp>
      <tp>
        <v>-5.8700000000000002E-2</v>
        <stp/>
        <stp>_x0007_DKK3F7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9" s="5"/>
      </tp>
      <tp>
        <v>-8.1299999999999997E-2</v>
        <stp/>
        <stp>_x0007_DKK3F6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8" s="5"/>
      </tp>
      <tp>
        <v>-0.18</v>
        <stp/>
        <stp>_x0007_DKK3F1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3" s="5"/>
      </tp>
      <tp>
        <v>-0.16</v>
        <stp/>
        <stp>_x0007_DKK3F3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5" s="5"/>
      </tp>
      <tp>
        <v>-0.17</v>
        <stp/>
        <stp>_x0007_DKK3F2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4" s="5"/>
      </tp>
      <tp>
        <v>0.2</v>
        <stp/>
        <stp>_x0007_SEK3F3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3" s="1"/>
      </tp>
      <tp>
        <v>0.188</v>
        <stp/>
        <stp>_x0007_SEK3F2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2" s="1"/>
      </tp>
      <tp>
        <v>0.20200000000000001</v>
        <stp/>
        <stp>_x0007_SEK3F1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1" s="1"/>
      </tp>
      <tp>
        <v>0.2</v>
        <stp/>
        <stp>_x0007_SEK3F7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7" s="1"/>
      </tp>
      <tp>
        <v>0.22</v>
        <stp/>
        <stp>_x0007_SEK3F6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6" s="1"/>
      </tp>
      <tp>
        <v>0.215</v>
        <stp/>
        <stp>_x0007_SEK3F5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5" s="1"/>
      </tp>
      <tp>
        <v>0.22</v>
        <stp/>
        <stp>_x0007_SEK3F4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4" s="1"/>
      </tp>
      <tp>
        <v>0.31900000000000001</v>
        <stp/>
        <stp>_x0007_SEK3F9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9" s="1"/>
      </tp>
      <tp>
        <v>0.23500000000000001</v>
        <stp/>
        <stp>_x0007_SEK3F8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8" s="1"/>
      </tp>
      <tp>
        <v>0.27900000000000003</v>
        <stp/>
        <stp>_x0007_SEK3F9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9" s="1"/>
      </tp>
      <tp>
        <v>0.20500000000000002</v>
        <stp/>
        <stp>_x0007_SEK3F8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8" s="1"/>
      </tp>
      <tp>
        <v>0.182</v>
        <stp/>
        <stp>_x0007_SEK3F1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1" s="1"/>
      </tp>
      <tp>
        <v>0.18</v>
        <stp/>
        <stp>_x0007_SEK3F3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3" s="1"/>
      </tp>
      <tp>
        <v>0.16800000000000001</v>
        <stp/>
        <stp>_x0007_SEK3F2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2" s="1"/>
      </tp>
      <tp>
        <v>0.185</v>
        <stp/>
        <stp>_x0007_SEK3F5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5" s="1"/>
      </tp>
      <tp>
        <v>0.2</v>
        <stp/>
        <stp>_x0007_SEK3F4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4" s="1"/>
      </tp>
      <tp>
        <v>0.17</v>
        <stp/>
        <stp>_x0007_SEK3F7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7" s="1"/>
      </tp>
      <tp>
        <v>0.2</v>
        <stp/>
        <stp>_x0007_SEK3F6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6" s="1"/>
      </tp>
      <tp>
        <v>0.24</v>
        <stp/>
        <stp>_x0005_NOWA=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2" s="3"/>
      </tp>
      <tp>
        <v>0.9567500000000001</v>
        <stp/>
        <stp xml:space="preserve">	USD1YFSR=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2" s="2"/>
      </tp>
      <tp>
        <v>0.23825000000000002</v>
        <stp/>
        <stp xml:space="preserve">	GBP1MFSR=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4" s="6"/>
      </tp>
      <tp>
        <v>0.79463000000000006</v>
        <stp/>
        <stp xml:space="preserve">	GBP1YFSR=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8" s="6"/>
      </tp>
      <tp>
        <v>0.92488000000000004</v>
        <stp/>
        <stp xml:space="preserve">	USD1MFSR=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8" s="2"/>
      </tp>
      <tp>
        <v>0.79300000000000004</v>
        <stp/>
        <stp>_x000B_USDAM3L25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7" s="2"/>
      </tp>
      <tp>
        <v>0.77300000000000002</v>
        <stp/>
        <stp>_x000B_USDAM3L25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7" s="2"/>
      </tp>
      <tp>
        <v>0.77129999999999999</v>
        <stp/>
        <stp>_x000B_USDAM3L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6" s="2"/>
      </tp>
      <tp>
        <v>0.73170000000000002</v>
        <stp/>
        <stp>_x000B_USDAM3L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6" s="2"/>
      </tp>
      <tp>
        <v>0.69800000000000006</v>
        <stp/>
        <stp>_x000B_SEKAB3S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6" s="1"/>
      </tp>
      <tp>
        <v>0.66800000000000004</v>
        <stp/>
        <stp>_x000B_SEKAB3S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6" s="1"/>
      </tp>
      <tp>
        <v>0.16500000000000001</v>
        <stp/>
        <stp>_x000B_EURAB6E29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6" s="4"/>
      </tp>
      <tp>
        <v>0.17600000000000002</v>
        <stp/>
        <stp>_x000B_EURAB6E28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5" s="4"/>
      </tp>
      <tp>
        <v>0.20600000000000002</v>
        <stp/>
        <stp>_x000B_EURAB6E28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5" s="4"/>
      </tp>
      <tp>
        <v>0.19500000000000001</v>
        <stp/>
        <stp>_x000B_EURAB6E29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6" s="4"/>
      </tp>
      <tp>
        <v>0.23</v>
        <stp/>
        <stp>_x000B_EURAB6E21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8" s="4"/>
      </tp>
      <tp>
        <v>0.46500000000000002</v>
        <stp/>
        <stp>_x000B_DKKAB6C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1" s="5"/>
      </tp>
      <tp>
        <v>0.251</v>
        <stp/>
        <stp>_x000B_EURAB6E22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9" s="4"/>
      </tp>
      <tp>
        <v>0.2225</v>
        <stp/>
        <stp>_x000B_EURAB3E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0" s="4"/>
      </tp>
      <tp>
        <v>0.25170000000000003</v>
        <stp/>
        <stp>_x000B_EURAB6E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7" s="4"/>
      </tp>
      <tp>
        <v>0.251</v>
        <stp/>
        <stp>_x000B_EURAB6E23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0" s="4"/>
      </tp>
      <tp>
        <v>0.23</v>
        <stp/>
        <stp>_x000B_EURAB6E23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0" s="4"/>
      </tp>
      <tp>
        <v>0.2427</v>
        <stp/>
        <stp>_x000B_EURAB3E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0" s="4"/>
      </tp>
      <tp>
        <v>0.2717</v>
        <stp/>
        <stp>_x000B_EURAB6E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7" s="4"/>
      </tp>
      <tp>
        <v>0.505</v>
        <stp/>
        <stp>_x000B_DKKAB6C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1" s="5"/>
      </tp>
      <tp>
        <v>0.23</v>
        <stp/>
        <stp>_x000B_EURAB6E22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9" s="4"/>
      </tp>
      <tp>
        <v>0.251</v>
        <stp/>
        <stp>_x000B_EURAB6E21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8" s="4"/>
      </tp>
      <tp>
        <v>0.1963</v>
        <stp/>
        <stp>_x000B_EURAB3E25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1" s="4"/>
      </tp>
      <tp>
        <v>0.21780000000000002</v>
        <stp/>
        <stp>_x000B_EURAB6E25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2" s="4"/>
      </tp>
      <tp>
        <v>0.23</v>
        <stp/>
        <stp>_x000B_EURAB6E26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3" s="4"/>
      </tp>
      <tp>
        <v>0.23</v>
        <stp/>
        <stp>_x000B_EURAB6E24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1" s="4"/>
      </tp>
      <tp>
        <v>0.40500000000000003</v>
        <stp/>
        <stp>_x000B_DKKAB6C25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2" s="5"/>
      </tp>
      <tp>
        <v>0.218</v>
        <stp/>
        <stp>_x000B_EURAB6E27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4" s="4"/>
      </tp>
      <tp>
        <v>0.44500000000000001</v>
        <stp/>
        <stp>_x000B_DKKAB6C25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2" s="5"/>
      </tp>
      <tp>
        <v>0.188</v>
        <stp/>
        <stp>_x000B_EURAB6E27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4" s="4"/>
      </tp>
      <tp>
        <v>0.251</v>
        <stp/>
        <stp>_x000B_EURAB6E24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1" s="4"/>
      </tp>
      <tp>
        <v>0.2</v>
        <stp/>
        <stp>_x000B_EURAB6E26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3" s="4"/>
      </tp>
      <tp>
        <v>0.20630000000000001</v>
        <stp/>
        <stp>_x000B_EURAB3E25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1" s="4"/>
      </tp>
      <tp>
        <v>0.2278</v>
        <stp/>
        <stp>_x000B_EURAB6E25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2" s="4"/>
      </tp>
      <tp>
        <v>0.80840000000000001</v>
        <stp/>
        <stp>_x000B_USDAM3L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8" s="2"/>
      </tp>
      <tp>
        <v>0.76880000000000004</v>
        <stp/>
        <stp>_x000B_USDAM3L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8" s="2"/>
      </tp>
      <tp>
        <v>0.57000000000000006</v>
        <stp/>
        <stp>_x000B_SEKAB3S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7" s="1"/>
      </tp>
      <tp>
        <v>0.54</v>
        <stp/>
        <stp>_x000B_SEKAB3S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7" s="1"/>
      </tp>
      <tp>
        <v>0.32740000000000002</v>
        <stp/>
        <stp>_x000B_DKKAB6C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3" s="5"/>
      </tp>
      <tp>
        <v>0.14530000000000001</v>
        <stp/>
        <stp>_x000B_EURAB3E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2" s="4"/>
      </tp>
      <tp>
        <v>0.15970000000000001</v>
        <stp/>
        <stp>_x000B_EURAB6E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7" s="4"/>
      </tp>
      <tp>
        <v>0.15529999999999999</v>
        <stp/>
        <stp>_x000B_EURAB3E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2" s="4"/>
      </tp>
      <tp>
        <v>0.1797</v>
        <stp/>
        <stp>_x000B_EURAB6E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7" s="4"/>
      </tp>
      <tp>
        <v>0.3674</v>
        <stp/>
        <stp>_x000B_DKKAB6C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3" s="5"/>
      </tp>
      <tp>
        <v>0.54188000000000003</v>
        <stp/>
        <stp xml:space="preserve">	GBP3MFSR=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6" s="6"/>
      </tp>
      <tp>
        <v>1.23238</v>
        <stp/>
        <stp xml:space="preserve">	USD3MFSR=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0" s="2"/>
      </tp>
      <tp>
        <v>0.4</v>
        <stp/>
        <stp xml:space="preserve">	GBP2MFSR=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5" s="6"/>
      </tp>
      <tp>
        <v>1.1016300000000001</v>
        <stp/>
        <stp xml:space="preserve">	USD2MFSR=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9" s="2"/>
      </tp>
      <tp>
        <v>0.77400000000000002</v>
        <stp/>
        <stp>_x000B_USDAM3L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5" s="2"/>
      </tp>
      <tp>
        <v>0.754</v>
        <stp/>
        <stp>_x000B_USDAM3L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5" s="2"/>
      </tp>
      <tp>
        <v>0.7248</v>
        <stp/>
        <stp>_x000B_USDAM3L12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4" s="2"/>
      </tp>
      <tp>
        <v>0.22800000000000001</v>
        <stp/>
        <stp>_x000B_SEKAB3S18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4" s="1"/>
      </tp>
      <tp>
        <v>0.73470000000000002</v>
        <stp/>
        <stp>_x000B_USDAM3L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3" s="2"/>
      </tp>
      <tp>
        <v>0.69510000000000005</v>
        <stp/>
        <stp>_x000B_USDAM3L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3" s="2"/>
      </tp>
      <tp>
        <v>0.76440000000000008</v>
        <stp/>
        <stp>_x000B_USDAM3L12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4" s="2"/>
      </tp>
      <tp>
        <v>0.20800000000000002</v>
        <stp/>
        <stp>_x000B_SEKAB3S18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4" s="1"/>
      </tp>
      <tp>
        <v>0.67800000000000005</v>
        <stp/>
        <stp>_x000B_SEKAB3S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5" s="1"/>
      </tp>
      <tp>
        <v>0.64800000000000002</v>
        <stp/>
        <stp>_x000B_SEKAB3S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5" s="1"/>
      </tp>
      <tp>
        <v>0.53300000000000003</v>
        <stp/>
        <stp>_x000B_SEKAB3S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3" s="1"/>
      </tp>
      <tp>
        <v>0.58800000000000008</v>
        <stp/>
        <stp>_x000B_SEKAB3S12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4" s="1"/>
      </tp>
      <tp>
        <v>0.60799999999999998</v>
        <stp/>
        <stp>_x000B_SEKAB3S12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4" s="1"/>
      </tp>
      <tp>
        <v>0.51300000000000001</v>
        <stp/>
        <stp>_x000B_SEKAB3S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3" s="1"/>
      </tp>
      <tp>
        <v>0.21960000000000002</v>
        <stp/>
        <stp>_x000B_EURAB3E19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9" s="4"/>
      </tp>
      <tp>
        <v>0.2505</v>
        <stp/>
        <stp>_x000B_EURAB6E19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6" s="4"/>
      </tp>
      <tp>
        <v>0.21330000000000002</v>
        <stp/>
        <stp>_x000B_EURAB3E18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8" s="4"/>
      </tp>
      <tp>
        <v>1.31</v>
        <stp/>
        <stp>_x000B_NOKAB6O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5" s="3"/>
      </tp>
      <tp>
        <v>0.24580000000000002</v>
        <stp/>
        <stp>_x000B_EURAB6E18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5" s="4"/>
      </tp>
      <tp>
        <v>-0.31490000000000001</v>
        <stp/>
        <stp>_x000B_EURAB6E18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8" s="4"/>
      </tp>
      <tp>
        <v>-0.39269999999999999</v>
        <stp/>
        <stp>_x000B_EURAB3E18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1" s="4"/>
      </tp>
      <tp>
        <v>-0.28450000000000003</v>
        <stp/>
        <stp>_x000B_EURAB6E18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8" s="4"/>
      </tp>
      <tp>
        <v>-0.36010000000000003</v>
        <stp/>
        <stp>_x000B_EURAB3E18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1" s="4"/>
      </tp>
      <tp>
        <v>0.23300000000000001</v>
        <stp/>
        <stp>_x000B_EURAB3E18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8" s="4"/>
      </tp>
      <tp>
        <v>1.26</v>
        <stp/>
        <stp>_x000B_NOKAB6O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5" s="3"/>
      </tp>
      <tp>
        <v>0.26580000000000004</v>
        <stp/>
        <stp>_x000B_EURAB6E18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5" s="4"/>
      </tp>
      <tp>
        <v>0.23960000000000001</v>
        <stp/>
        <stp>_x000B_EURAB3E19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9" s="4"/>
      </tp>
      <tp>
        <v>0.27050000000000002</v>
        <stp/>
        <stp>_x000B_EURAB6E19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6" s="4"/>
      </tp>
      <tp>
        <v>1.395</v>
        <stp/>
        <stp>_x000B_NOKAB6O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6" s="3"/>
      </tp>
      <tp>
        <v>1.345</v>
        <stp/>
        <stp>_x000B_NOKAB6O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6" s="3"/>
      </tp>
      <tp>
        <v>4.2500000000000003E-2</v>
        <stp/>
        <stp>_x000B_EURAB3E11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1" s="4"/>
      </tp>
      <tp>
        <v>9.6000000000000002E-2</v>
        <stp/>
        <stp>_x000B_EURAB6E11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8" s="4"/>
      </tp>
      <tp>
        <v>0.33</v>
        <stp/>
        <stp>_x000B_DKKAB6C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8" s="5"/>
      </tp>
      <tp>
        <v>0.10050000000000001</v>
        <stp/>
        <stp>_x000B_EURAB3E12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2" s="4"/>
      </tp>
      <tp>
        <v>0.15</v>
        <stp/>
        <stp>_x000B_EURAB6E12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9" s="4"/>
      </tp>
      <tp>
        <v>0.42560000000000003</v>
        <stp/>
        <stp>_x000B_DKKAB6C12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9" s="5"/>
      </tp>
      <tp>
        <v>2E-3</v>
        <stp/>
        <stp>_x000B_EURAB3E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0" s="4"/>
      </tp>
      <tp>
        <v>5.9700000000000003E-2</v>
        <stp/>
        <stp>_x000B_EURAB6E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7" s="4"/>
      </tp>
      <tp>
        <v>0.13390000000000002</v>
        <stp/>
        <stp>_x000B_EURAB3E13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3" s="4"/>
      </tp>
      <tp>
        <v>0.18010000000000001</v>
        <stp/>
        <stp>_x000B_EURAB6E13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0" s="4"/>
      </tp>
      <tp>
        <v>0.1139</v>
        <stp/>
        <stp>_x000B_EURAB3E13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3" s="4"/>
      </tp>
      <tp>
        <v>0.15990000000000001</v>
        <stp/>
        <stp>_x000B_EURAB6E13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0" s="4"/>
      </tp>
      <tp>
        <v>0.3856</v>
        <stp/>
        <stp>_x000B_DKKAB6C12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9" s="5"/>
      </tp>
      <tp>
        <v>2.2200000000000001E-2</v>
        <stp/>
        <stp>_x000B_EURAB3E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0" s="4"/>
      </tp>
      <tp>
        <v>7.9700000000000007E-2</v>
        <stp/>
        <stp>_x000B_EURAB6E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7" s="4"/>
      </tp>
      <tp>
        <v>0.36000000000000004</v>
        <stp/>
        <stp>_x000B_DKKAB6C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8" s="5"/>
      </tp>
      <tp>
        <v>8.0500000000000002E-2</v>
        <stp/>
        <stp>_x000B_EURAB3E12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2" s="4"/>
      </tp>
      <tp>
        <v>0.13020000000000001</v>
        <stp/>
        <stp>_x000B_EURAB6E12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9" s="4"/>
      </tp>
      <tp>
        <v>6.25E-2</v>
        <stp/>
        <stp>_x000B_EURAB3E11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1" s="4"/>
      </tp>
      <tp>
        <v>0.11600000000000001</v>
        <stp/>
        <stp>_x000B_EURAB6E11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8" s="4"/>
      </tp>
      <tp>
        <v>0.16930000000000001</v>
        <stp/>
        <stp>_x000B_EURAB3E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5" s="4"/>
      </tp>
      <tp>
        <v>0.20770000000000002</v>
        <stp/>
        <stp>_x000B_EURAB6E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2" s="4"/>
      </tp>
      <tp>
        <v>0.20770000000000002</v>
        <stp/>
        <stp>_x000B_EURAB3E16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6" s="4"/>
      </tp>
      <tp>
        <v>0.24480000000000002</v>
        <stp/>
        <stp>_x000B_EURAB6E16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3" s="4"/>
      </tp>
      <tp>
        <v>0.14319999999999999</v>
        <stp/>
        <stp>_x000B_EURAB3E14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4" s="4"/>
      </tp>
      <tp>
        <v>0.18610000000000002</v>
        <stp/>
        <stp>_x000B_EURAB6E14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1" s="4"/>
      </tp>
      <tp>
        <v>0.45020000000000004</v>
        <stp/>
        <stp>_x000B_DKKAB6C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0" s="5"/>
      </tp>
      <tp>
        <v>0.2223</v>
        <stp/>
        <stp>_x000B_EURAB3E17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7" s="4"/>
      </tp>
      <tp>
        <v>0.25750000000000001</v>
        <stp/>
        <stp>_x000B_EURAB6E17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4" s="4"/>
      </tp>
      <tp>
        <v>0.49020000000000002</v>
        <stp/>
        <stp>_x000B_DKKAB6C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0" s="5"/>
      </tp>
      <tp>
        <v>0.2026</v>
        <stp/>
        <stp>_x000B_EURAB3E17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7" s="4"/>
      </tp>
      <tp>
        <v>0.23750000000000002</v>
        <stp/>
        <stp>_x000B_EURAB6E17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4" s="4"/>
      </tp>
      <tp>
        <v>0.16320000000000001</v>
        <stp/>
        <stp>_x000B_EURAB3E14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4" s="4"/>
      </tp>
      <tp>
        <v>0.20610000000000001</v>
        <stp/>
        <stp>_x000B_EURAB6E14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1" s="4"/>
      </tp>
      <tp>
        <v>0.18740000000000001</v>
        <stp/>
        <stp>_x000B_EURAB3E16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6" s="4"/>
      </tp>
      <tp>
        <v>0.2248</v>
        <stp/>
        <stp>_x000B_EURAB6E16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3" s="4"/>
      </tp>
      <tp>
        <v>0.17930000000000001</v>
        <stp/>
        <stp>_x000B_EURAB3E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5" s="4"/>
      </tp>
      <tp>
        <v>0.22750000000000001</v>
        <stp/>
        <stp>_x000B_EURAB6E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2" s="4"/>
      </tp>
      <tp>
        <v>0.68</v>
        <stp/>
        <stp>_x000B_USDAM3L40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9" s="2"/>
      </tp>
      <tp>
        <v>0.66</v>
        <stp/>
        <stp>_x000B_USDAM3L40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9" s="2"/>
      </tp>
      <tp>
        <v>6.5299999999999997E-2</v>
        <stp/>
        <stp>_x000B_EURAB3E40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3" s="4"/>
      </tp>
      <tp>
        <v>7.3700000000000002E-2</v>
        <stp/>
        <stp>_x000B_EURAB6E40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8" s="4"/>
      </tp>
      <tp>
        <v>7.5300000000000006E-2</v>
        <stp/>
        <stp>_x000B_EURAB3E40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3" s="4"/>
      </tp>
      <tp>
        <v>9.3700000000000006E-2</v>
        <stp/>
        <stp>_x000B_EURAB6E40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8" s="4"/>
      </tp>
      <tp>
        <v>0.67713000000000001</v>
        <stp/>
        <stp xml:space="preserve">	GBP6MFSR=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7" s="6"/>
      </tp>
      <tp>
        <v>0.98213000000000006</v>
        <stp/>
        <stp xml:space="preserve">	USD6MFSR=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1" s="2"/>
      </tp>
      <tp>
        <v>0.60099999999999998</v>
        <stp/>
        <stp>_x000B_USDAM3L50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0" s="2"/>
      </tp>
      <tp>
        <v>0.58100000000000007</v>
        <stp/>
        <stp>_x000B_USDAM3L50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0" s="2"/>
      </tp>
      <tp>
        <v>-6.0000000000000001E-3</v>
        <stp/>
        <stp>_x000B_EURAB3E50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4" s="4"/>
      </tp>
      <tp>
        <v>-1.5E-3</v>
        <stp/>
        <stp>_x000B_EURAB6E50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9" s="4"/>
      </tp>
      <tp>
        <v>1.4E-2</v>
        <stp/>
        <stp>_x000B_EURAB3E50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4" s="4"/>
      </tp>
      <tp>
        <v>1.8700000000000001E-2</v>
        <stp/>
        <stp>_x000B_EURAB6E50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9" s="4"/>
      </tp>
      <tp>
        <v>0.71440000000000003</v>
        <stp/>
        <stp xml:space="preserve">
USDAM3L9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2" s="2"/>
      </tp>
      <tp>
        <v>0.6986</v>
        <stp/>
        <stp xml:space="preserve">
USDAM3L8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1" s="2"/>
      </tp>
      <tp t="s">
        <v>#N/A The record could not be found</v>
        <stp/>
        <stp xml:space="preserve">	EURIBOR06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49" s="4"/>
      </tp>
      <tp t="s">
        <v>#N/A The record could not be found</v>
        <stp/>
        <stp xml:space="preserve">	EURIBOR07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0" s="4"/>
      </tp>
      <tp t="s">
        <v>#N/A The record could not be found</v>
        <stp/>
        <stp xml:space="preserve">	EURIBOR04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47" s="4"/>
      </tp>
      <tp t="s">
        <v>#N/A The record could not be found</v>
        <stp/>
        <stp xml:space="preserve">	EURIBOR05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48" s="4"/>
      </tp>
      <tp t="s">
        <v>#N/A The record could not be found</v>
        <stp/>
        <stp xml:space="preserve">	EURIBOR03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46" s="4"/>
      </tp>
      <tp t="s">
        <v>#N/A The record could not be found</v>
        <stp/>
        <stp xml:space="preserve">	EURIBOR08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1" s="4"/>
      </tp>
      <tp t="s">
        <v>#N/A The record could not be found</v>
        <stp/>
        <stp xml:space="preserve">	EURIBOR09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2" s="4"/>
      </tp>
      <tp t="s">
        <v>#N/A The record could not be found</v>
        <stp/>
        <stp xml:space="preserve">	EURIBOR16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44" s="4"/>
      </tp>
      <tp t="s">
        <v>#N/A</v>
        <stp/>
        <stp xml:space="preserve">	EURIBOR17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45" s="4"/>
      </tp>
      <tp t="s">
        <v>#N/A The record could not be found</v>
        <stp/>
        <stp xml:space="preserve">	EURIBOR14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7" s="4"/>
      </tp>
      <tp t="s">
        <v>#N/A The record could not be found</v>
        <stp/>
        <stp xml:space="preserve">	EURIBOR12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5" s="4"/>
      </tp>
      <tp t="s">
        <v>#N/A The record could not be found</v>
        <stp/>
        <stp xml:space="preserve">	EURIBOR13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6" s="4"/>
      </tp>
      <tp t="s">
        <v>#N/A The record could not be found</v>
        <stp/>
        <stp xml:space="preserve">	EURIBOR10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3" s="4"/>
      </tp>
      <tp t="s">
        <v>#N/A The record could not be found</v>
        <stp/>
        <stp xml:space="preserve">	EURIBOR11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4" s="4"/>
      </tp>
      <tp>
        <v>0.63300000000000001</v>
        <stp/>
        <stp xml:space="preserve">
USDAM3L1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4" s="2"/>
      </tp>
      <tp>
        <v>0.63550000000000006</v>
        <stp/>
        <stp>_x000B_GBPSB6L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5" s="6"/>
      </tp>
      <tp>
        <v>0.64150000000000007</v>
        <stp/>
        <stp>_x000B_GBPSB6L12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6" s="6"/>
      </tp>
      <tp>
        <v>0.65650000000000008</v>
        <stp/>
        <stp>_x000B_GBPSB6L12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6" s="6"/>
      </tp>
      <tp>
        <v>0.62050000000000005</v>
        <stp/>
        <stp>_x000B_GBPSB6L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5" s="6"/>
      </tp>
      <tp>
        <v>0.67500000000000004</v>
        <stp/>
        <stp>_x000B_GBPSB6L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7" s="6"/>
      </tp>
      <tp>
        <v>0.66</v>
        <stp/>
        <stp>_x000B_GBPSB6L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7" s="6"/>
      </tp>
      <tp>
        <v>0.68100000000000005</v>
        <stp/>
        <stp>_x000B_GBPSB6L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8" s="6"/>
      </tp>
      <tp>
        <v>0.66600000000000004</v>
        <stp/>
        <stp>_x000B_GBPSB6L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8" s="6"/>
      </tp>
      <tp>
        <v>0.66780000000000006</v>
        <stp/>
        <stp>_x000B_GBPSB6L25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9" s="6"/>
      </tp>
      <tp>
        <v>0.65280000000000005</v>
        <stp/>
        <stp>_x000B_GBPSB6L25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9" s="6"/>
      </tp>
      <tp>
        <v>0.50700000000000001</v>
        <stp/>
        <stp xml:space="preserve">
USDAM3L3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6" s="2"/>
      </tp>
      <tp>
        <v>0.65050000000000008</v>
        <stp/>
        <stp>_x000B_GBPSB6L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0" s="6"/>
      </tp>
      <tp>
        <v>0.63550000000000006</v>
        <stp/>
        <stp>_x000B_GBPSB6L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0" s="6"/>
      </tp>
      <tp>
        <v>0.51</v>
        <stp/>
        <stp xml:space="preserve">
USDAM3L2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5" s="2"/>
      </tp>
      <tp>
        <v>0.67400000000000004</v>
        <stp/>
        <stp>_x000B_GBPSB6L40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1" s="6"/>
      </tp>
      <tp>
        <v>0.504</v>
        <stp/>
        <stp>_x000B_GBPSB6L40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1" s="6"/>
      </tp>
      <tp>
        <v>0.56200000000000006</v>
        <stp/>
        <stp xml:space="preserve">
USDAM3L5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8" s="2"/>
      </tp>
      <tp>
        <v>0.629</v>
        <stp/>
        <stp>_x000B_GBPSB6L50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2" s="6"/>
      </tp>
      <tp>
        <v>0.45900000000000002</v>
        <stp/>
        <stp>_x000B_GBPSB6L50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2" s="6"/>
      </tp>
      <tp>
        <v>0.53100000000000003</v>
        <stp/>
        <stp xml:space="preserve">
USDAM3L4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7" s="2"/>
      </tp>
      <tp>
        <v>0.63800000000000001</v>
        <stp/>
        <stp xml:space="preserve">
USDAM3L7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0" s="2"/>
      </tp>
      <tp>
        <v>0.63419999999999999</v>
        <stp/>
        <stp xml:space="preserve">
USDAM3L6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9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180975</xdr:colOff>
      <xdr:row>31</xdr:row>
      <xdr:rowOff>104775</xdr:rowOff>
    </xdr:from>
    <xdr:to>
      <xdr:col>16</xdr:col>
      <xdr:colOff>600644</xdr:colOff>
      <xdr:row>54</xdr:row>
      <xdr:rowOff>86334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449467-A7F8-4385-9029-151FD3110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15525" y="7791450"/>
          <a:ext cx="4077269" cy="4363059"/>
        </a:xfrm>
        <a:prstGeom prst="rect">
          <a:avLst/>
        </a:prstGeom>
      </xdr:spPr>
    </xdr:pic>
    <xdr:clientData/>
  </xdr:twoCellAnchor>
  <xdr:twoCellAnchor editAs="oneCell">
    <xdr:from>
      <xdr:col>23</xdr:col>
      <xdr:colOff>554181</xdr:colOff>
      <xdr:row>3</xdr:row>
      <xdr:rowOff>311727</xdr:rowOff>
    </xdr:from>
    <xdr:to>
      <xdr:col>53</xdr:col>
      <xdr:colOff>365327</xdr:colOff>
      <xdr:row>44</xdr:row>
      <xdr:rowOff>94778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A6DE020-3656-4E7F-B670-CD593ABDF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32136" y="1281545"/>
          <a:ext cx="17995236" cy="9030960"/>
        </a:xfrm>
        <a:prstGeom prst="rect">
          <a:avLst/>
        </a:prstGeom>
      </xdr:spPr>
    </xdr:pic>
    <xdr:clientData/>
  </xdr:twoCellAnchor>
  <xdr:twoCellAnchor editAs="oneCell">
    <xdr:from>
      <xdr:col>18</xdr:col>
      <xdr:colOff>34636</xdr:colOff>
      <xdr:row>31</xdr:row>
      <xdr:rowOff>138546</xdr:rowOff>
    </xdr:from>
    <xdr:to>
      <xdr:col>25</xdr:col>
      <xdr:colOff>244811</xdr:colOff>
      <xdr:row>74</xdr:row>
      <xdr:rowOff>139689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435128-7031-4177-80CC-9C3E01A75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581909" y="7879773"/>
          <a:ext cx="4453129" cy="81926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3</xdr:col>
      <xdr:colOff>380864</xdr:colOff>
      <xdr:row>86</xdr:row>
      <xdr:rowOff>48403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B8E1EAF-482E-469F-B920-17E87D85A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6136" y="12694227"/>
          <a:ext cx="5229955" cy="557290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59</xdr:row>
      <xdr:rowOff>0</xdr:rowOff>
    </xdr:from>
    <xdr:to>
      <xdr:col>15</xdr:col>
      <xdr:colOff>397487</xdr:colOff>
      <xdr:row>76</xdr:row>
      <xdr:rowOff>124294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B412CB7-A8E7-4D76-A774-14A79CDA4D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67500" y="13075227"/>
          <a:ext cx="6458851" cy="33627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685800</xdr:colOff>
      <xdr:row>15</xdr:row>
      <xdr:rowOff>152400</xdr:rowOff>
    </xdr:from>
    <xdr:to>
      <xdr:col>5</xdr:col>
      <xdr:colOff>1181823</xdr:colOff>
      <xdr:row>60</xdr:row>
      <xdr:rowOff>77386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BB1388-A940-47A7-9144-8E0C9C94A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3067050"/>
          <a:ext cx="5182323" cy="8497486"/>
        </a:xfrm>
        <a:prstGeom prst="rect">
          <a:avLst/>
        </a:prstGeom>
      </xdr:spPr>
    </xdr:pic>
    <xdr:clientData/>
  </xdr:twoCellAnchor>
  <xdr:twoCellAnchor editAs="oneCell">
    <xdr:from>
      <xdr:col>7</xdr:col>
      <xdr:colOff>180975</xdr:colOff>
      <xdr:row>15</xdr:row>
      <xdr:rowOff>152400</xdr:rowOff>
    </xdr:from>
    <xdr:to>
      <xdr:col>15</xdr:col>
      <xdr:colOff>400776</xdr:colOff>
      <xdr:row>62</xdr:row>
      <xdr:rowOff>106018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EBCAFE-0552-4E5D-9DCD-48C9AF814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3067050"/>
          <a:ext cx="5201376" cy="89071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186018</xdr:colOff>
      <xdr:row>3</xdr:row>
      <xdr:rowOff>112619</xdr:rowOff>
    </xdr:from>
    <xdr:to>
      <xdr:col>31</xdr:col>
      <xdr:colOff>592018</xdr:colOff>
      <xdr:row>29</xdr:row>
      <xdr:rowOff>132363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C1BF86-AB1F-4A02-9D9E-6BC040A37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9577" y="684119"/>
          <a:ext cx="6457177" cy="497274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238125</xdr:colOff>
      <xdr:row>2</xdr:row>
      <xdr:rowOff>66675</xdr:rowOff>
    </xdr:from>
    <xdr:to>
      <xdr:col>31</xdr:col>
      <xdr:colOff>903</xdr:colOff>
      <xdr:row>28</xdr:row>
      <xdr:rowOff>95945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6BF91F-4518-492B-B09B-C6BBF8494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82400" y="447675"/>
          <a:ext cx="6468378" cy="498227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66675</xdr:colOff>
      <xdr:row>2</xdr:row>
      <xdr:rowOff>180975</xdr:rowOff>
    </xdr:from>
    <xdr:to>
      <xdr:col>32</xdr:col>
      <xdr:colOff>48529</xdr:colOff>
      <xdr:row>33</xdr:row>
      <xdr:rowOff>10325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EACA83-4DA2-4767-B64B-BE3A5C0D8F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39600" y="561975"/>
          <a:ext cx="6477904" cy="5734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190500</xdr:colOff>
      <xdr:row>2</xdr:row>
      <xdr:rowOff>104775</xdr:rowOff>
    </xdr:from>
    <xdr:to>
      <xdr:col>29</xdr:col>
      <xdr:colOff>448565</xdr:colOff>
      <xdr:row>38</xdr:row>
      <xdr:rowOff>77153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DFA197-3E84-47AB-8D6E-5104C2DCB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2900" y="485775"/>
          <a:ext cx="6373115" cy="6830378"/>
        </a:xfrm>
        <a:prstGeom prst="rect">
          <a:avLst/>
        </a:prstGeom>
      </xdr:spPr>
    </xdr:pic>
    <xdr:clientData/>
  </xdr:twoCellAnchor>
  <xdr:twoCellAnchor editAs="oneCell">
    <xdr:from>
      <xdr:col>20</xdr:col>
      <xdr:colOff>166008</xdr:colOff>
      <xdr:row>38</xdr:row>
      <xdr:rowOff>155121</xdr:rowOff>
    </xdr:from>
    <xdr:to>
      <xdr:col>27</xdr:col>
      <xdr:colOff>389883</xdr:colOff>
      <xdr:row>59</xdr:row>
      <xdr:rowOff>165206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FBCE8A-D343-49F6-9830-6E09F18DD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48408" y="7394121"/>
          <a:ext cx="5119725" cy="40105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</xdr:colOff>
      <xdr:row>1</xdr:row>
      <xdr:rowOff>78442</xdr:rowOff>
    </xdr:from>
    <xdr:to>
      <xdr:col>31</xdr:col>
      <xdr:colOff>458116</xdr:colOff>
      <xdr:row>24</xdr:row>
      <xdr:rowOff>98106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DBA599-146C-4116-8071-49837D6B5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29883" y="268942"/>
          <a:ext cx="6509291" cy="44011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381561</xdr:colOff>
      <xdr:row>3</xdr:row>
      <xdr:rowOff>22410</xdr:rowOff>
    </xdr:from>
    <xdr:to>
      <xdr:col>31</xdr:col>
      <xdr:colOff>148821</xdr:colOff>
      <xdr:row>29</xdr:row>
      <xdr:rowOff>185049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B5F3EB-361F-4261-8D9E-9C84ED29C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21061" y="593910"/>
          <a:ext cx="6423554" cy="51156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asdaq.com/docs/SEK%20OIS%20Product%20Sheet.pdf" TargetMode="External"/><Relationship Id="rId13" Type="http://schemas.openxmlformats.org/officeDocument/2006/relationships/hyperlink" Target="https://www.ecb.europa.eu/stats/financial_markets_and_interest_rates/euro_short-term_rate/html/eurostr_overview.en.html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https://www.clarusft.com/scandie-swaps/" TargetMode="External"/><Relationship Id="rId7" Type="http://schemas.openxmlformats.org/officeDocument/2006/relationships/hyperlink" Target="https://www.google.com/search?q=stina+ois&amp;rlz=1C1GCEB_enSE879SE879&amp;oq=stina+ois&amp;aqs=chrome..69i57j33.856j0j7&amp;sourceid=chrome&amp;ie=UTF-8" TargetMode="External"/><Relationship Id="rId12" Type="http://schemas.openxmlformats.org/officeDocument/2006/relationships/hyperlink" Target="https://www.ecb.europa.eu/paym/initiatives/interest_rate_benchmarks/shared/pdf/ecb.Pre-ESTER.en.pdf" TargetMode="External"/><Relationship Id="rId17" Type="http://schemas.openxmlformats.org/officeDocument/2006/relationships/hyperlink" Target="https://www.clarusft.com/sofr-market-developments/" TargetMode="External"/><Relationship Id="rId2" Type="http://schemas.openxmlformats.org/officeDocument/2006/relationships/hyperlink" Target="https://www.euribor-rates.eu/en/what-is-euribor/" TargetMode="External"/><Relationship Id="rId16" Type="http://schemas.openxmlformats.org/officeDocument/2006/relationships/hyperlink" Target="https://www.traditiondata.com/assets/Uploads/303dce69e6/191017_TRADITIONDATA_0070_SellSheet_IRD_ESTER_V3-FIN-PRAW-WEB.pdf" TargetMode="External"/><Relationship Id="rId1" Type="http://schemas.openxmlformats.org/officeDocument/2006/relationships/hyperlink" Target="https://www.morton-fraser.com/knowledge-hub/problem-sonia-alternative-libor" TargetMode="External"/><Relationship Id="rId6" Type="http://schemas.openxmlformats.org/officeDocument/2006/relationships/hyperlink" Target="https://bahr.no/en/newsletter/finance-what-next-for-nibor/" TargetMode="External"/><Relationship Id="rId11" Type="http://schemas.openxmlformats.org/officeDocument/2006/relationships/hyperlink" Target="https://www.cmegroup.com/education/courses/introduction-to-eurodollars/understanding-imm-price-and-date.html" TargetMode="External"/><Relationship Id="rId5" Type="http://schemas.openxmlformats.org/officeDocument/2006/relationships/hyperlink" Target="https://e-markets.nordea.com/api/research/attachment/76848" TargetMode="External"/><Relationship Id="rId15" Type="http://schemas.openxmlformats.org/officeDocument/2006/relationships/hyperlink" Target="https://www.traditiondata.com/assets/notifications/eb363deff1/NP-Oct19-006_TraditionDATA_Product-Notification_Release_ESTER.PDF" TargetMode="External"/><Relationship Id="rId10" Type="http://schemas.openxmlformats.org/officeDocument/2006/relationships/hyperlink" Target="https://en.wikipedia.org/wiki/IMM_dates" TargetMode="External"/><Relationship Id="rId4" Type="http://schemas.openxmlformats.org/officeDocument/2006/relationships/hyperlink" Target="https://www.clarusft.com/nok-rates-nibor-and-nowa/" TargetMode="External"/><Relationship Id="rId9" Type="http://schemas.openxmlformats.org/officeDocument/2006/relationships/hyperlink" Target="https://www.clarusft.com/sek-stibor-reform/" TargetMode="External"/><Relationship Id="rId14" Type="http://schemas.openxmlformats.org/officeDocument/2006/relationships/hyperlink" Target="https://e-markets.nordea.com/api/research/attachment/86700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56277-1EDC-46D0-8B08-F6784DE5B61E}">
  <sheetPr>
    <tabColor rgb="FFC00000"/>
  </sheetPr>
  <dimension ref="B2:S59"/>
  <sheetViews>
    <sheetView tabSelected="1" zoomScale="55" zoomScaleNormal="55" workbookViewId="0">
      <selection activeCell="B15" sqref="B15"/>
    </sheetView>
  </sheetViews>
  <sheetFormatPr defaultRowHeight="15" x14ac:dyDescent="0.25"/>
  <cols>
    <col min="2" max="2" width="63.7109375" customWidth="1"/>
  </cols>
  <sheetData>
    <row r="2" spans="2:15" ht="15.75" x14ac:dyDescent="0.25">
      <c r="B2" s="8" t="s">
        <v>419</v>
      </c>
      <c r="C2" s="8"/>
      <c r="D2" s="8" t="s">
        <v>589</v>
      </c>
      <c r="E2" s="8"/>
      <c r="G2" s="29" t="s">
        <v>588</v>
      </c>
      <c r="H2" s="30" t="s">
        <v>586</v>
      </c>
      <c r="I2" s="31" t="s">
        <v>587</v>
      </c>
      <c r="N2" s="8" t="s">
        <v>625</v>
      </c>
      <c r="O2" s="8"/>
    </row>
    <row r="3" spans="2:15" ht="45" x14ac:dyDescent="0.25">
      <c r="B3" s="13" t="s">
        <v>415</v>
      </c>
      <c r="D3" s="31" t="s">
        <v>585</v>
      </c>
      <c r="N3" t="s">
        <v>626</v>
      </c>
    </row>
    <row r="4" spans="2:15" ht="30" x14ac:dyDescent="0.25">
      <c r="B4" s="13" t="s">
        <v>416</v>
      </c>
      <c r="D4" s="29" t="s">
        <v>584</v>
      </c>
      <c r="N4" t="s">
        <v>627</v>
      </c>
    </row>
    <row r="5" spans="2:15" x14ac:dyDescent="0.25">
      <c r="B5" s="13" t="s">
        <v>417</v>
      </c>
      <c r="D5" s="31" t="s">
        <v>583</v>
      </c>
      <c r="N5" t="s">
        <v>628</v>
      </c>
    </row>
    <row r="6" spans="2:15" x14ac:dyDescent="0.25">
      <c r="B6" s="13"/>
    </row>
    <row r="7" spans="2:15" ht="15.75" x14ac:dyDescent="0.25">
      <c r="B7" s="20" t="s">
        <v>72</v>
      </c>
      <c r="C7" s="8"/>
    </row>
    <row r="8" spans="2:15" x14ac:dyDescent="0.25">
      <c r="B8" s="13"/>
    </row>
    <row r="9" spans="2:15" x14ac:dyDescent="0.25">
      <c r="B9" s="13"/>
    </row>
    <row r="10" spans="2:15" x14ac:dyDescent="0.25">
      <c r="B10" s="13"/>
    </row>
    <row r="11" spans="2:15" ht="15.75" x14ac:dyDescent="0.25">
      <c r="B11" s="20" t="s">
        <v>71</v>
      </c>
      <c r="C11" s="8"/>
    </row>
    <row r="12" spans="2:15" x14ac:dyDescent="0.25">
      <c r="B12" s="13" t="s">
        <v>401</v>
      </c>
      <c r="D12" s="31" t="s">
        <v>582</v>
      </c>
      <c r="N12" t="s">
        <v>656</v>
      </c>
    </row>
    <row r="13" spans="2:15" ht="30" x14ac:dyDescent="0.25">
      <c r="B13" s="13" t="s">
        <v>418</v>
      </c>
      <c r="D13" s="29" t="s">
        <v>581</v>
      </c>
      <c r="N13" t="s">
        <v>629</v>
      </c>
    </row>
    <row r="14" spans="2:15" x14ac:dyDescent="0.25">
      <c r="B14" s="13"/>
    </row>
    <row r="15" spans="2:15" ht="15.75" x14ac:dyDescent="0.25">
      <c r="B15" s="20" t="s">
        <v>73</v>
      </c>
      <c r="C15" s="8"/>
    </row>
    <row r="16" spans="2:15" x14ac:dyDescent="0.25">
      <c r="B16" s="13" t="s">
        <v>391</v>
      </c>
      <c r="D16" s="29" t="s">
        <v>580</v>
      </c>
      <c r="N16" t="s">
        <v>633</v>
      </c>
    </row>
    <row r="17" spans="2:19" x14ac:dyDescent="0.25">
      <c r="B17" s="13" t="s">
        <v>400</v>
      </c>
      <c r="D17" s="29" t="s">
        <v>579</v>
      </c>
      <c r="N17" t="s">
        <v>630</v>
      </c>
    </row>
    <row r="18" spans="2:19" x14ac:dyDescent="0.25">
      <c r="B18" s="13"/>
    </row>
    <row r="19" spans="2:19" ht="15.75" x14ac:dyDescent="0.25">
      <c r="B19" s="20" t="s">
        <v>67</v>
      </c>
      <c r="C19" s="8"/>
    </row>
    <row r="20" spans="2:19" ht="30" x14ac:dyDescent="0.25">
      <c r="B20" s="13" t="s">
        <v>390</v>
      </c>
      <c r="D20" s="31" t="s">
        <v>578</v>
      </c>
      <c r="N20" t="s">
        <v>631</v>
      </c>
    </row>
    <row r="21" spans="2:19" ht="45" x14ac:dyDescent="0.25">
      <c r="B21" s="13" t="s">
        <v>388</v>
      </c>
      <c r="D21" s="31" t="s">
        <v>577</v>
      </c>
      <c r="N21" t="s">
        <v>632</v>
      </c>
    </row>
    <row r="22" spans="2:19" ht="30" x14ac:dyDescent="0.25">
      <c r="B22" s="13" t="s">
        <v>389</v>
      </c>
      <c r="C22" s="14" t="s">
        <v>387</v>
      </c>
      <c r="D22" s="29" t="s">
        <v>576</v>
      </c>
      <c r="N22" t="s">
        <v>633</v>
      </c>
    </row>
    <row r="23" spans="2:19" ht="30" x14ac:dyDescent="0.25">
      <c r="B23" s="13" t="s">
        <v>392</v>
      </c>
      <c r="D23" s="29" t="s">
        <v>575</v>
      </c>
      <c r="N23" t="s">
        <v>633</v>
      </c>
    </row>
    <row r="24" spans="2:19" x14ac:dyDescent="0.25">
      <c r="B24" s="13"/>
    </row>
    <row r="25" spans="2:19" ht="15.75" x14ac:dyDescent="0.25">
      <c r="B25" s="20" t="s">
        <v>53</v>
      </c>
      <c r="C25" s="8"/>
    </row>
    <row r="26" spans="2:19" x14ac:dyDescent="0.25">
      <c r="B26" s="13"/>
    </row>
    <row r="27" spans="2:19" x14ac:dyDescent="0.25">
      <c r="B27" s="13"/>
    </row>
    <row r="28" spans="2:19" x14ac:dyDescent="0.25">
      <c r="B28" s="13"/>
    </row>
    <row r="29" spans="2:19" ht="15.75" x14ac:dyDescent="0.25">
      <c r="B29" s="20" t="s">
        <v>68</v>
      </c>
      <c r="C29" s="8"/>
    </row>
    <row r="30" spans="2:19" x14ac:dyDescent="0.25">
      <c r="B30" s="13" t="s">
        <v>312</v>
      </c>
      <c r="C30" s="14" t="s">
        <v>339</v>
      </c>
      <c r="D30" s="29" t="s">
        <v>574</v>
      </c>
    </row>
    <row r="31" spans="2:19" x14ac:dyDescent="0.25">
      <c r="L31" t="s">
        <v>652</v>
      </c>
      <c r="S31" t="s">
        <v>653</v>
      </c>
    </row>
    <row r="35" spans="2:2" x14ac:dyDescent="0.25">
      <c r="B35" t="s">
        <v>634</v>
      </c>
    </row>
    <row r="36" spans="2:2" x14ac:dyDescent="0.25">
      <c r="B36" s="14" t="s">
        <v>635</v>
      </c>
    </row>
    <row r="37" spans="2:2" x14ac:dyDescent="0.25">
      <c r="B37" s="14" t="s">
        <v>636</v>
      </c>
    </row>
    <row r="38" spans="2:2" x14ac:dyDescent="0.25">
      <c r="B38" s="14" t="s">
        <v>637</v>
      </c>
    </row>
    <row r="39" spans="2:2" x14ac:dyDescent="0.25">
      <c r="B39" s="14" t="s">
        <v>638</v>
      </c>
    </row>
    <row r="40" spans="2:2" x14ac:dyDescent="0.25">
      <c r="B40" s="14" t="s">
        <v>639</v>
      </c>
    </row>
    <row r="41" spans="2:2" x14ac:dyDescent="0.25">
      <c r="B41" s="14" t="s">
        <v>640</v>
      </c>
    </row>
    <row r="42" spans="2:2" x14ac:dyDescent="0.25">
      <c r="B42" s="14" t="s">
        <v>641</v>
      </c>
    </row>
    <row r="43" spans="2:2" x14ac:dyDescent="0.25">
      <c r="B43" s="14" t="s">
        <v>642</v>
      </c>
    </row>
    <row r="44" spans="2:2" x14ac:dyDescent="0.25">
      <c r="B44" s="14" t="s">
        <v>643</v>
      </c>
    </row>
    <row r="45" spans="2:2" x14ac:dyDescent="0.25">
      <c r="B45" s="14" t="s">
        <v>644</v>
      </c>
    </row>
    <row r="46" spans="2:2" x14ac:dyDescent="0.25">
      <c r="B46" s="14" t="s">
        <v>645</v>
      </c>
    </row>
    <row r="47" spans="2:2" x14ac:dyDescent="0.25">
      <c r="B47" s="14" t="s">
        <v>646</v>
      </c>
    </row>
    <row r="48" spans="2:2" x14ac:dyDescent="0.25">
      <c r="B48" s="14" t="s">
        <v>647</v>
      </c>
    </row>
    <row r="49" spans="2:6" x14ac:dyDescent="0.25">
      <c r="B49" s="14" t="s">
        <v>648</v>
      </c>
    </row>
    <row r="50" spans="2:6" x14ac:dyDescent="0.25">
      <c r="B50" s="14" t="s">
        <v>649</v>
      </c>
      <c r="C50" t="s">
        <v>650</v>
      </c>
    </row>
    <row r="53" spans="2:6" x14ac:dyDescent="0.25">
      <c r="B53" t="s">
        <v>651</v>
      </c>
    </row>
    <row r="57" spans="2:6" x14ac:dyDescent="0.25">
      <c r="B57" t="s">
        <v>657</v>
      </c>
    </row>
    <row r="59" spans="2:6" x14ac:dyDescent="0.25">
      <c r="F59" t="s">
        <v>658</v>
      </c>
    </row>
  </sheetData>
  <hyperlinks>
    <hyperlink ref="C30" r:id="rId1" xr:uid="{BC39192B-72B1-425A-9C7F-68615E181A02}"/>
    <hyperlink ref="C22" r:id="rId2" xr:uid="{51711F2E-8D4A-4688-BFDE-A90242110584}"/>
    <hyperlink ref="B36" r:id="rId3" xr:uid="{012B8589-32BC-4083-87E2-837BA15F344F}"/>
    <hyperlink ref="B37" r:id="rId4" xr:uid="{4B471FC8-8377-4F28-AE8E-E8B6EE9010C6}"/>
    <hyperlink ref="B38" r:id="rId5" xr:uid="{6EA3CDFE-F414-4344-AB01-D0D893422091}"/>
    <hyperlink ref="B39" r:id="rId6" xr:uid="{17D388E5-A42F-4480-92A1-8D498E199DCD}"/>
    <hyperlink ref="B40" r:id="rId7" xr:uid="{E1FA64AD-B28A-4083-8017-A5ADC284E8BD}"/>
    <hyperlink ref="B41" r:id="rId8" display="https://www.nasdaq.com/docs/SEK OIS Product Sheet.pdf" xr:uid="{DAF2BAC0-A172-4184-9337-7BAEEFB8B578}"/>
    <hyperlink ref="B42" r:id="rId9" xr:uid="{C734939C-A7CB-44FF-8116-52697F64C5E9}"/>
    <hyperlink ref="B43" r:id="rId10" xr:uid="{5DD95853-9847-439E-9C04-614439B02131}"/>
    <hyperlink ref="B44" r:id="rId11" xr:uid="{6267CA02-6138-46E1-AD9A-AB349BB78FFF}"/>
    <hyperlink ref="B45" r:id="rId12" xr:uid="{F184F9A3-720F-4E14-979D-A784F1BB4BF2}"/>
    <hyperlink ref="B46" r:id="rId13" xr:uid="{F78699AF-4732-4946-ADAB-A5C8886CBF31}"/>
    <hyperlink ref="B47" r:id="rId14" xr:uid="{2027B8D4-7AC8-4D3B-92A9-3C089E6197B8}"/>
    <hyperlink ref="B48" r:id="rId15" xr:uid="{13E67DF8-9A3D-48F6-A842-A4A05413ADDC}"/>
    <hyperlink ref="B49" r:id="rId16" xr:uid="{E64340AB-68DE-4F03-AD22-9AD4AC744576}"/>
    <hyperlink ref="B50" r:id="rId17" xr:uid="{3FE7E899-8AFE-4E6E-9508-C1E86E6DAD00}"/>
  </hyperlinks>
  <pageMargins left="0.7" right="0.7" top="0.75" bottom="0.75" header="0.3" footer="0.3"/>
  <drawing r:id="rId18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1534C-858A-4D3E-8B03-FA04F31E270E}">
  <sheetPr>
    <tabColor theme="7"/>
  </sheetPr>
  <dimension ref="B2:H10"/>
  <sheetViews>
    <sheetView workbookViewId="0">
      <selection activeCell="B2" sqref="B2"/>
    </sheetView>
  </sheetViews>
  <sheetFormatPr defaultRowHeight="15" x14ac:dyDescent="0.25"/>
  <sheetData>
    <row r="2" spans="2:8" ht="15.75" x14ac:dyDescent="0.25">
      <c r="C2" s="8" t="s">
        <v>72</v>
      </c>
      <c r="D2" s="8" t="s">
        <v>71</v>
      </c>
      <c r="E2" s="8" t="s">
        <v>73</v>
      </c>
      <c r="F2" s="8" t="s">
        <v>67</v>
      </c>
      <c r="G2" s="18" t="s">
        <v>53</v>
      </c>
      <c r="H2" s="8" t="s">
        <v>68</v>
      </c>
    </row>
    <row r="3" spans="2:8" ht="15.75" x14ac:dyDescent="0.25">
      <c r="B3" s="8" t="s">
        <v>1</v>
      </c>
      <c r="C3" t="s">
        <v>300</v>
      </c>
      <c r="D3" t="s">
        <v>300</v>
      </c>
      <c r="G3" s="19"/>
    </row>
    <row r="4" spans="2:8" ht="15.75" x14ac:dyDescent="0.25">
      <c r="B4" s="8" t="s">
        <v>2</v>
      </c>
      <c r="C4" t="s">
        <v>300</v>
      </c>
      <c r="D4" t="s">
        <v>300</v>
      </c>
      <c r="E4" s="15" t="s">
        <v>377</v>
      </c>
      <c r="F4" t="s">
        <v>300</v>
      </c>
      <c r="G4" s="19"/>
      <c r="H4" t="s">
        <v>299</v>
      </c>
    </row>
    <row r="5" spans="2:8" ht="15.75" x14ac:dyDescent="0.25">
      <c r="B5" s="8" t="s">
        <v>33</v>
      </c>
      <c r="C5" t="s">
        <v>300</v>
      </c>
      <c r="D5" t="s">
        <v>300</v>
      </c>
      <c r="G5" s="19"/>
    </row>
    <row r="6" spans="2:8" ht="15.75" x14ac:dyDescent="0.25">
      <c r="B6" s="8" t="s">
        <v>3</v>
      </c>
      <c r="C6" t="s">
        <v>376</v>
      </c>
      <c r="D6" t="s">
        <v>376</v>
      </c>
      <c r="G6" s="19" t="s">
        <v>340</v>
      </c>
    </row>
    <row r="8" spans="2:8" x14ac:dyDescent="0.25">
      <c r="C8" t="s">
        <v>408</v>
      </c>
    </row>
    <row r="10" spans="2:8" x14ac:dyDescent="0.25">
      <c r="C10" t="s">
        <v>409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42B10-AD6D-4DB0-8947-A02792C9F596}">
  <sheetPr>
    <tabColor theme="2" tint="-9.9978637043366805E-2"/>
  </sheetPr>
  <dimension ref="B2:C8"/>
  <sheetViews>
    <sheetView workbookViewId="0">
      <selection activeCell="B2" sqref="B2"/>
    </sheetView>
  </sheetViews>
  <sheetFormatPr defaultRowHeight="15" x14ac:dyDescent="0.25"/>
  <cols>
    <col min="2" max="2" width="12.7109375" bestFit="1" customWidth="1"/>
    <col min="3" max="3" width="10.5703125" bestFit="1" customWidth="1"/>
  </cols>
  <sheetData>
    <row r="2" spans="2:3" ht="15.75" x14ac:dyDescent="0.25">
      <c r="B2" s="8" t="s">
        <v>87</v>
      </c>
      <c r="C2" s="8" t="s">
        <v>88</v>
      </c>
    </row>
    <row r="3" spans="2:3" x14ac:dyDescent="0.25">
      <c r="B3" s="9" t="s">
        <v>72</v>
      </c>
      <c r="C3" s="9" t="s">
        <v>91</v>
      </c>
    </row>
    <row r="4" spans="2:3" x14ac:dyDescent="0.25">
      <c r="B4" s="9" t="s">
        <v>71</v>
      </c>
      <c r="C4" s="9" t="s">
        <v>90</v>
      </c>
    </row>
    <row r="5" spans="2:3" x14ac:dyDescent="0.25">
      <c r="B5" s="9" t="s">
        <v>73</v>
      </c>
      <c r="C5" s="9" t="s">
        <v>89</v>
      </c>
    </row>
    <row r="6" spans="2:3" x14ac:dyDescent="0.25">
      <c r="B6" s="9" t="s">
        <v>67</v>
      </c>
    </row>
    <row r="7" spans="2:3" x14ac:dyDescent="0.25">
      <c r="B7" s="9" t="s">
        <v>53</v>
      </c>
    </row>
    <row r="8" spans="2:3" x14ac:dyDescent="0.25">
      <c r="B8" s="9" t="s">
        <v>68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53582-02DE-4B66-9816-E053E21BAD78}">
  <sheetPr>
    <tabColor theme="7"/>
  </sheetPr>
  <dimension ref="B2:BZ140"/>
  <sheetViews>
    <sheetView zoomScale="85" zoomScaleNormal="85" workbookViewId="0">
      <selection activeCell="Q8" sqref="Q8"/>
    </sheetView>
  </sheetViews>
  <sheetFormatPr defaultRowHeight="15" x14ac:dyDescent="0.25"/>
  <cols>
    <col min="2" max="2" width="7.140625" bestFit="1" customWidth="1"/>
    <col min="3" max="3" width="8.7109375" bestFit="1" customWidth="1"/>
    <col min="4" max="4" width="14.7109375" bestFit="1" customWidth="1"/>
    <col min="5" max="5" width="12.5703125" bestFit="1" customWidth="1"/>
    <col min="6" max="6" width="9.7109375" bestFit="1" customWidth="1"/>
    <col min="7" max="7" width="16.42578125" bestFit="1" customWidth="1"/>
    <col min="8" max="8" width="14.42578125" bestFit="1" customWidth="1"/>
    <col min="9" max="9" width="9.7109375" bestFit="1" customWidth="1"/>
    <col min="10" max="10" width="9.85546875" bestFit="1" customWidth="1"/>
    <col min="11" max="11" width="9.5703125" bestFit="1" customWidth="1"/>
    <col min="12" max="12" width="9.7109375" bestFit="1" customWidth="1"/>
    <col min="13" max="13" width="11.42578125" bestFit="1" customWidth="1"/>
    <col min="15" max="16" width="6" bestFit="1" customWidth="1"/>
    <col min="17" max="17" width="16.5703125" bestFit="1" customWidth="1"/>
    <col min="18" max="18" width="9.85546875" bestFit="1" customWidth="1"/>
    <col min="19" max="19" width="7" bestFit="1" customWidth="1"/>
    <col min="20" max="20" width="13.7109375" bestFit="1" customWidth="1"/>
    <col min="21" max="21" width="11.7109375" bestFit="1" customWidth="1"/>
    <col min="22" max="22" width="7" bestFit="1" customWidth="1"/>
    <col min="23" max="23" width="7.140625" bestFit="1" customWidth="1"/>
    <col min="24" max="24" width="6.85546875" bestFit="1" customWidth="1"/>
    <col min="25" max="25" width="7" bestFit="1" customWidth="1"/>
    <col min="26" max="26" width="8.7109375" bestFit="1" customWidth="1"/>
    <col min="28" max="29" width="6" bestFit="1" customWidth="1"/>
    <col min="30" max="30" width="14" bestFit="1" customWidth="1"/>
    <col min="31" max="31" width="9.85546875" bestFit="1" customWidth="1"/>
    <col min="32" max="32" width="7" bestFit="1" customWidth="1"/>
    <col min="33" max="33" width="13.7109375" bestFit="1" customWidth="1"/>
    <col min="34" max="34" width="11.7109375" bestFit="1" customWidth="1"/>
    <col min="35" max="35" width="7" bestFit="1" customWidth="1"/>
    <col min="36" max="36" width="7.140625" bestFit="1" customWidth="1"/>
    <col min="37" max="37" width="6.85546875" bestFit="1" customWidth="1"/>
    <col min="38" max="38" width="7" bestFit="1" customWidth="1"/>
    <col min="39" max="39" width="8.7109375" bestFit="1" customWidth="1"/>
    <col min="41" max="42" width="6" bestFit="1" customWidth="1"/>
    <col min="43" max="43" width="14.42578125" bestFit="1" customWidth="1"/>
    <col min="44" max="44" width="9.85546875" bestFit="1" customWidth="1"/>
    <col min="45" max="45" width="7" bestFit="1" customWidth="1"/>
    <col min="46" max="46" width="13.7109375" bestFit="1" customWidth="1"/>
    <col min="47" max="47" width="11.7109375" bestFit="1" customWidth="1"/>
    <col min="48" max="48" width="7" bestFit="1" customWidth="1"/>
    <col min="49" max="49" width="7.140625" bestFit="1" customWidth="1"/>
    <col min="50" max="50" width="6.85546875" bestFit="1" customWidth="1"/>
    <col min="51" max="51" width="7" bestFit="1" customWidth="1"/>
    <col min="52" max="52" width="8.7109375" bestFit="1" customWidth="1"/>
    <col min="54" max="55" width="6" bestFit="1" customWidth="1"/>
    <col min="56" max="56" width="15" bestFit="1" customWidth="1"/>
    <col min="57" max="57" width="9.85546875" bestFit="1" customWidth="1"/>
    <col min="58" max="58" width="7" bestFit="1" customWidth="1"/>
    <col min="59" max="59" width="13.7109375" bestFit="1" customWidth="1"/>
    <col min="60" max="60" width="11.7109375" bestFit="1" customWidth="1"/>
    <col min="61" max="61" width="7" bestFit="1" customWidth="1"/>
    <col min="62" max="62" width="7.140625" bestFit="1" customWidth="1"/>
    <col min="63" max="63" width="6.85546875" bestFit="1" customWidth="1"/>
    <col min="64" max="64" width="7" bestFit="1" customWidth="1"/>
    <col min="65" max="65" width="8.7109375" bestFit="1" customWidth="1"/>
    <col min="67" max="68" width="6" bestFit="1" customWidth="1"/>
    <col min="69" max="69" width="12.7109375" bestFit="1" customWidth="1"/>
    <col min="70" max="70" width="9.85546875" bestFit="1" customWidth="1"/>
    <col min="71" max="71" width="7" bestFit="1" customWidth="1"/>
    <col min="72" max="72" width="13.7109375" bestFit="1" customWidth="1"/>
    <col min="73" max="73" width="11.7109375" bestFit="1" customWidth="1"/>
    <col min="74" max="74" width="7" bestFit="1" customWidth="1"/>
    <col min="75" max="75" width="7.140625" bestFit="1" customWidth="1"/>
    <col min="76" max="76" width="6.85546875" bestFit="1" customWidth="1"/>
    <col min="77" max="77" width="7" bestFit="1" customWidth="1"/>
    <col min="78" max="78" width="8.7109375" bestFit="1" customWidth="1"/>
  </cols>
  <sheetData>
    <row r="2" spans="2:78" x14ac:dyDescent="0.25">
      <c r="B2" s="1" t="s">
        <v>72</v>
      </c>
      <c r="C2" s="2"/>
      <c r="D2" s="2"/>
      <c r="E2" s="2"/>
      <c r="F2" s="2"/>
      <c r="G2" s="2"/>
      <c r="H2" s="2"/>
      <c r="I2" s="2"/>
      <c r="J2" s="3"/>
      <c r="K2" s="3"/>
      <c r="L2" s="3"/>
      <c r="M2" s="3"/>
      <c r="O2" s="1" t="s">
        <v>71</v>
      </c>
      <c r="P2" s="2"/>
      <c r="Q2" s="2"/>
      <c r="R2" s="2"/>
      <c r="S2" s="2"/>
      <c r="T2" s="2"/>
      <c r="U2" s="2"/>
      <c r="V2" s="2"/>
      <c r="W2" s="3"/>
      <c r="X2" s="3"/>
      <c r="Y2" s="3"/>
      <c r="Z2" s="3"/>
      <c r="AB2" s="1" t="s">
        <v>73</v>
      </c>
      <c r="AC2" s="2"/>
      <c r="AD2" s="2"/>
      <c r="AE2" s="2"/>
      <c r="AF2" s="2"/>
      <c r="AG2" s="2"/>
      <c r="AH2" s="2"/>
      <c r="AI2" s="2"/>
      <c r="AJ2" s="3"/>
      <c r="AK2" s="3"/>
      <c r="AL2" s="3"/>
      <c r="AM2" s="3"/>
      <c r="AO2" s="1" t="s">
        <v>67</v>
      </c>
      <c r="AP2" s="2"/>
      <c r="AQ2" s="2"/>
      <c r="AR2" s="2"/>
      <c r="AS2" s="2"/>
      <c r="AT2" s="2"/>
      <c r="AU2" s="2"/>
      <c r="AV2" s="2"/>
      <c r="AW2" s="3"/>
      <c r="AX2" s="3"/>
      <c r="AY2" s="3"/>
      <c r="AZ2" s="3"/>
      <c r="BB2" s="1" t="s">
        <v>53</v>
      </c>
      <c r="BC2" s="2"/>
      <c r="BD2" s="2"/>
      <c r="BE2" s="2"/>
      <c r="BF2" s="2"/>
      <c r="BG2" s="2"/>
      <c r="BH2" s="2"/>
      <c r="BI2" s="2"/>
      <c r="BJ2" s="3"/>
      <c r="BK2" s="3"/>
      <c r="BL2" s="3"/>
      <c r="BM2" s="3"/>
      <c r="BO2" s="1" t="s">
        <v>68</v>
      </c>
      <c r="BP2" s="2"/>
      <c r="BQ2" s="2"/>
      <c r="BR2" s="2"/>
      <c r="BS2" s="2"/>
      <c r="BT2" s="2"/>
      <c r="BU2" s="2"/>
      <c r="BV2" s="2"/>
      <c r="BW2" s="3"/>
      <c r="BX2" s="3"/>
      <c r="BY2" s="3"/>
      <c r="BZ2" s="3"/>
    </row>
    <row r="4" spans="2:78" ht="15.75" x14ac:dyDescent="0.25">
      <c r="B4" s="8" t="s">
        <v>1</v>
      </c>
      <c r="C4" s="8" t="s">
        <v>55</v>
      </c>
      <c r="D4" s="8" t="s">
        <v>56</v>
      </c>
      <c r="E4" s="8" t="s">
        <v>0</v>
      </c>
      <c r="F4" s="8" t="s">
        <v>236</v>
      </c>
      <c r="G4" s="8" t="s">
        <v>569</v>
      </c>
      <c r="H4" s="8" t="s">
        <v>568</v>
      </c>
      <c r="I4" s="8" t="s">
        <v>570</v>
      </c>
      <c r="J4" s="8" t="s">
        <v>571</v>
      </c>
      <c r="K4" s="8" t="s">
        <v>572</v>
      </c>
      <c r="L4" s="8" t="s">
        <v>573</v>
      </c>
      <c r="M4" s="8" t="s">
        <v>567</v>
      </c>
      <c r="O4" s="8" t="s">
        <v>1</v>
      </c>
      <c r="P4" s="8" t="s">
        <v>55</v>
      </c>
      <c r="Q4" s="8" t="s">
        <v>56</v>
      </c>
      <c r="R4" s="8" t="s">
        <v>0</v>
      </c>
      <c r="S4" s="8" t="s">
        <v>236</v>
      </c>
      <c r="T4" s="8" t="s">
        <v>569</v>
      </c>
      <c r="U4" s="8" t="s">
        <v>568</v>
      </c>
      <c r="V4" s="8" t="s">
        <v>570</v>
      </c>
      <c r="W4" s="8" t="s">
        <v>571</v>
      </c>
      <c r="X4" s="8" t="s">
        <v>572</v>
      </c>
      <c r="Y4" s="8" t="s">
        <v>573</v>
      </c>
      <c r="Z4" s="8" t="s">
        <v>567</v>
      </c>
      <c r="AB4" s="8" t="s">
        <v>1</v>
      </c>
      <c r="AC4" s="8" t="s">
        <v>55</v>
      </c>
      <c r="AD4" s="8" t="s">
        <v>56</v>
      </c>
      <c r="AE4" s="8" t="s">
        <v>0</v>
      </c>
      <c r="AF4" s="8" t="s">
        <v>236</v>
      </c>
      <c r="AG4" s="8" t="s">
        <v>569</v>
      </c>
      <c r="AH4" s="8" t="s">
        <v>568</v>
      </c>
      <c r="AI4" s="8" t="s">
        <v>570</v>
      </c>
      <c r="AJ4" s="8" t="s">
        <v>571</v>
      </c>
      <c r="AK4" s="8" t="s">
        <v>572</v>
      </c>
      <c r="AL4" s="8" t="s">
        <v>573</v>
      </c>
      <c r="AM4" s="8" t="s">
        <v>567</v>
      </c>
      <c r="AO4" s="8" t="s">
        <v>1</v>
      </c>
      <c r="AP4" s="8" t="s">
        <v>55</v>
      </c>
      <c r="AQ4" s="8" t="s">
        <v>56</v>
      </c>
      <c r="AR4" s="8" t="s">
        <v>0</v>
      </c>
      <c r="AS4" s="8" t="s">
        <v>236</v>
      </c>
      <c r="AT4" s="8" t="s">
        <v>569</v>
      </c>
      <c r="AU4" s="8" t="s">
        <v>568</v>
      </c>
      <c r="AV4" s="8" t="s">
        <v>570</v>
      </c>
      <c r="AW4" s="8" t="s">
        <v>571</v>
      </c>
      <c r="AX4" s="8" t="s">
        <v>572</v>
      </c>
      <c r="AY4" s="8" t="s">
        <v>573</v>
      </c>
      <c r="AZ4" s="8" t="s">
        <v>567</v>
      </c>
      <c r="BB4" s="8" t="s">
        <v>1</v>
      </c>
      <c r="BC4" s="8" t="s">
        <v>55</v>
      </c>
      <c r="BD4" s="8" t="s">
        <v>56</v>
      </c>
      <c r="BE4" s="8" t="s">
        <v>0</v>
      </c>
      <c r="BF4" s="8" t="s">
        <v>236</v>
      </c>
      <c r="BG4" s="8" t="s">
        <v>569</v>
      </c>
      <c r="BH4" s="8" t="s">
        <v>568</v>
      </c>
      <c r="BI4" s="8" t="s">
        <v>570</v>
      </c>
      <c r="BJ4" s="8" t="s">
        <v>571</v>
      </c>
      <c r="BK4" s="8" t="s">
        <v>572</v>
      </c>
      <c r="BL4" s="8" t="s">
        <v>573</v>
      </c>
      <c r="BM4" s="8" t="s">
        <v>567</v>
      </c>
      <c r="BO4" s="8" t="s">
        <v>1</v>
      </c>
      <c r="BP4" s="8" t="s">
        <v>55</v>
      </c>
      <c r="BQ4" s="8" t="s">
        <v>56</v>
      </c>
      <c r="BR4" s="8" t="s">
        <v>0</v>
      </c>
      <c r="BS4" s="8" t="s">
        <v>236</v>
      </c>
      <c r="BT4" s="8" t="s">
        <v>569</v>
      </c>
      <c r="BU4" s="8" t="s">
        <v>568</v>
      </c>
      <c r="BV4" s="8" t="s">
        <v>570</v>
      </c>
      <c r="BW4" s="8" t="s">
        <v>571</v>
      </c>
      <c r="BX4" s="8" t="s">
        <v>572</v>
      </c>
      <c r="BY4" s="8" t="s">
        <v>573</v>
      </c>
      <c r="BZ4" s="8" t="s">
        <v>567</v>
      </c>
    </row>
    <row r="5" spans="2:78" x14ac:dyDescent="0.25">
      <c r="C5" s="9" t="str">
        <f>INDEX(SEK!$C$5:$C$200,MATCH($D5,SEK!$D$5:$D$200,0))</f>
        <v>OIS</v>
      </c>
      <c r="D5" s="9" t="str">
        <f>SEK!$D5</f>
        <v>SEKAMTNS1M=</v>
      </c>
      <c r="E5" s="25" t="str">
        <f>INDEX(SEK!$B$5:$B$200,MATCH($D5,SEK!$D$5:$D$200,0))</f>
        <v>1M</v>
      </c>
      <c r="F5" s="25">
        <f>INDEX(SEK!$N$5:$N$200,MATCH($D5,SEK!$D$5:$D$200,0))</f>
        <v>0</v>
      </c>
      <c r="G5" s="27">
        <f>INDEX(SEK!$P$5:$P$200,MATCH($D5,SEK!$D$5:$D$200,0))</f>
        <v>37502</v>
      </c>
      <c r="H5" s="25"/>
      <c r="I5" s="25">
        <f>INDEX(SEK!$H$5:$H$200,MATCH($D5,SEK!$D$5:$D$200,0))</f>
        <v>1</v>
      </c>
      <c r="J5" s="25">
        <f>INDEX(SEK!$I$5:$I$200,MATCH($D5,SEK!$D$5:$D$200,0))</f>
        <v>1</v>
      </c>
      <c r="K5" s="25">
        <f>INDEX(SEK!$J$5:$J$200,MATCH($D5,SEK!$D$5:$D$200,0))</f>
        <v>1</v>
      </c>
      <c r="L5" s="25">
        <f>INDEX(SEK!$K$5:$K$200,MATCH($D5,SEK!$D$5:$D$200,0))</f>
        <v>1</v>
      </c>
      <c r="M5" s="25" t="str">
        <f>INDEX(SEK!$L$5:$L$200,MATCH($D5,SEK!$D$5:$D$200,0))</f>
        <v>MID</v>
      </c>
      <c r="P5" s="9" t="str">
        <f>INDEX(USD!$C$5:$C$201,MATCH($Q5,USD!$D$5:$D$201,0))</f>
        <v>OIS</v>
      </c>
      <c r="Q5" s="9" t="str">
        <f>USD!$D5</f>
        <v>USD1MOIS=ICAP</v>
      </c>
      <c r="R5" s="25" t="str">
        <f>INDEX(USD!$B$5:$B$201,MATCH($Q5,USD!$D$5:$D$201,0))</f>
        <v>1M</v>
      </c>
      <c r="S5" s="25">
        <f>INDEX(USD!$N$5:$N$201,MATCH($Q5,USD!$D$5:$D$201,0))</f>
        <v>0</v>
      </c>
      <c r="T5" s="27">
        <f>INDEX(USD!$P$5:$P$201,MATCH($Q5,USD!$D$5:$D$201,0))</f>
        <v>37112</v>
      </c>
      <c r="U5" s="25"/>
      <c r="V5" s="25">
        <f>INDEX(USD!$H$5:$H$201,MATCH($Q5,USD!$D$5:$D$201,0))</f>
        <v>1</v>
      </c>
      <c r="W5" s="25">
        <f>INDEX(USD!$I$5:$I$201,MATCH($Q5,USD!$D$5:$D$201,0))</f>
        <v>1</v>
      </c>
      <c r="X5" s="25">
        <f>INDEX(USD!$J$5:$J$201,MATCH($Q5,USD!$D$5:$D$201,0))</f>
        <v>1</v>
      </c>
      <c r="Y5" s="25">
        <f>INDEX(USD!$K$5:$K$201,MATCH($Q5,USD!$D$5:$D$201,0))</f>
        <v>1</v>
      </c>
      <c r="Z5" s="25" t="str">
        <f>INDEX(USD!$L$5:$L$201,MATCH($Q5,USD!$D$5:$D$201,0))</f>
        <v>MID</v>
      </c>
      <c r="AP5" s="9" t="str">
        <f>INDEX(EUR!$C$5:$C$200,MATCH($AQ5,EUR!$D$5:$D$200,0))</f>
        <v>OIS</v>
      </c>
      <c r="AQ5" s="9" t="str">
        <f>EUR!$D5</f>
        <v>EUREONSW=</v>
      </c>
      <c r="AR5" s="25" t="str">
        <f>INDEX(EUR!$B$5:$B$200,MATCH($AQ5,EUR!$D$5:$D$200,0))</f>
        <v>SW</v>
      </c>
      <c r="AS5" s="25">
        <f>INDEX(EUR!$N$5:$N$200,MATCH($AQ5,EUR!$D$5:$D$200,0))</f>
        <v>0</v>
      </c>
      <c r="AT5" s="27">
        <f>INDEX(EUR!$P$5:$P$200,MATCH($AQ5,EUR!$D$5:$D$200,0))</f>
        <v>36229</v>
      </c>
      <c r="AU5" s="25"/>
      <c r="AV5" s="25">
        <f>INDEX(EUR!$H$5:$H$200,MATCH($AQ5,EUR!$D$5:$D$200,0))</f>
        <v>1</v>
      </c>
      <c r="AW5" s="25">
        <f>INDEX(EUR!$I$5:$I$200,MATCH($AQ5,EUR!$D$5:$D$200,0))</f>
        <v>1</v>
      </c>
      <c r="AX5" s="25">
        <f>INDEX(EUR!$J$5:$J$200,MATCH($AQ5,EUR!$D$5:$D$200,0))</f>
        <v>1</v>
      </c>
      <c r="AY5" s="25">
        <f>INDEX(EUR!$K$5:$K$200,MATCH($AQ5,EUR!$D$5:$D$200,0))</f>
        <v>1</v>
      </c>
      <c r="AZ5" s="25" t="str">
        <f>INDEX(EUR!$L$5:$L$200,MATCH($AQ5,EUR!$D$5:$D$200,0))</f>
        <v>MID</v>
      </c>
      <c r="BC5" s="9" t="str">
        <f>INDEX(DKK!$C$5:$C$200,MATCH($BD5,DKK!$D$5:$D$200,0))</f>
        <v>OIS</v>
      </c>
      <c r="BD5" s="9" t="str">
        <f>DKK!$D5</f>
        <v>DKKAMTNC1M=</v>
      </c>
      <c r="BE5" s="25" t="str">
        <f>INDEX(DKK!$B$5:$B$200,MATCH($BD5,DKK!$D$5:$D$200,0))</f>
        <v>1M</v>
      </c>
      <c r="BF5" s="25">
        <f>INDEX(DKK!$N$5:$N$200,MATCH($BD5,DKK!$D$5:$D$200,0))</f>
        <v>0</v>
      </c>
      <c r="BG5" s="27">
        <f>INDEX(DKK!$P$5:$P$200,MATCH($BD5,DKK!$D$5:$D$200,0))</f>
        <v>37627</v>
      </c>
      <c r="BH5" s="25"/>
      <c r="BI5" s="25">
        <f>INDEX(DKK!$H$5:$H$200,MATCH($BD5,DKK!$D$5:$D$200,0))</f>
        <v>1</v>
      </c>
      <c r="BJ5" s="25">
        <f>INDEX(DKK!$I$5:$I$200,MATCH($BD5,DKK!$D$5:$D$200,0))</f>
        <v>1</v>
      </c>
      <c r="BK5" s="25">
        <f>INDEX(DKK!$J$5:$J$200,MATCH($BD5,DKK!$D$5:$D$200,0))</f>
        <v>1</v>
      </c>
      <c r="BL5" s="25">
        <f>INDEX(DKK!$K$5:$K$200,MATCH($BD5,DKK!$D$5:$D$200,0))</f>
        <v>1</v>
      </c>
      <c r="BM5" s="25" t="str">
        <f>INDEX(DKK!$L$5:$L$200,MATCH($BD5,DKK!$D$5:$D$200,0))</f>
        <v>MID</v>
      </c>
      <c r="BP5" s="9" t="str">
        <f>INDEX(GBP!$C$5:$C$200,MATCH($BQ5,GBP!$D$5:$D$200,0))</f>
        <v>OIS</v>
      </c>
      <c r="BQ5" s="9" t="str">
        <f>GBP!$D5</f>
        <v>GBPSWOIS=</v>
      </c>
      <c r="BR5" s="25" t="str">
        <f>INDEX(GBP!$B$5:$B$200,MATCH($BQ5,GBP!$D$5:$D$200,0))</f>
        <v>SW</v>
      </c>
      <c r="BS5" s="25">
        <f>INDEX(GBP!$N$5:$N$200,MATCH($BQ5,GBP!$D$5:$D$200,0))</f>
        <v>0</v>
      </c>
      <c r="BT5" s="27">
        <f>INDEX(GBP!$P$5:$P$200,MATCH($BQ5,GBP!$D$5:$D$200,0))</f>
        <v>39322</v>
      </c>
      <c r="BU5" s="25"/>
      <c r="BV5" s="25">
        <f>INDEX(GBP!$H$5:$H$200,MATCH($BQ5,GBP!$D$5:$D$200,0))</f>
        <v>1</v>
      </c>
      <c r="BW5" s="25">
        <f>INDEX(GBP!$I$5:$I$200,MATCH($BQ5,GBP!$D$5:$D$200,0))</f>
        <v>1</v>
      </c>
      <c r="BX5" s="25">
        <f>INDEX(GBP!$J$5:$J$200,MATCH($BQ5,GBP!$D$5:$D$200,0))</f>
        <v>1</v>
      </c>
      <c r="BY5" s="25">
        <f>INDEX(GBP!$K$5:$K$200,MATCH($BQ5,GBP!$D$5:$D$200,0))</f>
        <v>1</v>
      </c>
      <c r="BZ5" s="25" t="str">
        <f>INDEX(GBP!$L$5:$L$200,MATCH($BQ5,GBP!$D$5:$D$200,0))</f>
        <v>MID</v>
      </c>
    </row>
    <row r="6" spans="2:78" x14ac:dyDescent="0.25">
      <c r="C6" s="9" t="str">
        <f>INDEX(SEK!$C$5:$C$200,MATCH($D6,SEK!$D$5:$D$200,0))</f>
        <v>OIS</v>
      </c>
      <c r="D6" s="9" t="str">
        <f>SEK!$D6</f>
        <v>SEKAMTNS2M=</v>
      </c>
      <c r="E6" s="25" t="str">
        <f>INDEX(SEK!$B$5:$B$200,MATCH($D6,SEK!$D$5:$D$200,0))</f>
        <v>2M</v>
      </c>
      <c r="F6" s="25">
        <f>INDEX(SEK!$N$5:$N$200,MATCH($D6,SEK!$D$5:$D$200,0))</f>
        <v>0</v>
      </c>
      <c r="G6" s="27">
        <f>INDEX(SEK!$P$5:$P$200,MATCH($D6,SEK!$D$5:$D$200,0))</f>
        <v>37502</v>
      </c>
      <c r="H6" s="25"/>
      <c r="I6" s="25">
        <f>INDEX(SEK!$H$5:$H$200,MATCH($D6,SEK!$D$5:$D$200,0))</f>
        <v>1</v>
      </c>
      <c r="J6" s="25">
        <f>INDEX(SEK!$I$5:$I$200,MATCH($D6,SEK!$D$5:$D$200,0))</f>
        <v>1</v>
      </c>
      <c r="K6" s="25">
        <f>INDEX(SEK!$J$5:$J$200,MATCH($D6,SEK!$D$5:$D$200,0))</f>
        <v>1</v>
      </c>
      <c r="L6" s="25">
        <f>INDEX(SEK!$K$5:$K$200,MATCH($D6,SEK!$D$5:$D$200,0))</f>
        <v>1</v>
      </c>
      <c r="M6" s="25" t="str">
        <f>INDEX(SEK!$L$5:$L$200,MATCH($D6,SEK!$D$5:$D$200,0))</f>
        <v>MID</v>
      </c>
      <c r="P6" s="9" t="str">
        <f>INDEX(USD!$C$5:$C$201,MATCH($Q6,USD!$D$5:$D$201,0))</f>
        <v>OIS</v>
      </c>
      <c r="Q6" s="9" t="str">
        <f>USD!$D6</f>
        <v>USD2MOIS=ICAP</v>
      </c>
      <c r="R6" s="25" t="str">
        <f>INDEX(USD!$B$5:$B$201,MATCH($Q6,USD!$D$5:$D$201,0))</f>
        <v>2M</v>
      </c>
      <c r="S6" s="25">
        <f>INDEX(USD!$N$5:$N$201,MATCH($Q6,USD!$D$5:$D$201,0))</f>
        <v>1</v>
      </c>
      <c r="T6" s="27">
        <f>INDEX(USD!$P$5:$P$201,MATCH($Q6,USD!$D$5:$D$201,0))</f>
        <v>37112</v>
      </c>
      <c r="U6" s="25"/>
      <c r="V6" s="25">
        <f>INDEX(USD!$H$5:$H$201,MATCH($Q6,USD!$D$5:$D$201,0))</f>
        <v>1</v>
      </c>
      <c r="W6" s="25">
        <f>INDEX(USD!$I$5:$I$201,MATCH($Q6,USD!$D$5:$D$201,0))</f>
        <v>1</v>
      </c>
      <c r="X6" s="25">
        <f>INDEX(USD!$J$5:$J$201,MATCH($Q6,USD!$D$5:$D$201,0))</f>
        <v>1</v>
      </c>
      <c r="Y6" s="25">
        <f>INDEX(USD!$K$5:$K$201,MATCH($Q6,USD!$D$5:$D$201,0))</f>
        <v>1</v>
      </c>
      <c r="Z6" s="25" t="str">
        <f>INDEX(USD!$L$5:$L$201,MATCH($Q6,USD!$D$5:$D$201,0))</f>
        <v>MID</v>
      </c>
      <c r="AP6" s="9" t="str">
        <f>INDEX(EUR!$C$5:$C$200,MATCH($AQ6,EUR!$D$5:$D$200,0))</f>
        <v>OIS</v>
      </c>
      <c r="AQ6" s="9" t="str">
        <f>EUR!$D6</f>
        <v>EUREON2W=</v>
      </c>
      <c r="AR6" s="25" t="str">
        <f>INDEX(EUR!$B$5:$B$200,MATCH($AQ6,EUR!$D$5:$D$200,0))</f>
        <v>2W</v>
      </c>
      <c r="AS6" s="25">
        <f>INDEX(EUR!$N$5:$N$200,MATCH($AQ6,EUR!$D$5:$D$200,0))</f>
        <v>0</v>
      </c>
      <c r="AT6" s="27">
        <f>INDEX(EUR!$P$5:$P$200,MATCH($AQ6,EUR!$D$5:$D$200,0))</f>
        <v>36229</v>
      </c>
      <c r="AU6" s="25"/>
      <c r="AV6" s="25">
        <f>INDEX(EUR!$H$5:$H$200,MATCH($AQ6,EUR!$D$5:$D$200,0))</f>
        <v>1</v>
      </c>
      <c r="AW6" s="25">
        <f>INDEX(EUR!$I$5:$I$200,MATCH($AQ6,EUR!$D$5:$D$200,0))</f>
        <v>1</v>
      </c>
      <c r="AX6" s="25">
        <f>INDEX(EUR!$J$5:$J$200,MATCH($AQ6,EUR!$D$5:$D$200,0))</f>
        <v>1</v>
      </c>
      <c r="AY6" s="25">
        <f>INDEX(EUR!$K$5:$K$200,MATCH($AQ6,EUR!$D$5:$D$200,0))</f>
        <v>1</v>
      </c>
      <c r="AZ6" s="25" t="str">
        <f>INDEX(EUR!$L$5:$L$200,MATCH($AQ6,EUR!$D$5:$D$200,0))</f>
        <v>MID</v>
      </c>
      <c r="BC6" s="9" t="str">
        <f>INDEX(DKK!$C$5:$C$200,MATCH($BD6,DKK!$D$5:$D$200,0))</f>
        <v>OIS</v>
      </c>
      <c r="BD6" s="9" t="str">
        <f>DKK!$D6</f>
        <v>DKKAMTNC2M=</v>
      </c>
      <c r="BE6" s="25" t="str">
        <f>INDEX(DKK!$B$5:$B$200,MATCH($BD6,DKK!$D$5:$D$200,0))</f>
        <v>2M</v>
      </c>
      <c r="BF6" s="25">
        <f>INDEX(DKK!$N$5:$N$200,MATCH($BD6,DKK!$D$5:$D$200,0))</f>
        <v>0</v>
      </c>
      <c r="BG6" s="27">
        <f>INDEX(DKK!$P$5:$P$200,MATCH($BD6,DKK!$D$5:$D$200,0))</f>
        <v>37627</v>
      </c>
      <c r="BH6" s="25"/>
      <c r="BI6" s="25">
        <f>INDEX(DKK!$H$5:$H$200,MATCH($BD6,DKK!$D$5:$D$200,0))</f>
        <v>1</v>
      </c>
      <c r="BJ6" s="25">
        <f>INDEX(DKK!$I$5:$I$200,MATCH($BD6,DKK!$D$5:$D$200,0))</f>
        <v>1</v>
      </c>
      <c r="BK6" s="25">
        <f>INDEX(DKK!$J$5:$J$200,MATCH($BD6,DKK!$D$5:$D$200,0))</f>
        <v>1</v>
      </c>
      <c r="BL6" s="25">
        <f>INDEX(DKK!$K$5:$K$200,MATCH($BD6,DKK!$D$5:$D$200,0))</f>
        <v>1</v>
      </c>
      <c r="BM6" s="25" t="str">
        <f>INDEX(DKK!$L$5:$L$200,MATCH($BD6,DKK!$D$5:$D$200,0))</f>
        <v>MID</v>
      </c>
      <c r="BP6" s="9" t="str">
        <f>INDEX(GBP!$C$5:$C$200,MATCH($BQ6,GBP!$D$5:$D$200,0))</f>
        <v>OIS</v>
      </c>
      <c r="BQ6" s="9" t="str">
        <f>GBP!$D6</f>
        <v>GBP2WOIS=</v>
      </c>
      <c r="BR6" s="25" t="str">
        <f>INDEX(GBP!$B$5:$B$200,MATCH($BQ6,GBP!$D$5:$D$200,0))</f>
        <v>2W</v>
      </c>
      <c r="BS6" s="25">
        <f>INDEX(GBP!$N$5:$N$200,MATCH($BQ6,GBP!$D$5:$D$200,0))</f>
        <v>0</v>
      </c>
      <c r="BT6" s="27">
        <f>INDEX(GBP!$P$5:$P$200,MATCH($BQ6,GBP!$D$5:$D$200,0))</f>
        <v>41302</v>
      </c>
      <c r="BU6" s="25"/>
      <c r="BV6" s="25">
        <f>INDEX(GBP!$H$5:$H$200,MATCH($BQ6,GBP!$D$5:$D$200,0))</f>
        <v>1</v>
      </c>
      <c r="BW6" s="25">
        <f>INDEX(GBP!$I$5:$I$200,MATCH($BQ6,GBP!$D$5:$D$200,0))</f>
        <v>1</v>
      </c>
      <c r="BX6" s="25">
        <f>INDEX(GBP!$J$5:$J$200,MATCH($BQ6,GBP!$D$5:$D$200,0))</f>
        <v>1</v>
      </c>
      <c r="BY6" s="25">
        <f>INDEX(GBP!$K$5:$K$200,MATCH($BQ6,GBP!$D$5:$D$200,0))</f>
        <v>1</v>
      </c>
      <c r="BZ6" s="25" t="str">
        <f>INDEX(GBP!$L$5:$L$200,MATCH($BQ6,GBP!$D$5:$D$200,0))</f>
        <v>MID</v>
      </c>
    </row>
    <row r="7" spans="2:78" ht="15.75" x14ac:dyDescent="0.25">
      <c r="C7" s="9" t="str">
        <f>INDEX(SEK!$C$5:$C$200,MATCH($D7,SEK!$D$5:$D$200,0))</f>
        <v>OIS</v>
      </c>
      <c r="D7" s="9" t="str">
        <f>SEK!$D7</f>
        <v>SEKAMTNS3M=</v>
      </c>
      <c r="E7" s="25" t="str">
        <f>INDEX(SEK!$B$5:$B$200,MATCH($D7,SEK!$D$5:$D$200,0))</f>
        <v>3M</v>
      </c>
      <c r="F7" s="25">
        <f>INDEX(SEK!$N$5:$N$200,MATCH($D7,SEK!$D$5:$D$200,0))</f>
        <v>0</v>
      </c>
      <c r="G7" s="27">
        <f>INDEX(SEK!$P$5:$P$200,MATCH($D7,SEK!$D$5:$D$200,0))</f>
        <v>37502</v>
      </c>
      <c r="H7" s="25"/>
      <c r="I7" s="25">
        <f>INDEX(SEK!$H$5:$H$200,MATCH($D7,SEK!$D$5:$D$200,0))</f>
        <v>1</v>
      </c>
      <c r="J7" s="25">
        <f>INDEX(SEK!$I$5:$I$200,MATCH($D7,SEK!$D$5:$D$200,0))</f>
        <v>1</v>
      </c>
      <c r="K7" s="25">
        <f>INDEX(SEK!$J$5:$J$200,MATCH($D7,SEK!$D$5:$D$200,0))</f>
        <v>1</v>
      </c>
      <c r="L7" s="25">
        <f>INDEX(SEK!$K$5:$K$200,MATCH($D7,SEK!$D$5:$D$200,0))</f>
        <v>1</v>
      </c>
      <c r="M7" s="25" t="str">
        <f>INDEX(SEK!$L$5:$L$200,MATCH($D7,SEK!$D$5:$D$200,0))</f>
        <v>MID</v>
      </c>
      <c r="P7" s="9" t="str">
        <f>INDEX(USD!$C$5:$C$201,MATCH($Q7,USD!$D$5:$D$201,0))</f>
        <v>OIS</v>
      </c>
      <c r="Q7" s="9" t="str">
        <f>USD!$D7</f>
        <v>USD3MOIS=ICAP</v>
      </c>
      <c r="R7" s="25" t="str">
        <f>INDEX(USD!$B$5:$B$201,MATCH($Q7,USD!$D$5:$D$201,0))</f>
        <v>3M</v>
      </c>
      <c r="S7" s="25">
        <f>INDEX(USD!$N$5:$N$201,MATCH($Q7,USD!$D$5:$D$201,0))</f>
        <v>2</v>
      </c>
      <c r="T7" s="27">
        <f>INDEX(USD!$P$5:$P$201,MATCH($Q7,USD!$D$5:$D$201,0))</f>
        <v>37112</v>
      </c>
      <c r="U7" s="25"/>
      <c r="V7" s="25">
        <f>INDEX(USD!$H$5:$H$201,MATCH($Q7,USD!$D$5:$D$201,0))</f>
        <v>1</v>
      </c>
      <c r="W7" s="25">
        <f>INDEX(USD!$I$5:$I$201,MATCH($Q7,USD!$D$5:$D$201,0))</f>
        <v>1</v>
      </c>
      <c r="X7" s="25">
        <f>INDEX(USD!$J$5:$J$201,MATCH($Q7,USD!$D$5:$D$201,0))</f>
        <v>1</v>
      </c>
      <c r="Y7" s="25">
        <f>INDEX(USD!$K$5:$K$201,MATCH($Q7,USD!$D$5:$D$201,0))</f>
        <v>1</v>
      </c>
      <c r="Z7" s="25" t="str">
        <f>INDEX(USD!$L$5:$L$201,MATCH($Q7,USD!$D$5:$D$201,0))</f>
        <v>MID</v>
      </c>
      <c r="AB7" s="8" t="s">
        <v>2</v>
      </c>
      <c r="AC7" s="8" t="s">
        <v>55</v>
      </c>
      <c r="AD7" s="8" t="s">
        <v>56</v>
      </c>
      <c r="AE7" s="8" t="s">
        <v>0</v>
      </c>
      <c r="AF7" s="8" t="s">
        <v>236</v>
      </c>
      <c r="AG7" s="8" t="s">
        <v>569</v>
      </c>
      <c r="AH7" s="8" t="s">
        <v>568</v>
      </c>
      <c r="AI7" s="8" t="s">
        <v>570</v>
      </c>
      <c r="AJ7" s="8" t="s">
        <v>571</v>
      </c>
      <c r="AK7" s="8" t="s">
        <v>572</v>
      </c>
      <c r="AL7" s="8" t="s">
        <v>573</v>
      </c>
      <c r="AM7" s="8" t="s">
        <v>567</v>
      </c>
      <c r="AP7" s="9" t="str">
        <f>INDEX(EUR!$C$5:$C$200,MATCH($AQ7,EUR!$D$5:$D$200,0))</f>
        <v>OIS</v>
      </c>
      <c r="AQ7" s="9" t="str">
        <f>EUR!$D7</f>
        <v>EUREON3W=</v>
      </c>
      <c r="AR7" s="25" t="str">
        <f>INDEX(EUR!$B$5:$B$200,MATCH($AQ7,EUR!$D$5:$D$200,0))</f>
        <v>3W</v>
      </c>
      <c r="AS7" s="25">
        <f>INDEX(EUR!$N$5:$N$200,MATCH($AQ7,EUR!$D$5:$D$200,0))</f>
        <v>0</v>
      </c>
      <c r="AT7" s="27">
        <f>INDEX(EUR!$P$5:$P$200,MATCH($AQ7,EUR!$D$5:$D$200,0))</f>
        <v>36229</v>
      </c>
      <c r="AU7" s="25"/>
      <c r="AV7" s="25">
        <f>INDEX(EUR!$H$5:$H$200,MATCH($AQ7,EUR!$D$5:$D$200,0))</f>
        <v>1</v>
      </c>
      <c r="AW7" s="25">
        <f>INDEX(EUR!$I$5:$I$200,MATCH($AQ7,EUR!$D$5:$D$200,0))</f>
        <v>1</v>
      </c>
      <c r="AX7" s="25">
        <f>INDEX(EUR!$J$5:$J$200,MATCH($AQ7,EUR!$D$5:$D$200,0))</f>
        <v>1</v>
      </c>
      <c r="AY7" s="25">
        <f>INDEX(EUR!$K$5:$K$200,MATCH($AQ7,EUR!$D$5:$D$200,0))</f>
        <v>1</v>
      </c>
      <c r="AZ7" s="25" t="str">
        <f>INDEX(EUR!$L$5:$L$200,MATCH($AQ7,EUR!$D$5:$D$200,0))</f>
        <v>MID</v>
      </c>
      <c r="BC7" s="9" t="str">
        <f>INDEX(DKK!$C$5:$C$200,MATCH($BD7,DKK!$D$5:$D$200,0))</f>
        <v>OIS</v>
      </c>
      <c r="BD7" s="9" t="str">
        <f>DKK!$D7</f>
        <v>DKKAMTNC3M=</v>
      </c>
      <c r="BE7" s="25" t="str">
        <f>INDEX(DKK!$B$5:$B$200,MATCH($BD7,DKK!$D$5:$D$200,0))</f>
        <v>3M</v>
      </c>
      <c r="BF7" s="25">
        <f>INDEX(DKK!$N$5:$N$200,MATCH($BD7,DKK!$D$5:$D$200,0))</f>
        <v>0</v>
      </c>
      <c r="BG7" s="27">
        <f>INDEX(DKK!$P$5:$P$200,MATCH($BD7,DKK!$D$5:$D$200,0))</f>
        <v>37627</v>
      </c>
      <c r="BH7" s="25"/>
      <c r="BI7" s="25">
        <f>INDEX(DKK!$H$5:$H$200,MATCH($BD7,DKK!$D$5:$D$200,0))</f>
        <v>1</v>
      </c>
      <c r="BJ7" s="25">
        <f>INDEX(DKK!$I$5:$I$200,MATCH($BD7,DKK!$D$5:$D$200,0))</f>
        <v>1</v>
      </c>
      <c r="BK7" s="25">
        <f>INDEX(DKK!$J$5:$J$200,MATCH($BD7,DKK!$D$5:$D$200,0))</f>
        <v>1</v>
      </c>
      <c r="BL7" s="25">
        <f>INDEX(DKK!$K$5:$K$200,MATCH($BD7,DKK!$D$5:$D$200,0))</f>
        <v>1</v>
      </c>
      <c r="BM7" s="25" t="str">
        <f>INDEX(DKK!$L$5:$L$200,MATCH($BD7,DKK!$D$5:$D$200,0))</f>
        <v>MID</v>
      </c>
      <c r="BP7" s="9" t="str">
        <f>INDEX(GBP!$C$5:$C$200,MATCH($BQ7,GBP!$D$5:$D$200,0))</f>
        <v>OIS</v>
      </c>
      <c r="BQ7" s="9" t="str">
        <f>GBP!$D7</f>
        <v>GBP1MOIS=</v>
      </c>
      <c r="BR7" s="25" t="str">
        <f>INDEX(GBP!$B$5:$B$200,MATCH($BQ7,GBP!$D$5:$D$200,0))</f>
        <v>1M</v>
      </c>
      <c r="BS7" s="25">
        <f>INDEX(GBP!$N$5:$N$200,MATCH($BQ7,GBP!$D$5:$D$200,0))</f>
        <v>0</v>
      </c>
      <c r="BT7" s="27">
        <f>INDEX(GBP!$P$5:$P$200,MATCH($BQ7,GBP!$D$5:$D$200,0))</f>
        <v>39322</v>
      </c>
      <c r="BU7" s="25"/>
      <c r="BV7" s="25">
        <f>INDEX(GBP!$H$5:$H$200,MATCH($BQ7,GBP!$D$5:$D$200,0))</f>
        <v>1</v>
      </c>
      <c r="BW7" s="25">
        <f>INDEX(GBP!$I$5:$I$200,MATCH($BQ7,GBP!$D$5:$D$200,0))</f>
        <v>1</v>
      </c>
      <c r="BX7" s="25">
        <f>INDEX(GBP!$J$5:$J$200,MATCH($BQ7,GBP!$D$5:$D$200,0))</f>
        <v>1</v>
      </c>
      <c r="BY7" s="25">
        <f>INDEX(GBP!$K$5:$K$200,MATCH($BQ7,GBP!$D$5:$D$200,0))</f>
        <v>1</v>
      </c>
      <c r="BZ7" s="25" t="str">
        <f>INDEX(GBP!$L$5:$L$200,MATCH($BQ7,GBP!$D$5:$D$200,0))</f>
        <v>MID</v>
      </c>
    </row>
    <row r="8" spans="2:78" x14ac:dyDescent="0.25">
      <c r="C8" s="9" t="str">
        <f>INDEX(SEK!$C$5:$C$200,MATCH($D8,SEK!$D$5:$D$200,0))</f>
        <v>OIS</v>
      </c>
      <c r="D8" s="9" t="str">
        <f>SEK!$D8</f>
        <v>SEKAMTNS6M=</v>
      </c>
      <c r="E8" s="25" t="str">
        <f>INDEX(SEK!$B$5:$B$200,MATCH($D8,SEK!$D$5:$D$200,0))</f>
        <v>6M</v>
      </c>
      <c r="F8" s="25">
        <f>INDEX(SEK!$N$5:$N$200,MATCH($D8,SEK!$D$5:$D$200,0))</f>
        <v>0</v>
      </c>
      <c r="G8" s="27">
        <f>INDEX(SEK!$P$5:$P$200,MATCH($D8,SEK!$D$5:$D$200,0))</f>
        <v>37502</v>
      </c>
      <c r="H8" s="25"/>
      <c r="I8" s="25">
        <f>INDEX(SEK!$H$5:$H$200,MATCH($D8,SEK!$D$5:$D$200,0))</f>
        <v>1</v>
      </c>
      <c r="J8" s="25">
        <f>INDEX(SEK!$I$5:$I$200,MATCH($D8,SEK!$D$5:$D$200,0))</f>
        <v>1</v>
      </c>
      <c r="K8" s="25">
        <f>INDEX(SEK!$J$5:$J$200,MATCH($D8,SEK!$D$5:$D$200,0))</f>
        <v>1</v>
      </c>
      <c r="L8" s="25">
        <f>INDEX(SEK!$K$5:$K$200,MATCH($D8,SEK!$D$5:$D$200,0))</f>
        <v>1</v>
      </c>
      <c r="M8" s="25" t="str">
        <f>INDEX(SEK!$L$5:$L$200,MATCH($D8,SEK!$D$5:$D$200,0))</f>
        <v>MID</v>
      </c>
      <c r="P8" s="9" t="str">
        <f>INDEX(USD!$C$5:$C$201,MATCH($Q8,USD!$D$5:$D$201,0))</f>
        <v>OIS</v>
      </c>
      <c r="Q8" s="9" t="str">
        <f>USD!$D8</f>
        <v>USD4MOIS=ICAP</v>
      </c>
      <c r="R8" s="25" t="str">
        <f>INDEX(USD!$B$5:$B$201,MATCH($Q8,USD!$D$5:$D$201,0))</f>
        <v>4M</v>
      </c>
      <c r="S8" s="25">
        <f>INDEX(USD!$N$5:$N$201,MATCH($Q8,USD!$D$5:$D$201,0))</f>
        <v>3</v>
      </c>
      <c r="T8" s="27">
        <f>INDEX(USD!$P$5:$P$201,MATCH($Q8,USD!$D$5:$D$201,0))</f>
        <v>37112</v>
      </c>
      <c r="U8" s="25"/>
      <c r="V8" s="25">
        <f>INDEX(USD!$H$5:$H$201,MATCH($Q8,USD!$D$5:$D$201,0))</f>
        <v>1</v>
      </c>
      <c r="W8" s="25">
        <f>INDEX(USD!$I$5:$I$201,MATCH($Q8,USD!$D$5:$D$201,0))</f>
        <v>1</v>
      </c>
      <c r="X8" s="25">
        <f>INDEX(USD!$J$5:$J$201,MATCH($Q8,USD!$D$5:$D$201,0))</f>
        <v>1</v>
      </c>
      <c r="Y8" s="25">
        <f>INDEX(USD!$K$5:$K$201,MATCH($Q8,USD!$D$5:$D$201,0))</f>
        <v>1</v>
      </c>
      <c r="Z8" s="25" t="str">
        <f>INDEX(USD!$L$5:$L$201,MATCH($Q8,USD!$D$5:$D$201,0))</f>
        <v>MID</v>
      </c>
      <c r="AC8" s="9" t="str">
        <f>INDEX(NOK!$C$5:$C$199,MATCH($AD8,NOK!$D$5:$D$199,0))</f>
        <v>IBOR</v>
      </c>
      <c r="AD8" s="9" t="str">
        <f>NOK!$D5</f>
        <v>OINOKSWD=</v>
      </c>
      <c r="AE8" s="25" t="str">
        <f>INDEX(NOK!$B$5:$B$199,MATCH($AD8,NOK!$D$5:$D$199,0))</f>
        <v>1W/SW</v>
      </c>
      <c r="AF8" s="25">
        <f>INDEX(NOK!$N$5:$N$199,MATCH($AD8,NOK!$D$5:$D$199,0))</f>
        <v>0</v>
      </c>
      <c r="AG8" s="27">
        <f>INDEX(NOK!$P$5:$P$199,MATCH($AD8,NOK!$D$5:$D$199,0))</f>
        <v>42146</v>
      </c>
      <c r="AH8" s="25"/>
      <c r="AI8" s="25">
        <f>INDEX(NOK!$H$5:$H$199,MATCH($AD8,NOK!$D$5:$D$199,0))</f>
        <v>1</v>
      </c>
      <c r="AJ8" s="25">
        <f>INDEX(NOK!$I$5:$I$199,MATCH($AD8,NOK!$D$5:$D$199,0))</f>
        <v>1</v>
      </c>
      <c r="AK8" s="25">
        <f>INDEX(NOK!$J$5:$J$199,MATCH($AD8,NOK!$D$5:$D$199,0))</f>
        <v>1</v>
      </c>
      <c r="AL8" s="25">
        <f>INDEX(NOK!$K$5:$K$199,MATCH($AD8,NOK!$D$5:$D$199,0))</f>
        <v>1</v>
      </c>
      <c r="AM8" s="25" t="str">
        <f>INDEX(NOK!$L$5:$L$199,MATCH($AD8,NOK!$D$5:$D$199,0))</f>
        <v>MID</v>
      </c>
      <c r="AP8" s="9" t="str">
        <f>INDEX(EUR!$C$5:$C$200,MATCH($AQ8,EUR!$D$5:$D$200,0))</f>
        <v>OIS</v>
      </c>
      <c r="AQ8" s="9" t="str">
        <f>EUR!$D8</f>
        <v>EUREON1M=</v>
      </c>
      <c r="AR8" s="25" t="str">
        <f>INDEX(EUR!$B$5:$B$200,MATCH($AQ8,EUR!$D$5:$D$200,0))</f>
        <v>1M</v>
      </c>
      <c r="AS8" s="25">
        <f>INDEX(EUR!$N$5:$N$200,MATCH($AQ8,EUR!$D$5:$D$200,0))</f>
        <v>0</v>
      </c>
      <c r="AT8" s="27">
        <f>INDEX(EUR!$P$5:$P$200,MATCH($AQ8,EUR!$D$5:$D$200,0))</f>
        <v>36164</v>
      </c>
      <c r="AU8" s="25"/>
      <c r="AV8" s="25">
        <f>INDEX(EUR!$H$5:$H$200,MATCH($AQ8,EUR!$D$5:$D$200,0))</f>
        <v>1</v>
      </c>
      <c r="AW8" s="25">
        <f>INDEX(EUR!$I$5:$I$200,MATCH($AQ8,EUR!$D$5:$D$200,0))</f>
        <v>1</v>
      </c>
      <c r="AX8" s="25">
        <f>INDEX(EUR!$J$5:$J$200,MATCH($AQ8,EUR!$D$5:$D$200,0))</f>
        <v>1</v>
      </c>
      <c r="AY8" s="25">
        <f>INDEX(EUR!$K$5:$K$200,MATCH($AQ8,EUR!$D$5:$D$200,0))</f>
        <v>1</v>
      </c>
      <c r="AZ8" s="25" t="str">
        <f>INDEX(EUR!$L$5:$L$200,MATCH($AQ8,EUR!$D$5:$D$200,0))</f>
        <v>MID</v>
      </c>
      <c r="BC8" s="9" t="str">
        <f>INDEX(DKK!$C$5:$C$200,MATCH($BD8,DKK!$D$5:$D$200,0))</f>
        <v>OIS</v>
      </c>
      <c r="BD8" s="9" t="str">
        <f>DKK!$D8</f>
        <v>DKKAMTNC6M=</v>
      </c>
      <c r="BE8" s="25" t="str">
        <f>INDEX(DKK!$B$5:$B$200,MATCH($BD8,DKK!$D$5:$D$200,0))</f>
        <v>6M</v>
      </c>
      <c r="BF8" s="25">
        <f>INDEX(DKK!$N$5:$N$200,MATCH($BD8,DKK!$D$5:$D$200,0))</f>
        <v>0</v>
      </c>
      <c r="BG8" s="27">
        <f>INDEX(DKK!$P$5:$P$200,MATCH($BD8,DKK!$D$5:$D$200,0))</f>
        <v>37627</v>
      </c>
      <c r="BH8" s="25"/>
      <c r="BI8" s="25">
        <f>INDEX(DKK!$H$5:$H$200,MATCH($BD8,DKK!$D$5:$D$200,0))</f>
        <v>1</v>
      </c>
      <c r="BJ8" s="25">
        <f>INDEX(DKK!$I$5:$I$200,MATCH($BD8,DKK!$D$5:$D$200,0))</f>
        <v>1</v>
      </c>
      <c r="BK8" s="25">
        <f>INDEX(DKK!$J$5:$J$200,MATCH($BD8,DKK!$D$5:$D$200,0))</f>
        <v>1</v>
      </c>
      <c r="BL8" s="25">
        <f>INDEX(DKK!$K$5:$K$200,MATCH($BD8,DKK!$D$5:$D$200,0))</f>
        <v>1</v>
      </c>
      <c r="BM8" s="25" t="str">
        <f>INDEX(DKK!$L$5:$L$200,MATCH($BD8,DKK!$D$5:$D$200,0))</f>
        <v>MID</v>
      </c>
      <c r="BP8" s="9" t="str">
        <f>INDEX(GBP!$C$5:$C$200,MATCH($BQ8,GBP!$D$5:$D$200,0))</f>
        <v>OIS</v>
      </c>
      <c r="BQ8" s="9" t="str">
        <f>GBP!$D8</f>
        <v>GBP2MOIS=</v>
      </c>
      <c r="BR8" s="25" t="str">
        <f>INDEX(GBP!$B$5:$B$200,MATCH($BQ8,GBP!$D$5:$D$200,0))</f>
        <v>2M</v>
      </c>
      <c r="BS8" s="25">
        <f>INDEX(GBP!$N$5:$N$200,MATCH($BQ8,GBP!$D$5:$D$200,0))</f>
        <v>0</v>
      </c>
      <c r="BT8" s="27">
        <f>INDEX(GBP!$P$5:$P$200,MATCH($BQ8,GBP!$D$5:$D$200,0))</f>
        <v>39317</v>
      </c>
      <c r="BU8" s="25"/>
      <c r="BV8" s="25">
        <f>INDEX(GBP!$H$5:$H$200,MATCH($BQ8,GBP!$D$5:$D$200,0))</f>
        <v>1</v>
      </c>
      <c r="BW8" s="25">
        <f>INDEX(GBP!$I$5:$I$200,MATCH($BQ8,GBP!$D$5:$D$200,0))</f>
        <v>1</v>
      </c>
      <c r="BX8" s="25">
        <f>INDEX(GBP!$J$5:$J$200,MATCH($BQ8,GBP!$D$5:$D$200,0))</f>
        <v>1</v>
      </c>
      <c r="BY8" s="25">
        <f>INDEX(GBP!$K$5:$K$200,MATCH($BQ8,GBP!$D$5:$D$200,0))</f>
        <v>1</v>
      </c>
      <c r="BZ8" s="25" t="str">
        <f>INDEX(GBP!$L$5:$L$200,MATCH($BQ8,GBP!$D$5:$D$200,0))</f>
        <v>MID</v>
      </c>
    </row>
    <row r="9" spans="2:78" x14ac:dyDescent="0.25">
      <c r="C9" s="9" t="str">
        <f>INDEX(SEK!$C$5:$C$200,MATCH($D9,SEK!$D$5:$D$200,0))</f>
        <v>OIS</v>
      </c>
      <c r="D9" s="9" t="str">
        <f>SEK!$D9</f>
        <v>SEKAMTNS9M=</v>
      </c>
      <c r="E9" s="25" t="str">
        <f>INDEX(SEK!$B$5:$B$200,MATCH($D9,SEK!$D$5:$D$200,0))</f>
        <v>9M</v>
      </c>
      <c r="F9" s="25">
        <f>INDEX(SEK!$N$5:$N$200,MATCH($D9,SEK!$D$5:$D$200,0))</f>
        <v>0</v>
      </c>
      <c r="G9" s="27">
        <f>INDEX(SEK!$P$5:$P$200,MATCH($D9,SEK!$D$5:$D$200,0))</f>
        <v>37502</v>
      </c>
      <c r="H9" s="25"/>
      <c r="I9" s="25">
        <f>INDEX(SEK!$H$5:$H$200,MATCH($D9,SEK!$D$5:$D$200,0))</f>
        <v>1</v>
      </c>
      <c r="J9" s="25">
        <f>INDEX(SEK!$I$5:$I$200,MATCH($D9,SEK!$D$5:$D$200,0))</f>
        <v>1</v>
      </c>
      <c r="K9" s="25">
        <f>INDEX(SEK!$J$5:$J$200,MATCH($D9,SEK!$D$5:$D$200,0))</f>
        <v>1</v>
      </c>
      <c r="L9" s="25">
        <f>INDEX(SEK!$K$5:$K$200,MATCH($D9,SEK!$D$5:$D$200,0))</f>
        <v>1</v>
      </c>
      <c r="M9" s="25" t="str">
        <f>INDEX(SEK!$L$5:$L$200,MATCH($D9,SEK!$D$5:$D$200,0))</f>
        <v>MID</v>
      </c>
      <c r="P9" s="9" t="str">
        <f>INDEX(USD!$C$5:$C$201,MATCH($Q9,USD!$D$5:$D$201,0))</f>
        <v>OIS</v>
      </c>
      <c r="Q9" s="9" t="str">
        <f>USD!$D9</f>
        <v>USD5MOIS=ICAP</v>
      </c>
      <c r="R9" s="25" t="str">
        <f>INDEX(USD!$B$5:$B$201,MATCH($Q9,USD!$D$5:$D$201,0))</f>
        <v>5M</v>
      </c>
      <c r="S9" s="25">
        <f>INDEX(USD!$N$5:$N$201,MATCH($Q9,USD!$D$5:$D$201,0))</f>
        <v>4</v>
      </c>
      <c r="T9" s="27">
        <f>INDEX(USD!$P$5:$P$201,MATCH($Q9,USD!$D$5:$D$201,0))</f>
        <v>37112</v>
      </c>
      <c r="U9" s="25"/>
      <c r="V9" s="25">
        <f>INDEX(USD!$H$5:$H$201,MATCH($Q9,USD!$D$5:$D$201,0))</f>
        <v>1</v>
      </c>
      <c r="W9" s="25">
        <f>INDEX(USD!$I$5:$I$201,MATCH($Q9,USD!$D$5:$D$201,0))</f>
        <v>1</v>
      </c>
      <c r="X9" s="25">
        <f>INDEX(USD!$J$5:$J$201,MATCH($Q9,USD!$D$5:$D$201,0))</f>
        <v>1</v>
      </c>
      <c r="Y9" s="25">
        <f>INDEX(USD!$K$5:$K$201,MATCH($Q9,USD!$D$5:$D$201,0))</f>
        <v>1</v>
      </c>
      <c r="Z9" s="25" t="str">
        <f>INDEX(USD!$L$5:$L$201,MATCH($Q9,USD!$D$5:$D$201,0))</f>
        <v>MID</v>
      </c>
      <c r="AC9" s="9" t="str">
        <f>INDEX(NOK!$C$5:$C$199,MATCH($AD9,NOK!$D$5:$D$199,0))</f>
        <v>IBOR</v>
      </c>
      <c r="AD9" s="9" t="str">
        <f>NOK!$D6</f>
        <v>OINOK1MD=</v>
      </c>
      <c r="AE9" s="25" t="str">
        <f>INDEX(NOK!$B$5:$B$199,MATCH($AD9,NOK!$D$5:$D$199,0))</f>
        <v>1M</v>
      </c>
      <c r="AF9" s="25">
        <f>INDEX(NOK!$N$5:$N$199,MATCH($AD9,NOK!$D$5:$D$199,0))</f>
        <v>0</v>
      </c>
      <c r="AG9" s="27">
        <f>INDEX(NOK!$P$5:$P$199,MATCH($AD9,NOK!$D$5:$D$199,0))</f>
        <v>42146</v>
      </c>
      <c r="AH9" s="25"/>
      <c r="AI9" s="25">
        <f>INDEX(NOK!$H$5:$H$199,MATCH($AD9,NOK!$D$5:$D$199,0))</f>
        <v>1</v>
      </c>
      <c r="AJ9" s="25">
        <f>INDEX(NOK!$I$5:$I$199,MATCH($AD9,NOK!$D$5:$D$199,0))</f>
        <v>1</v>
      </c>
      <c r="AK9" s="25">
        <f>INDEX(NOK!$J$5:$J$199,MATCH($AD9,NOK!$D$5:$D$199,0))</f>
        <v>1</v>
      </c>
      <c r="AL9" s="25">
        <f>INDEX(NOK!$K$5:$K$199,MATCH($AD9,NOK!$D$5:$D$199,0))</f>
        <v>1</v>
      </c>
      <c r="AM9" s="25" t="str">
        <f>INDEX(NOK!$L$5:$L$199,MATCH($AD9,NOK!$D$5:$D$199,0))</f>
        <v>MID</v>
      </c>
      <c r="AP9" s="9" t="str">
        <f>INDEX(EUR!$C$5:$C$200,MATCH($AQ9,EUR!$D$5:$D$200,0))</f>
        <v>OIS</v>
      </c>
      <c r="AQ9" s="9" t="str">
        <f>EUR!$D9</f>
        <v>EUREON2M=</v>
      </c>
      <c r="AR9" s="25" t="str">
        <f>INDEX(EUR!$B$5:$B$200,MATCH($AQ9,EUR!$D$5:$D$200,0))</f>
        <v>2M</v>
      </c>
      <c r="AS9" s="25">
        <f>INDEX(EUR!$N$5:$N$200,MATCH($AQ9,EUR!$D$5:$D$200,0))</f>
        <v>0</v>
      </c>
      <c r="AT9" s="27">
        <f>INDEX(EUR!$P$5:$P$200,MATCH($AQ9,EUR!$D$5:$D$200,0))</f>
        <v>36164</v>
      </c>
      <c r="AU9" s="25"/>
      <c r="AV9" s="25">
        <f>INDEX(EUR!$H$5:$H$200,MATCH($AQ9,EUR!$D$5:$D$200,0))</f>
        <v>1</v>
      </c>
      <c r="AW9" s="25">
        <f>INDEX(EUR!$I$5:$I$200,MATCH($AQ9,EUR!$D$5:$D$200,0))</f>
        <v>1</v>
      </c>
      <c r="AX9" s="25">
        <f>INDEX(EUR!$J$5:$J$200,MATCH($AQ9,EUR!$D$5:$D$200,0))</f>
        <v>1</v>
      </c>
      <c r="AY9" s="25">
        <f>INDEX(EUR!$K$5:$K$200,MATCH($AQ9,EUR!$D$5:$D$200,0))</f>
        <v>1</v>
      </c>
      <c r="AZ9" s="25" t="str">
        <f>INDEX(EUR!$L$5:$L$200,MATCH($AQ9,EUR!$D$5:$D$200,0))</f>
        <v>MID</v>
      </c>
      <c r="BC9" s="9" t="str">
        <f>INDEX(DKK!$C$5:$C$200,MATCH($BD9,DKK!$D$5:$D$200,0))</f>
        <v>OIS</v>
      </c>
      <c r="BD9" s="9" t="str">
        <f>DKK!$D9</f>
        <v>DKKAMTNC9M=</v>
      </c>
      <c r="BE9" s="25" t="str">
        <f>INDEX(DKK!$B$5:$B$200,MATCH($BD9,DKK!$D$5:$D$200,0))</f>
        <v>9M</v>
      </c>
      <c r="BF9" s="25">
        <f>INDEX(DKK!$N$5:$N$200,MATCH($BD9,DKK!$D$5:$D$200,0))</f>
        <v>0</v>
      </c>
      <c r="BG9" s="27">
        <f>INDEX(DKK!$P$5:$P$200,MATCH($BD9,DKK!$D$5:$D$200,0))</f>
        <v>37627</v>
      </c>
      <c r="BH9" s="25"/>
      <c r="BI9" s="25">
        <f>INDEX(DKK!$H$5:$H$200,MATCH($BD9,DKK!$D$5:$D$200,0))</f>
        <v>1</v>
      </c>
      <c r="BJ9" s="25">
        <f>INDEX(DKK!$I$5:$I$200,MATCH($BD9,DKK!$D$5:$D$200,0))</f>
        <v>1</v>
      </c>
      <c r="BK9" s="25">
        <f>INDEX(DKK!$J$5:$J$200,MATCH($BD9,DKK!$D$5:$D$200,0))</f>
        <v>1</v>
      </c>
      <c r="BL9" s="25">
        <f>INDEX(DKK!$K$5:$K$200,MATCH($BD9,DKK!$D$5:$D$200,0))</f>
        <v>1</v>
      </c>
      <c r="BM9" s="25" t="str">
        <f>INDEX(DKK!$L$5:$L$200,MATCH($BD9,DKK!$D$5:$D$200,0))</f>
        <v>MID</v>
      </c>
      <c r="BP9" s="9" t="str">
        <f>INDEX(GBP!$C$5:$C$200,MATCH($BQ9,GBP!$D$5:$D$200,0))</f>
        <v>OIS</v>
      </c>
      <c r="BQ9" s="9" t="str">
        <f>GBP!$D9</f>
        <v>GBP3MOIS=</v>
      </c>
      <c r="BR9" s="25" t="str">
        <f>INDEX(GBP!$B$5:$B$200,MATCH($BQ9,GBP!$D$5:$D$200,0))</f>
        <v>3M</v>
      </c>
      <c r="BS9" s="25">
        <f>INDEX(GBP!$N$5:$N$200,MATCH($BQ9,GBP!$D$5:$D$200,0))</f>
        <v>0</v>
      </c>
      <c r="BT9" s="27">
        <f>INDEX(GBP!$P$5:$P$200,MATCH($BQ9,GBP!$D$5:$D$200,0))</f>
        <v>38005</v>
      </c>
      <c r="BU9" s="25"/>
      <c r="BV9" s="25">
        <f>INDEX(GBP!$H$5:$H$200,MATCH($BQ9,GBP!$D$5:$D$200,0))</f>
        <v>1</v>
      </c>
      <c r="BW9" s="25">
        <f>INDEX(GBP!$I$5:$I$200,MATCH($BQ9,GBP!$D$5:$D$200,0))</f>
        <v>1</v>
      </c>
      <c r="BX9" s="25">
        <f>INDEX(GBP!$J$5:$J$200,MATCH($BQ9,GBP!$D$5:$D$200,0))</f>
        <v>1</v>
      </c>
      <c r="BY9" s="25">
        <f>INDEX(GBP!$K$5:$K$200,MATCH($BQ9,GBP!$D$5:$D$200,0))</f>
        <v>1</v>
      </c>
      <c r="BZ9" s="25" t="str">
        <f>INDEX(GBP!$L$5:$L$200,MATCH($BQ9,GBP!$D$5:$D$200,0))</f>
        <v>MID</v>
      </c>
    </row>
    <row r="10" spans="2:78" x14ac:dyDescent="0.25">
      <c r="C10" s="9" t="str">
        <f>INDEX(SEK!$C$5:$C$200,MATCH($D10,SEK!$D$5:$D$200,0))</f>
        <v>OIS</v>
      </c>
      <c r="D10" s="9" t="str">
        <f>SEK!$D10</f>
        <v>SEKAMTNS1Y=</v>
      </c>
      <c r="E10" s="25" t="str">
        <f>INDEX(SEK!$B$5:$B$200,MATCH($D10,SEK!$D$5:$D$200,0))</f>
        <v>1Y</v>
      </c>
      <c r="F10" s="25">
        <f>INDEX(SEK!$N$5:$N$200,MATCH($D10,SEK!$D$5:$D$200,0))</f>
        <v>0</v>
      </c>
      <c r="G10" s="27">
        <f>INDEX(SEK!$P$5:$P$200,MATCH($D10,SEK!$D$5:$D$200,0))</f>
        <v>37497</v>
      </c>
      <c r="H10" s="25"/>
      <c r="I10" s="25">
        <f>INDEX(SEK!$H$5:$H$200,MATCH($D10,SEK!$D$5:$D$200,0))</f>
        <v>1</v>
      </c>
      <c r="J10" s="25">
        <f>INDEX(SEK!$I$5:$I$200,MATCH($D10,SEK!$D$5:$D$200,0))</f>
        <v>1</v>
      </c>
      <c r="K10" s="25">
        <f>INDEX(SEK!$J$5:$J$200,MATCH($D10,SEK!$D$5:$D$200,0))</f>
        <v>1</v>
      </c>
      <c r="L10" s="25">
        <f>INDEX(SEK!$K$5:$K$200,MATCH($D10,SEK!$D$5:$D$200,0))</f>
        <v>1</v>
      </c>
      <c r="M10" s="25" t="str">
        <f>INDEX(SEK!$L$5:$L$200,MATCH($D10,SEK!$D$5:$D$200,0))</f>
        <v>MID</v>
      </c>
      <c r="P10" s="9" t="str">
        <f>INDEX(USD!$C$5:$C$201,MATCH($Q10,USD!$D$5:$D$201,0))</f>
        <v>OIS</v>
      </c>
      <c r="Q10" s="9" t="str">
        <f>USD!$D10</f>
        <v>USD6MOIS=ICAP</v>
      </c>
      <c r="R10" s="25" t="str">
        <f>INDEX(USD!$B$5:$B$201,MATCH($Q10,USD!$D$5:$D$201,0))</f>
        <v>6M</v>
      </c>
      <c r="S10" s="25">
        <f>INDEX(USD!$N$5:$N$201,MATCH($Q10,USD!$D$5:$D$201,0))</f>
        <v>5</v>
      </c>
      <c r="T10" s="27">
        <f>INDEX(USD!$P$5:$P$201,MATCH($Q10,USD!$D$5:$D$201,0))</f>
        <v>37112</v>
      </c>
      <c r="U10" s="25"/>
      <c r="V10" s="25">
        <f>INDEX(USD!$H$5:$H$201,MATCH($Q10,USD!$D$5:$D$201,0))</f>
        <v>1</v>
      </c>
      <c r="W10" s="25">
        <f>INDEX(USD!$I$5:$I$201,MATCH($Q10,USD!$D$5:$D$201,0))</f>
        <v>1</v>
      </c>
      <c r="X10" s="25">
        <f>INDEX(USD!$J$5:$J$201,MATCH($Q10,USD!$D$5:$D$201,0))</f>
        <v>1</v>
      </c>
      <c r="Y10" s="25">
        <f>INDEX(USD!$K$5:$K$201,MATCH($Q10,USD!$D$5:$D$201,0))</f>
        <v>1</v>
      </c>
      <c r="Z10" s="25" t="str">
        <f>INDEX(USD!$L$5:$L$201,MATCH($Q10,USD!$D$5:$D$201,0))</f>
        <v>MID</v>
      </c>
      <c r="AC10" s="9" t="str">
        <f>INDEX(NOK!$C$5:$C$199,MATCH($AD10,NOK!$D$5:$D$199,0))</f>
        <v>IBOR</v>
      </c>
      <c r="AD10" s="9" t="str">
        <f>NOK!$D7</f>
        <v>OINOK2MD=</v>
      </c>
      <c r="AE10" s="25" t="str">
        <f>INDEX(NOK!$B$5:$B$199,MATCH($AD10,NOK!$D$5:$D$199,0))</f>
        <v>2M</v>
      </c>
      <c r="AF10" s="25">
        <f>INDEX(NOK!$N$5:$N$199,MATCH($AD10,NOK!$D$5:$D$199,0))</f>
        <v>0</v>
      </c>
      <c r="AG10" s="27">
        <f>INDEX(NOK!$P$5:$P$199,MATCH($AD10,NOK!$D$5:$D$199,0))</f>
        <v>42146</v>
      </c>
      <c r="AH10" s="25"/>
      <c r="AI10" s="25">
        <f>INDEX(NOK!$H$5:$H$199,MATCH($AD10,NOK!$D$5:$D$199,0))</f>
        <v>1</v>
      </c>
      <c r="AJ10" s="25">
        <f>INDEX(NOK!$I$5:$I$199,MATCH($AD10,NOK!$D$5:$D$199,0))</f>
        <v>1</v>
      </c>
      <c r="AK10" s="25">
        <f>INDEX(NOK!$J$5:$J$199,MATCH($AD10,NOK!$D$5:$D$199,0))</f>
        <v>1</v>
      </c>
      <c r="AL10" s="25">
        <f>INDEX(NOK!$K$5:$K$199,MATCH($AD10,NOK!$D$5:$D$199,0))</f>
        <v>1</v>
      </c>
      <c r="AM10" s="25" t="str">
        <f>INDEX(NOK!$L$5:$L$199,MATCH($AD10,NOK!$D$5:$D$199,0))</f>
        <v>MID</v>
      </c>
      <c r="AP10" s="9" t="str">
        <f>INDEX(EUR!$C$5:$C$200,MATCH($AQ10,EUR!$D$5:$D$200,0))</f>
        <v>OIS</v>
      </c>
      <c r="AQ10" s="9" t="str">
        <f>EUR!$D10</f>
        <v>EUREON3M=</v>
      </c>
      <c r="AR10" s="25" t="str">
        <f>INDEX(EUR!$B$5:$B$200,MATCH($AQ10,EUR!$D$5:$D$200,0))</f>
        <v>3M</v>
      </c>
      <c r="AS10" s="25">
        <f>INDEX(EUR!$N$5:$N$200,MATCH($AQ10,EUR!$D$5:$D$200,0))</f>
        <v>0</v>
      </c>
      <c r="AT10" s="27">
        <f>INDEX(EUR!$P$5:$P$200,MATCH($AQ10,EUR!$D$5:$D$200,0))</f>
        <v>36164</v>
      </c>
      <c r="AU10" s="25"/>
      <c r="AV10" s="25">
        <f>INDEX(EUR!$H$5:$H$200,MATCH($AQ10,EUR!$D$5:$D$200,0))</f>
        <v>1</v>
      </c>
      <c r="AW10" s="25">
        <f>INDEX(EUR!$I$5:$I$200,MATCH($AQ10,EUR!$D$5:$D$200,0))</f>
        <v>1</v>
      </c>
      <c r="AX10" s="25">
        <f>INDEX(EUR!$J$5:$J$200,MATCH($AQ10,EUR!$D$5:$D$200,0))</f>
        <v>1</v>
      </c>
      <c r="AY10" s="25">
        <f>INDEX(EUR!$K$5:$K$200,MATCH($AQ10,EUR!$D$5:$D$200,0))</f>
        <v>1</v>
      </c>
      <c r="AZ10" s="25" t="str">
        <f>INDEX(EUR!$L$5:$L$200,MATCH($AQ10,EUR!$D$5:$D$200,0))</f>
        <v>MID</v>
      </c>
      <c r="BC10" s="9" t="str">
        <f>INDEX(DKK!$C$5:$C$200,MATCH($BD10,DKK!$D$5:$D$200,0))</f>
        <v>OIS</v>
      </c>
      <c r="BD10" s="9" t="str">
        <f>DKK!$D10</f>
        <v>DKKAMTNC1Y=</v>
      </c>
      <c r="BE10" s="25" t="str">
        <f>INDEX(DKK!$B$5:$B$200,MATCH($BD10,DKK!$D$5:$D$200,0))</f>
        <v>1Y</v>
      </c>
      <c r="BF10" s="25">
        <f>INDEX(DKK!$N$5:$N$200,MATCH($BD10,DKK!$D$5:$D$200,0))</f>
        <v>0</v>
      </c>
      <c r="BG10" s="27">
        <f>INDEX(DKK!$P$5:$P$200,MATCH($BD10,DKK!$D$5:$D$200,0))</f>
        <v>37627</v>
      </c>
      <c r="BH10" s="25"/>
      <c r="BI10" s="25">
        <f>INDEX(DKK!$H$5:$H$200,MATCH($BD10,DKK!$D$5:$D$200,0))</f>
        <v>1</v>
      </c>
      <c r="BJ10" s="25">
        <f>INDEX(DKK!$I$5:$I$200,MATCH($BD10,DKK!$D$5:$D$200,0))</f>
        <v>1</v>
      </c>
      <c r="BK10" s="25">
        <f>INDEX(DKK!$J$5:$J$200,MATCH($BD10,DKK!$D$5:$D$200,0))</f>
        <v>1</v>
      </c>
      <c r="BL10" s="25">
        <f>INDEX(DKK!$K$5:$K$200,MATCH($BD10,DKK!$D$5:$D$200,0))</f>
        <v>1</v>
      </c>
      <c r="BM10" s="25" t="str">
        <f>INDEX(DKK!$L$5:$L$200,MATCH($BD10,DKK!$D$5:$D$200,0))</f>
        <v>MID</v>
      </c>
      <c r="BP10" s="9" t="str">
        <f>INDEX(GBP!$C$5:$C$200,MATCH($BQ10,GBP!$D$5:$D$200,0))</f>
        <v>OIS</v>
      </c>
      <c r="BQ10" s="9" t="str">
        <f>GBP!$D10</f>
        <v>GBP4MOIS=</v>
      </c>
      <c r="BR10" s="25" t="str">
        <f>INDEX(GBP!$B$5:$B$200,MATCH($BQ10,GBP!$D$5:$D$200,0))</f>
        <v>4M</v>
      </c>
      <c r="BS10" s="25">
        <f>INDEX(GBP!$N$5:$N$200,MATCH($BQ10,GBP!$D$5:$D$200,0))</f>
        <v>0</v>
      </c>
      <c r="BT10" s="27">
        <f>INDEX(GBP!$P$5:$P$200,MATCH($BQ10,GBP!$D$5:$D$200,0))</f>
        <v>39317</v>
      </c>
      <c r="BU10" s="25"/>
      <c r="BV10" s="25">
        <f>INDEX(GBP!$H$5:$H$200,MATCH($BQ10,GBP!$D$5:$D$200,0))</f>
        <v>1</v>
      </c>
      <c r="BW10" s="25">
        <f>INDEX(GBP!$I$5:$I$200,MATCH($BQ10,GBP!$D$5:$D$200,0))</f>
        <v>1</v>
      </c>
      <c r="BX10" s="25">
        <f>INDEX(GBP!$J$5:$J$200,MATCH($BQ10,GBP!$D$5:$D$200,0))</f>
        <v>1</v>
      </c>
      <c r="BY10" s="25">
        <f>INDEX(GBP!$K$5:$K$200,MATCH($BQ10,GBP!$D$5:$D$200,0))</f>
        <v>1</v>
      </c>
      <c r="BZ10" s="25" t="str">
        <f>INDEX(GBP!$L$5:$L$200,MATCH($BQ10,GBP!$D$5:$D$200,0))</f>
        <v>MID</v>
      </c>
    </row>
    <row r="11" spans="2:78" x14ac:dyDescent="0.25">
      <c r="C11" s="9" t="str">
        <f>INDEX(SEK!$C$5:$C$200,MATCH($D11,SEK!$D$5:$D$200,0))</f>
        <v>OIS</v>
      </c>
      <c r="D11" s="9" t="str">
        <f>SEK!$D11</f>
        <v>SEKAMTNS2Y=</v>
      </c>
      <c r="E11" s="25" t="str">
        <f>INDEX(SEK!$B$5:$B$200,MATCH($D11,SEK!$D$5:$D$200,0))</f>
        <v>2Y</v>
      </c>
      <c r="F11" s="25">
        <f>INDEX(SEK!$N$5:$N$200,MATCH($D11,SEK!$D$5:$D$200,0))</f>
        <v>0</v>
      </c>
      <c r="G11" s="27">
        <f>INDEX(SEK!$P$5:$P$200,MATCH($D11,SEK!$D$5:$D$200,0))</f>
        <v>41204</v>
      </c>
      <c r="H11" s="25"/>
      <c r="I11" s="25">
        <f>INDEX(SEK!$H$5:$H$200,MATCH($D11,SEK!$D$5:$D$200,0))</f>
        <v>1</v>
      </c>
      <c r="J11" s="25">
        <f>INDEX(SEK!$I$5:$I$200,MATCH($D11,SEK!$D$5:$D$200,0))</f>
        <v>1</v>
      </c>
      <c r="K11" s="25">
        <f>INDEX(SEK!$J$5:$J$200,MATCH($D11,SEK!$D$5:$D$200,0))</f>
        <v>1</v>
      </c>
      <c r="L11" s="25">
        <f>INDEX(SEK!$K$5:$K$200,MATCH($D11,SEK!$D$5:$D$200,0))</f>
        <v>1</v>
      </c>
      <c r="M11" s="25" t="str">
        <f>INDEX(SEK!$L$5:$L$200,MATCH($D11,SEK!$D$5:$D$200,0))</f>
        <v>MID</v>
      </c>
      <c r="P11" s="9" t="str">
        <f>INDEX(USD!$C$5:$C$201,MATCH($Q11,USD!$D$5:$D$201,0))</f>
        <v>OIS</v>
      </c>
      <c r="Q11" s="9" t="str">
        <f>USD!$D11</f>
        <v>USD7MOIS=ICAP</v>
      </c>
      <c r="R11" s="25" t="str">
        <f>INDEX(USD!$B$5:$B$201,MATCH($Q11,USD!$D$5:$D$201,0))</f>
        <v>7M</v>
      </c>
      <c r="S11" s="25">
        <f>INDEX(USD!$N$5:$N$201,MATCH($Q11,USD!$D$5:$D$201,0))</f>
        <v>6</v>
      </c>
      <c r="T11" s="27">
        <f>INDEX(USD!$P$5:$P$201,MATCH($Q11,USD!$D$5:$D$201,0))</f>
        <v>37112</v>
      </c>
      <c r="U11" s="25"/>
      <c r="V11" s="25">
        <f>INDEX(USD!$H$5:$H$201,MATCH($Q11,USD!$D$5:$D$201,0))</f>
        <v>1</v>
      </c>
      <c r="W11" s="25">
        <f>INDEX(USD!$I$5:$I$201,MATCH($Q11,USD!$D$5:$D$201,0))</f>
        <v>1</v>
      </c>
      <c r="X11" s="25">
        <f>INDEX(USD!$J$5:$J$201,MATCH($Q11,USD!$D$5:$D$201,0))</f>
        <v>1</v>
      </c>
      <c r="Y11" s="25">
        <f>INDEX(USD!$K$5:$K$201,MATCH($Q11,USD!$D$5:$D$201,0))</f>
        <v>1</v>
      </c>
      <c r="Z11" s="25" t="str">
        <f>INDEX(USD!$L$5:$L$201,MATCH($Q11,USD!$D$5:$D$201,0))</f>
        <v>MID</v>
      </c>
      <c r="AC11" s="9" t="str">
        <f>INDEX(NOK!$C$5:$C$199,MATCH($AD11,NOK!$D$5:$D$199,0))</f>
        <v>IBOR</v>
      </c>
      <c r="AD11" s="9" t="str">
        <f>NOK!$D8</f>
        <v>OINOK3MD=</v>
      </c>
      <c r="AE11" s="25" t="str">
        <f>INDEX(NOK!$B$5:$B$199,MATCH($AD11,NOK!$D$5:$D$199,0))</f>
        <v>3M</v>
      </c>
      <c r="AF11" s="25">
        <f>INDEX(NOK!$N$5:$N$199,MATCH($AD11,NOK!$D$5:$D$199,0))</f>
        <v>0</v>
      </c>
      <c r="AG11" s="27">
        <f>INDEX(NOK!$P$5:$P$199,MATCH($AD11,NOK!$D$5:$D$199,0))</f>
        <v>42146</v>
      </c>
      <c r="AH11" s="25"/>
      <c r="AI11" s="25">
        <f>INDEX(NOK!$H$5:$H$199,MATCH($AD11,NOK!$D$5:$D$199,0))</f>
        <v>1</v>
      </c>
      <c r="AJ11" s="25">
        <f>INDEX(NOK!$I$5:$I$199,MATCH($AD11,NOK!$D$5:$D$199,0))</f>
        <v>1</v>
      </c>
      <c r="AK11" s="25">
        <f>INDEX(NOK!$J$5:$J$199,MATCH($AD11,NOK!$D$5:$D$199,0))</f>
        <v>1</v>
      </c>
      <c r="AL11" s="25">
        <f>INDEX(NOK!$K$5:$K$199,MATCH($AD11,NOK!$D$5:$D$199,0))</f>
        <v>1</v>
      </c>
      <c r="AM11" s="25" t="str">
        <f>INDEX(NOK!$L$5:$L$199,MATCH($AD11,NOK!$D$5:$D$199,0))</f>
        <v>MID</v>
      </c>
      <c r="AP11" s="9" t="str">
        <f>INDEX(EUR!$C$5:$C$200,MATCH($AQ11,EUR!$D$5:$D$200,0))</f>
        <v>OIS</v>
      </c>
      <c r="AQ11" s="9" t="str">
        <f>EUR!$D11</f>
        <v>EUREON4M=</v>
      </c>
      <c r="AR11" s="25" t="str">
        <f>INDEX(EUR!$B$5:$B$200,MATCH($AQ11,EUR!$D$5:$D$200,0))</f>
        <v>4M</v>
      </c>
      <c r="AS11" s="25">
        <f>INDEX(EUR!$N$5:$N$200,MATCH($AQ11,EUR!$D$5:$D$200,0))</f>
        <v>0</v>
      </c>
      <c r="AT11" s="27">
        <f>INDEX(EUR!$P$5:$P$200,MATCH($AQ11,EUR!$D$5:$D$200,0))</f>
        <v>36229</v>
      </c>
      <c r="AU11" s="25"/>
      <c r="AV11" s="25">
        <f>INDEX(EUR!$H$5:$H$200,MATCH($AQ11,EUR!$D$5:$D$200,0))</f>
        <v>1</v>
      </c>
      <c r="AW11" s="25">
        <f>INDEX(EUR!$I$5:$I$200,MATCH($AQ11,EUR!$D$5:$D$200,0))</f>
        <v>1</v>
      </c>
      <c r="AX11" s="25">
        <f>INDEX(EUR!$J$5:$J$200,MATCH($AQ11,EUR!$D$5:$D$200,0))</f>
        <v>1</v>
      </c>
      <c r="AY11" s="25">
        <f>INDEX(EUR!$K$5:$K$200,MATCH($AQ11,EUR!$D$5:$D$200,0))</f>
        <v>1</v>
      </c>
      <c r="AZ11" s="25" t="str">
        <f>INDEX(EUR!$L$5:$L$200,MATCH($AQ11,EUR!$D$5:$D$200,0))</f>
        <v>MID</v>
      </c>
      <c r="BC11" s="9" t="str">
        <f>INDEX(DKK!$C$5:$C$200,MATCH($BD11,DKK!$D$5:$D$200,0))</f>
        <v>OIS</v>
      </c>
      <c r="BD11" s="9" t="str">
        <f>DKK!$D11</f>
        <v>DKKAMTNC2Y=</v>
      </c>
      <c r="BE11" s="25" t="str">
        <f>INDEX(DKK!$B$5:$B$200,MATCH($BD11,DKK!$D$5:$D$200,0))</f>
        <v>2Y</v>
      </c>
      <c r="BF11" s="25">
        <f>INDEX(DKK!$N$5:$N$200,MATCH($BD11,DKK!$D$5:$D$200,0))</f>
        <v>0</v>
      </c>
      <c r="BG11" s="27">
        <f>INDEX(DKK!$P$5:$P$200,MATCH($BD11,DKK!$D$5:$D$200,0))</f>
        <v>41374</v>
      </c>
      <c r="BH11" s="25"/>
      <c r="BI11" s="25">
        <f>INDEX(DKK!$H$5:$H$200,MATCH($BD11,DKK!$D$5:$D$200,0))</f>
        <v>1</v>
      </c>
      <c r="BJ11" s="25">
        <f>INDEX(DKK!$I$5:$I$200,MATCH($BD11,DKK!$D$5:$D$200,0))</f>
        <v>1</v>
      </c>
      <c r="BK11" s="25">
        <f>INDEX(DKK!$J$5:$J$200,MATCH($BD11,DKK!$D$5:$D$200,0))</f>
        <v>1</v>
      </c>
      <c r="BL11" s="25">
        <f>INDEX(DKK!$K$5:$K$200,MATCH($BD11,DKK!$D$5:$D$200,0))</f>
        <v>1</v>
      </c>
      <c r="BM11" s="25" t="str">
        <f>INDEX(DKK!$L$5:$L$200,MATCH($BD11,DKK!$D$5:$D$200,0))</f>
        <v>MID</v>
      </c>
      <c r="BP11" s="9" t="str">
        <f>INDEX(GBP!$C$5:$C$200,MATCH($BQ11,GBP!$D$5:$D$200,0))</f>
        <v>OIS</v>
      </c>
      <c r="BQ11" s="9" t="str">
        <f>GBP!$D11</f>
        <v>GBP5MOIS=</v>
      </c>
      <c r="BR11" s="25" t="str">
        <f>INDEX(GBP!$B$5:$B$200,MATCH($BQ11,GBP!$D$5:$D$200,0))</f>
        <v>5M</v>
      </c>
      <c r="BS11" s="25">
        <f>INDEX(GBP!$N$5:$N$200,MATCH($BQ11,GBP!$D$5:$D$200,0))</f>
        <v>0</v>
      </c>
      <c r="BT11" s="27">
        <f>INDEX(GBP!$P$5:$P$200,MATCH($BQ11,GBP!$D$5:$D$200,0))</f>
        <v>39322</v>
      </c>
      <c r="BU11" s="25"/>
      <c r="BV11" s="25">
        <f>INDEX(GBP!$H$5:$H$200,MATCH($BQ11,GBP!$D$5:$D$200,0))</f>
        <v>1</v>
      </c>
      <c r="BW11" s="25">
        <f>INDEX(GBP!$I$5:$I$200,MATCH($BQ11,GBP!$D$5:$D$200,0))</f>
        <v>1</v>
      </c>
      <c r="BX11" s="25">
        <f>INDEX(GBP!$J$5:$J$200,MATCH($BQ11,GBP!$D$5:$D$200,0))</f>
        <v>1</v>
      </c>
      <c r="BY11" s="25">
        <f>INDEX(GBP!$K$5:$K$200,MATCH($BQ11,GBP!$D$5:$D$200,0))</f>
        <v>1</v>
      </c>
      <c r="BZ11" s="25" t="str">
        <f>INDEX(GBP!$L$5:$L$200,MATCH($BQ11,GBP!$D$5:$D$200,0))</f>
        <v>MID</v>
      </c>
    </row>
    <row r="12" spans="2:78" x14ac:dyDescent="0.25">
      <c r="C12" s="9" t="str">
        <f>INDEX(SEK!$C$5:$C$200,MATCH($D12,SEK!$D$5:$D$200,0))</f>
        <v>OIS</v>
      </c>
      <c r="D12" s="9" t="str">
        <f>SEK!$D12</f>
        <v>SEKAMTNS3Y=</v>
      </c>
      <c r="E12" s="25" t="str">
        <f>INDEX(SEK!$B$5:$B$200,MATCH($D12,SEK!$D$5:$D$200,0))</f>
        <v>3Y</v>
      </c>
      <c r="F12" s="25">
        <f>INDEX(SEK!$N$5:$N$200,MATCH($D12,SEK!$D$5:$D$200,0))</f>
        <v>0</v>
      </c>
      <c r="G12" s="27">
        <f>INDEX(SEK!$P$5:$P$200,MATCH($D12,SEK!$D$5:$D$200,0))</f>
        <v>41204</v>
      </c>
      <c r="H12" s="25"/>
      <c r="I12" s="25">
        <f>INDEX(SEK!$H$5:$H$200,MATCH($D12,SEK!$D$5:$D$200,0))</f>
        <v>1</v>
      </c>
      <c r="J12" s="25">
        <f>INDEX(SEK!$I$5:$I$200,MATCH($D12,SEK!$D$5:$D$200,0))</f>
        <v>1</v>
      </c>
      <c r="K12" s="25">
        <f>INDEX(SEK!$J$5:$J$200,MATCH($D12,SEK!$D$5:$D$200,0))</f>
        <v>1</v>
      </c>
      <c r="L12" s="25">
        <f>INDEX(SEK!$K$5:$K$200,MATCH($D12,SEK!$D$5:$D$200,0))</f>
        <v>1</v>
      </c>
      <c r="M12" s="25" t="str">
        <f>INDEX(SEK!$L$5:$L$200,MATCH($D12,SEK!$D$5:$D$200,0))</f>
        <v>MID</v>
      </c>
      <c r="P12" s="9" t="str">
        <f>INDEX(USD!$C$5:$C$201,MATCH($Q12,USD!$D$5:$D$201,0))</f>
        <v>OIS</v>
      </c>
      <c r="Q12" s="9" t="str">
        <f>USD!$D12</f>
        <v>USD8MOIS=ICAP</v>
      </c>
      <c r="R12" s="25" t="str">
        <f>INDEX(USD!$B$5:$B$201,MATCH($Q12,USD!$D$5:$D$201,0))</f>
        <v>8M</v>
      </c>
      <c r="S12" s="25">
        <f>INDEX(USD!$N$5:$N$201,MATCH($Q12,USD!$D$5:$D$201,0))</f>
        <v>7</v>
      </c>
      <c r="T12" s="27">
        <f>INDEX(USD!$P$5:$P$201,MATCH($Q12,USD!$D$5:$D$201,0))</f>
        <v>37112</v>
      </c>
      <c r="U12" s="25"/>
      <c r="V12" s="25">
        <f>INDEX(USD!$H$5:$H$201,MATCH($Q12,USD!$D$5:$D$201,0))</f>
        <v>1</v>
      </c>
      <c r="W12" s="25">
        <f>INDEX(USD!$I$5:$I$201,MATCH($Q12,USD!$D$5:$D$201,0))</f>
        <v>1</v>
      </c>
      <c r="X12" s="25">
        <f>INDEX(USD!$J$5:$J$201,MATCH($Q12,USD!$D$5:$D$201,0))</f>
        <v>1</v>
      </c>
      <c r="Y12" s="25">
        <f>INDEX(USD!$K$5:$K$201,MATCH($Q12,USD!$D$5:$D$201,0))</f>
        <v>1</v>
      </c>
      <c r="Z12" s="25" t="str">
        <f>INDEX(USD!$L$5:$L$201,MATCH($Q12,USD!$D$5:$D$201,0))</f>
        <v>MID</v>
      </c>
      <c r="AC12" s="9" t="str">
        <f>INDEX(NOK!$C$5:$C$199,MATCH($AD12,NOK!$D$5:$D$199,0))</f>
        <v>IBOR</v>
      </c>
      <c r="AD12" s="9" t="str">
        <f>NOK!$D9</f>
        <v>OINOK6MD=</v>
      </c>
      <c r="AE12" s="25" t="str">
        <f>INDEX(NOK!$B$5:$B$199,MATCH($AD12,NOK!$D$5:$D$199,0))</f>
        <v>6M</v>
      </c>
      <c r="AF12" s="25">
        <f>INDEX(NOK!$N$5:$N$199,MATCH($AD12,NOK!$D$5:$D$199,0))</f>
        <v>0</v>
      </c>
      <c r="AG12" s="27">
        <f>INDEX(NOK!$P$5:$P$199,MATCH($AD12,NOK!$D$5:$D$199,0))</f>
        <v>42146</v>
      </c>
      <c r="AH12" s="25"/>
      <c r="AI12" s="25">
        <f>INDEX(NOK!$H$5:$H$199,MATCH($AD12,NOK!$D$5:$D$199,0))</f>
        <v>1</v>
      </c>
      <c r="AJ12" s="25">
        <f>INDEX(NOK!$I$5:$I$199,MATCH($AD12,NOK!$D$5:$D$199,0))</f>
        <v>1</v>
      </c>
      <c r="AK12" s="25">
        <f>INDEX(NOK!$J$5:$J$199,MATCH($AD12,NOK!$D$5:$D$199,0))</f>
        <v>1</v>
      </c>
      <c r="AL12" s="25">
        <f>INDEX(NOK!$K$5:$K$199,MATCH($AD12,NOK!$D$5:$D$199,0))</f>
        <v>1</v>
      </c>
      <c r="AM12" s="25" t="str">
        <f>INDEX(NOK!$L$5:$L$199,MATCH($AD12,NOK!$D$5:$D$199,0))</f>
        <v>MID</v>
      </c>
      <c r="AP12" s="9" t="str">
        <f>INDEX(EUR!$C$5:$C$200,MATCH($AQ12,EUR!$D$5:$D$200,0))</f>
        <v>OIS</v>
      </c>
      <c r="AQ12" s="9" t="str">
        <f>EUR!$D12</f>
        <v>EUREON5M=</v>
      </c>
      <c r="AR12" s="25" t="str">
        <f>INDEX(EUR!$B$5:$B$200,MATCH($AQ12,EUR!$D$5:$D$200,0))</f>
        <v>5M</v>
      </c>
      <c r="AS12" s="25">
        <f>INDEX(EUR!$N$5:$N$200,MATCH($AQ12,EUR!$D$5:$D$200,0))</f>
        <v>0</v>
      </c>
      <c r="AT12" s="27">
        <f>INDEX(EUR!$P$5:$P$200,MATCH($AQ12,EUR!$D$5:$D$200,0))</f>
        <v>36229</v>
      </c>
      <c r="AU12" s="25"/>
      <c r="AV12" s="25">
        <f>INDEX(EUR!$H$5:$H$200,MATCH($AQ12,EUR!$D$5:$D$200,0))</f>
        <v>1</v>
      </c>
      <c r="AW12" s="25">
        <f>INDEX(EUR!$I$5:$I$200,MATCH($AQ12,EUR!$D$5:$D$200,0))</f>
        <v>1</v>
      </c>
      <c r="AX12" s="25">
        <f>INDEX(EUR!$J$5:$J$200,MATCH($AQ12,EUR!$D$5:$D$200,0))</f>
        <v>1</v>
      </c>
      <c r="AY12" s="25">
        <f>INDEX(EUR!$K$5:$K$200,MATCH($AQ12,EUR!$D$5:$D$200,0))</f>
        <v>1</v>
      </c>
      <c r="AZ12" s="25" t="str">
        <f>INDEX(EUR!$L$5:$L$200,MATCH($AQ12,EUR!$D$5:$D$200,0))</f>
        <v>MID</v>
      </c>
      <c r="BC12" s="9" t="str">
        <f>INDEX(DKK!$C$5:$C$200,MATCH($BD12,DKK!$D$5:$D$200,0))</f>
        <v>OIS</v>
      </c>
      <c r="BD12" s="9" t="str">
        <f>DKK!$D12</f>
        <v>DKKAMTNC3Y=</v>
      </c>
      <c r="BE12" s="25" t="str">
        <f>INDEX(DKK!$B$5:$B$200,MATCH($BD12,DKK!$D$5:$D$200,0))</f>
        <v>3Y</v>
      </c>
      <c r="BF12" s="25">
        <f>INDEX(DKK!$N$5:$N$200,MATCH($BD12,DKK!$D$5:$D$200,0))</f>
        <v>0</v>
      </c>
      <c r="BG12" s="27">
        <f>INDEX(DKK!$P$5:$P$200,MATCH($BD12,DKK!$D$5:$D$200,0))</f>
        <v>41374</v>
      </c>
      <c r="BH12" s="25"/>
      <c r="BI12" s="25">
        <f>INDEX(DKK!$H$5:$H$200,MATCH($BD12,DKK!$D$5:$D$200,0))</f>
        <v>1</v>
      </c>
      <c r="BJ12" s="25">
        <f>INDEX(DKK!$I$5:$I$200,MATCH($BD12,DKK!$D$5:$D$200,0))</f>
        <v>1</v>
      </c>
      <c r="BK12" s="25">
        <f>INDEX(DKK!$J$5:$J$200,MATCH($BD12,DKK!$D$5:$D$200,0))</f>
        <v>1</v>
      </c>
      <c r="BL12" s="25">
        <f>INDEX(DKK!$K$5:$K$200,MATCH($BD12,DKK!$D$5:$D$200,0))</f>
        <v>1</v>
      </c>
      <c r="BM12" s="25" t="str">
        <f>INDEX(DKK!$L$5:$L$200,MATCH($BD12,DKK!$D$5:$D$200,0))</f>
        <v>MID</v>
      </c>
      <c r="BP12" s="9" t="str">
        <f>INDEX(GBP!$C$5:$C$200,MATCH($BQ12,GBP!$D$5:$D$200,0))</f>
        <v>OIS</v>
      </c>
      <c r="BQ12" s="9" t="str">
        <f>GBP!$D12</f>
        <v>GBP6MOIS=</v>
      </c>
      <c r="BR12" s="25" t="str">
        <f>INDEX(GBP!$B$5:$B$200,MATCH($BQ12,GBP!$D$5:$D$200,0))</f>
        <v>6M</v>
      </c>
      <c r="BS12" s="25">
        <f>INDEX(GBP!$N$5:$N$200,MATCH($BQ12,GBP!$D$5:$D$200,0))</f>
        <v>0</v>
      </c>
      <c r="BT12" s="27">
        <f>INDEX(GBP!$P$5:$P$200,MATCH($BQ12,GBP!$D$5:$D$200,0))</f>
        <v>39322</v>
      </c>
      <c r="BU12" s="25"/>
      <c r="BV12" s="25">
        <f>INDEX(GBP!$H$5:$H$200,MATCH($BQ12,GBP!$D$5:$D$200,0))</f>
        <v>1</v>
      </c>
      <c r="BW12" s="25">
        <f>INDEX(GBP!$I$5:$I$200,MATCH($BQ12,GBP!$D$5:$D$200,0))</f>
        <v>1</v>
      </c>
      <c r="BX12" s="25">
        <f>INDEX(GBP!$J$5:$J$200,MATCH($BQ12,GBP!$D$5:$D$200,0))</f>
        <v>1</v>
      </c>
      <c r="BY12" s="25">
        <f>INDEX(GBP!$K$5:$K$200,MATCH($BQ12,GBP!$D$5:$D$200,0))</f>
        <v>1</v>
      </c>
      <c r="BZ12" s="25" t="str">
        <f>INDEX(GBP!$L$5:$L$200,MATCH($BQ12,GBP!$D$5:$D$200,0))</f>
        <v>MID</v>
      </c>
    </row>
    <row r="13" spans="2:78" x14ac:dyDescent="0.25">
      <c r="C13" s="9" t="str">
        <f>INDEX(SEK!$C$5:$C$200,MATCH($D13,SEK!$D$5:$D$200,0))</f>
        <v>OIS</v>
      </c>
      <c r="D13" s="9" t="str">
        <f>SEK!$D13</f>
        <v>SEKAMTNS4Y=</v>
      </c>
      <c r="E13" s="25" t="str">
        <f>INDEX(SEK!$B$5:$B$200,MATCH($D13,SEK!$D$5:$D$200,0))</f>
        <v>4Y</v>
      </c>
      <c r="F13" s="25">
        <f>INDEX(SEK!$N$5:$N$200,MATCH($D13,SEK!$D$5:$D$200,0))</f>
        <v>0</v>
      </c>
      <c r="G13" s="27">
        <f>INDEX(SEK!$P$5:$P$200,MATCH($D13,SEK!$D$5:$D$200,0))</f>
        <v>41204</v>
      </c>
      <c r="H13" s="25"/>
      <c r="I13" s="25">
        <f>INDEX(SEK!$H$5:$H$200,MATCH($D13,SEK!$D$5:$D$200,0))</f>
        <v>1</v>
      </c>
      <c r="J13" s="25">
        <f>INDEX(SEK!$I$5:$I$200,MATCH($D13,SEK!$D$5:$D$200,0))</f>
        <v>1</v>
      </c>
      <c r="K13" s="25">
        <f>INDEX(SEK!$J$5:$J$200,MATCH($D13,SEK!$D$5:$D$200,0))</f>
        <v>1</v>
      </c>
      <c r="L13" s="25">
        <f>INDEX(SEK!$K$5:$K$200,MATCH($D13,SEK!$D$5:$D$200,0))</f>
        <v>1</v>
      </c>
      <c r="M13" s="25" t="str">
        <f>INDEX(SEK!$L$5:$L$200,MATCH($D13,SEK!$D$5:$D$200,0))</f>
        <v>MID</v>
      </c>
      <c r="P13" s="9" t="str">
        <f>INDEX(USD!$C$5:$C$201,MATCH($Q13,USD!$D$5:$D$201,0))</f>
        <v>OIS</v>
      </c>
      <c r="Q13" s="9" t="str">
        <f>USD!$D13</f>
        <v>USD9MOIS=ICAP</v>
      </c>
      <c r="R13" s="25" t="str">
        <f>INDEX(USD!$B$5:$B$201,MATCH($Q13,USD!$D$5:$D$201,0))</f>
        <v>9M</v>
      </c>
      <c r="S13" s="25">
        <f>INDEX(USD!$N$5:$N$201,MATCH($Q13,USD!$D$5:$D$201,0))</f>
        <v>8</v>
      </c>
      <c r="T13" s="27">
        <f>INDEX(USD!$P$5:$P$201,MATCH($Q13,USD!$D$5:$D$201,0))</f>
        <v>37112</v>
      </c>
      <c r="U13" s="25"/>
      <c r="V13" s="25">
        <f>INDEX(USD!$H$5:$H$201,MATCH($Q13,USD!$D$5:$D$201,0))</f>
        <v>1</v>
      </c>
      <c r="W13" s="25">
        <f>INDEX(USD!$I$5:$I$201,MATCH($Q13,USD!$D$5:$D$201,0))</f>
        <v>1</v>
      </c>
      <c r="X13" s="25">
        <f>INDEX(USD!$J$5:$J$201,MATCH($Q13,USD!$D$5:$D$201,0))</f>
        <v>1</v>
      </c>
      <c r="Y13" s="25">
        <f>INDEX(USD!$K$5:$K$201,MATCH($Q13,USD!$D$5:$D$201,0))</f>
        <v>1</v>
      </c>
      <c r="Z13" s="25" t="str">
        <f>INDEX(USD!$L$5:$L$201,MATCH($Q13,USD!$D$5:$D$201,0))</f>
        <v>MID</v>
      </c>
      <c r="AP13" s="9" t="str">
        <f>INDEX(EUR!$C$5:$C$200,MATCH($AQ13,EUR!$D$5:$D$200,0))</f>
        <v>OIS</v>
      </c>
      <c r="AQ13" s="9" t="str">
        <f>EUR!$D13</f>
        <v>EUREON6M=</v>
      </c>
      <c r="AR13" s="25" t="str">
        <f>INDEX(EUR!$B$5:$B$200,MATCH($AQ13,EUR!$D$5:$D$200,0))</f>
        <v>6M</v>
      </c>
      <c r="AS13" s="25">
        <f>INDEX(EUR!$N$5:$N$200,MATCH($AQ13,EUR!$D$5:$D$200,0))</f>
        <v>0</v>
      </c>
      <c r="AT13" s="27">
        <f>INDEX(EUR!$P$5:$P$200,MATCH($AQ13,EUR!$D$5:$D$200,0))</f>
        <v>36164</v>
      </c>
      <c r="AU13" s="25"/>
      <c r="AV13" s="25">
        <f>INDEX(EUR!$H$5:$H$200,MATCH($AQ13,EUR!$D$5:$D$200,0))</f>
        <v>1</v>
      </c>
      <c r="AW13" s="25">
        <f>INDEX(EUR!$I$5:$I$200,MATCH($AQ13,EUR!$D$5:$D$200,0))</f>
        <v>1</v>
      </c>
      <c r="AX13" s="25">
        <f>INDEX(EUR!$J$5:$J$200,MATCH($AQ13,EUR!$D$5:$D$200,0))</f>
        <v>1</v>
      </c>
      <c r="AY13" s="25">
        <f>INDEX(EUR!$K$5:$K$200,MATCH($AQ13,EUR!$D$5:$D$200,0))</f>
        <v>1</v>
      </c>
      <c r="AZ13" s="25" t="str">
        <f>INDEX(EUR!$L$5:$L$200,MATCH($AQ13,EUR!$D$5:$D$200,0))</f>
        <v>MID</v>
      </c>
      <c r="BC13" s="9" t="str">
        <f>INDEX(DKK!$C$5:$C$200,MATCH($BD13,DKK!$D$5:$D$200,0))</f>
        <v>OIS</v>
      </c>
      <c r="BD13" s="9" t="str">
        <f>DKK!$D13</f>
        <v>DKKAMTNC4Y=</v>
      </c>
      <c r="BE13" s="25" t="str">
        <f>INDEX(DKK!$B$5:$B$200,MATCH($BD13,DKK!$D$5:$D$200,0))</f>
        <v>4Y</v>
      </c>
      <c r="BF13" s="25">
        <f>INDEX(DKK!$N$5:$N$200,MATCH($BD13,DKK!$D$5:$D$200,0))</f>
        <v>0</v>
      </c>
      <c r="BG13" s="27">
        <f>INDEX(DKK!$P$5:$P$200,MATCH($BD13,DKK!$D$5:$D$200,0))</f>
        <v>41374</v>
      </c>
      <c r="BH13" s="25"/>
      <c r="BI13" s="25">
        <f>INDEX(DKK!$H$5:$H$200,MATCH($BD13,DKK!$D$5:$D$200,0))</f>
        <v>1</v>
      </c>
      <c r="BJ13" s="25">
        <f>INDEX(DKK!$I$5:$I$200,MATCH($BD13,DKK!$D$5:$D$200,0))</f>
        <v>1</v>
      </c>
      <c r="BK13" s="25">
        <f>INDEX(DKK!$J$5:$J$200,MATCH($BD13,DKK!$D$5:$D$200,0))</f>
        <v>1</v>
      </c>
      <c r="BL13" s="25">
        <f>INDEX(DKK!$K$5:$K$200,MATCH($BD13,DKK!$D$5:$D$200,0))</f>
        <v>1</v>
      </c>
      <c r="BM13" s="25" t="str">
        <f>INDEX(DKK!$L$5:$L$200,MATCH($BD13,DKK!$D$5:$D$200,0))</f>
        <v>MID</v>
      </c>
      <c r="BP13" s="9" t="str">
        <f>INDEX(GBP!$C$5:$C$200,MATCH($BQ13,GBP!$D$5:$D$200,0))</f>
        <v>OIS</v>
      </c>
      <c r="BQ13" s="9" t="str">
        <f>GBP!$D13</f>
        <v>GBP7MOIS=</v>
      </c>
      <c r="BR13" s="25" t="str">
        <f>INDEX(GBP!$B$5:$B$200,MATCH($BQ13,GBP!$D$5:$D$200,0))</f>
        <v>7M</v>
      </c>
      <c r="BS13" s="25">
        <f>INDEX(GBP!$N$5:$N$200,MATCH($BQ13,GBP!$D$5:$D$200,0))</f>
        <v>0</v>
      </c>
      <c r="BT13" s="27">
        <f>INDEX(GBP!$P$5:$P$200,MATCH($BQ13,GBP!$D$5:$D$200,0))</f>
        <v>39322</v>
      </c>
      <c r="BU13" s="25"/>
      <c r="BV13" s="25">
        <f>INDEX(GBP!$H$5:$H$200,MATCH($BQ13,GBP!$D$5:$D$200,0))</f>
        <v>1</v>
      </c>
      <c r="BW13" s="25">
        <f>INDEX(GBP!$I$5:$I$200,MATCH($BQ13,GBP!$D$5:$D$200,0))</f>
        <v>1</v>
      </c>
      <c r="BX13" s="25">
        <f>INDEX(GBP!$J$5:$J$200,MATCH($BQ13,GBP!$D$5:$D$200,0))</f>
        <v>1</v>
      </c>
      <c r="BY13" s="25">
        <f>INDEX(GBP!$K$5:$K$200,MATCH($BQ13,GBP!$D$5:$D$200,0))</f>
        <v>1</v>
      </c>
      <c r="BZ13" s="25" t="str">
        <f>INDEX(GBP!$L$5:$L$200,MATCH($BQ13,GBP!$D$5:$D$200,0))</f>
        <v>MID</v>
      </c>
    </row>
    <row r="14" spans="2:78" ht="15.75" x14ac:dyDescent="0.25">
      <c r="C14" s="9" t="str">
        <f>INDEX(SEK!$C$5:$C$200,MATCH($D14,SEK!$D$5:$D$200,0))</f>
        <v>OIS</v>
      </c>
      <c r="D14" s="9" t="str">
        <f>SEK!$D14</f>
        <v>SEKAMTNS5Y=</v>
      </c>
      <c r="E14" s="25" t="str">
        <f>INDEX(SEK!$B$5:$B$200,MATCH($D14,SEK!$D$5:$D$200,0))</f>
        <v>5Y</v>
      </c>
      <c r="F14" s="25">
        <f>INDEX(SEK!$N$5:$N$200,MATCH($D14,SEK!$D$5:$D$200,0))</f>
        <v>0</v>
      </c>
      <c r="G14" s="27">
        <f>INDEX(SEK!$P$5:$P$200,MATCH($D14,SEK!$D$5:$D$200,0))</f>
        <v>41204</v>
      </c>
      <c r="H14" s="25"/>
      <c r="I14" s="25">
        <f>INDEX(SEK!$H$5:$H$200,MATCH($D14,SEK!$D$5:$D$200,0))</f>
        <v>1</v>
      </c>
      <c r="J14" s="25">
        <f>INDEX(SEK!$I$5:$I$200,MATCH($D14,SEK!$D$5:$D$200,0))</f>
        <v>1</v>
      </c>
      <c r="K14" s="25">
        <f>INDEX(SEK!$J$5:$J$200,MATCH($D14,SEK!$D$5:$D$200,0))</f>
        <v>1</v>
      </c>
      <c r="L14" s="25">
        <f>INDEX(SEK!$K$5:$K$200,MATCH($D14,SEK!$D$5:$D$200,0))</f>
        <v>1</v>
      </c>
      <c r="M14" s="25" t="str">
        <f>INDEX(SEK!$L$5:$L$200,MATCH($D14,SEK!$D$5:$D$200,0))</f>
        <v>MID</v>
      </c>
      <c r="P14" s="9" t="str">
        <f>INDEX(USD!$C$5:$C$201,MATCH($Q14,USD!$D$5:$D$201,0))</f>
        <v>OIS</v>
      </c>
      <c r="Q14" s="9" t="str">
        <f>USD!$D14</f>
        <v>USD10MOIS=ICAP</v>
      </c>
      <c r="R14" s="25" t="str">
        <f>INDEX(USD!$B$5:$B$201,MATCH($Q14,USD!$D$5:$D$201,0))</f>
        <v>10M</v>
      </c>
      <c r="S14" s="25">
        <f>INDEX(USD!$N$5:$N$201,MATCH($Q14,USD!$D$5:$D$201,0))</f>
        <v>9</v>
      </c>
      <c r="T14" s="27">
        <f>INDEX(USD!$P$5:$P$201,MATCH($Q14,USD!$D$5:$D$201,0))</f>
        <v>37112</v>
      </c>
      <c r="U14" s="25"/>
      <c r="V14" s="25">
        <f>INDEX(USD!$H$5:$H$201,MATCH($Q14,USD!$D$5:$D$201,0))</f>
        <v>1</v>
      </c>
      <c r="W14" s="25">
        <f>INDEX(USD!$I$5:$I$201,MATCH($Q14,USD!$D$5:$D$201,0))</f>
        <v>1</v>
      </c>
      <c r="X14" s="25">
        <f>INDEX(USD!$J$5:$J$201,MATCH($Q14,USD!$D$5:$D$201,0))</f>
        <v>1</v>
      </c>
      <c r="Y14" s="25">
        <f>INDEX(USD!$K$5:$K$201,MATCH($Q14,USD!$D$5:$D$201,0))</f>
        <v>1</v>
      </c>
      <c r="Z14" s="25" t="str">
        <f>INDEX(USD!$L$5:$L$201,MATCH($Q14,USD!$D$5:$D$201,0))</f>
        <v>MID</v>
      </c>
      <c r="AB14" s="8" t="s">
        <v>33</v>
      </c>
      <c r="AC14" s="8" t="s">
        <v>55</v>
      </c>
      <c r="AD14" s="8" t="s">
        <v>56</v>
      </c>
      <c r="AE14" s="8" t="s">
        <v>0</v>
      </c>
      <c r="AF14" s="8" t="s">
        <v>236</v>
      </c>
      <c r="AG14" s="8" t="s">
        <v>569</v>
      </c>
      <c r="AH14" s="8" t="s">
        <v>568</v>
      </c>
      <c r="AI14" s="8" t="s">
        <v>570</v>
      </c>
      <c r="AJ14" s="8" t="s">
        <v>571</v>
      </c>
      <c r="AK14" s="8" t="s">
        <v>572</v>
      </c>
      <c r="AL14" s="8" t="s">
        <v>573</v>
      </c>
      <c r="AM14" s="8" t="s">
        <v>567</v>
      </c>
      <c r="AP14" s="9" t="str">
        <f>INDEX(EUR!$C$5:$C$200,MATCH($AQ14,EUR!$D$5:$D$200,0))</f>
        <v>OIS</v>
      </c>
      <c r="AQ14" s="9" t="str">
        <f>EUR!$D14</f>
        <v>EUREON7M=</v>
      </c>
      <c r="AR14" s="25" t="str">
        <f>INDEX(EUR!$B$5:$B$200,MATCH($AQ14,EUR!$D$5:$D$200,0))</f>
        <v>7M</v>
      </c>
      <c r="AS14" s="25">
        <f>INDEX(EUR!$N$5:$N$200,MATCH($AQ14,EUR!$D$5:$D$200,0))</f>
        <v>0</v>
      </c>
      <c r="AT14" s="27">
        <f>INDEX(EUR!$P$5:$P$200,MATCH($AQ14,EUR!$D$5:$D$200,0))</f>
        <v>36229</v>
      </c>
      <c r="AU14" s="25"/>
      <c r="AV14" s="25">
        <f>INDEX(EUR!$H$5:$H$200,MATCH($AQ14,EUR!$D$5:$D$200,0))</f>
        <v>1</v>
      </c>
      <c r="AW14" s="25">
        <f>INDEX(EUR!$I$5:$I$200,MATCH($AQ14,EUR!$D$5:$D$200,0))</f>
        <v>1</v>
      </c>
      <c r="AX14" s="25">
        <f>INDEX(EUR!$J$5:$J$200,MATCH($AQ14,EUR!$D$5:$D$200,0))</f>
        <v>1</v>
      </c>
      <c r="AY14" s="25">
        <f>INDEX(EUR!$K$5:$K$200,MATCH($AQ14,EUR!$D$5:$D$200,0))</f>
        <v>1</v>
      </c>
      <c r="AZ14" s="25" t="str">
        <f>INDEX(EUR!$L$5:$L$200,MATCH($AQ14,EUR!$D$5:$D$200,0))</f>
        <v>MID</v>
      </c>
      <c r="BC14" s="9" t="str">
        <f>INDEX(DKK!$C$5:$C$200,MATCH($BD14,DKK!$D$5:$D$200,0))</f>
        <v>OIS</v>
      </c>
      <c r="BD14" s="9" t="str">
        <f>DKK!$D14</f>
        <v>DKKAMTNC5Y=</v>
      </c>
      <c r="BE14" s="25" t="str">
        <f>INDEX(DKK!$B$5:$B$200,MATCH($BD14,DKK!$D$5:$D$200,0))</f>
        <v>5Y</v>
      </c>
      <c r="BF14" s="25">
        <f>INDEX(DKK!$N$5:$N$200,MATCH($BD14,DKK!$D$5:$D$200,0))</f>
        <v>0</v>
      </c>
      <c r="BG14" s="27">
        <f>INDEX(DKK!$P$5:$P$200,MATCH($BD14,DKK!$D$5:$D$200,0))</f>
        <v>41374</v>
      </c>
      <c r="BH14" s="25"/>
      <c r="BI14" s="25">
        <f>INDEX(DKK!$H$5:$H$200,MATCH($BD14,DKK!$D$5:$D$200,0))</f>
        <v>1</v>
      </c>
      <c r="BJ14" s="25">
        <f>INDEX(DKK!$I$5:$I$200,MATCH($BD14,DKK!$D$5:$D$200,0))</f>
        <v>1</v>
      </c>
      <c r="BK14" s="25">
        <f>INDEX(DKK!$J$5:$J$200,MATCH($BD14,DKK!$D$5:$D$200,0))</f>
        <v>1</v>
      </c>
      <c r="BL14" s="25">
        <f>INDEX(DKK!$K$5:$K$200,MATCH($BD14,DKK!$D$5:$D$200,0))</f>
        <v>1</v>
      </c>
      <c r="BM14" s="25" t="str">
        <f>INDEX(DKK!$L$5:$L$200,MATCH($BD14,DKK!$D$5:$D$200,0))</f>
        <v>MID</v>
      </c>
      <c r="BP14" s="9" t="str">
        <f>INDEX(GBP!$C$5:$C$200,MATCH($BQ14,GBP!$D$5:$D$200,0))</f>
        <v>OIS</v>
      </c>
      <c r="BQ14" s="9" t="str">
        <f>GBP!$D14</f>
        <v>GBP8MOIS=</v>
      </c>
      <c r="BR14" s="25" t="str">
        <f>INDEX(GBP!$B$5:$B$200,MATCH($BQ14,GBP!$D$5:$D$200,0))</f>
        <v>8M</v>
      </c>
      <c r="BS14" s="25">
        <f>INDEX(GBP!$N$5:$N$200,MATCH($BQ14,GBP!$D$5:$D$200,0))</f>
        <v>0</v>
      </c>
      <c r="BT14" s="27">
        <f>INDEX(GBP!$P$5:$P$200,MATCH($BQ14,GBP!$D$5:$D$200,0))</f>
        <v>39317</v>
      </c>
      <c r="BU14" s="25"/>
      <c r="BV14" s="25">
        <f>INDEX(GBP!$H$5:$H$200,MATCH($BQ14,GBP!$D$5:$D$200,0))</f>
        <v>1</v>
      </c>
      <c r="BW14" s="25">
        <f>INDEX(GBP!$I$5:$I$200,MATCH($BQ14,GBP!$D$5:$D$200,0))</f>
        <v>1</v>
      </c>
      <c r="BX14" s="25">
        <f>INDEX(GBP!$J$5:$J$200,MATCH($BQ14,GBP!$D$5:$D$200,0))</f>
        <v>1</v>
      </c>
      <c r="BY14" s="25">
        <f>INDEX(GBP!$K$5:$K$200,MATCH($BQ14,GBP!$D$5:$D$200,0))</f>
        <v>1</v>
      </c>
      <c r="BZ14" s="25" t="str">
        <f>INDEX(GBP!$L$5:$L$200,MATCH($BQ14,GBP!$D$5:$D$200,0))</f>
        <v>MID</v>
      </c>
    </row>
    <row r="15" spans="2:78" x14ac:dyDescent="0.25">
      <c r="C15" s="9" t="str">
        <f>INDEX(SEK!$C$5:$C$200,MATCH($D15,SEK!$D$5:$D$200,0))</f>
        <v>OIS</v>
      </c>
      <c r="D15" s="9" t="str">
        <f>SEK!$D15</f>
        <v>SEKAMTNS6Y=</v>
      </c>
      <c r="E15" s="25" t="str">
        <f>INDEX(SEK!$B$5:$B$200,MATCH($D15,SEK!$D$5:$D$200,0))</f>
        <v>6Y</v>
      </c>
      <c r="F15" s="25">
        <f>INDEX(SEK!$N$5:$N$200,MATCH($D15,SEK!$D$5:$D$200,0))</f>
        <v>0</v>
      </c>
      <c r="G15" s="27">
        <f>INDEX(SEK!$P$5:$P$200,MATCH($D15,SEK!$D$5:$D$200,0))</f>
        <v>41204</v>
      </c>
      <c r="H15" s="25"/>
      <c r="I15" s="25">
        <f>INDEX(SEK!$H$5:$H$200,MATCH($D15,SEK!$D$5:$D$200,0))</f>
        <v>1</v>
      </c>
      <c r="J15" s="25">
        <f>INDEX(SEK!$I$5:$I$200,MATCH($D15,SEK!$D$5:$D$200,0))</f>
        <v>1</v>
      </c>
      <c r="K15" s="25">
        <f>INDEX(SEK!$J$5:$J$200,MATCH($D15,SEK!$D$5:$D$200,0))</f>
        <v>1</v>
      </c>
      <c r="L15" s="25">
        <f>INDEX(SEK!$K$5:$K$200,MATCH($D15,SEK!$D$5:$D$200,0))</f>
        <v>1</v>
      </c>
      <c r="M15" s="25" t="str">
        <f>INDEX(SEK!$L$5:$L$200,MATCH($D15,SEK!$D$5:$D$200,0))</f>
        <v>MID</v>
      </c>
      <c r="P15" s="9" t="str">
        <f>INDEX(USD!$C$5:$C$201,MATCH($Q15,USD!$D$5:$D$201,0))</f>
        <v>OIS</v>
      </c>
      <c r="Q15" s="9" t="str">
        <f>USD!$D15</f>
        <v>USD11MOIS=ICAP</v>
      </c>
      <c r="R15" s="25" t="str">
        <f>INDEX(USD!$B$5:$B$201,MATCH($Q15,USD!$D$5:$D$201,0))</f>
        <v>11M</v>
      </c>
      <c r="S15" s="25">
        <f>INDEX(USD!$N$5:$N$201,MATCH($Q15,USD!$D$5:$D$201,0))</f>
        <v>10</v>
      </c>
      <c r="T15" s="27">
        <f>INDEX(USD!$P$5:$P$201,MATCH($Q15,USD!$D$5:$D$201,0))</f>
        <v>37112</v>
      </c>
      <c r="U15" s="25"/>
      <c r="V15" s="25">
        <f>INDEX(USD!$H$5:$H$201,MATCH($Q15,USD!$D$5:$D$201,0))</f>
        <v>1</v>
      </c>
      <c r="W15" s="25">
        <f>INDEX(USD!$I$5:$I$201,MATCH($Q15,USD!$D$5:$D$201,0))</f>
        <v>1</v>
      </c>
      <c r="X15" s="25">
        <f>INDEX(USD!$J$5:$J$201,MATCH($Q15,USD!$D$5:$D$201,0))</f>
        <v>1</v>
      </c>
      <c r="Y15" s="25">
        <f>INDEX(USD!$K$5:$K$201,MATCH($Q15,USD!$D$5:$D$201,0))</f>
        <v>1</v>
      </c>
      <c r="Z15" s="25" t="str">
        <f>INDEX(USD!$L$5:$L$201,MATCH($Q15,USD!$D$5:$D$201,0))</f>
        <v>MID</v>
      </c>
      <c r="AC15" s="9" t="str">
        <f>INDEX(NOK!$C$5:$C$199,MATCH($AD15,NOK!$D$5:$D$199,0))</f>
        <v>FRA</v>
      </c>
      <c r="AD15" s="9" t="str">
        <f>NOK!$D10</f>
        <v>NOK3F1=</v>
      </c>
      <c r="AE15" s="25" t="str">
        <f>INDEX(NOK!$B$5:$B$199,MATCH($AD15,NOK!$D$5:$D$199,0))</f>
        <v>6M</v>
      </c>
      <c r="AF15" s="25" t="str">
        <f>INDEX(NOK!$N$5:$N$199,MATCH($AD15,NOK!$D$5:$D$199,0))</f>
        <v>3M</v>
      </c>
      <c r="AG15" s="27">
        <f>INDEX(NOK!$P$5:$P$199,MATCH($AD15,NOK!$D$5:$D$199,0))</f>
        <v>34705</v>
      </c>
      <c r="AH15" s="25"/>
      <c r="AI15" s="25">
        <f>INDEX(NOK!$H$5:$H$199,MATCH($AD15,NOK!$D$5:$D$199,0))</f>
        <v>1</v>
      </c>
      <c r="AJ15" s="25">
        <f>INDEX(NOK!$I$5:$I$199,MATCH($AD15,NOK!$D$5:$D$199,0))</f>
        <v>1</v>
      </c>
      <c r="AK15" s="25">
        <f>INDEX(NOK!$J$5:$J$199,MATCH($AD15,NOK!$D$5:$D$199,0))</f>
        <v>1</v>
      </c>
      <c r="AL15" s="25">
        <f>INDEX(NOK!$K$5:$K$199,MATCH($AD15,NOK!$D$5:$D$199,0))</f>
        <v>1</v>
      </c>
      <c r="AM15" s="25" t="str">
        <f>INDEX(NOK!$L$5:$L$199,MATCH($AD15,NOK!$D$5:$D$199,0))</f>
        <v>MID</v>
      </c>
      <c r="AP15" s="9" t="str">
        <f>INDEX(EUR!$C$5:$C$200,MATCH($AQ15,EUR!$D$5:$D$200,0))</f>
        <v>OIS</v>
      </c>
      <c r="AQ15" s="9" t="str">
        <f>EUR!$D15</f>
        <v>EUREON8M=</v>
      </c>
      <c r="AR15" s="25" t="str">
        <f>INDEX(EUR!$B$5:$B$200,MATCH($AQ15,EUR!$D$5:$D$200,0))</f>
        <v>8M</v>
      </c>
      <c r="AS15" s="25">
        <f>INDEX(EUR!$N$5:$N$200,MATCH($AQ15,EUR!$D$5:$D$200,0))</f>
        <v>0</v>
      </c>
      <c r="AT15" s="27">
        <f>INDEX(EUR!$P$5:$P$200,MATCH($AQ15,EUR!$D$5:$D$200,0))</f>
        <v>36229</v>
      </c>
      <c r="AU15" s="25"/>
      <c r="AV15" s="25">
        <f>INDEX(EUR!$H$5:$H$200,MATCH($AQ15,EUR!$D$5:$D$200,0))</f>
        <v>1</v>
      </c>
      <c r="AW15" s="25">
        <f>INDEX(EUR!$I$5:$I$200,MATCH($AQ15,EUR!$D$5:$D$200,0))</f>
        <v>1</v>
      </c>
      <c r="AX15" s="25">
        <f>INDEX(EUR!$J$5:$J$200,MATCH($AQ15,EUR!$D$5:$D$200,0))</f>
        <v>1</v>
      </c>
      <c r="AY15" s="25">
        <f>INDEX(EUR!$K$5:$K$200,MATCH($AQ15,EUR!$D$5:$D$200,0))</f>
        <v>1</v>
      </c>
      <c r="AZ15" s="25" t="str">
        <f>INDEX(EUR!$L$5:$L$200,MATCH($AQ15,EUR!$D$5:$D$200,0))</f>
        <v>MID</v>
      </c>
      <c r="BP15" s="9" t="str">
        <f>INDEX(GBP!$C$5:$C$200,MATCH($BQ15,GBP!$D$5:$D$200,0))</f>
        <v>OIS</v>
      </c>
      <c r="BQ15" s="9" t="str">
        <f>GBP!$D15</f>
        <v>GBP9MOIS=</v>
      </c>
      <c r="BR15" s="25" t="str">
        <f>INDEX(GBP!$B$5:$B$200,MATCH($BQ15,GBP!$D$5:$D$200,0))</f>
        <v>9M</v>
      </c>
      <c r="BS15" s="25">
        <f>INDEX(GBP!$N$5:$N$200,MATCH($BQ15,GBP!$D$5:$D$200,0))</f>
        <v>0</v>
      </c>
      <c r="BT15" s="27">
        <f>INDEX(GBP!$P$5:$P$200,MATCH($BQ15,GBP!$D$5:$D$200,0))</f>
        <v>39322</v>
      </c>
      <c r="BU15" s="25"/>
      <c r="BV15" s="25">
        <f>INDEX(GBP!$H$5:$H$200,MATCH($BQ15,GBP!$D$5:$D$200,0))</f>
        <v>1</v>
      </c>
      <c r="BW15" s="25">
        <f>INDEX(GBP!$I$5:$I$200,MATCH($BQ15,GBP!$D$5:$D$200,0))</f>
        <v>1</v>
      </c>
      <c r="BX15" s="25">
        <f>INDEX(GBP!$J$5:$J$200,MATCH($BQ15,GBP!$D$5:$D$200,0))</f>
        <v>1</v>
      </c>
      <c r="BY15" s="25">
        <f>INDEX(GBP!$K$5:$K$200,MATCH($BQ15,GBP!$D$5:$D$200,0))</f>
        <v>1</v>
      </c>
      <c r="BZ15" s="25" t="str">
        <f>INDEX(GBP!$L$5:$L$200,MATCH($BQ15,GBP!$D$5:$D$200,0))</f>
        <v>MID</v>
      </c>
    </row>
    <row r="16" spans="2:78" ht="15.75" x14ac:dyDescent="0.25">
      <c r="C16" s="9" t="str">
        <f>INDEX(SEK!$C$5:$C$200,MATCH($D16,SEK!$D$5:$D$200,0))</f>
        <v>OIS</v>
      </c>
      <c r="D16" s="9" t="str">
        <f>SEK!$D16</f>
        <v>SEKAMTNS7Y=</v>
      </c>
      <c r="E16" s="25" t="str">
        <f>INDEX(SEK!$B$5:$B$200,MATCH($D16,SEK!$D$5:$D$200,0))</f>
        <v>7Y</v>
      </c>
      <c r="F16" s="25">
        <f>INDEX(SEK!$N$5:$N$200,MATCH($D16,SEK!$D$5:$D$200,0))</f>
        <v>0</v>
      </c>
      <c r="G16" s="27">
        <f>INDEX(SEK!$P$5:$P$200,MATCH($D16,SEK!$D$5:$D$200,0))</f>
        <v>41204</v>
      </c>
      <c r="H16" s="25"/>
      <c r="I16" s="25">
        <f>INDEX(SEK!$H$5:$H$200,MATCH($D16,SEK!$D$5:$D$200,0))</f>
        <v>1</v>
      </c>
      <c r="J16" s="25">
        <f>INDEX(SEK!$I$5:$I$200,MATCH($D16,SEK!$D$5:$D$200,0))</f>
        <v>1</v>
      </c>
      <c r="K16" s="25">
        <f>INDEX(SEK!$J$5:$J$200,MATCH($D16,SEK!$D$5:$D$200,0))</f>
        <v>1</v>
      </c>
      <c r="L16" s="25">
        <f>INDEX(SEK!$K$5:$K$200,MATCH($D16,SEK!$D$5:$D$200,0))</f>
        <v>1</v>
      </c>
      <c r="M16" s="25" t="str">
        <f>INDEX(SEK!$L$5:$L$200,MATCH($D16,SEK!$D$5:$D$200,0))</f>
        <v>MID</v>
      </c>
      <c r="P16" s="9" t="str">
        <f>INDEX(USD!$C$5:$C$201,MATCH($Q16,USD!$D$5:$D$201,0))</f>
        <v>OIS</v>
      </c>
      <c r="Q16" s="9" t="str">
        <f>USD!$D16</f>
        <v>USD1YOIS=ICAP</v>
      </c>
      <c r="R16" s="25" t="str">
        <f>INDEX(USD!$B$5:$B$201,MATCH($Q16,USD!$D$5:$D$201,0))</f>
        <v>1Y</v>
      </c>
      <c r="S16" s="25">
        <f>INDEX(USD!$N$5:$N$201,MATCH($Q16,USD!$D$5:$D$201,0))</f>
        <v>11</v>
      </c>
      <c r="T16" s="27">
        <f>INDEX(USD!$P$5:$P$201,MATCH($Q16,USD!$D$5:$D$201,0))</f>
        <v>37112</v>
      </c>
      <c r="U16" s="25"/>
      <c r="V16" s="25">
        <f>INDEX(USD!$H$5:$H$201,MATCH($Q16,USD!$D$5:$D$201,0))</f>
        <v>1</v>
      </c>
      <c r="W16" s="25">
        <f>INDEX(USD!$I$5:$I$201,MATCH($Q16,USD!$D$5:$D$201,0))</f>
        <v>1</v>
      </c>
      <c r="X16" s="25">
        <f>INDEX(USD!$J$5:$J$201,MATCH($Q16,USD!$D$5:$D$201,0))</f>
        <v>1</v>
      </c>
      <c r="Y16" s="25">
        <f>INDEX(USD!$K$5:$K$201,MATCH($Q16,USD!$D$5:$D$201,0))</f>
        <v>1</v>
      </c>
      <c r="Z16" s="25" t="str">
        <f>INDEX(USD!$L$5:$L$201,MATCH($Q16,USD!$D$5:$D$201,0))</f>
        <v>MID</v>
      </c>
      <c r="AC16" s="9" t="str">
        <f>INDEX(NOK!$C$5:$C$199,MATCH($AD16,NOK!$D$5:$D$199,0))</f>
        <v>FRA</v>
      </c>
      <c r="AD16" s="9" t="str">
        <f>NOK!$D11</f>
        <v>NOK3F2=</v>
      </c>
      <c r="AE16" s="25" t="str">
        <f>INDEX(NOK!$B$5:$B$199,MATCH($AD16,NOK!$D$5:$D$199,0))</f>
        <v>9M</v>
      </c>
      <c r="AF16" s="25" t="str">
        <f>INDEX(NOK!$N$5:$N$199,MATCH($AD16,NOK!$D$5:$D$199,0))</f>
        <v>3M</v>
      </c>
      <c r="AG16" s="27">
        <f>INDEX(NOK!$P$5:$P$199,MATCH($AD16,NOK!$D$5:$D$199,0))</f>
        <v>34705</v>
      </c>
      <c r="AH16" s="25"/>
      <c r="AI16" s="25">
        <f>INDEX(NOK!$H$5:$H$199,MATCH($AD16,NOK!$D$5:$D$199,0))</f>
        <v>1</v>
      </c>
      <c r="AJ16" s="25">
        <f>INDEX(NOK!$I$5:$I$199,MATCH($AD16,NOK!$D$5:$D$199,0))</f>
        <v>1</v>
      </c>
      <c r="AK16" s="25">
        <f>INDEX(NOK!$J$5:$J$199,MATCH($AD16,NOK!$D$5:$D$199,0))</f>
        <v>1</v>
      </c>
      <c r="AL16" s="25">
        <f>INDEX(NOK!$K$5:$K$199,MATCH($AD16,NOK!$D$5:$D$199,0))</f>
        <v>1</v>
      </c>
      <c r="AM16" s="25" t="str">
        <f>INDEX(NOK!$L$5:$L$199,MATCH($AD16,NOK!$D$5:$D$199,0))</f>
        <v>MID</v>
      </c>
      <c r="AP16" s="9" t="str">
        <f>INDEX(EUR!$C$5:$C$200,MATCH($AQ16,EUR!$D$5:$D$200,0))</f>
        <v>OIS</v>
      </c>
      <c r="AQ16" s="9" t="str">
        <f>EUR!$D16</f>
        <v>EUREON9M=</v>
      </c>
      <c r="AR16" s="25" t="str">
        <f>INDEX(EUR!$B$5:$B$200,MATCH($AQ16,EUR!$D$5:$D$200,0))</f>
        <v>9M</v>
      </c>
      <c r="AS16" s="25">
        <f>INDEX(EUR!$N$5:$N$200,MATCH($AQ16,EUR!$D$5:$D$200,0))</f>
        <v>0</v>
      </c>
      <c r="AT16" s="27">
        <f>INDEX(EUR!$P$5:$P$200,MATCH($AQ16,EUR!$D$5:$D$200,0))</f>
        <v>36164</v>
      </c>
      <c r="AU16" s="25"/>
      <c r="AV16" s="25">
        <f>INDEX(EUR!$H$5:$H$200,MATCH($AQ16,EUR!$D$5:$D$200,0))</f>
        <v>1</v>
      </c>
      <c r="AW16" s="25">
        <f>INDEX(EUR!$I$5:$I$200,MATCH($AQ16,EUR!$D$5:$D$200,0))</f>
        <v>1</v>
      </c>
      <c r="AX16" s="25">
        <f>INDEX(EUR!$J$5:$J$200,MATCH($AQ16,EUR!$D$5:$D$200,0))</f>
        <v>1</v>
      </c>
      <c r="AY16" s="25">
        <f>INDEX(EUR!$K$5:$K$200,MATCH($AQ16,EUR!$D$5:$D$200,0))</f>
        <v>1</v>
      </c>
      <c r="AZ16" s="25" t="str">
        <f>INDEX(EUR!$L$5:$L$200,MATCH($AQ16,EUR!$D$5:$D$200,0))</f>
        <v>MID</v>
      </c>
      <c r="BB16" s="8" t="s">
        <v>2</v>
      </c>
      <c r="BC16" s="8" t="s">
        <v>55</v>
      </c>
      <c r="BD16" s="8" t="s">
        <v>56</v>
      </c>
      <c r="BE16" s="8" t="s">
        <v>0</v>
      </c>
      <c r="BF16" s="8" t="s">
        <v>236</v>
      </c>
      <c r="BG16" s="8" t="s">
        <v>569</v>
      </c>
      <c r="BH16" s="8" t="s">
        <v>568</v>
      </c>
      <c r="BI16" s="8" t="s">
        <v>570</v>
      </c>
      <c r="BJ16" s="8" t="s">
        <v>571</v>
      </c>
      <c r="BK16" s="8" t="s">
        <v>572</v>
      </c>
      <c r="BL16" s="8" t="s">
        <v>573</v>
      </c>
      <c r="BM16" s="8" t="s">
        <v>567</v>
      </c>
      <c r="BP16" s="9" t="str">
        <f>INDEX(GBP!$C$5:$C$200,MATCH($BQ16,GBP!$D$5:$D$200,0))</f>
        <v>OIS</v>
      </c>
      <c r="BQ16" s="9" t="str">
        <f>GBP!$D16</f>
        <v>GBP10MOIS=</v>
      </c>
      <c r="BR16" s="25" t="str">
        <f>INDEX(GBP!$B$5:$B$200,MATCH($BQ16,GBP!$D$5:$D$200,0))</f>
        <v>10M</v>
      </c>
      <c r="BS16" s="25">
        <f>INDEX(GBP!$N$5:$N$200,MATCH($BQ16,GBP!$D$5:$D$200,0))</f>
        <v>0</v>
      </c>
      <c r="BT16" s="27">
        <f>INDEX(GBP!$P$5:$P$200,MATCH($BQ16,GBP!$D$5:$D$200,0))</f>
        <v>39322</v>
      </c>
      <c r="BU16" s="25"/>
      <c r="BV16" s="25">
        <f>INDEX(GBP!$H$5:$H$200,MATCH($BQ16,GBP!$D$5:$D$200,0))</f>
        <v>1</v>
      </c>
      <c r="BW16" s="25">
        <f>INDEX(GBP!$I$5:$I$200,MATCH($BQ16,GBP!$D$5:$D$200,0))</f>
        <v>1</v>
      </c>
      <c r="BX16" s="25">
        <f>INDEX(GBP!$J$5:$J$200,MATCH($BQ16,GBP!$D$5:$D$200,0))</f>
        <v>1</v>
      </c>
      <c r="BY16" s="25">
        <f>INDEX(GBP!$K$5:$K$200,MATCH($BQ16,GBP!$D$5:$D$200,0))</f>
        <v>1</v>
      </c>
      <c r="BZ16" s="25" t="str">
        <f>INDEX(GBP!$L$5:$L$200,MATCH($BQ16,GBP!$D$5:$D$200,0))</f>
        <v>MID</v>
      </c>
    </row>
    <row r="17" spans="2:78" x14ac:dyDescent="0.25">
      <c r="C17" s="9" t="str">
        <f>INDEX(SEK!$C$5:$C$200,MATCH($D17,SEK!$D$5:$D$200,0))</f>
        <v>OIS</v>
      </c>
      <c r="D17" s="9" t="str">
        <f>SEK!$D17</f>
        <v>SEKAMTNS8Y=</v>
      </c>
      <c r="E17" s="25" t="str">
        <f>INDEX(SEK!$B$5:$B$200,MATCH($D17,SEK!$D$5:$D$200,0))</f>
        <v>8Y</v>
      </c>
      <c r="F17" s="25">
        <f>INDEX(SEK!$N$5:$N$200,MATCH($D17,SEK!$D$5:$D$200,0))</f>
        <v>0</v>
      </c>
      <c r="G17" s="27">
        <f>INDEX(SEK!$P$5:$P$200,MATCH($D17,SEK!$D$5:$D$200,0))</f>
        <v>41204</v>
      </c>
      <c r="H17" s="25"/>
      <c r="I17" s="25">
        <f>INDEX(SEK!$H$5:$H$200,MATCH($D17,SEK!$D$5:$D$200,0))</f>
        <v>1</v>
      </c>
      <c r="J17" s="25">
        <f>INDEX(SEK!$I$5:$I$200,MATCH($D17,SEK!$D$5:$D$200,0))</f>
        <v>1</v>
      </c>
      <c r="K17" s="25">
        <f>INDEX(SEK!$J$5:$J$200,MATCH($D17,SEK!$D$5:$D$200,0))</f>
        <v>1</v>
      </c>
      <c r="L17" s="25">
        <f>INDEX(SEK!$K$5:$K$200,MATCH($D17,SEK!$D$5:$D$200,0))</f>
        <v>1</v>
      </c>
      <c r="M17" s="25" t="str">
        <f>INDEX(SEK!$L$5:$L$200,MATCH($D17,SEK!$D$5:$D$200,0))</f>
        <v>MID</v>
      </c>
      <c r="P17" s="9" t="str">
        <f>INDEX(USD!$C$5:$C$201,MATCH($Q17,USD!$D$5:$D$201,0))</f>
        <v>OIS</v>
      </c>
      <c r="Q17" s="9" t="str">
        <f>USD!$D17</f>
        <v>USD15MOIS=ICAP</v>
      </c>
      <c r="R17" s="25" t="str">
        <f>INDEX(USD!$B$5:$B$201,MATCH($Q17,USD!$D$5:$D$201,0))</f>
        <v>15M</v>
      </c>
      <c r="S17" s="25">
        <f>INDEX(USD!$N$5:$N$201,MATCH($Q17,USD!$D$5:$D$201,0))</f>
        <v>12</v>
      </c>
      <c r="T17" s="27">
        <f>INDEX(USD!$P$5:$P$201,MATCH($Q17,USD!$D$5:$D$201,0))</f>
        <v>37112</v>
      </c>
      <c r="U17" s="25"/>
      <c r="V17" s="25">
        <f>INDEX(USD!$H$5:$H$201,MATCH($Q17,USD!$D$5:$D$201,0))</f>
        <v>1</v>
      </c>
      <c r="W17" s="25">
        <f>INDEX(USD!$I$5:$I$201,MATCH($Q17,USD!$D$5:$D$201,0))</f>
        <v>1</v>
      </c>
      <c r="X17" s="25">
        <f>INDEX(USD!$J$5:$J$201,MATCH($Q17,USD!$D$5:$D$201,0))</f>
        <v>1</v>
      </c>
      <c r="Y17" s="25">
        <f>INDEX(USD!$K$5:$K$201,MATCH($Q17,USD!$D$5:$D$201,0))</f>
        <v>1</v>
      </c>
      <c r="Z17" s="25" t="str">
        <f>INDEX(USD!$L$5:$L$201,MATCH($Q17,USD!$D$5:$D$201,0))</f>
        <v>MID</v>
      </c>
      <c r="AC17" s="9" t="str">
        <f>INDEX(NOK!$C$5:$C$199,MATCH($AD17,NOK!$D$5:$D$199,0))</f>
        <v>FRA</v>
      </c>
      <c r="AD17" s="9" t="str">
        <f>NOK!$D12</f>
        <v>NOK3F3=</v>
      </c>
      <c r="AE17" s="25" t="str">
        <f>INDEX(NOK!$B$5:$B$199,MATCH($AD17,NOK!$D$5:$D$199,0))</f>
        <v>1Y</v>
      </c>
      <c r="AF17" s="25" t="str">
        <f>INDEX(NOK!$N$5:$N$199,MATCH($AD17,NOK!$D$5:$D$199,0))</f>
        <v>3M</v>
      </c>
      <c r="AG17" s="27">
        <f>INDEX(NOK!$P$5:$P$199,MATCH($AD17,NOK!$D$5:$D$199,0))</f>
        <v>34705</v>
      </c>
      <c r="AH17" s="25"/>
      <c r="AI17" s="25">
        <f>INDEX(NOK!$H$5:$H$199,MATCH($AD17,NOK!$D$5:$D$199,0))</f>
        <v>1</v>
      </c>
      <c r="AJ17" s="25">
        <f>INDEX(NOK!$I$5:$I$199,MATCH($AD17,NOK!$D$5:$D$199,0))</f>
        <v>1</v>
      </c>
      <c r="AK17" s="25">
        <f>INDEX(NOK!$J$5:$J$199,MATCH($AD17,NOK!$D$5:$D$199,0))</f>
        <v>1</v>
      </c>
      <c r="AL17" s="25">
        <f>INDEX(NOK!$K$5:$K$199,MATCH($AD17,NOK!$D$5:$D$199,0))</f>
        <v>1</v>
      </c>
      <c r="AM17" s="25" t="str">
        <f>INDEX(NOK!$L$5:$L$199,MATCH($AD17,NOK!$D$5:$D$199,0))</f>
        <v>MID</v>
      </c>
      <c r="AP17" s="9" t="str">
        <f>INDEX(EUR!$C$5:$C$200,MATCH($AQ17,EUR!$D$5:$D$200,0))</f>
        <v>OIS</v>
      </c>
      <c r="AQ17" s="9" t="str">
        <f>EUR!$D17</f>
        <v>EUREON10M=</v>
      </c>
      <c r="AR17" s="25" t="str">
        <f>INDEX(EUR!$B$5:$B$200,MATCH($AQ17,EUR!$D$5:$D$200,0))</f>
        <v>10M</v>
      </c>
      <c r="AS17" s="25">
        <f>INDEX(EUR!$N$5:$N$200,MATCH($AQ17,EUR!$D$5:$D$200,0))</f>
        <v>0</v>
      </c>
      <c r="AT17" s="27">
        <f>INDEX(EUR!$P$5:$P$200,MATCH($AQ17,EUR!$D$5:$D$200,0))</f>
        <v>36229</v>
      </c>
      <c r="AU17" s="25"/>
      <c r="AV17" s="25">
        <f>INDEX(EUR!$H$5:$H$200,MATCH($AQ17,EUR!$D$5:$D$200,0))</f>
        <v>1</v>
      </c>
      <c r="AW17" s="25">
        <f>INDEX(EUR!$I$5:$I$200,MATCH($AQ17,EUR!$D$5:$D$200,0))</f>
        <v>1</v>
      </c>
      <c r="AX17" s="25">
        <f>INDEX(EUR!$J$5:$J$200,MATCH($AQ17,EUR!$D$5:$D$200,0))</f>
        <v>1</v>
      </c>
      <c r="AY17" s="25">
        <f>INDEX(EUR!$K$5:$K$200,MATCH($AQ17,EUR!$D$5:$D$200,0))</f>
        <v>1</v>
      </c>
      <c r="AZ17" s="25" t="str">
        <f>INDEX(EUR!$L$5:$L$200,MATCH($AQ17,EUR!$D$5:$D$200,0))</f>
        <v>MID</v>
      </c>
      <c r="BC17" s="9" t="str">
        <f>INDEX(DKK!$C$5:$C$200,MATCH($BD17,DKK!$D$5:$D$200,0))</f>
        <v>IBOR</v>
      </c>
      <c r="BD17" s="9" t="str">
        <f>DKK!$D15</f>
        <v>CIDKKSWD=</v>
      </c>
      <c r="BE17" s="25" t="str">
        <f>INDEX(DKK!$B$5:$B$200,MATCH($BD17,DKK!$D$5:$D$200,0))</f>
        <v>SW</v>
      </c>
      <c r="BF17" s="25">
        <f>INDEX(DKK!$N$5:$N$200,MATCH($BD17,DKK!$D$5:$D$200,0))</f>
        <v>0</v>
      </c>
      <c r="BG17" s="27">
        <f>INDEX(DKK!$P$5:$P$200,MATCH($BD17,DKK!$D$5:$D$200,0))</f>
        <v>38443</v>
      </c>
      <c r="BH17" s="25"/>
      <c r="BI17" s="25">
        <f>INDEX(DKK!$H$5:$H$200,MATCH($BD17,DKK!$D$5:$D$200,0))</f>
        <v>1</v>
      </c>
      <c r="BJ17" s="25">
        <f>INDEX(DKK!$I$5:$I$200,MATCH($BD17,DKK!$D$5:$D$200,0))</f>
        <v>1</v>
      </c>
      <c r="BK17" s="25">
        <f>INDEX(DKK!$J$5:$J$200,MATCH($BD17,DKK!$D$5:$D$200,0))</f>
        <v>1</v>
      </c>
      <c r="BL17" s="25">
        <f>INDEX(DKK!$K$5:$K$200,MATCH($BD17,DKK!$D$5:$D$200,0))</f>
        <v>1</v>
      </c>
      <c r="BM17" s="25" t="str">
        <f>INDEX(DKK!$L$5:$L$200,MATCH($BD17,DKK!$D$5:$D$200,0))</f>
        <v>MID</v>
      </c>
      <c r="BP17" s="9" t="str">
        <f>INDEX(GBP!$C$5:$C$200,MATCH($BQ17,GBP!$D$5:$D$200,0))</f>
        <v>OIS</v>
      </c>
      <c r="BQ17" s="9" t="str">
        <f>GBP!$D17</f>
        <v>GBP11MOIS=</v>
      </c>
      <c r="BR17" s="25" t="str">
        <f>INDEX(GBP!$B$5:$B$200,MATCH($BQ17,GBP!$D$5:$D$200,0))</f>
        <v>11M</v>
      </c>
      <c r="BS17" s="25">
        <f>INDEX(GBP!$N$5:$N$200,MATCH($BQ17,GBP!$D$5:$D$200,0))</f>
        <v>0</v>
      </c>
      <c r="BT17" s="27">
        <f>INDEX(GBP!$P$5:$P$200,MATCH($BQ17,GBP!$D$5:$D$200,0))</f>
        <v>39322</v>
      </c>
      <c r="BU17" s="25"/>
      <c r="BV17" s="25">
        <f>INDEX(GBP!$H$5:$H$200,MATCH($BQ17,GBP!$D$5:$D$200,0))</f>
        <v>1</v>
      </c>
      <c r="BW17" s="25">
        <f>INDEX(GBP!$I$5:$I$200,MATCH($BQ17,GBP!$D$5:$D$200,0))</f>
        <v>1</v>
      </c>
      <c r="BX17" s="25">
        <f>INDEX(GBP!$J$5:$J$200,MATCH($BQ17,GBP!$D$5:$D$200,0))</f>
        <v>1</v>
      </c>
      <c r="BY17" s="25">
        <f>INDEX(GBP!$K$5:$K$200,MATCH($BQ17,GBP!$D$5:$D$200,0))</f>
        <v>1</v>
      </c>
      <c r="BZ17" s="25" t="str">
        <f>INDEX(GBP!$L$5:$L$200,MATCH($BQ17,GBP!$D$5:$D$200,0))</f>
        <v>MID</v>
      </c>
    </row>
    <row r="18" spans="2:78" x14ac:dyDescent="0.25">
      <c r="C18" s="9" t="str">
        <f>INDEX(SEK!$C$5:$C$200,MATCH($D18,SEK!$D$5:$D$200,0))</f>
        <v>OIS</v>
      </c>
      <c r="D18" s="9" t="str">
        <f>SEK!$D18</f>
        <v>SEKAMTNS9Y=</v>
      </c>
      <c r="E18" s="25" t="str">
        <f>INDEX(SEK!$B$5:$B$200,MATCH($D18,SEK!$D$5:$D$200,0))</f>
        <v>9Y</v>
      </c>
      <c r="F18" s="25">
        <f>INDEX(SEK!$N$5:$N$200,MATCH($D18,SEK!$D$5:$D$200,0))</f>
        <v>0</v>
      </c>
      <c r="G18" s="27">
        <f>INDEX(SEK!$P$5:$P$200,MATCH($D18,SEK!$D$5:$D$200,0))</f>
        <v>41204</v>
      </c>
      <c r="H18" s="25"/>
      <c r="I18" s="25">
        <f>INDEX(SEK!$H$5:$H$200,MATCH($D18,SEK!$D$5:$D$200,0))</f>
        <v>1</v>
      </c>
      <c r="J18" s="25">
        <f>INDEX(SEK!$I$5:$I$200,MATCH($D18,SEK!$D$5:$D$200,0))</f>
        <v>1</v>
      </c>
      <c r="K18" s="25">
        <f>INDEX(SEK!$J$5:$J$200,MATCH($D18,SEK!$D$5:$D$200,0))</f>
        <v>1</v>
      </c>
      <c r="L18" s="25">
        <f>INDEX(SEK!$K$5:$K$200,MATCH($D18,SEK!$D$5:$D$200,0))</f>
        <v>1</v>
      </c>
      <c r="M18" s="25" t="str">
        <f>INDEX(SEK!$L$5:$L$200,MATCH($D18,SEK!$D$5:$D$200,0))</f>
        <v>MID</v>
      </c>
      <c r="P18" s="9" t="str">
        <f>INDEX(USD!$C$5:$C$201,MATCH($Q18,USD!$D$5:$D$201,0))</f>
        <v>OIS</v>
      </c>
      <c r="Q18" s="9" t="str">
        <f>USD!$D18</f>
        <v>USD18MOIS=ICAP</v>
      </c>
      <c r="R18" s="25" t="str">
        <f>INDEX(USD!$B$5:$B$201,MATCH($Q18,USD!$D$5:$D$201,0))</f>
        <v>18M</v>
      </c>
      <c r="S18" s="25">
        <f>INDEX(USD!$N$5:$N$201,MATCH($Q18,USD!$D$5:$D$201,0))</f>
        <v>13</v>
      </c>
      <c r="T18" s="27">
        <f>INDEX(USD!$P$5:$P$201,MATCH($Q18,USD!$D$5:$D$201,0))</f>
        <v>37112</v>
      </c>
      <c r="U18" s="25"/>
      <c r="V18" s="25">
        <f>INDEX(USD!$H$5:$H$201,MATCH($Q18,USD!$D$5:$D$201,0))</f>
        <v>1</v>
      </c>
      <c r="W18" s="25">
        <f>INDEX(USD!$I$5:$I$201,MATCH($Q18,USD!$D$5:$D$201,0))</f>
        <v>1</v>
      </c>
      <c r="X18" s="25">
        <f>INDEX(USD!$J$5:$J$201,MATCH($Q18,USD!$D$5:$D$201,0))</f>
        <v>1</v>
      </c>
      <c r="Y18" s="25">
        <f>INDEX(USD!$K$5:$K$201,MATCH($Q18,USD!$D$5:$D$201,0))</f>
        <v>1</v>
      </c>
      <c r="Z18" s="25" t="str">
        <f>INDEX(USD!$L$5:$L$201,MATCH($Q18,USD!$D$5:$D$201,0))</f>
        <v>MID</v>
      </c>
      <c r="AC18" s="9" t="str">
        <f>INDEX(NOK!$C$5:$C$199,MATCH($AD18,NOK!$D$5:$D$199,0))</f>
        <v>FRA</v>
      </c>
      <c r="AD18" s="9" t="str">
        <f>NOK!$D13</f>
        <v>NOK3F4=</v>
      </c>
      <c r="AE18" s="25" t="str">
        <f>INDEX(NOK!$B$5:$B$199,MATCH($AD18,NOK!$D$5:$D$199,0))</f>
        <v>15M</v>
      </c>
      <c r="AF18" s="25" t="str">
        <f>INDEX(NOK!$N$5:$N$199,MATCH($AD18,NOK!$D$5:$D$199,0))</f>
        <v>3M</v>
      </c>
      <c r="AG18" s="27">
        <f>INDEX(NOK!$P$5:$P$199,MATCH($AD18,NOK!$D$5:$D$199,0))</f>
        <v>34705</v>
      </c>
      <c r="AH18" s="25"/>
      <c r="AI18" s="25">
        <f>INDEX(NOK!$H$5:$H$199,MATCH($AD18,NOK!$D$5:$D$199,0))</f>
        <v>1</v>
      </c>
      <c r="AJ18" s="25">
        <f>INDEX(NOK!$I$5:$I$199,MATCH($AD18,NOK!$D$5:$D$199,0))</f>
        <v>1</v>
      </c>
      <c r="AK18" s="25">
        <f>INDEX(NOK!$J$5:$J$199,MATCH($AD18,NOK!$D$5:$D$199,0))</f>
        <v>1</v>
      </c>
      <c r="AL18" s="25">
        <f>INDEX(NOK!$K$5:$K$199,MATCH($AD18,NOK!$D$5:$D$199,0))</f>
        <v>1</v>
      </c>
      <c r="AM18" s="25" t="str">
        <f>INDEX(NOK!$L$5:$L$199,MATCH($AD18,NOK!$D$5:$D$199,0))</f>
        <v>MID</v>
      </c>
      <c r="AP18" s="9" t="str">
        <f>INDEX(EUR!$C$5:$C$200,MATCH($AQ18,EUR!$D$5:$D$200,0))</f>
        <v>OIS</v>
      </c>
      <c r="AQ18" s="9" t="str">
        <f>EUR!$D18</f>
        <v>EUREON11M=</v>
      </c>
      <c r="AR18" s="25" t="str">
        <f>INDEX(EUR!$B$5:$B$200,MATCH($AQ18,EUR!$D$5:$D$200,0))</f>
        <v>11M</v>
      </c>
      <c r="AS18" s="25">
        <f>INDEX(EUR!$N$5:$N$200,MATCH($AQ18,EUR!$D$5:$D$200,0))</f>
        <v>0</v>
      </c>
      <c r="AT18" s="27">
        <f>INDEX(EUR!$P$5:$P$200,MATCH($AQ18,EUR!$D$5:$D$200,0))</f>
        <v>36229</v>
      </c>
      <c r="AU18" s="25"/>
      <c r="AV18" s="25">
        <f>INDEX(EUR!$H$5:$H$200,MATCH($AQ18,EUR!$D$5:$D$200,0))</f>
        <v>1</v>
      </c>
      <c r="AW18" s="25">
        <f>INDEX(EUR!$I$5:$I$200,MATCH($AQ18,EUR!$D$5:$D$200,0))</f>
        <v>1</v>
      </c>
      <c r="AX18" s="25">
        <f>INDEX(EUR!$J$5:$J$200,MATCH($AQ18,EUR!$D$5:$D$200,0))</f>
        <v>1</v>
      </c>
      <c r="AY18" s="25">
        <f>INDEX(EUR!$K$5:$K$200,MATCH($AQ18,EUR!$D$5:$D$200,0))</f>
        <v>1</v>
      </c>
      <c r="AZ18" s="25" t="str">
        <f>INDEX(EUR!$L$5:$L$200,MATCH($AQ18,EUR!$D$5:$D$200,0))</f>
        <v>MID</v>
      </c>
      <c r="BC18" s="9" t="str">
        <f>INDEX(DKK!$C$5:$C$200,MATCH($BD18,DKK!$D$5:$D$200,0))</f>
        <v>IBOR</v>
      </c>
      <c r="BD18" s="9" t="str">
        <f>DKK!$D16</f>
        <v>CIDKK2WD=</v>
      </c>
      <c r="BE18" s="25" t="str">
        <f>INDEX(DKK!$B$5:$B$200,MATCH($BD18,DKK!$D$5:$D$200,0))</f>
        <v>2W</v>
      </c>
      <c r="BF18" s="25">
        <f>INDEX(DKK!$N$5:$N$200,MATCH($BD18,DKK!$D$5:$D$200,0))</f>
        <v>0</v>
      </c>
      <c r="BG18" s="27">
        <f>INDEX(DKK!$P$5:$P$200,MATCH($BD18,DKK!$D$5:$D$200,0))</f>
        <v>38443</v>
      </c>
      <c r="BH18" s="25"/>
      <c r="BI18" s="25">
        <f>INDEX(DKK!$H$5:$H$200,MATCH($BD18,DKK!$D$5:$D$200,0))</f>
        <v>1</v>
      </c>
      <c r="BJ18" s="25">
        <f>INDEX(DKK!$I$5:$I$200,MATCH($BD18,DKK!$D$5:$D$200,0))</f>
        <v>1</v>
      </c>
      <c r="BK18" s="25">
        <f>INDEX(DKK!$J$5:$J$200,MATCH($BD18,DKK!$D$5:$D$200,0))</f>
        <v>1</v>
      </c>
      <c r="BL18" s="25">
        <f>INDEX(DKK!$K$5:$K$200,MATCH($BD18,DKK!$D$5:$D$200,0))</f>
        <v>1</v>
      </c>
      <c r="BM18" s="25" t="str">
        <f>INDEX(DKK!$L$5:$L$200,MATCH($BD18,DKK!$D$5:$D$200,0))</f>
        <v>MID</v>
      </c>
      <c r="BP18" s="9" t="str">
        <f>INDEX(GBP!$C$5:$C$200,MATCH($BQ18,GBP!$D$5:$D$200,0))</f>
        <v>OIS</v>
      </c>
      <c r="BQ18" s="9" t="str">
        <f>GBP!$D18</f>
        <v>GBP1YOIS=</v>
      </c>
      <c r="BR18" s="25" t="str">
        <f>INDEX(GBP!$B$5:$B$200,MATCH($BQ18,GBP!$D$5:$D$200,0))</f>
        <v>1Y</v>
      </c>
      <c r="BS18" s="25">
        <f>INDEX(GBP!$N$5:$N$200,MATCH($BQ18,GBP!$D$5:$D$200,0))</f>
        <v>0</v>
      </c>
      <c r="BT18" s="27">
        <f>INDEX(GBP!$P$5:$P$200,MATCH($BQ18,GBP!$D$5:$D$200,0))</f>
        <v>39322</v>
      </c>
      <c r="BU18" s="25"/>
      <c r="BV18" s="25">
        <f>INDEX(GBP!$H$5:$H$200,MATCH($BQ18,GBP!$D$5:$D$200,0))</f>
        <v>1</v>
      </c>
      <c r="BW18" s="25">
        <f>INDEX(GBP!$I$5:$I$200,MATCH($BQ18,GBP!$D$5:$D$200,0))</f>
        <v>1</v>
      </c>
      <c r="BX18" s="25">
        <f>INDEX(GBP!$J$5:$J$200,MATCH($BQ18,GBP!$D$5:$D$200,0))</f>
        <v>1</v>
      </c>
      <c r="BY18" s="25">
        <f>INDEX(GBP!$K$5:$K$200,MATCH($BQ18,GBP!$D$5:$D$200,0))</f>
        <v>1</v>
      </c>
      <c r="BZ18" s="25" t="str">
        <f>INDEX(GBP!$L$5:$L$200,MATCH($BQ18,GBP!$D$5:$D$200,0))</f>
        <v>MID</v>
      </c>
    </row>
    <row r="19" spans="2:78" x14ac:dyDescent="0.25">
      <c r="C19" s="9" t="str">
        <f>INDEX(SEK!$C$5:$C$200,MATCH($D19,SEK!$D$5:$D$200,0))</f>
        <v>OIS</v>
      </c>
      <c r="D19" s="9" t="str">
        <f>SEK!$D19</f>
        <v>SEKAMTNS10Y=</v>
      </c>
      <c r="E19" s="25" t="str">
        <f>INDEX(SEK!$B$5:$B$200,MATCH($D19,SEK!$D$5:$D$200,0))</f>
        <v>10Y</v>
      </c>
      <c r="F19" s="25">
        <f>INDEX(SEK!$N$5:$N$200,MATCH($D19,SEK!$D$5:$D$200,0))</f>
        <v>0</v>
      </c>
      <c r="G19" s="27">
        <f>INDEX(SEK!$P$5:$P$200,MATCH($D19,SEK!$D$5:$D$200,0))</f>
        <v>41204</v>
      </c>
      <c r="H19" s="25"/>
      <c r="I19" s="25">
        <f>INDEX(SEK!$H$5:$H$200,MATCH($D19,SEK!$D$5:$D$200,0))</f>
        <v>1</v>
      </c>
      <c r="J19" s="25">
        <f>INDEX(SEK!$I$5:$I$200,MATCH($D19,SEK!$D$5:$D$200,0))</f>
        <v>1</v>
      </c>
      <c r="K19" s="25">
        <f>INDEX(SEK!$J$5:$J$200,MATCH($D19,SEK!$D$5:$D$200,0))</f>
        <v>1</v>
      </c>
      <c r="L19" s="25">
        <f>INDEX(SEK!$K$5:$K$200,MATCH($D19,SEK!$D$5:$D$200,0))</f>
        <v>1</v>
      </c>
      <c r="M19" s="25" t="str">
        <f>INDEX(SEK!$L$5:$L$200,MATCH($D19,SEK!$D$5:$D$200,0))</f>
        <v>MID</v>
      </c>
      <c r="P19" s="9" t="str">
        <f>INDEX(USD!$C$5:$C$201,MATCH($Q19,USD!$D$5:$D$201,0))</f>
        <v>OIS</v>
      </c>
      <c r="Q19" s="9" t="str">
        <f>USD!$D19</f>
        <v>USD21MOIS=ICAP</v>
      </c>
      <c r="R19" s="25" t="str">
        <f>INDEX(USD!$B$5:$B$201,MATCH($Q19,USD!$D$5:$D$201,0))</f>
        <v>21M</v>
      </c>
      <c r="S19" s="25">
        <f>INDEX(USD!$N$5:$N$201,MATCH($Q19,USD!$D$5:$D$201,0))</f>
        <v>14</v>
      </c>
      <c r="T19" s="27">
        <f>INDEX(USD!$P$5:$P$201,MATCH($Q19,USD!$D$5:$D$201,0))</f>
        <v>37112</v>
      </c>
      <c r="U19" s="25"/>
      <c r="V19" s="25">
        <f>INDEX(USD!$H$5:$H$201,MATCH($Q19,USD!$D$5:$D$201,0))</f>
        <v>1</v>
      </c>
      <c r="W19" s="25">
        <f>INDEX(USD!$I$5:$I$201,MATCH($Q19,USD!$D$5:$D$201,0))</f>
        <v>1</v>
      </c>
      <c r="X19" s="25">
        <f>INDEX(USD!$J$5:$J$201,MATCH($Q19,USD!$D$5:$D$201,0))</f>
        <v>1</v>
      </c>
      <c r="Y19" s="25">
        <f>INDEX(USD!$K$5:$K$201,MATCH($Q19,USD!$D$5:$D$201,0))</f>
        <v>1</v>
      </c>
      <c r="Z19" s="25" t="str">
        <f>INDEX(USD!$L$5:$L$201,MATCH($Q19,USD!$D$5:$D$201,0))</f>
        <v>MID</v>
      </c>
      <c r="AC19" s="9" t="str">
        <f>INDEX(NOK!$C$5:$C$199,MATCH($AD19,NOK!$D$5:$D$199,0))</f>
        <v>FRA</v>
      </c>
      <c r="AD19" s="9" t="str">
        <f>NOK!$D14</f>
        <v>NOK3F5=</v>
      </c>
      <c r="AE19" s="25" t="str">
        <f>INDEX(NOK!$B$5:$B$199,MATCH($AD19,NOK!$D$5:$D$199,0))</f>
        <v>18M</v>
      </c>
      <c r="AF19" s="25" t="str">
        <f>INDEX(NOK!$N$5:$N$199,MATCH($AD19,NOK!$D$5:$D$199,0))</f>
        <v>3M</v>
      </c>
      <c r="AG19" s="27">
        <f>INDEX(NOK!$P$5:$P$199,MATCH($AD19,NOK!$D$5:$D$199,0))</f>
        <v>39310</v>
      </c>
      <c r="AH19" s="25"/>
      <c r="AI19" s="25">
        <f>INDEX(NOK!$H$5:$H$199,MATCH($AD19,NOK!$D$5:$D$199,0))</f>
        <v>1</v>
      </c>
      <c r="AJ19" s="25">
        <f>INDEX(NOK!$I$5:$I$199,MATCH($AD19,NOK!$D$5:$D$199,0))</f>
        <v>1</v>
      </c>
      <c r="AK19" s="25">
        <f>INDEX(NOK!$J$5:$J$199,MATCH($AD19,NOK!$D$5:$D$199,0))</f>
        <v>1</v>
      </c>
      <c r="AL19" s="25">
        <f>INDEX(NOK!$K$5:$K$199,MATCH($AD19,NOK!$D$5:$D$199,0))</f>
        <v>1</v>
      </c>
      <c r="AM19" s="25" t="str">
        <f>INDEX(NOK!$L$5:$L$199,MATCH($AD19,NOK!$D$5:$D$199,0))</f>
        <v>MID</v>
      </c>
      <c r="AP19" s="9" t="str">
        <f>INDEX(EUR!$C$5:$C$200,MATCH($AQ19,EUR!$D$5:$D$200,0))</f>
        <v>OIS</v>
      </c>
      <c r="AQ19" s="9" t="str">
        <f>EUR!$D19</f>
        <v>EUREON1Y=</v>
      </c>
      <c r="AR19" s="25" t="str">
        <f>INDEX(EUR!$B$5:$B$200,MATCH($AQ19,EUR!$D$5:$D$200,0))</f>
        <v>1Y</v>
      </c>
      <c r="AS19" s="25">
        <f>INDEX(EUR!$N$5:$N$200,MATCH($AQ19,EUR!$D$5:$D$200,0))</f>
        <v>0</v>
      </c>
      <c r="AT19" s="27">
        <f>INDEX(EUR!$P$5:$P$200,MATCH($AQ19,EUR!$D$5:$D$200,0))</f>
        <v>36164</v>
      </c>
      <c r="AU19" s="25"/>
      <c r="AV19" s="25">
        <f>INDEX(EUR!$H$5:$H$200,MATCH($AQ19,EUR!$D$5:$D$200,0))</f>
        <v>1</v>
      </c>
      <c r="AW19" s="25">
        <f>INDEX(EUR!$I$5:$I$200,MATCH($AQ19,EUR!$D$5:$D$200,0))</f>
        <v>1</v>
      </c>
      <c r="AX19" s="25">
        <f>INDEX(EUR!$J$5:$J$200,MATCH($AQ19,EUR!$D$5:$D$200,0))</f>
        <v>1</v>
      </c>
      <c r="AY19" s="25">
        <f>INDEX(EUR!$K$5:$K$200,MATCH($AQ19,EUR!$D$5:$D$200,0))</f>
        <v>1</v>
      </c>
      <c r="AZ19" s="25" t="str">
        <f>INDEX(EUR!$L$5:$L$200,MATCH($AQ19,EUR!$D$5:$D$200,0))</f>
        <v>MID</v>
      </c>
      <c r="BC19" s="9" t="str">
        <f>INDEX(DKK!$C$5:$C$200,MATCH($BD19,DKK!$D$5:$D$200,0))</f>
        <v>IBOR</v>
      </c>
      <c r="BD19" s="9" t="str">
        <f>DKK!$D17</f>
        <v>CIDKK1MD=</v>
      </c>
      <c r="BE19" s="25" t="str">
        <f>INDEX(DKK!$B$5:$B$200,MATCH($BD19,DKK!$D$5:$D$200,0))</f>
        <v>1M</v>
      </c>
      <c r="BF19" s="25">
        <f>INDEX(DKK!$N$5:$N$200,MATCH($BD19,DKK!$D$5:$D$200,0))</f>
        <v>0</v>
      </c>
      <c r="BG19" s="27">
        <f>INDEX(DKK!$P$5:$P$200,MATCH($BD19,DKK!$D$5:$D$200,0))</f>
        <v>34166</v>
      </c>
      <c r="BH19" s="25"/>
      <c r="BI19" s="25">
        <f>INDEX(DKK!$H$5:$H$200,MATCH($BD19,DKK!$D$5:$D$200,0))</f>
        <v>1</v>
      </c>
      <c r="BJ19" s="25">
        <f>INDEX(DKK!$I$5:$I$200,MATCH($BD19,DKK!$D$5:$D$200,0))</f>
        <v>1</v>
      </c>
      <c r="BK19" s="25">
        <f>INDEX(DKK!$J$5:$J$200,MATCH($BD19,DKK!$D$5:$D$200,0))</f>
        <v>1</v>
      </c>
      <c r="BL19" s="25">
        <f>INDEX(DKK!$K$5:$K$200,MATCH($BD19,DKK!$D$5:$D$200,0))</f>
        <v>1</v>
      </c>
      <c r="BM19" s="25" t="str">
        <f>INDEX(DKK!$L$5:$L$200,MATCH($BD19,DKK!$D$5:$D$200,0))</f>
        <v>MID</v>
      </c>
      <c r="BP19" s="9" t="str">
        <f>INDEX(GBP!$C$5:$C$200,MATCH($BQ19,GBP!$D$5:$D$200,0))</f>
        <v>OIS</v>
      </c>
      <c r="BQ19" s="9" t="str">
        <f>GBP!$D19</f>
        <v>GBP18MOIS=</v>
      </c>
      <c r="BR19" s="25" t="str">
        <f>INDEX(GBP!$B$5:$B$200,MATCH($BQ19,GBP!$D$5:$D$200,0))</f>
        <v>1.5Y</v>
      </c>
      <c r="BS19" s="25">
        <f>INDEX(GBP!$N$5:$N$200,MATCH($BQ19,GBP!$D$5:$D$200,0))</f>
        <v>0</v>
      </c>
      <c r="BT19" s="27">
        <f>INDEX(GBP!$P$5:$P$200,MATCH($BQ19,GBP!$D$5:$D$200,0))</f>
        <v>43025</v>
      </c>
      <c r="BU19" s="25"/>
      <c r="BV19" s="25">
        <f>INDEX(GBP!$H$5:$H$200,MATCH($BQ19,GBP!$D$5:$D$200,0))</f>
        <v>1</v>
      </c>
      <c r="BW19" s="25">
        <f>INDEX(GBP!$I$5:$I$200,MATCH($BQ19,GBP!$D$5:$D$200,0))</f>
        <v>1</v>
      </c>
      <c r="BX19" s="25">
        <f>INDEX(GBP!$J$5:$J$200,MATCH($BQ19,GBP!$D$5:$D$200,0))</f>
        <v>1</v>
      </c>
      <c r="BY19" s="25">
        <f>INDEX(GBP!$K$5:$K$200,MATCH($BQ19,GBP!$D$5:$D$200,0))</f>
        <v>1</v>
      </c>
      <c r="BZ19" s="25" t="str">
        <f>INDEX(GBP!$L$5:$L$200,MATCH($BQ19,GBP!$D$5:$D$200,0))</f>
        <v>MID</v>
      </c>
    </row>
    <row r="20" spans="2:78" x14ac:dyDescent="0.25">
      <c r="C20" s="9" t="str">
        <f>INDEX(SEK!$C$5:$C$200,MATCH($D20,SEK!$D$5:$D$200,0))</f>
        <v>OIS</v>
      </c>
      <c r="D20" s="9" t="str">
        <f>SEK!$D20</f>
        <v>SEKAMTNS12Y=</v>
      </c>
      <c r="E20" s="25" t="str">
        <f>INDEX(SEK!$B$5:$B$200,MATCH($D20,SEK!$D$5:$D$200,0))</f>
        <v>12Y</v>
      </c>
      <c r="F20" s="25">
        <f>INDEX(SEK!$N$5:$N$200,MATCH($D20,SEK!$D$5:$D$200,0))</f>
        <v>0</v>
      </c>
      <c r="G20" s="27">
        <f>INDEX(SEK!$P$5:$P$200,MATCH($D20,SEK!$D$5:$D$200,0))</f>
        <v>41459</v>
      </c>
      <c r="H20" s="25"/>
      <c r="I20" s="25">
        <f>INDEX(SEK!$H$5:$H$200,MATCH($D20,SEK!$D$5:$D$200,0))</f>
        <v>1</v>
      </c>
      <c r="J20" s="25">
        <f>INDEX(SEK!$I$5:$I$200,MATCH($D20,SEK!$D$5:$D$200,0))</f>
        <v>1</v>
      </c>
      <c r="K20" s="25">
        <f>INDEX(SEK!$J$5:$J$200,MATCH($D20,SEK!$D$5:$D$200,0))</f>
        <v>1</v>
      </c>
      <c r="L20" s="25">
        <f>INDEX(SEK!$K$5:$K$200,MATCH($D20,SEK!$D$5:$D$200,0))</f>
        <v>1</v>
      </c>
      <c r="M20" s="25" t="str">
        <f>INDEX(SEK!$L$5:$L$200,MATCH($D20,SEK!$D$5:$D$200,0))</f>
        <v>MID</v>
      </c>
      <c r="P20" s="9" t="str">
        <f>INDEX(USD!$C$5:$C$201,MATCH($Q20,USD!$D$5:$D$201,0))</f>
        <v>OIS</v>
      </c>
      <c r="Q20" s="9" t="str">
        <f>USD!$D20</f>
        <v>USD2YOIS=ICAP</v>
      </c>
      <c r="R20" s="25" t="str">
        <f>INDEX(USD!$B$5:$B$201,MATCH($Q20,USD!$D$5:$D$201,0))</f>
        <v>2Y</v>
      </c>
      <c r="S20" s="25">
        <f>INDEX(USD!$N$5:$N$201,MATCH($Q20,USD!$D$5:$D$201,0))</f>
        <v>15</v>
      </c>
      <c r="T20" s="27">
        <f>INDEX(USD!$P$5:$P$201,MATCH($Q20,USD!$D$5:$D$201,0))</f>
        <v>37112</v>
      </c>
      <c r="U20" s="25"/>
      <c r="V20" s="25">
        <f>INDEX(USD!$H$5:$H$201,MATCH($Q20,USD!$D$5:$D$201,0))</f>
        <v>1</v>
      </c>
      <c r="W20" s="25">
        <f>INDEX(USD!$I$5:$I$201,MATCH($Q20,USD!$D$5:$D$201,0))</f>
        <v>1</v>
      </c>
      <c r="X20" s="25">
        <f>INDEX(USD!$J$5:$J$201,MATCH($Q20,USD!$D$5:$D$201,0))</f>
        <v>1</v>
      </c>
      <c r="Y20" s="25">
        <f>INDEX(USD!$K$5:$K$201,MATCH($Q20,USD!$D$5:$D$201,0))</f>
        <v>1</v>
      </c>
      <c r="Z20" s="25" t="str">
        <f>INDEX(USD!$L$5:$L$201,MATCH($Q20,USD!$D$5:$D$201,0))</f>
        <v>MID</v>
      </c>
      <c r="AC20" s="9" t="str">
        <f>INDEX(NOK!$C$5:$C$199,MATCH($AD20,NOK!$D$5:$D$199,0))</f>
        <v>FRA</v>
      </c>
      <c r="AD20" s="9" t="str">
        <f>NOK!$D15</f>
        <v>NOK3F6=</v>
      </c>
      <c r="AE20" s="25" t="str">
        <f>INDEX(NOK!$B$5:$B$199,MATCH($AD20,NOK!$D$5:$D$199,0))</f>
        <v>21M</v>
      </c>
      <c r="AF20" s="25" t="str">
        <f>INDEX(NOK!$N$5:$N$199,MATCH($AD20,NOK!$D$5:$D$199,0))</f>
        <v>3M</v>
      </c>
      <c r="AG20" s="27">
        <f>INDEX(NOK!$P$5:$P$199,MATCH($AD20,NOK!$D$5:$D$199,0))</f>
        <v>39310</v>
      </c>
      <c r="AH20" s="25"/>
      <c r="AI20" s="25">
        <f>INDEX(NOK!$H$5:$H$199,MATCH($AD20,NOK!$D$5:$D$199,0))</f>
        <v>1</v>
      </c>
      <c r="AJ20" s="25">
        <f>INDEX(NOK!$I$5:$I$199,MATCH($AD20,NOK!$D$5:$D$199,0))</f>
        <v>1</v>
      </c>
      <c r="AK20" s="25">
        <f>INDEX(NOK!$J$5:$J$199,MATCH($AD20,NOK!$D$5:$D$199,0))</f>
        <v>1</v>
      </c>
      <c r="AL20" s="25">
        <f>INDEX(NOK!$K$5:$K$199,MATCH($AD20,NOK!$D$5:$D$199,0))</f>
        <v>1</v>
      </c>
      <c r="AM20" s="25" t="str">
        <f>INDEX(NOK!$L$5:$L$199,MATCH($AD20,NOK!$D$5:$D$199,0))</f>
        <v>MID</v>
      </c>
      <c r="AP20" s="9" t="str">
        <f>INDEX(EUR!$C$5:$C$200,MATCH($AQ20,EUR!$D$5:$D$200,0))</f>
        <v>OIS</v>
      </c>
      <c r="AQ20" s="9" t="str">
        <f>EUR!$D20</f>
        <v>EUREON15M=</v>
      </c>
      <c r="AR20" s="25" t="str">
        <f>INDEX(EUR!$B$5:$B$200,MATCH($AQ20,EUR!$D$5:$D$200,0))</f>
        <v>1.25Y</v>
      </c>
      <c r="AS20" s="25">
        <f>INDEX(EUR!$N$5:$N$200,MATCH($AQ20,EUR!$D$5:$D$200,0))</f>
        <v>0</v>
      </c>
      <c r="AT20" s="27">
        <f>INDEX(EUR!$P$5:$P$200,MATCH($AQ20,EUR!$D$5:$D$200,0))</f>
        <v>38344</v>
      </c>
      <c r="AU20" s="25"/>
      <c r="AV20" s="25">
        <f>INDEX(EUR!$H$5:$H$200,MATCH($AQ20,EUR!$D$5:$D$200,0))</f>
        <v>1</v>
      </c>
      <c r="AW20" s="25">
        <f>INDEX(EUR!$I$5:$I$200,MATCH($AQ20,EUR!$D$5:$D$200,0))</f>
        <v>1</v>
      </c>
      <c r="AX20" s="25">
        <f>INDEX(EUR!$J$5:$J$200,MATCH($AQ20,EUR!$D$5:$D$200,0))</f>
        <v>1</v>
      </c>
      <c r="AY20" s="25">
        <f>INDEX(EUR!$K$5:$K$200,MATCH($AQ20,EUR!$D$5:$D$200,0))</f>
        <v>1</v>
      </c>
      <c r="AZ20" s="25" t="str">
        <f>INDEX(EUR!$L$5:$L$200,MATCH($AQ20,EUR!$D$5:$D$200,0))</f>
        <v>MID</v>
      </c>
      <c r="BC20" s="9" t="str">
        <f>INDEX(DKK!$C$5:$C$200,MATCH($BD20,DKK!$D$5:$D$200,0))</f>
        <v>IBOR</v>
      </c>
      <c r="BD20" s="9" t="str">
        <f>DKK!$D18</f>
        <v>CIDKK2MD=</v>
      </c>
      <c r="BE20" s="25" t="str">
        <f>INDEX(DKK!$B$5:$B$200,MATCH($BD20,DKK!$D$5:$D$200,0))</f>
        <v>2M</v>
      </c>
      <c r="BF20" s="25">
        <f>INDEX(DKK!$N$5:$N$200,MATCH($BD20,DKK!$D$5:$D$200,0))</f>
        <v>0</v>
      </c>
      <c r="BG20" s="27">
        <f>INDEX(DKK!$P$5:$P$200,MATCH($BD20,DKK!$D$5:$D$200,0))</f>
        <v>34166</v>
      </c>
      <c r="BH20" s="25"/>
      <c r="BI20" s="25">
        <f>INDEX(DKK!$H$5:$H$200,MATCH($BD20,DKK!$D$5:$D$200,0))</f>
        <v>1</v>
      </c>
      <c r="BJ20" s="25">
        <f>INDEX(DKK!$I$5:$I$200,MATCH($BD20,DKK!$D$5:$D$200,0))</f>
        <v>1</v>
      </c>
      <c r="BK20" s="25">
        <f>INDEX(DKK!$J$5:$J$200,MATCH($BD20,DKK!$D$5:$D$200,0))</f>
        <v>1</v>
      </c>
      <c r="BL20" s="25">
        <f>INDEX(DKK!$K$5:$K$200,MATCH($BD20,DKK!$D$5:$D$200,0))</f>
        <v>1</v>
      </c>
      <c r="BM20" s="25" t="str">
        <f>INDEX(DKK!$L$5:$L$200,MATCH($BD20,DKK!$D$5:$D$200,0))</f>
        <v>MID</v>
      </c>
      <c r="BP20" s="9" t="str">
        <f>INDEX(GBP!$C$5:$C$200,MATCH($BQ20,GBP!$D$5:$D$200,0))</f>
        <v>OIS</v>
      </c>
      <c r="BQ20" s="9" t="str">
        <f>GBP!$D20</f>
        <v>GBP2YOIS=</v>
      </c>
      <c r="BR20" s="25" t="str">
        <f>INDEX(GBP!$B$5:$B$200,MATCH($BQ20,GBP!$D$5:$D$200,0))</f>
        <v>2Y</v>
      </c>
      <c r="BS20" s="25">
        <f>INDEX(GBP!$N$5:$N$200,MATCH($BQ20,GBP!$D$5:$D$200,0))</f>
        <v>0</v>
      </c>
      <c r="BT20" s="27">
        <f>INDEX(GBP!$P$5:$P$200,MATCH($BQ20,GBP!$D$5:$D$200,0))</f>
        <v>39322</v>
      </c>
      <c r="BU20" s="25"/>
      <c r="BV20" s="25">
        <f>INDEX(GBP!$H$5:$H$200,MATCH($BQ20,GBP!$D$5:$D$200,0))</f>
        <v>1</v>
      </c>
      <c r="BW20" s="25">
        <f>INDEX(GBP!$I$5:$I$200,MATCH($BQ20,GBP!$D$5:$D$200,0))</f>
        <v>1</v>
      </c>
      <c r="BX20" s="25">
        <f>INDEX(GBP!$J$5:$J$200,MATCH($BQ20,GBP!$D$5:$D$200,0))</f>
        <v>1</v>
      </c>
      <c r="BY20" s="25">
        <f>INDEX(GBP!$K$5:$K$200,MATCH($BQ20,GBP!$D$5:$D$200,0))</f>
        <v>1</v>
      </c>
      <c r="BZ20" s="25" t="str">
        <f>INDEX(GBP!$L$5:$L$200,MATCH($BQ20,GBP!$D$5:$D$200,0))</f>
        <v>MID</v>
      </c>
    </row>
    <row r="21" spans="2:78" x14ac:dyDescent="0.25">
      <c r="C21" s="9" t="str">
        <f>INDEX(SEK!$C$5:$C$200,MATCH($D21,SEK!$D$5:$D$200,0))</f>
        <v>OIS</v>
      </c>
      <c r="D21" s="9" t="str">
        <f>SEK!$D21</f>
        <v>SEKAMTNS15Y=</v>
      </c>
      <c r="E21" s="25" t="str">
        <f>INDEX(SEK!$B$5:$B$200,MATCH($D21,SEK!$D$5:$D$200,0))</f>
        <v>15Y</v>
      </c>
      <c r="F21" s="25">
        <f>INDEX(SEK!$N$5:$N$200,MATCH($D21,SEK!$D$5:$D$200,0))</f>
        <v>0</v>
      </c>
      <c r="G21" s="27">
        <f>INDEX(SEK!$P$5:$P$200,MATCH($D21,SEK!$D$5:$D$200,0))</f>
        <v>41459</v>
      </c>
      <c r="H21" s="25"/>
      <c r="I21" s="25">
        <f>INDEX(SEK!$H$5:$H$200,MATCH($D21,SEK!$D$5:$D$200,0))</f>
        <v>1</v>
      </c>
      <c r="J21" s="25">
        <f>INDEX(SEK!$I$5:$I$200,MATCH($D21,SEK!$D$5:$D$200,0))</f>
        <v>1</v>
      </c>
      <c r="K21" s="25">
        <f>INDEX(SEK!$J$5:$J$200,MATCH($D21,SEK!$D$5:$D$200,0))</f>
        <v>1</v>
      </c>
      <c r="L21" s="25">
        <f>INDEX(SEK!$K$5:$K$200,MATCH($D21,SEK!$D$5:$D$200,0))</f>
        <v>1</v>
      </c>
      <c r="M21" s="25" t="str">
        <f>INDEX(SEK!$L$5:$L$200,MATCH($D21,SEK!$D$5:$D$200,0))</f>
        <v>MID</v>
      </c>
      <c r="P21" s="9" t="str">
        <f>INDEX(USD!$C$5:$C$201,MATCH($Q21,USD!$D$5:$D$201,0))</f>
        <v>OIS</v>
      </c>
      <c r="Q21" s="9" t="str">
        <f>USD!$D21</f>
        <v>USD3YOIS=ICAP</v>
      </c>
      <c r="R21" s="25" t="str">
        <f>INDEX(USD!$B$5:$B$201,MATCH($Q21,USD!$D$5:$D$201,0))</f>
        <v>3Y</v>
      </c>
      <c r="S21" s="25">
        <f>INDEX(USD!$N$5:$N$201,MATCH($Q21,USD!$D$5:$D$201,0))</f>
        <v>16</v>
      </c>
      <c r="T21" s="27">
        <f>INDEX(USD!$P$5:$P$201,MATCH($Q21,USD!$D$5:$D$201,0))</f>
        <v>40998</v>
      </c>
      <c r="U21" s="25"/>
      <c r="V21" s="25">
        <f>INDEX(USD!$H$5:$H$201,MATCH($Q21,USD!$D$5:$D$201,0))</f>
        <v>1</v>
      </c>
      <c r="W21" s="25">
        <f>INDEX(USD!$I$5:$I$201,MATCH($Q21,USD!$D$5:$D$201,0))</f>
        <v>1</v>
      </c>
      <c r="X21" s="25">
        <f>INDEX(USD!$J$5:$J$201,MATCH($Q21,USD!$D$5:$D$201,0))</f>
        <v>1</v>
      </c>
      <c r="Y21" s="25">
        <f>INDEX(USD!$K$5:$K$201,MATCH($Q21,USD!$D$5:$D$201,0))</f>
        <v>1</v>
      </c>
      <c r="Z21" s="25" t="str">
        <f>INDEX(USD!$L$5:$L$201,MATCH($Q21,USD!$D$5:$D$201,0))</f>
        <v>MID</v>
      </c>
      <c r="AC21" s="9" t="str">
        <f>INDEX(NOK!$C$5:$C$199,MATCH($AD21,NOK!$D$5:$D$199,0))</f>
        <v>FRA</v>
      </c>
      <c r="AD21" s="9" t="str">
        <f>NOK!$D16</f>
        <v>NOK3F7=</v>
      </c>
      <c r="AE21" s="25" t="str">
        <f>INDEX(NOK!$B$5:$B$199,MATCH($AD21,NOK!$D$5:$D$199,0))</f>
        <v>2Y</v>
      </c>
      <c r="AF21" s="25" t="str">
        <f>INDEX(NOK!$N$5:$N$199,MATCH($AD21,NOK!$D$5:$D$199,0))</f>
        <v>3M</v>
      </c>
      <c r="AG21" s="27">
        <f>INDEX(NOK!$P$5:$P$199,MATCH($AD21,NOK!$D$5:$D$199,0))</f>
        <v>39951</v>
      </c>
      <c r="AH21" s="25"/>
      <c r="AI21" s="25">
        <f>INDEX(NOK!$H$5:$H$199,MATCH($AD21,NOK!$D$5:$D$199,0))</f>
        <v>1</v>
      </c>
      <c r="AJ21" s="25">
        <f>INDEX(NOK!$I$5:$I$199,MATCH($AD21,NOK!$D$5:$D$199,0))</f>
        <v>1</v>
      </c>
      <c r="AK21" s="25">
        <f>INDEX(NOK!$J$5:$J$199,MATCH($AD21,NOK!$D$5:$D$199,0))</f>
        <v>1</v>
      </c>
      <c r="AL21" s="25">
        <f>INDEX(NOK!$K$5:$K$199,MATCH($AD21,NOK!$D$5:$D$199,0))</f>
        <v>1</v>
      </c>
      <c r="AM21" s="25" t="str">
        <f>INDEX(NOK!$L$5:$L$199,MATCH($AD21,NOK!$D$5:$D$199,0))</f>
        <v>MID</v>
      </c>
      <c r="AP21" s="9" t="str">
        <f>INDEX(EUR!$C$5:$C$200,MATCH($AQ21,EUR!$D$5:$D$200,0))</f>
        <v>OIS</v>
      </c>
      <c r="AQ21" s="9" t="str">
        <f>EUR!$D21</f>
        <v>EUREON18M=</v>
      </c>
      <c r="AR21" s="25" t="str">
        <f>INDEX(EUR!$B$5:$B$200,MATCH($AQ21,EUR!$D$5:$D$200,0))</f>
        <v>1.5Y</v>
      </c>
      <c r="AS21" s="25">
        <f>INDEX(EUR!$N$5:$N$200,MATCH($AQ21,EUR!$D$5:$D$200,0))</f>
        <v>0</v>
      </c>
      <c r="AT21" s="27">
        <f>INDEX(EUR!$P$5:$P$200,MATCH($AQ21,EUR!$D$5:$D$200,0))</f>
        <v>38344</v>
      </c>
      <c r="AU21" s="25"/>
      <c r="AV21" s="25">
        <f>INDEX(EUR!$H$5:$H$200,MATCH($AQ21,EUR!$D$5:$D$200,0))</f>
        <v>1</v>
      </c>
      <c r="AW21" s="25">
        <f>INDEX(EUR!$I$5:$I$200,MATCH($AQ21,EUR!$D$5:$D$200,0))</f>
        <v>1</v>
      </c>
      <c r="AX21" s="25">
        <f>INDEX(EUR!$J$5:$J$200,MATCH($AQ21,EUR!$D$5:$D$200,0))</f>
        <v>1</v>
      </c>
      <c r="AY21" s="25">
        <f>INDEX(EUR!$K$5:$K$200,MATCH($AQ21,EUR!$D$5:$D$200,0))</f>
        <v>1</v>
      </c>
      <c r="AZ21" s="25" t="str">
        <f>INDEX(EUR!$L$5:$L$200,MATCH($AQ21,EUR!$D$5:$D$200,0))</f>
        <v>MID</v>
      </c>
      <c r="BC21" s="9" t="str">
        <f>INDEX(DKK!$C$5:$C$200,MATCH($BD21,DKK!$D$5:$D$200,0))</f>
        <v>IBOR</v>
      </c>
      <c r="BD21" s="9" t="str">
        <f>DKK!$D19</f>
        <v>CIDKK3MD=</v>
      </c>
      <c r="BE21" s="25" t="str">
        <f>INDEX(DKK!$B$5:$B$200,MATCH($BD21,DKK!$D$5:$D$200,0))</f>
        <v>3M</v>
      </c>
      <c r="BF21" s="25">
        <f>INDEX(DKK!$N$5:$N$200,MATCH($BD21,DKK!$D$5:$D$200,0))</f>
        <v>0</v>
      </c>
      <c r="BG21" s="27">
        <f>INDEX(DKK!$P$5:$P$200,MATCH($BD21,DKK!$D$5:$D$200,0))</f>
        <v>34166</v>
      </c>
      <c r="BH21" s="25"/>
      <c r="BI21" s="25">
        <f>INDEX(DKK!$H$5:$H$200,MATCH($BD21,DKK!$D$5:$D$200,0))</f>
        <v>1</v>
      </c>
      <c r="BJ21" s="25">
        <f>INDEX(DKK!$I$5:$I$200,MATCH($BD21,DKK!$D$5:$D$200,0))</f>
        <v>1</v>
      </c>
      <c r="BK21" s="25">
        <f>INDEX(DKK!$J$5:$J$200,MATCH($BD21,DKK!$D$5:$D$200,0))</f>
        <v>1</v>
      </c>
      <c r="BL21" s="25">
        <f>INDEX(DKK!$K$5:$K$200,MATCH($BD21,DKK!$D$5:$D$200,0))</f>
        <v>1</v>
      </c>
      <c r="BM21" s="25" t="str">
        <f>INDEX(DKK!$L$5:$L$200,MATCH($BD21,DKK!$D$5:$D$200,0))</f>
        <v>MID</v>
      </c>
      <c r="BP21" s="9" t="str">
        <f>INDEX(GBP!$C$5:$C$200,MATCH($BQ21,GBP!$D$5:$D$200,0))</f>
        <v>OIS</v>
      </c>
      <c r="BQ21" s="9" t="str">
        <f>GBP!$D21</f>
        <v>GBP3YOIS=</v>
      </c>
      <c r="BR21" s="25" t="str">
        <f>INDEX(GBP!$B$5:$B$200,MATCH($BQ21,GBP!$D$5:$D$200,0))</f>
        <v>3Y</v>
      </c>
      <c r="BS21" s="25">
        <f>INDEX(GBP!$N$5:$N$200,MATCH($BQ21,GBP!$D$5:$D$200,0))</f>
        <v>0</v>
      </c>
      <c r="BT21" s="27">
        <f>INDEX(GBP!$P$5:$P$200,MATCH($BQ21,GBP!$D$5:$D$200,0))</f>
        <v>42012</v>
      </c>
      <c r="BU21" s="25"/>
      <c r="BV21" s="25">
        <f>INDEX(GBP!$H$5:$H$200,MATCH($BQ21,GBP!$D$5:$D$200,0))</f>
        <v>1</v>
      </c>
      <c r="BW21" s="25">
        <f>INDEX(GBP!$I$5:$I$200,MATCH($BQ21,GBP!$D$5:$D$200,0))</f>
        <v>1</v>
      </c>
      <c r="BX21" s="25">
        <f>INDEX(GBP!$J$5:$J$200,MATCH($BQ21,GBP!$D$5:$D$200,0))</f>
        <v>1</v>
      </c>
      <c r="BY21" s="25">
        <f>INDEX(GBP!$K$5:$K$200,MATCH($BQ21,GBP!$D$5:$D$200,0))</f>
        <v>1</v>
      </c>
      <c r="BZ21" s="25" t="str">
        <f>INDEX(GBP!$L$5:$L$200,MATCH($BQ21,GBP!$D$5:$D$200,0))</f>
        <v>MID</v>
      </c>
    </row>
    <row r="22" spans="2:78" x14ac:dyDescent="0.25">
      <c r="C22" s="9" t="str">
        <f>INDEX(SEK!$C$5:$C$200,MATCH($D22,SEK!$D$5:$D$200,0))</f>
        <v>OIS</v>
      </c>
      <c r="D22" s="9" t="str">
        <f>SEK!$D22</f>
        <v>SEKAMTNS20Y=</v>
      </c>
      <c r="E22" s="25" t="str">
        <f>INDEX(SEK!$B$5:$B$200,MATCH($D22,SEK!$D$5:$D$200,0))</f>
        <v>20Y</v>
      </c>
      <c r="F22" s="25">
        <f>INDEX(SEK!$N$5:$N$200,MATCH($D22,SEK!$D$5:$D$200,0))</f>
        <v>0</v>
      </c>
      <c r="G22" s="27">
        <f>INDEX(SEK!$P$5:$P$200,MATCH($D22,SEK!$D$5:$D$200,0))</f>
        <v>41459</v>
      </c>
      <c r="H22" s="25"/>
      <c r="I22" s="25">
        <f>INDEX(SEK!$H$5:$H$200,MATCH($D22,SEK!$D$5:$D$200,0))</f>
        <v>1</v>
      </c>
      <c r="J22" s="25">
        <f>INDEX(SEK!$I$5:$I$200,MATCH($D22,SEK!$D$5:$D$200,0))</f>
        <v>1</v>
      </c>
      <c r="K22" s="25">
        <f>INDEX(SEK!$J$5:$J$200,MATCH($D22,SEK!$D$5:$D$200,0))</f>
        <v>1</v>
      </c>
      <c r="L22" s="25">
        <f>INDEX(SEK!$K$5:$K$200,MATCH($D22,SEK!$D$5:$D$200,0))</f>
        <v>1</v>
      </c>
      <c r="M22" s="25" t="str">
        <f>INDEX(SEK!$L$5:$L$200,MATCH($D22,SEK!$D$5:$D$200,0))</f>
        <v>MID</v>
      </c>
      <c r="P22" s="9" t="str">
        <f>INDEX(USD!$C$5:$C$201,MATCH($Q22,USD!$D$5:$D$201,0))</f>
        <v>OIS</v>
      </c>
      <c r="Q22" s="9" t="str">
        <f>USD!$D22</f>
        <v>USD4YOIS=ICAP</v>
      </c>
      <c r="R22" s="25" t="str">
        <f>INDEX(USD!$B$5:$B$201,MATCH($Q22,USD!$D$5:$D$201,0))</f>
        <v>4Y</v>
      </c>
      <c r="S22" s="25">
        <f>INDEX(USD!$N$5:$N$201,MATCH($Q22,USD!$D$5:$D$201,0))</f>
        <v>0</v>
      </c>
      <c r="T22" s="27">
        <f>INDEX(USD!$P$5:$P$201,MATCH($Q22,USD!$D$5:$D$201,0))</f>
        <v>40998</v>
      </c>
      <c r="U22" s="25"/>
      <c r="V22" s="25">
        <f>INDEX(USD!$H$5:$H$201,MATCH($Q22,USD!$D$5:$D$201,0))</f>
        <v>1</v>
      </c>
      <c r="W22" s="25">
        <f>INDEX(USD!$I$5:$I$201,MATCH($Q22,USD!$D$5:$D$201,0))</f>
        <v>1</v>
      </c>
      <c r="X22" s="25">
        <f>INDEX(USD!$J$5:$J$201,MATCH($Q22,USD!$D$5:$D$201,0))</f>
        <v>1</v>
      </c>
      <c r="Y22" s="25">
        <f>INDEX(USD!$K$5:$K$201,MATCH($Q22,USD!$D$5:$D$201,0))</f>
        <v>1</v>
      </c>
      <c r="Z22" s="25" t="str">
        <f>INDEX(USD!$L$5:$L$201,MATCH($Q22,USD!$D$5:$D$201,0))</f>
        <v>MID</v>
      </c>
      <c r="AC22" s="9" t="str">
        <f>INDEX(NOK!$C$5:$C$199,MATCH($AD22,NOK!$D$5:$D$199,0))</f>
        <v>FRA</v>
      </c>
      <c r="AD22" s="9" t="str">
        <f>NOK!$D17</f>
        <v>NOK3F8=</v>
      </c>
      <c r="AE22" s="25" t="str">
        <f>INDEX(NOK!$B$5:$B$199,MATCH($AD22,NOK!$D$5:$D$199,0))</f>
        <v>2.25Y</v>
      </c>
      <c r="AF22" s="25" t="str">
        <f>INDEX(NOK!$N$5:$N$199,MATCH($AD22,NOK!$D$5:$D$199,0))</f>
        <v>3M</v>
      </c>
      <c r="AG22" s="27">
        <f>INDEX(NOK!$P$5:$P$199,MATCH($AD22,NOK!$D$5:$D$199,0))</f>
        <v>39951</v>
      </c>
      <c r="AH22" s="25"/>
      <c r="AI22" s="25">
        <f>INDEX(NOK!$H$5:$H$199,MATCH($AD22,NOK!$D$5:$D$199,0))</f>
        <v>1</v>
      </c>
      <c r="AJ22" s="25">
        <f>INDEX(NOK!$I$5:$I$199,MATCH($AD22,NOK!$D$5:$D$199,0))</f>
        <v>1</v>
      </c>
      <c r="AK22" s="25">
        <f>INDEX(NOK!$J$5:$J$199,MATCH($AD22,NOK!$D$5:$D$199,0))</f>
        <v>1</v>
      </c>
      <c r="AL22" s="25">
        <f>INDEX(NOK!$K$5:$K$199,MATCH($AD22,NOK!$D$5:$D$199,0))</f>
        <v>1</v>
      </c>
      <c r="AM22" s="25" t="str">
        <f>INDEX(NOK!$L$5:$L$199,MATCH($AD22,NOK!$D$5:$D$199,0))</f>
        <v>MID</v>
      </c>
      <c r="AP22" s="9" t="str">
        <f>INDEX(EUR!$C$5:$C$200,MATCH($AQ22,EUR!$D$5:$D$200,0))</f>
        <v>OIS</v>
      </c>
      <c r="AQ22" s="9" t="str">
        <f>EUR!$D22</f>
        <v>EUREON21M=</v>
      </c>
      <c r="AR22" s="25" t="str">
        <f>INDEX(EUR!$B$5:$B$200,MATCH($AQ22,EUR!$D$5:$D$200,0))</f>
        <v>1.75Y</v>
      </c>
      <c r="AS22" s="25">
        <f>INDEX(EUR!$N$5:$N$200,MATCH($AQ22,EUR!$D$5:$D$200,0))</f>
        <v>0</v>
      </c>
      <c r="AT22" s="27">
        <f>INDEX(EUR!$P$5:$P$200,MATCH($AQ22,EUR!$D$5:$D$200,0))</f>
        <v>38344</v>
      </c>
      <c r="AU22" s="25"/>
      <c r="AV22" s="25">
        <f>INDEX(EUR!$H$5:$H$200,MATCH($AQ22,EUR!$D$5:$D$200,0))</f>
        <v>1</v>
      </c>
      <c r="AW22" s="25">
        <f>INDEX(EUR!$I$5:$I$200,MATCH($AQ22,EUR!$D$5:$D$200,0))</f>
        <v>1</v>
      </c>
      <c r="AX22" s="25">
        <f>INDEX(EUR!$J$5:$J$200,MATCH($AQ22,EUR!$D$5:$D$200,0))</f>
        <v>1</v>
      </c>
      <c r="AY22" s="25">
        <f>INDEX(EUR!$K$5:$K$200,MATCH($AQ22,EUR!$D$5:$D$200,0))</f>
        <v>1</v>
      </c>
      <c r="AZ22" s="25" t="str">
        <f>INDEX(EUR!$L$5:$L$200,MATCH($AQ22,EUR!$D$5:$D$200,0))</f>
        <v>MID</v>
      </c>
      <c r="BC22" s="9" t="str">
        <f>INDEX(DKK!$C$5:$C$200,MATCH($BD22,DKK!$D$5:$D$200,0))</f>
        <v>IBOR</v>
      </c>
      <c r="BD22" s="9" t="str">
        <f>DKK!$D20</f>
        <v>CIDKK6MD=</v>
      </c>
      <c r="BE22" s="25" t="str">
        <f>INDEX(DKK!$B$5:$B$200,MATCH($BD22,DKK!$D$5:$D$200,0))</f>
        <v>6M</v>
      </c>
      <c r="BF22" s="25">
        <f>INDEX(DKK!$N$5:$N$200,MATCH($BD22,DKK!$D$5:$D$200,0))</f>
        <v>0</v>
      </c>
      <c r="BG22" s="27">
        <f>INDEX(DKK!$P$5:$P$200,MATCH($BD22,DKK!$D$5:$D$200,0))</f>
        <v>34166</v>
      </c>
      <c r="BH22" s="25"/>
      <c r="BI22" s="25">
        <f>INDEX(DKK!$H$5:$H$200,MATCH($BD22,DKK!$D$5:$D$200,0))</f>
        <v>1</v>
      </c>
      <c r="BJ22" s="25">
        <f>INDEX(DKK!$I$5:$I$200,MATCH($BD22,DKK!$D$5:$D$200,0))</f>
        <v>1</v>
      </c>
      <c r="BK22" s="25">
        <f>INDEX(DKK!$J$5:$J$200,MATCH($BD22,DKK!$D$5:$D$200,0))</f>
        <v>1</v>
      </c>
      <c r="BL22" s="25">
        <f>INDEX(DKK!$K$5:$K$200,MATCH($BD22,DKK!$D$5:$D$200,0))</f>
        <v>1</v>
      </c>
      <c r="BM22" s="25" t="str">
        <f>INDEX(DKK!$L$5:$L$200,MATCH($BD22,DKK!$D$5:$D$200,0))</f>
        <v>MID</v>
      </c>
    </row>
    <row r="23" spans="2:78" ht="15.75" x14ac:dyDescent="0.25">
      <c r="C23" s="9" t="str">
        <f>INDEX(SEK!$C$5:$C$200,MATCH($D23,SEK!$D$5:$D$200,0))</f>
        <v>OIS</v>
      </c>
      <c r="D23" s="9" t="str">
        <f>SEK!$D23</f>
        <v>SEKAMTNS25Y=</v>
      </c>
      <c r="E23" s="25" t="str">
        <f>INDEX(SEK!$B$5:$B$200,MATCH($D23,SEK!$D$5:$D$200,0))</f>
        <v>25Y</v>
      </c>
      <c r="F23" s="25">
        <f>INDEX(SEK!$N$5:$N$200,MATCH($D23,SEK!$D$5:$D$200,0))</f>
        <v>0</v>
      </c>
      <c r="G23" s="27">
        <f>INDEX(SEK!$P$5:$P$200,MATCH($D23,SEK!$D$5:$D$200,0))</f>
        <v>41459</v>
      </c>
      <c r="H23" s="25"/>
      <c r="I23" s="25">
        <f>INDEX(SEK!$H$5:$H$200,MATCH($D23,SEK!$D$5:$D$200,0))</f>
        <v>1</v>
      </c>
      <c r="J23" s="25">
        <f>INDEX(SEK!$I$5:$I$200,MATCH($D23,SEK!$D$5:$D$200,0))</f>
        <v>1</v>
      </c>
      <c r="K23" s="25">
        <f>INDEX(SEK!$J$5:$J$200,MATCH($D23,SEK!$D$5:$D$200,0))</f>
        <v>1</v>
      </c>
      <c r="L23" s="25">
        <f>INDEX(SEK!$K$5:$K$200,MATCH($D23,SEK!$D$5:$D$200,0))</f>
        <v>1</v>
      </c>
      <c r="M23" s="25" t="str">
        <f>INDEX(SEK!$L$5:$L$200,MATCH($D23,SEK!$D$5:$D$200,0))</f>
        <v>MID</v>
      </c>
      <c r="P23" s="9" t="str">
        <f>INDEX(USD!$C$5:$C$201,MATCH($Q23,USD!$D$5:$D$201,0))</f>
        <v>OIS</v>
      </c>
      <c r="Q23" s="9" t="str">
        <f>USD!$D23</f>
        <v>USD5YOIS=ICAP</v>
      </c>
      <c r="R23" s="25" t="str">
        <f>INDEX(USD!$B$5:$B$201,MATCH($Q23,USD!$D$5:$D$201,0))</f>
        <v>5Y</v>
      </c>
      <c r="S23" s="25">
        <f>INDEX(USD!$N$5:$N$201,MATCH($Q23,USD!$D$5:$D$201,0))</f>
        <v>0</v>
      </c>
      <c r="T23" s="27">
        <f>INDEX(USD!$P$5:$P$201,MATCH($Q23,USD!$D$5:$D$201,0))</f>
        <v>40998</v>
      </c>
      <c r="U23" s="25"/>
      <c r="V23" s="25">
        <f>INDEX(USD!$H$5:$H$201,MATCH($Q23,USD!$D$5:$D$201,0))</f>
        <v>1</v>
      </c>
      <c r="W23" s="25">
        <f>INDEX(USD!$I$5:$I$201,MATCH($Q23,USD!$D$5:$D$201,0))</f>
        <v>1</v>
      </c>
      <c r="X23" s="25">
        <f>INDEX(USD!$J$5:$J$201,MATCH($Q23,USD!$D$5:$D$201,0))</f>
        <v>1</v>
      </c>
      <c r="Y23" s="25">
        <f>INDEX(USD!$K$5:$K$201,MATCH($Q23,USD!$D$5:$D$201,0))</f>
        <v>1</v>
      </c>
      <c r="Z23" s="25" t="str">
        <f>INDEX(USD!$L$5:$L$201,MATCH($Q23,USD!$D$5:$D$201,0))</f>
        <v>MID</v>
      </c>
      <c r="AC23" s="9" t="str">
        <f>INDEX(NOK!$C$5:$C$199,MATCH($AD23,NOK!$D$5:$D$199,0))</f>
        <v>FRA</v>
      </c>
      <c r="AD23" s="9" t="str">
        <f>NOK!$D18</f>
        <v>NOK3F9=</v>
      </c>
      <c r="AE23" s="25" t="str">
        <f>INDEX(NOK!$B$5:$B$199,MATCH($AD23,NOK!$D$5:$D$199,0))</f>
        <v>2.5Y</v>
      </c>
      <c r="AF23" s="25" t="str">
        <f>INDEX(NOK!$N$5:$N$199,MATCH($AD23,NOK!$D$5:$D$199,0))</f>
        <v>3M</v>
      </c>
      <c r="AG23" s="27">
        <f>INDEX(NOK!$P$5:$P$199,MATCH($AD23,NOK!$D$5:$D$199,0))</f>
        <v>42934</v>
      </c>
      <c r="AH23" s="25"/>
      <c r="AI23" s="25">
        <f>INDEX(NOK!$H$5:$H$199,MATCH($AD23,NOK!$D$5:$D$199,0))</f>
        <v>1</v>
      </c>
      <c r="AJ23" s="25">
        <f>INDEX(NOK!$I$5:$I$199,MATCH($AD23,NOK!$D$5:$D$199,0))</f>
        <v>1</v>
      </c>
      <c r="AK23" s="25">
        <f>INDEX(NOK!$J$5:$J$199,MATCH($AD23,NOK!$D$5:$D$199,0))</f>
        <v>1</v>
      </c>
      <c r="AL23" s="25">
        <f>INDEX(NOK!$K$5:$K$199,MATCH($AD23,NOK!$D$5:$D$199,0))</f>
        <v>1</v>
      </c>
      <c r="AM23" s="25" t="str">
        <f>INDEX(NOK!$L$5:$L$199,MATCH($AD23,NOK!$D$5:$D$199,0))</f>
        <v>MID</v>
      </c>
      <c r="AP23" s="9" t="str">
        <f>INDEX(EUR!$C$5:$C$200,MATCH($AQ23,EUR!$D$5:$D$200,0))</f>
        <v>OIS</v>
      </c>
      <c r="AQ23" s="9" t="str">
        <f>EUR!$D23</f>
        <v>EUREON2Y=</v>
      </c>
      <c r="AR23" s="25" t="str">
        <f>INDEX(EUR!$B$5:$B$200,MATCH($AQ23,EUR!$D$5:$D$200,0))</f>
        <v>2Y</v>
      </c>
      <c r="AS23" s="25">
        <f>INDEX(EUR!$N$5:$N$200,MATCH($AQ23,EUR!$D$5:$D$200,0))</f>
        <v>0</v>
      </c>
      <c r="AT23" s="27">
        <f>INDEX(EUR!$P$5:$P$200,MATCH($AQ23,EUR!$D$5:$D$200,0))</f>
        <v>36907</v>
      </c>
      <c r="AU23" s="25"/>
      <c r="AV23" s="25">
        <f>INDEX(EUR!$H$5:$H$200,MATCH($AQ23,EUR!$D$5:$D$200,0))</f>
        <v>1</v>
      </c>
      <c r="AW23" s="25">
        <f>INDEX(EUR!$I$5:$I$200,MATCH($AQ23,EUR!$D$5:$D$200,0))</f>
        <v>1</v>
      </c>
      <c r="AX23" s="25">
        <f>INDEX(EUR!$J$5:$J$200,MATCH($AQ23,EUR!$D$5:$D$200,0))</f>
        <v>1</v>
      </c>
      <c r="AY23" s="25">
        <f>INDEX(EUR!$K$5:$K$200,MATCH($AQ23,EUR!$D$5:$D$200,0))</f>
        <v>1</v>
      </c>
      <c r="AZ23" s="25" t="str">
        <f>INDEX(EUR!$L$5:$L$200,MATCH($AQ23,EUR!$D$5:$D$200,0))</f>
        <v>MID</v>
      </c>
      <c r="BC23" s="9" t="str">
        <f>INDEX(DKK!$C$5:$C$200,MATCH($BD23,DKK!$D$5:$D$200,0))</f>
        <v>IBOR</v>
      </c>
      <c r="BD23" s="9" t="str">
        <f>DKK!$D21</f>
        <v>CIDKK9MD=</v>
      </c>
      <c r="BE23" s="25" t="str">
        <f>INDEX(DKK!$B$5:$B$200,MATCH($BD23,DKK!$D$5:$D$200,0))</f>
        <v>9M</v>
      </c>
      <c r="BF23" s="25">
        <f>INDEX(DKK!$N$5:$N$200,MATCH($BD23,DKK!$D$5:$D$200,0))</f>
        <v>0</v>
      </c>
      <c r="BG23" s="27">
        <f>INDEX(DKK!$P$5:$P$200,MATCH($BD23,DKK!$D$5:$D$200,0))</f>
        <v>34980</v>
      </c>
      <c r="BH23" s="25"/>
      <c r="BI23" s="25">
        <f>INDEX(DKK!$H$5:$H$200,MATCH($BD23,DKK!$D$5:$D$200,0))</f>
        <v>1</v>
      </c>
      <c r="BJ23" s="25">
        <f>INDEX(DKK!$I$5:$I$200,MATCH($BD23,DKK!$D$5:$D$200,0))</f>
        <v>1</v>
      </c>
      <c r="BK23" s="25">
        <f>INDEX(DKK!$J$5:$J$200,MATCH($BD23,DKK!$D$5:$D$200,0))</f>
        <v>1</v>
      </c>
      <c r="BL23" s="25">
        <f>INDEX(DKK!$K$5:$K$200,MATCH($BD23,DKK!$D$5:$D$200,0))</f>
        <v>1</v>
      </c>
      <c r="BM23" s="25" t="str">
        <f>INDEX(DKK!$L$5:$L$200,MATCH($BD23,DKK!$D$5:$D$200,0))</f>
        <v>MID</v>
      </c>
      <c r="BO23" s="8" t="s">
        <v>2</v>
      </c>
      <c r="BP23" s="8" t="s">
        <v>55</v>
      </c>
      <c r="BQ23" s="8" t="s">
        <v>56</v>
      </c>
      <c r="BR23" s="8" t="s">
        <v>0</v>
      </c>
      <c r="BS23" s="8" t="s">
        <v>236</v>
      </c>
      <c r="BT23" s="8" t="s">
        <v>569</v>
      </c>
      <c r="BU23" s="8" t="s">
        <v>568</v>
      </c>
      <c r="BV23" s="8" t="s">
        <v>570</v>
      </c>
      <c r="BW23" s="8" t="s">
        <v>571</v>
      </c>
      <c r="BX23" s="8" t="s">
        <v>572</v>
      </c>
      <c r="BY23" s="8" t="s">
        <v>573</v>
      </c>
      <c r="BZ23" s="8" t="s">
        <v>567</v>
      </c>
    </row>
    <row r="24" spans="2:78" x14ac:dyDescent="0.25">
      <c r="C24" s="9" t="str">
        <f>INDEX(SEK!$C$5:$C$200,MATCH($D24,SEK!$D$5:$D$200,0))</f>
        <v>OIS</v>
      </c>
      <c r="D24" s="9" t="str">
        <f>SEK!$D24</f>
        <v>SEKAMTNS30Y=</v>
      </c>
      <c r="E24" s="25" t="str">
        <f>INDEX(SEK!$B$5:$B$200,MATCH($D24,SEK!$D$5:$D$200,0))</f>
        <v>30Y</v>
      </c>
      <c r="F24" s="25">
        <f>INDEX(SEK!$N$5:$N$200,MATCH($D24,SEK!$D$5:$D$200,0))</f>
        <v>0</v>
      </c>
      <c r="G24" s="27">
        <f>INDEX(SEK!$P$5:$P$200,MATCH($D24,SEK!$D$5:$D$200,0))</f>
        <v>41459</v>
      </c>
      <c r="H24" s="25"/>
      <c r="I24" s="25">
        <f>INDEX(SEK!$H$5:$H$200,MATCH($D24,SEK!$D$5:$D$200,0))</f>
        <v>1</v>
      </c>
      <c r="J24" s="25">
        <f>INDEX(SEK!$I$5:$I$200,MATCH($D24,SEK!$D$5:$D$200,0))</f>
        <v>1</v>
      </c>
      <c r="K24" s="25">
        <f>INDEX(SEK!$J$5:$J$200,MATCH($D24,SEK!$D$5:$D$200,0))</f>
        <v>1</v>
      </c>
      <c r="L24" s="25">
        <f>INDEX(SEK!$K$5:$K$200,MATCH($D24,SEK!$D$5:$D$200,0))</f>
        <v>1</v>
      </c>
      <c r="M24" s="25" t="str">
        <f>INDEX(SEK!$L$5:$L$200,MATCH($D24,SEK!$D$5:$D$200,0))</f>
        <v>MID</v>
      </c>
      <c r="P24" s="9" t="str">
        <f>INDEX(USD!$C$5:$C$201,MATCH($Q24,USD!$D$5:$D$201,0))</f>
        <v>OIS</v>
      </c>
      <c r="Q24" s="9" t="str">
        <f>USD!$D24</f>
        <v>USD6YOIS=ICAP</v>
      </c>
      <c r="R24" s="25" t="str">
        <f>INDEX(USD!$B$5:$B$201,MATCH($Q24,USD!$D$5:$D$201,0))</f>
        <v>6Y</v>
      </c>
      <c r="S24" s="25">
        <f>INDEX(USD!$N$5:$N$201,MATCH($Q24,USD!$D$5:$D$201,0))</f>
        <v>0</v>
      </c>
      <c r="T24" s="27">
        <f>INDEX(USD!$P$5:$P$201,MATCH($Q24,USD!$D$5:$D$201,0))</f>
        <v>40998</v>
      </c>
      <c r="U24" s="25"/>
      <c r="V24" s="25">
        <f>INDEX(USD!$H$5:$H$201,MATCH($Q24,USD!$D$5:$D$201,0))</f>
        <v>1</v>
      </c>
      <c r="W24" s="25">
        <f>INDEX(USD!$I$5:$I$201,MATCH($Q24,USD!$D$5:$D$201,0))</f>
        <v>1</v>
      </c>
      <c r="X24" s="25">
        <f>INDEX(USD!$J$5:$J$201,MATCH($Q24,USD!$D$5:$D$201,0))</f>
        <v>1</v>
      </c>
      <c r="Y24" s="25">
        <f>INDEX(USD!$K$5:$K$201,MATCH($Q24,USD!$D$5:$D$201,0))</f>
        <v>1</v>
      </c>
      <c r="Z24" s="25" t="str">
        <f>INDEX(USD!$L$5:$L$201,MATCH($Q24,USD!$D$5:$D$201,0))</f>
        <v>MID</v>
      </c>
      <c r="AC24" s="9" t="str">
        <f>INDEX(NOK!$C$5:$C$199,MATCH($AD24,NOK!$D$5:$D$199,0))</f>
        <v>FRA</v>
      </c>
      <c r="AD24" s="9" t="str">
        <f>NOK!$D19</f>
        <v>NOK3F10=</v>
      </c>
      <c r="AE24" s="25" t="str">
        <f>INDEX(NOK!$B$5:$B$199,MATCH($AD24,NOK!$D$5:$D$199,0))</f>
        <v>2.75Y</v>
      </c>
      <c r="AF24" s="25" t="str">
        <f>INDEX(NOK!$N$5:$N$199,MATCH($AD24,NOK!$D$5:$D$199,0))</f>
        <v>3M</v>
      </c>
      <c r="AG24" s="27">
        <f>INDEX(NOK!$P$5:$P$199,MATCH($AD24,NOK!$D$5:$D$199,0))</f>
        <v>42934</v>
      </c>
      <c r="AH24" s="25"/>
      <c r="AI24" s="25">
        <f>INDEX(NOK!$H$5:$H$199,MATCH($AD24,NOK!$D$5:$D$199,0))</f>
        <v>1</v>
      </c>
      <c r="AJ24" s="25">
        <f>INDEX(NOK!$I$5:$I$199,MATCH($AD24,NOK!$D$5:$D$199,0))</f>
        <v>1</v>
      </c>
      <c r="AK24" s="25">
        <f>INDEX(NOK!$J$5:$J$199,MATCH($AD24,NOK!$D$5:$D$199,0))</f>
        <v>1</v>
      </c>
      <c r="AL24" s="25">
        <f>INDEX(NOK!$K$5:$K$199,MATCH($AD24,NOK!$D$5:$D$199,0))</f>
        <v>1</v>
      </c>
      <c r="AM24" s="25" t="str">
        <f>INDEX(NOK!$L$5:$L$199,MATCH($AD24,NOK!$D$5:$D$199,0))</f>
        <v>MID</v>
      </c>
      <c r="AP24" s="9" t="str">
        <f>INDEX(EUR!$C$5:$C$200,MATCH($AQ24,EUR!$D$5:$D$200,0))</f>
        <v>OIS</v>
      </c>
      <c r="AQ24" s="9" t="str">
        <f>EUR!$D24</f>
        <v>EUREON3Y=</v>
      </c>
      <c r="AR24" s="25" t="str">
        <f>INDEX(EUR!$B$5:$B$200,MATCH($AQ24,EUR!$D$5:$D$200,0))</f>
        <v>3Y</v>
      </c>
      <c r="AS24" s="25">
        <f>INDEX(EUR!$N$5:$N$200,MATCH($AQ24,EUR!$D$5:$D$200,0))</f>
        <v>0</v>
      </c>
      <c r="AT24" s="27">
        <f>INDEX(EUR!$P$5:$P$200,MATCH($AQ24,EUR!$D$5:$D$200,0))</f>
        <v>38344</v>
      </c>
      <c r="AU24" s="25"/>
      <c r="AV24" s="25">
        <f>INDEX(EUR!$H$5:$H$200,MATCH($AQ24,EUR!$D$5:$D$200,0))</f>
        <v>1</v>
      </c>
      <c r="AW24" s="25">
        <f>INDEX(EUR!$I$5:$I$200,MATCH($AQ24,EUR!$D$5:$D$200,0))</f>
        <v>1</v>
      </c>
      <c r="AX24" s="25">
        <f>INDEX(EUR!$J$5:$J$200,MATCH($AQ24,EUR!$D$5:$D$200,0))</f>
        <v>1</v>
      </c>
      <c r="AY24" s="25">
        <f>INDEX(EUR!$K$5:$K$200,MATCH($AQ24,EUR!$D$5:$D$200,0))</f>
        <v>1</v>
      </c>
      <c r="AZ24" s="25" t="str">
        <f>INDEX(EUR!$L$5:$L$200,MATCH($AQ24,EUR!$D$5:$D$200,0))</f>
        <v>MID</v>
      </c>
      <c r="BC24" s="9" t="str">
        <f>INDEX(DKK!$C$5:$C$200,MATCH($BD24,DKK!$D$5:$D$200,0))</f>
        <v>IBOR</v>
      </c>
      <c r="BD24" s="9" t="str">
        <f>DKK!$D22</f>
        <v>CIDKK1YD=</v>
      </c>
      <c r="BE24" s="25" t="str">
        <f>INDEX(DKK!$B$5:$B$200,MATCH($BD24,DKK!$D$5:$D$200,0))</f>
        <v>1Y</v>
      </c>
      <c r="BF24" s="25">
        <f>INDEX(DKK!$N$5:$N$200,MATCH($BD24,DKK!$D$5:$D$200,0))</f>
        <v>0</v>
      </c>
      <c r="BG24" s="27">
        <f>INDEX(DKK!$P$5:$P$200,MATCH($BD24,DKK!$D$5:$D$200,0))</f>
        <v>34988</v>
      </c>
      <c r="BH24" s="25"/>
      <c r="BI24" s="25">
        <f>INDEX(DKK!$H$5:$H$200,MATCH($BD24,DKK!$D$5:$D$200,0))</f>
        <v>1</v>
      </c>
      <c r="BJ24" s="25">
        <f>INDEX(DKK!$I$5:$I$200,MATCH($BD24,DKK!$D$5:$D$200,0))</f>
        <v>1</v>
      </c>
      <c r="BK24" s="25">
        <f>INDEX(DKK!$J$5:$J$200,MATCH($BD24,DKK!$D$5:$D$200,0))</f>
        <v>1</v>
      </c>
      <c r="BL24" s="25">
        <f>INDEX(DKK!$K$5:$K$200,MATCH($BD24,DKK!$D$5:$D$200,0))</f>
        <v>1</v>
      </c>
      <c r="BM24" s="25" t="str">
        <f>INDEX(DKK!$L$5:$L$200,MATCH($BD24,DKK!$D$5:$D$200,0))</f>
        <v>MID</v>
      </c>
      <c r="BP24" s="9" t="str">
        <f>INDEX(GBP!$C$5:$C$200,MATCH($BQ24,GBP!$D$5:$D$200,0))</f>
        <v>IBOR</v>
      </c>
      <c r="BQ24" s="9" t="str">
        <f>GBP!$D22</f>
        <v>GBPONFSR=</v>
      </c>
      <c r="BR24" s="25" t="str">
        <f>INDEX(GBP!$B$5:$B$200,MATCH($BQ24,GBP!$D$5:$D$200,0))</f>
        <v>ON</v>
      </c>
      <c r="BS24" s="25">
        <f>INDEX(GBP!$N$5:$N$200,MATCH($BQ24,GBP!$D$5:$D$200,0))</f>
        <v>0</v>
      </c>
      <c r="BT24" s="27">
        <f>INDEX(GBP!$P$5:$P$200,MATCH($BQ24,GBP!$D$5:$D$200,0))</f>
        <v>36893</v>
      </c>
      <c r="BU24" s="25"/>
      <c r="BV24" s="25">
        <f>INDEX(GBP!$H$5:$H$200,MATCH($BQ24,GBP!$D$5:$D$200,0))</f>
        <v>1</v>
      </c>
      <c r="BW24" s="25">
        <f>INDEX(GBP!$I$5:$I$200,MATCH($BQ24,GBP!$D$5:$D$200,0))</f>
        <v>1</v>
      </c>
      <c r="BX24" s="25">
        <f>INDEX(GBP!$J$5:$J$200,MATCH($BQ24,GBP!$D$5:$D$200,0))</f>
        <v>1</v>
      </c>
      <c r="BY24" s="25">
        <f>INDEX(GBP!$K$5:$K$200,MATCH($BQ24,GBP!$D$5:$D$200,0))</f>
        <v>1</v>
      </c>
      <c r="BZ24" s="25" t="str">
        <f>INDEX(GBP!$L$5:$L$200,MATCH($BQ24,GBP!$D$5:$D$200,0))</f>
        <v>MID</v>
      </c>
    </row>
    <row r="25" spans="2:78" x14ac:dyDescent="0.25">
      <c r="P25" s="9" t="str">
        <f>INDEX(USD!$C$5:$C$201,MATCH($Q25,USD!$D$5:$D$201,0))</f>
        <v>OIS</v>
      </c>
      <c r="Q25" s="9" t="str">
        <f>USD!$D25</f>
        <v>USD7YOIS=ICAP</v>
      </c>
      <c r="R25" s="25" t="str">
        <f>INDEX(USD!$B$5:$B$201,MATCH($Q25,USD!$D$5:$D$201,0))</f>
        <v>7Y</v>
      </c>
      <c r="S25" s="25">
        <f>INDEX(USD!$N$5:$N$201,MATCH($Q25,USD!$D$5:$D$201,0))</f>
        <v>0</v>
      </c>
      <c r="T25" s="27">
        <f>INDEX(USD!$P$5:$P$201,MATCH($Q25,USD!$D$5:$D$201,0))</f>
        <v>40998</v>
      </c>
      <c r="U25" s="25"/>
      <c r="V25" s="25">
        <f>INDEX(USD!$H$5:$H$201,MATCH($Q25,USD!$D$5:$D$201,0))</f>
        <v>1</v>
      </c>
      <c r="W25" s="25">
        <f>INDEX(USD!$I$5:$I$201,MATCH($Q25,USD!$D$5:$D$201,0))</f>
        <v>1</v>
      </c>
      <c r="X25" s="25">
        <f>INDEX(USD!$J$5:$J$201,MATCH($Q25,USD!$D$5:$D$201,0))</f>
        <v>1</v>
      </c>
      <c r="Y25" s="25">
        <f>INDEX(USD!$K$5:$K$201,MATCH($Q25,USD!$D$5:$D$201,0))</f>
        <v>1</v>
      </c>
      <c r="Z25" s="25" t="str">
        <f>INDEX(USD!$L$5:$L$201,MATCH($Q25,USD!$D$5:$D$201,0))</f>
        <v>MID</v>
      </c>
      <c r="AC25" s="9" t="str">
        <f>INDEX(NOK!$C$5:$C$199,MATCH($AD25,NOK!$D$5:$D$199,0))</f>
        <v>FRA</v>
      </c>
      <c r="AD25" s="9" t="str">
        <f>NOK!$D20</f>
        <v>NOK3F11=</v>
      </c>
      <c r="AE25" s="25" t="str">
        <f>INDEX(NOK!$B$5:$B$199,MATCH($AD25,NOK!$D$5:$D$199,0))</f>
        <v>3Y</v>
      </c>
      <c r="AF25" s="25" t="str">
        <f>INDEX(NOK!$N$5:$N$199,MATCH($AD25,NOK!$D$5:$D$199,0))</f>
        <v>3M</v>
      </c>
      <c r="AG25" s="27">
        <f>INDEX(NOK!$P$5:$P$199,MATCH($AD25,NOK!$D$5:$D$199,0))</f>
        <v>42934</v>
      </c>
      <c r="AH25" s="25"/>
      <c r="AI25" s="25">
        <f>INDEX(NOK!$H$5:$H$199,MATCH($AD25,NOK!$D$5:$D$199,0))</f>
        <v>1</v>
      </c>
      <c r="AJ25" s="25">
        <f>INDEX(NOK!$I$5:$I$199,MATCH($AD25,NOK!$D$5:$D$199,0))</f>
        <v>1</v>
      </c>
      <c r="AK25" s="25">
        <f>INDEX(NOK!$J$5:$J$199,MATCH($AD25,NOK!$D$5:$D$199,0))</f>
        <v>1</v>
      </c>
      <c r="AL25" s="25">
        <f>INDEX(NOK!$K$5:$K$199,MATCH($AD25,NOK!$D$5:$D$199,0))</f>
        <v>1</v>
      </c>
      <c r="AM25" s="25" t="str">
        <f>INDEX(NOK!$L$5:$L$199,MATCH($AD25,NOK!$D$5:$D$199,0))</f>
        <v>MID</v>
      </c>
      <c r="AP25" s="9" t="str">
        <f>INDEX(EUR!$C$5:$C$200,MATCH($AQ25,EUR!$D$5:$D$200,0))</f>
        <v>OIS</v>
      </c>
      <c r="AQ25" s="9" t="str">
        <f>EUR!$D25</f>
        <v>EUREON4Y=</v>
      </c>
      <c r="AR25" s="25" t="str">
        <f>INDEX(EUR!$B$5:$B$200,MATCH($AQ25,EUR!$D$5:$D$200,0))</f>
        <v>4Y</v>
      </c>
      <c r="AS25" s="25">
        <f>INDEX(EUR!$N$5:$N$200,MATCH($AQ25,EUR!$D$5:$D$200,0))</f>
        <v>0</v>
      </c>
      <c r="AT25" s="27">
        <f>INDEX(EUR!$P$5:$P$200,MATCH($AQ25,EUR!$D$5:$D$200,0))</f>
        <v>38579</v>
      </c>
      <c r="AU25" s="25"/>
      <c r="AV25" s="25">
        <f>INDEX(EUR!$H$5:$H$200,MATCH($AQ25,EUR!$D$5:$D$200,0))</f>
        <v>1</v>
      </c>
      <c r="AW25" s="25">
        <f>INDEX(EUR!$I$5:$I$200,MATCH($AQ25,EUR!$D$5:$D$200,0))</f>
        <v>1</v>
      </c>
      <c r="AX25" s="25">
        <f>INDEX(EUR!$J$5:$J$200,MATCH($AQ25,EUR!$D$5:$D$200,0))</f>
        <v>1</v>
      </c>
      <c r="AY25" s="25">
        <f>INDEX(EUR!$K$5:$K$200,MATCH($AQ25,EUR!$D$5:$D$200,0))</f>
        <v>1</v>
      </c>
      <c r="AZ25" s="25" t="str">
        <f>INDEX(EUR!$L$5:$L$200,MATCH($AQ25,EUR!$D$5:$D$200,0))</f>
        <v>MID</v>
      </c>
      <c r="BP25" s="9" t="str">
        <f>INDEX(GBP!$C$5:$C$200,MATCH($BQ25,GBP!$D$5:$D$200,0))</f>
        <v>IBOR</v>
      </c>
      <c r="BQ25" s="9" t="str">
        <f>GBP!$D23</f>
        <v>GBPSWFSR=</v>
      </c>
      <c r="BR25" s="25" t="str">
        <f>INDEX(GBP!$B$5:$B$200,MATCH($BQ25,GBP!$D$5:$D$200,0))</f>
        <v>SW</v>
      </c>
      <c r="BS25" s="25">
        <f>INDEX(GBP!$N$5:$N$200,MATCH($BQ25,GBP!$D$5:$D$200,0))</f>
        <v>0</v>
      </c>
      <c r="BT25" s="27">
        <f>INDEX(GBP!$P$5:$P$200,MATCH($BQ25,GBP!$D$5:$D$200,0))</f>
        <v>35766</v>
      </c>
      <c r="BU25" s="25"/>
      <c r="BV25" s="25">
        <f>INDEX(GBP!$H$5:$H$200,MATCH($BQ25,GBP!$D$5:$D$200,0))</f>
        <v>1</v>
      </c>
      <c r="BW25" s="25">
        <f>INDEX(GBP!$I$5:$I$200,MATCH($BQ25,GBP!$D$5:$D$200,0))</f>
        <v>1</v>
      </c>
      <c r="BX25" s="25">
        <f>INDEX(GBP!$J$5:$J$200,MATCH($BQ25,GBP!$D$5:$D$200,0))</f>
        <v>1</v>
      </c>
      <c r="BY25" s="25">
        <f>INDEX(GBP!$K$5:$K$200,MATCH($BQ25,GBP!$D$5:$D$200,0))</f>
        <v>1</v>
      </c>
      <c r="BZ25" s="25" t="str">
        <f>INDEX(GBP!$L$5:$L$200,MATCH($BQ25,GBP!$D$5:$D$200,0))</f>
        <v>MID</v>
      </c>
    </row>
    <row r="26" spans="2:78" ht="15.75" x14ac:dyDescent="0.25">
      <c r="B26" s="8" t="s">
        <v>2</v>
      </c>
      <c r="C26" s="8" t="s">
        <v>55</v>
      </c>
      <c r="D26" s="8" t="s">
        <v>56</v>
      </c>
      <c r="E26" s="8" t="s">
        <v>0</v>
      </c>
      <c r="F26" s="8" t="s">
        <v>236</v>
      </c>
      <c r="G26" s="8" t="s">
        <v>569</v>
      </c>
      <c r="H26" s="8" t="s">
        <v>568</v>
      </c>
      <c r="I26" s="8" t="s">
        <v>570</v>
      </c>
      <c r="J26" s="8" t="s">
        <v>571</v>
      </c>
      <c r="K26" s="8" t="s">
        <v>572</v>
      </c>
      <c r="L26" s="8" t="s">
        <v>573</v>
      </c>
      <c r="M26" s="8" t="s">
        <v>567</v>
      </c>
      <c r="P26" s="9" t="str">
        <f>INDEX(USD!$C$5:$C$201,MATCH($Q26,USD!$D$5:$D$201,0))</f>
        <v>OIS</v>
      </c>
      <c r="Q26" s="9" t="str">
        <f>USD!$D26</f>
        <v>USD8YOIS=ICAP</v>
      </c>
      <c r="R26" s="25" t="str">
        <f>INDEX(USD!$B$5:$B$201,MATCH($Q26,USD!$D$5:$D$201,0))</f>
        <v>8Y</v>
      </c>
      <c r="S26" s="25">
        <f>INDEX(USD!$N$5:$N$201,MATCH($Q26,USD!$D$5:$D$201,0))</f>
        <v>0</v>
      </c>
      <c r="T26" s="27">
        <f>INDEX(USD!$P$5:$P$201,MATCH($Q26,USD!$D$5:$D$201,0))</f>
        <v>40998</v>
      </c>
      <c r="U26" s="25"/>
      <c r="V26" s="25">
        <f>INDEX(USD!$H$5:$H$201,MATCH($Q26,USD!$D$5:$D$201,0))</f>
        <v>1</v>
      </c>
      <c r="W26" s="25">
        <f>INDEX(USD!$I$5:$I$201,MATCH($Q26,USD!$D$5:$D$201,0))</f>
        <v>1</v>
      </c>
      <c r="X26" s="25">
        <f>INDEX(USD!$J$5:$J$201,MATCH($Q26,USD!$D$5:$D$201,0))</f>
        <v>1</v>
      </c>
      <c r="Y26" s="25">
        <f>INDEX(USD!$K$5:$K$201,MATCH($Q26,USD!$D$5:$D$201,0))</f>
        <v>1</v>
      </c>
      <c r="Z26" s="25" t="str">
        <f>INDEX(USD!$L$5:$L$201,MATCH($Q26,USD!$D$5:$D$201,0))</f>
        <v>MID</v>
      </c>
      <c r="AC26" s="9" t="str">
        <f>INDEX(NOK!$C$5:$C$199,MATCH($AD26,NOK!$D$5:$D$199,0))</f>
        <v>FRA</v>
      </c>
      <c r="AD26" s="9" t="str">
        <f>NOK!$D21</f>
        <v>NOK3F12=</v>
      </c>
      <c r="AE26" s="25" t="str">
        <f>INDEX(NOK!$B$5:$B$199,MATCH($AD26,NOK!$D$5:$D$199,0))</f>
        <v>3.25Y</v>
      </c>
      <c r="AF26" s="25" t="str">
        <f>INDEX(NOK!$N$5:$N$199,MATCH($AD26,NOK!$D$5:$D$199,0))</f>
        <v>3M</v>
      </c>
      <c r="AG26" s="27">
        <f>INDEX(NOK!$P$5:$P$199,MATCH($AD26,NOK!$D$5:$D$199,0))</f>
        <v>42934</v>
      </c>
      <c r="AH26" s="25"/>
      <c r="AI26" s="25">
        <f>INDEX(NOK!$H$5:$H$199,MATCH($AD26,NOK!$D$5:$D$199,0))</f>
        <v>1</v>
      </c>
      <c r="AJ26" s="25">
        <f>INDEX(NOK!$I$5:$I$199,MATCH($AD26,NOK!$D$5:$D$199,0))</f>
        <v>1</v>
      </c>
      <c r="AK26" s="25">
        <f>INDEX(NOK!$J$5:$J$199,MATCH($AD26,NOK!$D$5:$D$199,0))</f>
        <v>1</v>
      </c>
      <c r="AL26" s="25">
        <f>INDEX(NOK!$K$5:$K$199,MATCH($AD26,NOK!$D$5:$D$199,0))</f>
        <v>1</v>
      </c>
      <c r="AM26" s="25" t="str">
        <f>INDEX(NOK!$L$5:$L$199,MATCH($AD26,NOK!$D$5:$D$199,0))</f>
        <v>MID</v>
      </c>
      <c r="AP26" s="9" t="str">
        <f>INDEX(EUR!$C$5:$C$200,MATCH($AQ26,EUR!$D$5:$D$200,0))</f>
        <v>OIS</v>
      </c>
      <c r="AQ26" s="9" t="str">
        <f>EUR!$D26</f>
        <v>EUREON5Y=</v>
      </c>
      <c r="AR26" s="25" t="str">
        <f>INDEX(EUR!$B$5:$B$200,MATCH($AQ26,EUR!$D$5:$D$200,0))</f>
        <v>5Y</v>
      </c>
      <c r="AS26" s="25">
        <f>INDEX(EUR!$N$5:$N$200,MATCH($AQ26,EUR!$D$5:$D$200,0))</f>
        <v>0</v>
      </c>
      <c r="AT26" s="27">
        <f>INDEX(EUR!$P$5:$P$200,MATCH($AQ26,EUR!$D$5:$D$200,0))</f>
        <v>38579</v>
      </c>
      <c r="AU26" s="25"/>
      <c r="AV26" s="25">
        <f>INDEX(EUR!$H$5:$H$200,MATCH($AQ26,EUR!$D$5:$D$200,0))</f>
        <v>1</v>
      </c>
      <c r="AW26" s="25">
        <f>INDEX(EUR!$I$5:$I$200,MATCH($AQ26,EUR!$D$5:$D$200,0))</f>
        <v>1</v>
      </c>
      <c r="AX26" s="25">
        <f>INDEX(EUR!$J$5:$J$200,MATCH($AQ26,EUR!$D$5:$D$200,0))</f>
        <v>1</v>
      </c>
      <c r="AY26" s="25">
        <f>INDEX(EUR!$K$5:$K$200,MATCH($AQ26,EUR!$D$5:$D$200,0))</f>
        <v>1</v>
      </c>
      <c r="AZ26" s="25" t="str">
        <f>INDEX(EUR!$L$5:$L$200,MATCH($AQ26,EUR!$D$5:$D$200,0))</f>
        <v>MID</v>
      </c>
      <c r="BB26" s="8" t="s">
        <v>33</v>
      </c>
      <c r="BC26" s="8" t="s">
        <v>55</v>
      </c>
      <c r="BD26" s="8" t="s">
        <v>56</v>
      </c>
      <c r="BE26" s="8" t="s">
        <v>0</v>
      </c>
      <c r="BF26" s="8" t="s">
        <v>236</v>
      </c>
      <c r="BG26" s="8" t="s">
        <v>569</v>
      </c>
      <c r="BH26" s="8" t="s">
        <v>568</v>
      </c>
      <c r="BI26" s="8" t="s">
        <v>570</v>
      </c>
      <c r="BJ26" s="8" t="s">
        <v>571</v>
      </c>
      <c r="BK26" s="8" t="s">
        <v>572</v>
      </c>
      <c r="BL26" s="8" t="s">
        <v>573</v>
      </c>
      <c r="BM26" s="8" t="s">
        <v>567</v>
      </c>
      <c r="BP26" s="9" t="str">
        <f>INDEX(GBP!$C$5:$C$200,MATCH($BQ26,GBP!$D$5:$D$200,0))</f>
        <v>IBOR</v>
      </c>
      <c r="BQ26" s="9" t="str">
        <f>GBP!$D24</f>
        <v>GBP1MFSR=</v>
      </c>
      <c r="BR26" s="25" t="str">
        <f>INDEX(GBP!$B$5:$B$200,MATCH($BQ26,GBP!$D$5:$D$200,0))</f>
        <v>1M</v>
      </c>
      <c r="BS26" s="25">
        <f>INDEX(GBP!$N$5:$N$200,MATCH($BQ26,GBP!$D$5:$D$200,0))</f>
        <v>0</v>
      </c>
      <c r="BT26" s="27">
        <f>INDEX(GBP!$P$5:$P$200,MATCH($BQ26,GBP!$D$5:$D$200,0))</f>
        <v>33863</v>
      </c>
      <c r="BU26" s="25"/>
      <c r="BV26" s="25">
        <f>INDEX(GBP!$H$5:$H$200,MATCH($BQ26,GBP!$D$5:$D$200,0))</f>
        <v>1</v>
      </c>
      <c r="BW26" s="25">
        <f>INDEX(GBP!$I$5:$I$200,MATCH($BQ26,GBP!$D$5:$D$200,0))</f>
        <v>1</v>
      </c>
      <c r="BX26" s="25">
        <f>INDEX(GBP!$J$5:$J$200,MATCH($BQ26,GBP!$D$5:$D$200,0))</f>
        <v>1</v>
      </c>
      <c r="BY26" s="25">
        <f>INDEX(GBP!$K$5:$K$200,MATCH($BQ26,GBP!$D$5:$D$200,0))</f>
        <v>1</v>
      </c>
      <c r="BZ26" s="25" t="str">
        <f>INDEX(GBP!$L$5:$L$200,MATCH($BQ26,GBP!$D$5:$D$200,0))</f>
        <v>MID</v>
      </c>
    </row>
    <row r="27" spans="2:78" x14ac:dyDescent="0.25">
      <c r="C27" s="9" t="str">
        <f>INDEX(SEK!$C$5:$C$200,MATCH($D27,SEK!$D$5:$D$200,0))</f>
        <v>IBOR</v>
      </c>
      <c r="D27" s="9" t="str">
        <f>SEK!$D25</f>
        <v>STISEKTNDFI=</v>
      </c>
      <c r="E27" s="25" t="str">
        <f>INDEX(SEK!$B$5:$B$200,MATCH($D27,SEK!$D$5:$D$200,0))</f>
        <v>TN</v>
      </c>
      <c r="F27" s="25">
        <f>INDEX(SEK!$N$5:$N$200,MATCH($D27,SEK!$D$5:$D$200,0))</f>
        <v>0</v>
      </c>
      <c r="G27" s="27">
        <f>INDEX(SEK!$P$5:$P$200,MATCH($D27,SEK!$D$5:$D$200,0))</f>
        <v>35591</v>
      </c>
      <c r="H27" s="25"/>
      <c r="I27" s="25">
        <f>INDEX(SEK!$H$5:$H$200,MATCH($D27,SEK!$D$5:$D$200,0))</f>
        <v>1</v>
      </c>
      <c r="J27" s="25">
        <f>INDEX(SEK!$I$5:$I$200,MATCH($D27,SEK!$D$5:$D$200,0))</f>
        <v>1</v>
      </c>
      <c r="K27" s="25">
        <f>INDEX(SEK!$J$5:$J$200,MATCH($D27,SEK!$D$5:$D$200,0))</f>
        <v>1</v>
      </c>
      <c r="L27" s="25">
        <f>INDEX(SEK!$K$5:$K$200,MATCH($D27,SEK!$D$5:$D$200,0))</f>
        <v>1</v>
      </c>
      <c r="M27" s="25" t="str">
        <f>INDEX(SEK!$L$5:$L$200,MATCH($D27,SEK!$D$5:$D$200,0))</f>
        <v>MID</v>
      </c>
      <c r="P27" s="9" t="str">
        <f>INDEX(USD!$C$5:$C$201,MATCH($Q27,USD!$D$5:$D$201,0))</f>
        <v>OIS</v>
      </c>
      <c r="Q27" s="9" t="str">
        <f>USD!$D27</f>
        <v>USD9YOIS=ICAP</v>
      </c>
      <c r="R27" s="25" t="str">
        <f>INDEX(USD!$B$5:$B$201,MATCH($Q27,USD!$D$5:$D$201,0))</f>
        <v>9Y</v>
      </c>
      <c r="S27" s="25">
        <f>INDEX(USD!$N$5:$N$201,MATCH($Q27,USD!$D$5:$D$201,0))</f>
        <v>0</v>
      </c>
      <c r="T27" s="27">
        <f>INDEX(USD!$P$5:$P$201,MATCH($Q27,USD!$D$5:$D$201,0))</f>
        <v>40998</v>
      </c>
      <c r="U27" s="25"/>
      <c r="V27" s="25">
        <f>INDEX(USD!$H$5:$H$201,MATCH($Q27,USD!$D$5:$D$201,0))</f>
        <v>1</v>
      </c>
      <c r="W27" s="25">
        <f>INDEX(USD!$I$5:$I$201,MATCH($Q27,USD!$D$5:$D$201,0))</f>
        <v>1</v>
      </c>
      <c r="X27" s="25">
        <f>INDEX(USD!$J$5:$J$201,MATCH($Q27,USD!$D$5:$D$201,0))</f>
        <v>1</v>
      </c>
      <c r="Y27" s="25">
        <f>INDEX(USD!$K$5:$K$201,MATCH($Q27,USD!$D$5:$D$201,0))</f>
        <v>1</v>
      </c>
      <c r="Z27" s="25" t="str">
        <f>INDEX(USD!$L$5:$L$201,MATCH($Q27,USD!$D$5:$D$201,0))</f>
        <v>MID</v>
      </c>
      <c r="AC27" s="9" t="str">
        <f>INDEX(NOK!$C$5:$C$199,MATCH($AD27,NOK!$D$5:$D$199,0))</f>
        <v>FRA</v>
      </c>
      <c r="AD27" s="9" t="str">
        <f>NOK!$D22</f>
        <v>NOK6F1=</v>
      </c>
      <c r="AE27" s="25" t="str">
        <f>INDEX(NOK!$B$5:$B$199,MATCH($AD27,NOK!$D$5:$D$199,0))</f>
        <v>9M</v>
      </c>
      <c r="AF27" s="25" t="str">
        <f>INDEX(NOK!$N$5:$N$199,MATCH($AD27,NOK!$D$5:$D$199,0))</f>
        <v>6M</v>
      </c>
      <c r="AG27" s="27">
        <f>INDEX(NOK!$P$5:$P$199,MATCH($AD27,NOK!$D$5:$D$199,0))</f>
        <v>34705</v>
      </c>
      <c r="AH27" s="25"/>
      <c r="AI27" s="25">
        <f>INDEX(NOK!$H$5:$H$199,MATCH($AD27,NOK!$D$5:$D$199,0))</f>
        <v>1</v>
      </c>
      <c r="AJ27" s="25">
        <f>INDEX(NOK!$I$5:$I$199,MATCH($AD27,NOK!$D$5:$D$199,0))</f>
        <v>1</v>
      </c>
      <c r="AK27" s="25">
        <f>INDEX(NOK!$J$5:$J$199,MATCH($AD27,NOK!$D$5:$D$199,0))</f>
        <v>1</v>
      </c>
      <c r="AL27" s="25">
        <f>INDEX(NOK!$K$5:$K$199,MATCH($AD27,NOK!$D$5:$D$199,0))</f>
        <v>1</v>
      </c>
      <c r="AM27" s="25" t="str">
        <f>INDEX(NOK!$L$5:$L$199,MATCH($AD27,NOK!$D$5:$D$199,0))</f>
        <v>MID</v>
      </c>
      <c r="AP27" s="9" t="str">
        <f>INDEX(EUR!$C$5:$C$200,MATCH($AQ27,EUR!$D$5:$D$200,0))</f>
        <v>OIS</v>
      </c>
      <c r="AQ27" s="9" t="str">
        <f>EUR!$D27</f>
        <v>EUREON6Y=</v>
      </c>
      <c r="AR27" s="25" t="str">
        <f>INDEX(EUR!$B$5:$B$200,MATCH($AQ27,EUR!$D$5:$D$200,0))</f>
        <v>6Y</v>
      </c>
      <c r="AS27" s="25">
        <f>INDEX(EUR!$N$5:$N$200,MATCH($AQ27,EUR!$D$5:$D$200,0))</f>
        <v>0</v>
      </c>
      <c r="AT27" s="27">
        <f>INDEX(EUR!$P$5:$P$200,MATCH($AQ27,EUR!$D$5:$D$200,0))</f>
        <v>38579</v>
      </c>
      <c r="AU27" s="25"/>
      <c r="AV27" s="25">
        <f>INDEX(EUR!$H$5:$H$200,MATCH($AQ27,EUR!$D$5:$D$200,0))</f>
        <v>1</v>
      </c>
      <c r="AW27" s="25">
        <f>INDEX(EUR!$I$5:$I$200,MATCH($AQ27,EUR!$D$5:$D$200,0))</f>
        <v>1</v>
      </c>
      <c r="AX27" s="25">
        <f>INDEX(EUR!$J$5:$J$200,MATCH($AQ27,EUR!$D$5:$D$200,0))</f>
        <v>1</v>
      </c>
      <c r="AY27" s="25">
        <f>INDEX(EUR!$K$5:$K$200,MATCH($AQ27,EUR!$D$5:$D$200,0))</f>
        <v>1</v>
      </c>
      <c r="AZ27" s="25" t="str">
        <f>INDEX(EUR!$L$5:$L$200,MATCH($AQ27,EUR!$D$5:$D$200,0))</f>
        <v>MID</v>
      </c>
      <c r="BC27" s="9" t="str">
        <f>INDEX(DKK!$C$5:$C$200,MATCH($BD27,DKK!$D$5:$D$200,0))</f>
        <v>FRA</v>
      </c>
      <c r="BD27" s="9" t="str">
        <f>DKK!$D23</f>
        <v>DKK3F1=</v>
      </c>
      <c r="BE27" s="25" t="str">
        <f>INDEX(DKK!$B$5:$B$200,MATCH($BD27,DKK!$D$5:$D$200,0))</f>
        <v>6M</v>
      </c>
      <c r="BF27" s="25" t="str">
        <f>INDEX(DKK!$N$5:$N$200,MATCH($BD27,DKK!$D$5:$D$200,0))</f>
        <v>3M</v>
      </c>
      <c r="BG27" s="27">
        <f>INDEX(DKK!$P$5:$P$200,MATCH($BD27,DKK!$D$5:$D$200,0))</f>
        <v>36322</v>
      </c>
      <c r="BH27" s="25"/>
      <c r="BI27" s="25">
        <f>INDEX(DKK!$H$5:$H$200,MATCH($BD27,DKK!$D$5:$D$200,0))</f>
        <v>1</v>
      </c>
      <c r="BJ27" s="25">
        <f>INDEX(DKK!$I$5:$I$200,MATCH($BD27,DKK!$D$5:$D$200,0))</f>
        <v>1</v>
      </c>
      <c r="BK27" s="25">
        <f>INDEX(DKK!$J$5:$J$200,MATCH($BD27,DKK!$D$5:$D$200,0))</f>
        <v>1</v>
      </c>
      <c r="BL27" s="25">
        <f>INDEX(DKK!$K$5:$K$200,MATCH($BD27,DKK!$D$5:$D$200,0))</f>
        <v>1</v>
      </c>
      <c r="BM27" s="25" t="str">
        <f>INDEX(DKK!$L$5:$L$200,MATCH($BD27,DKK!$D$5:$D$200,0))</f>
        <v>MID</v>
      </c>
      <c r="BP27" s="9" t="str">
        <f>INDEX(GBP!$C$5:$C$200,MATCH($BQ27,GBP!$D$5:$D$200,0))</f>
        <v>IBOR</v>
      </c>
      <c r="BQ27" s="9" t="str">
        <f>GBP!$D25</f>
        <v>GBP2MFSR=</v>
      </c>
      <c r="BR27" s="25" t="str">
        <f>INDEX(GBP!$B$5:$B$200,MATCH($BQ27,GBP!$D$5:$D$200,0))</f>
        <v>2M</v>
      </c>
      <c r="BS27" s="25">
        <f>INDEX(GBP!$N$5:$N$200,MATCH($BQ27,GBP!$D$5:$D$200,0))</f>
        <v>0</v>
      </c>
      <c r="BT27" s="27">
        <f>INDEX(GBP!$P$5:$P$200,MATCH($BQ27,GBP!$D$5:$D$200,0))</f>
        <v>32875</v>
      </c>
      <c r="BU27" s="25"/>
      <c r="BV27" s="25">
        <f>INDEX(GBP!$H$5:$H$200,MATCH($BQ27,GBP!$D$5:$D$200,0))</f>
        <v>1</v>
      </c>
      <c r="BW27" s="25">
        <f>INDEX(GBP!$I$5:$I$200,MATCH($BQ27,GBP!$D$5:$D$200,0))</f>
        <v>1</v>
      </c>
      <c r="BX27" s="25">
        <f>INDEX(GBP!$J$5:$J$200,MATCH($BQ27,GBP!$D$5:$D$200,0))</f>
        <v>1</v>
      </c>
      <c r="BY27" s="25">
        <f>INDEX(GBP!$K$5:$K$200,MATCH($BQ27,GBP!$D$5:$D$200,0))</f>
        <v>1</v>
      </c>
      <c r="BZ27" s="25" t="str">
        <f>INDEX(GBP!$L$5:$L$200,MATCH($BQ27,GBP!$D$5:$D$200,0))</f>
        <v>MID</v>
      </c>
    </row>
    <row r="28" spans="2:78" x14ac:dyDescent="0.25">
      <c r="C28" s="9" t="str">
        <f>INDEX(SEK!$C$5:$C$200,MATCH($D28,SEK!$D$5:$D$200,0))</f>
        <v>IBOR</v>
      </c>
      <c r="D28" s="9" t="str">
        <f>SEK!$D26</f>
        <v>STISEK1WDFI=</v>
      </c>
      <c r="E28" s="25" t="str">
        <f>INDEX(SEK!$B$5:$B$200,MATCH($D28,SEK!$D$5:$D$200,0))</f>
        <v>1W</v>
      </c>
      <c r="F28" s="25">
        <f>INDEX(SEK!$N$5:$N$200,MATCH($D28,SEK!$D$5:$D$200,0))</f>
        <v>0</v>
      </c>
      <c r="G28" s="27">
        <f>INDEX(SEK!$P$5:$P$200,MATCH($D28,SEK!$D$5:$D$200,0))</f>
        <v>32875</v>
      </c>
      <c r="H28" s="25"/>
      <c r="I28" s="25">
        <f>INDEX(SEK!$H$5:$H$200,MATCH($D28,SEK!$D$5:$D$200,0))</f>
        <v>1</v>
      </c>
      <c r="J28" s="25">
        <f>INDEX(SEK!$I$5:$I$200,MATCH($D28,SEK!$D$5:$D$200,0))</f>
        <v>1</v>
      </c>
      <c r="K28" s="25">
        <f>INDEX(SEK!$J$5:$J$200,MATCH($D28,SEK!$D$5:$D$200,0))</f>
        <v>1</v>
      </c>
      <c r="L28" s="25">
        <f>INDEX(SEK!$K$5:$K$200,MATCH($D28,SEK!$D$5:$D$200,0))</f>
        <v>1</v>
      </c>
      <c r="M28" s="25" t="str">
        <f>INDEX(SEK!$L$5:$L$200,MATCH($D28,SEK!$D$5:$D$200,0))</f>
        <v>MID</v>
      </c>
      <c r="P28" s="9" t="str">
        <f>INDEX(USD!$C$5:$C$201,MATCH($Q28,USD!$D$5:$D$201,0))</f>
        <v>OIS</v>
      </c>
      <c r="Q28" s="9" t="str">
        <f>USD!$D28</f>
        <v>USD10YOIS=ICAP</v>
      </c>
      <c r="R28" s="25" t="str">
        <f>INDEX(USD!$B$5:$B$201,MATCH($Q28,USD!$D$5:$D$201,0))</f>
        <v>10Y</v>
      </c>
      <c r="S28" s="25">
        <f>INDEX(USD!$N$5:$N$201,MATCH($Q28,USD!$D$5:$D$201,0))</f>
        <v>0</v>
      </c>
      <c r="T28" s="27">
        <f>INDEX(USD!$P$5:$P$201,MATCH($Q28,USD!$D$5:$D$201,0))</f>
        <v>40998</v>
      </c>
      <c r="U28" s="25"/>
      <c r="V28" s="25">
        <f>INDEX(USD!$H$5:$H$201,MATCH($Q28,USD!$D$5:$D$201,0))</f>
        <v>1</v>
      </c>
      <c r="W28" s="25">
        <f>INDEX(USD!$I$5:$I$201,MATCH($Q28,USD!$D$5:$D$201,0))</f>
        <v>1</v>
      </c>
      <c r="X28" s="25">
        <f>INDEX(USD!$J$5:$J$201,MATCH($Q28,USD!$D$5:$D$201,0))</f>
        <v>1</v>
      </c>
      <c r="Y28" s="25">
        <f>INDEX(USD!$K$5:$K$201,MATCH($Q28,USD!$D$5:$D$201,0))</f>
        <v>1</v>
      </c>
      <c r="Z28" s="25" t="str">
        <f>INDEX(USD!$L$5:$L$201,MATCH($Q28,USD!$D$5:$D$201,0))</f>
        <v>MID</v>
      </c>
      <c r="AC28" s="9" t="str">
        <f>INDEX(NOK!$C$5:$C$199,MATCH($AD28,NOK!$D$5:$D$199,0))</f>
        <v>FRA</v>
      </c>
      <c r="AD28" s="9" t="str">
        <f>NOK!$D23</f>
        <v>NOK6F2=</v>
      </c>
      <c r="AE28" s="25" t="str">
        <f>INDEX(NOK!$B$5:$B$199,MATCH($AD28,NOK!$D$5:$D$199,0))</f>
        <v>1Y</v>
      </c>
      <c r="AF28" s="25" t="str">
        <f>INDEX(NOK!$N$5:$N$199,MATCH($AD28,NOK!$D$5:$D$199,0))</f>
        <v>6M</v>
      </c>
      <c r="AG28" s="27">
        <f>INDEX(NOK!$P$5:$P$199,MATCH($AD28,NOK!$D$5:$D$199,0))</f>
        <v>34705</v>
      </c>
      <c r="AH28" s="25"/>
      <c r="AI28" s="25">
        <f>INDEX(NOK!$H$5:$H$199,MATCH($AD28,NOK!$D$5:$D$199,0))</f>
        <v>1</v>
      </c>
      <c r="AJ28" s="25">
        <f>INDEX(NOK!$I$5:$I$199,MATCH($AD28,NOK!$D$5:$D$199,0))</f>
        <v>1</v>
      </c>
      <c r="AK28" s="25">
        <f>INDEX(NOK!$J$5:$J$199,MATCH($AD28,NOK!$D$5:$D$199,0))</f>
        <v>1</v>
      </c>
      <c r="AL28" s="25">
        <f>INDEX(NOK!$K$5:$K$199,MATCH($AD28,NOK!$D$5:$D$199,0))</f>
        <v>1</v>
      </c>
      <c r="AM28" s="25" t="str">
        <f>INDEX(NOK!$L$5:$L$199,MATCH($AD28,NOK!$D$5:$D$199,0))</f>
        <v>MID</v>
      </c>
      <c r="AP28" s="9" t="str">
        <f>INDEX(EUR!$C$5:$C$200,MATCH($AQ28,EUR!$D$5:$D$200,0))</f>
        <v>OIS</v>
      </c>
      <c r="AQ28" s="9" t="str">
        <f>EUR!$D28</f>
        <v>EUREON7Y=</v>
      </c>
      <c r="AR28" s="25" t="str">
        <f>INDEX(EUR!$B$5:$B$200,MATCH($AQ28,EUR!$D$5:$D$200,0))</f>
        <v>7Y</v>
      </c>
      <c r="AS28" s="25">
        <f>INDEX(EUR!$N$5:$N$200,MATCH($AQ28,EUR!$D$5:$D$200,0))</f>
        <v>0</v>
      </c>
      <c r="AT28" s="27">
        <f>INDEX(EUR!$P$5:$P$200,MATCH($AQ28,EUR!$D$5:$D$200,0))</f>
        <v>38579</v>
      </c>
      <c r="AU28" s="25"/>
      <c r="AV28" s="25">
        <f>INDEX(EUR!$H$5:$H$200,MATCH($AQ28,EUR!$D$5:$D$200,0))</f>
        <v>1</v>
      </c>
      <c r="AW28" s="25">
        <f>INDEX(EUR!$I$5:$I$200,MATCH($AQ28,EUR!$D$5:$D$200,0))</f>
        <v>1</v>
      </c>
      <c r="AX28" s="25">
        <f>INDEX(EUR!$J$5:$J$200,MATCH($AQ28,EUR!$D$5:$D$200,0))</f>
        <v>1</v>
      </c>
      <c r="AY28" s="25">
        <f>INDEX(EUR!$K$5:$K$200,MATCH($AQ28,EUR!$D$5:$D$200,0))</f>
        <v>1</v>
      </c>
      <c r="AZ28" s="25" t="str">
        <f>INDEX(EUR!$L$5:$L$200,MATCH($AQ28,EUR!$D$5:$D$200,0))</f>
        <v>MID</v>
      </c>
      <c r="BC28" s="9" t="str">
        <f>INDEX(DKK!$C$5:$C$200,MATCH($BD28,DKK!$D$5:$D$200,0))</f>
        <v>FRA</v>
      </c>
      <c r="BD28" s="9" t="str">
        <f>DKK!$D24</f>
        <v>DKK3F2=</v>
      </c>
      <c r="BE28" s="25" t="str">
        <f>INDEX(DKK!$B$5:$B$200,MATCH($BD28,DKK!$D$5:$D$200,0))</f>
        <v>9M</v>
      </c>
      <c r="BF28" s="25" t="str">
        <f>INDEX(DKK!$N$5:$N$200,MATCH($BD28,DKK!$D$5:$D$200,0))</f>
        <v>3M</v>
      </c>
      <c r="BG28" s="27">
        <f>INDEX(DKK!$P$5:$P$200,MATCH($BD28,DKK!$D$5:$D$200,0))</f>
        <v>36322</v>
      </c>
      <c r="BH28" s="25"/>
      <c r="BI28" s="25">
        <f>INDEX(DKK!$H$5:$H$200,MATCH($BD28,DKK!$D$5:$D$200,0))</f>
        <v>1</v>
      </c>
      <c r="BJ28" s="25">
        <f>INDEX(DKK!$I$5:$I$200,MATCH($BD28,DKK!$D$5:$D$200,0))</f>
        <v>1</v>
      </c>
      <c r="BK28" s="25">
        <f>INDEX(DKK!$J$5:$J$200,MATCH($BD28,DKK!$D$5:$D$200,0))</f>
        <v>1</v>
      </c>
      <c r="BL28" s="25">
        <f>INDEX(DKK!$K$5:$K$200,MATCH($BD28,DKK!$D$5:$D$200,0))</f>
        <v>1</v>
      </c>
      <c r="BM28" s="25" t="str">
        <f>INDEX(DKK!$L$5:$L$200,MATCH($BD28,DKK!$D$5:$D$200,0))</f>
        <v>MID</v>
      </c>
      <c r="BP28" s="9" t="str">
        <f>INDEX(GBP!$C$5:$C$200,MATCH($BQ28,GBP!$D$5:$D$200,0))</f>
        <v>IBOR</v>
      </c>
      <c r="BQ28" s="9" t="str">
        <f>GBP!$D26</f>
        <v>GBP3MFSR=</v>
      </c>
      <c r="BR28" s="25" t="str">
        <f>INDEX(GBP!$B$5:$B$200,MATCH($BQ28,GBP!$D$5:$D$200,0))</f>
        <v>3M</v>
      </c>
      <c r="BS28" s="25">
        <f>INDEX(GBP!$N$5:$N$200,MATCH($BQ28,GBP!$D$5:$D$200,0))</f>
        <v>0</v>
      </c>
      <c r="BT28" s="27">
        <f>INDEX(GBP!$P$5:$P$200,MATCH($BQ28,GBP!$D$5:$D$200,0))</f>
        <v>32875</v>
      </c>
      <c r="BU28" s="25"/>
      <c r="BV28" s="25">
        <f>INDEX(GBP!$H$5:$H$200,MATCH($BQ28,GBP!$D$5:$D$200,0))</f>
        <v>1</v>
      </c>
      <c r="BW28" s="25">
        <f>INDEX(GBP!$I$5:$I$200,MATCH($BQ28,GBP!$D$5:$D$200,0))</f>
        <v>1</v>
      </c>
      <c r="BX28" s="25">
        <f>INDEX(GBP!$J$5:$J$200,MATCH($BQ28,GBP!$D$5:$D$200,0))</f>
        <v>1</v>
      </c>
      <c r="BY28" s="25">
        <f>INDEX(GBP!$K$5:$K$200,MATCH($BQ28,GBP!$D$5:$D$200,0))</f>
        <v>1</v>
      </c>
      <c r="BZ28" s="25" t="str">
        <f>INDEX(GBP!$L$5:$L$200,MATCH($BQ28,GBP!$D$5:$D$200,0))</f>
        <v>MID</v>
      </c>
    </row>
    <row r="29" spans="2:78" x14ac:dyDescent="0.25">
      <c r="C29" s="9" t="str">
        <f>INDEX(SEK!$C$5:$C$200,MATCH($D29,SEK!$D$5:$D$200,0))</f>
        <v>IBOR</v>
      </c>
      <c r="D29" s="9" t="str">
        <f>SEK!$D27</f>
        <v>STISEK1MDFI=</v>
      </c>
      <c r="E29" s="25" t="str">
        <f>INDEX(SEK!$B$5:$B$200,MATCH($D29,SEK!$D$5:$D$200,0))</f>
        <v>1M</v>
      </c>
      <c r="F29" s="25">
        <f>INDEX(SEK!$N$5:$N$200,MATCH($D29,SEK!$D$5:$D$200,0))</f>
        <v>0</v>
      </c>
      <c r="G29" s="27">
        <f>INDEX(SEK!$P$5:$P$200,MATCH($D29,SEK!$D$5:$D$200,0))</f>
        <v>32875</v>
      </c>
      <c r="H29" s="25"/>
      <c r="I29" s="25">
        <f>INDEX(SEK!$H$5:$H$200,MATCH($D29,SEK!$D$5:$D$200,0))</f>
        <v>1</v>
      </c>
      <c r="J29" s="25">
        <f>INDEX(SEK!$I$5:$I$200,MATCH($D29,SEK!$D$5:$D$200,0))</f>
        <v>1</v>
      </c>
      <c r="K29" s="25">
        <f>INDEX(SEK!$J$5:$J$200,MATCH($D29,SEK!$D$5:$D$200,0))</f>
        <v>1</v>
      </c>
      <c r="L29" s="25">
        <f>INDEX(SEK!$K$5:$K$200,MATCH($D29,SEK!$D$5:$D$200,0))</f>
        <v>1</v>
      </c>
      <c r="M29" s="25" t="str">
        <f>INDEX(SEK!$L$5:$L$200,MATCH($D29,SEK!$D$5:$D$200,0))</f>
        <v>MID</v>
      </c>
      <c r="P29" s="9" t="str">
        <f>INDEX(USD!$C$5:$C$201,MATCH($Q29,USD!$D$5:$D$201,0))</f>
        <v>OIS</v>
      </c>
      <c r="Q29" s="9" t="str">
        <f>USD!$D29</f>
        <v>USD12YOIS=ICAP</v>
      </c>
      <c r="R29" s="25" t="str">
        <f>INDEX(USD!$B$5:$B$201,MATCH($Q29,USD!$D$5:$D$201,0))</f>
        <v>12Y</v>
      </c>
      <c r="S29" s="25">
        <f>INDEX(USD!$N$5:$N$201,MATCH($Q29,USD!$D$5:$D$201,0))</f>
        <v>0</v>
      </c>
      <c r="T29" s="27">
        <f>INDEX(USD!$P$5:$P$201,MATCH($Q29,USD!$D$5:$D$201,0))</f>
        <v>40998</v>
      </c>
      <c r="U29" s="25"/>
      <c r="V29" s="25">
        <f>INDEX(USD!$H$5:$H$201,MATCH($Q29,USD!$D$5:$D$201,0))</f>
        <v>1</v>
      </c>
      <c r="W29" s="25">
        <f>INDEX(USD!$I$5:$I$201,MATCH($Q29,USD!$D$5:$D$201,0))</f>
        <v>1</v>
      </c>
      <c r="X29" s="25">
        <f>INDEX(USD!$J$5:$J$201,MATCH($Q29,USD!$D$5:$D$201,0))</f>
        <v>1</v>
      </c>
      <c r="Y29" s="25">
        <f>INDEX(USD!$K$5:$K$201,MATCH($Q29,USD!$D$5:$D$201,0))</f>
        <v>1</v>
      </c>
      <c r="Z29" s="25" t="str">
        <f>INDEX(USD!$L$5:$L$201,MATCH($Q29,USD!$D$5:$D$201,0))</f>
        <v>MID</v>
      </c>
      <c r="AC29" s="9" t="str">
        <f>INDEX(NOK!$C$5:$C$199,MATCH($AD29,NOK!$D$5:$D$199,0))</f>
        <v>FRA</v>
      </c>
      <c r="AD29" s="9" t="str">
        <f>NOK!$D24</f>
        <v>NOK6F3=</v>
      </c>
      <c r="AE29" s="25" t="str">
        <f>INDEX(NOK!$B$5:$B$199,MATCH($AD29,NOK!$D$5:$D$199,0))</f>
        <v>1.25Y</v>
      </c>
      <c r="AF29" s="25" t="str">
        <f>INDEX(NOK!$N$5:$N$199,MATCH($AD29,NOK!$D$5:$D$199,0))</f>
        <v>6M</v>
      </c>
      <c r="AG29" s="27">
        <f>INDEX(NOK!$P$5:$P$199,MATCH($AD29,NOK!$D$5:$D$199,0))</f>
        <v>34705</v>
      </c>
      <c r="AH29" s="25"/>
      <c r="AI29" s="25">
        <f>INDEX(NOK!$H$5:$H$199,MATCH($AD29,NOK!$D$5:$D$199,0))</f>
        <v>1</v>
      </c>
      <c r="AJ29" s="25">
        <f>INDEX(NOK!$I$5:$I$199,MATCH($AD29,NOK!$D$5:$D$199,0))</f>
        <v>1</v>
      </c>
      <c r="AK29" s="25">
        <f>INDEX(NOK!$J$5:$J$199,MATCH($AD29,NOK!$D$5:$D$199,0))</f>
        <v>1</v>
      </c>
      <c r="AL29" s="25">
        <f>INDEX(NOK!$K$5:$K$199,MATCH($AD29,NOK!$D$5:$D$199,0))</f>
        <v>1</v>
      </c>
      <c r="AM29" s="25" t="str">
        <f>INDEX(NOK!$L$5:$L$199,MATCH($AD29,NOK!$D$5:$D$199,0))</f>
        <v>MID</v>
      </c>
      <c r="AP29" s="9" t="str">
        <f>INDEX(EUR!$C$5:$C$200,MATCH($AQ29,EUR!$D$5:$D$200,0))</f>
        <v>OIS</v>
      </c>
      <c r="AQ29" s="9" t="str">
        <f>EUR!$D29</f>
        <v>EUREON8Y=</v>
      </c>
      <c r="AR29" s="25" t="str">
        <f>INDEX(EUR!$B$5:$B$200,MATCH($AQ29,EUR!$D$5:$D$200,0))</f>
        <v>8Y</v>
      </c>
      <c r="AS29" s="25">
        <f>INDEX(EUR!$N$5:$N$200,MATCH($AQ29,EUR!$D$5:$D$200,0))</f>
        <v>0</v>
      </c>
      <c r="AT29" s="27">
        <f>INDEX(EUR!$P$5:$P$200,MATCH($AQ29,EUR!$D$5:$D$200,0))</f>
        <v>38579</v>
      </c>
      <c r="AU29" s="25"/>
      <c r="AV29" s="25">
        <f>INDEX(EUR!$H$5:$H$200,MATCH($AQ29,EUR!$D$5:$D$200,0))</f>
        <v>1</v>
      </c>
      <c r="AW29" s="25">
        <f>INDEX(EUR!$I$5:$I$200,MATCH($AQ29,EUR!$D$5:$D$200,0))</f>
        <v>1</v>
      </c>
      <c r="AX29" s="25">
        <f>INDEX(EUR!$J$5:$J$200,MATCH($AQ29,EUR!$D$5:$D$200,0))</f>
        <v>1</v>
      </c>
      <c r="AY29" s="25">
        <f>INDEX(EUR!$K$5:$K$200,MATCH($AQ29,EUR!$D$5:$D$200,0))</f>
        <v>1</v>
      </c>
      <c r="AZ29" s="25" t="str">
        <f>INDEX(EUR!$L$5:$L$200,MATCH($AQ29,EUR!$D$5:$D$200,0))</f>
        <v>MID</v>
      </c>
      <c r="BC29" s="9" t="str">
        <f>INDEX(DKK!$C$5:$C$200,MATCH($BD29,DKK!$D$5:$D$200,0))</f>
        <v>FRA</v>
      </c>
      <c r="BD29" s="9" t="str">
        <f>DKK!$D25</f>
        <v>DKK3F3=</v>
      </c>
      <c r="BE29" s="25" t="str">
        <f>INDEX(DKK!$B$5:$B$200,MATCH($BD29,DKK!$D$5:$D$200,0))</f>
        <v>1Y</v>
      </c>
      <c r="BF29" s="25" t="str">
        <f>INDEX(DKK!$N$5:$N$200,MATCH($BD29,DKK!$D$5:$D$200,0))</f>
        <v>3M</v>
      </c>
      <c r="BG29" s="27">
        <f>INDEX(DKK!$P$5:$P$200,MATCH($BD29,DKK!$D$5:$D$200,0))</f>
        <v>36322</v>
      </c>
      <c r="BH29" s="25"/>
      <c r="BI29" s="25">
        <f>INDEX(DKK!$H$5:$H$200,MATCH($BD29,DKK!$D$5:$D$200,0))</f>
        <v>1</v>
      </c>
      <c r="BJ29" s="25">
        <f>INDEX(DKK!$I$5:$I$200,MATCH($BD29,DKK!$D$5:$D$200,0))</f>
        <v>1</v>
      </c>
      <c r="BK29" s="25">
        <f>INDEX(DKK!$J$5:$J$200,MATCH($BD29,DKK!$D$5:$D$200,0))</f>
        <v>1</v>
      </c>
      <c r="BL29" s="25">
        <f>INDEX(DKK!$K$5:$K$200,MATCH($BD29,DKK!$D$5:$D$200,0))</f>
        <v>1</v>
      </c>
      <c r="BM29" s="25" t="str">
        <f>INDEX(DKK!$L$5:$L$200,MATCH($BD29,DKK!$D$5:$D$200,0))</f>
        <v>MID</v>
      </c>
      <c r="BP29" s="9" t="str">
        <f>INDEX(GBP!$C$5:$C$200,MATCH($BQ29,GBP!$D$5:$D$200,0))</f>
        <v>IBOR</v>
      </c>
      <c r="BQ29" s="9" t="str">
        <f>GBP!$D27</f>
        <v>GBP6MFSR=</v>
      </c>
      <c r="BR29" s="25" t="str">
        <f>INDEX(GBP!$B$5:$B$200,MATCH($BQ29,GBP!$D$5:$D$200,0))</f>
        <v>6M</v>
      </c>
      <c r="BS29" s="25">
        <f>INDEX(GBP!$N$5:$N$200,MATCH($BQ29,GBP!$D$5:$D$200,0))</f>
        <v>0</v>
      </c>
      <c r="BT29" s="27">
        <f>INDEX(GBP!$P$5:$P$200,MATCH($BQ29,GBP!$D$5:$D$200,0))</f>
        <v>32875</v>
      </c>
      <c r="BU29" s="25"/>
      <c r="BV29" s="25">
        <f>INDEX(GBP!$H$5:$H$200,MATCH($BQ29,GBP!$D$5:$D$200,0))</f>
        <v>1</v>
      </c>
      <c r="BW29" s="25">
        <f>INDEX(GBP!$I$5:$I$200,MATCH($BQ29,GBP!$D$5:$D$200,0))</f>
        <v>1</v>
      </c>
      <c r="BX29" s="25">
        <f>INDEX(GBP!$J$5:$J$200,MATCH($BQ29,GBP!$D$5:$D$200,0))</f>
        <v>1</v>
      </c>
      <c r="BY29" s="25">
        <f>INDEX(GBP!$K$5:$K$200,MATCH($BQ29,GBP!$D$5:$D$200,0))</f>
        <v>1</v>
      </c>
      <c r="BZ29" s="25" t="str">
        <f>INDEX(GBP!$L$5:$L$200,MATCH($BQ29,GBP!$D$5:$D$200,0))</f>
        <v>MID</v>
      </c>
    </row>
    <row r="30" spans="2:78" x14ac:dyDescent="0.25">
      <c r="C30" s="9" t="str">
        <f>INDEX(SEK!$C$5:$C$200,MATCH($D30,SEK!$D$5:$D$200,0))</f>
        <v>IBOR</v>
      </c>
      <c r="D30" s="9" t="str">
        <f>SEK!$D28</f>
        <v>STISEK2MDFI=</v>
      </c>
      <c r="E30" s="25" t="str">
        <f>INDEX(SEK!$B$5:$B$200,MATCH($D30,SEK!$D$5:$D$200,0))</f>
        <v>2M</v>
      </c>
      <c r="F30" s="25">
        <f>INDEX(SEK!$N$5:$N$200,MATCH($D30,SEK!$D$5:$D$200,0))</f>
        <v>0</v>
      </c>
      <c r="G30" s="27">
        <f>INDEX(SEK!$P$5:$P$200,MATCH($D30,SEK!$D$5:$D$200,0))</f>
        <v>34583</v>
      </c>
      <c r="H30" s="25"/>
      <c r="I30" s="25">
        <f>INDEX(SEK!$H$5:$H$200,MATCH($D30,SEK!$D$5:$D$200,0))</f>
        <v>1</v>
      </c>
      <c r="J30" s="25">
        <f>INDEX(SEK!$I$5:$I$200,MATCH($D30,SEK!$D$5:$D$200,0))</f>
        <v>1</v>
      </c>
      <c r="K30" s="25">
        <f>INDEX(SEK!$J$5:$J$200,MATCH($D30,SEK!$D$5:$D$200,0))</f>
        <v>1</v>
      </c>
      <c r="L30" s="25">
        <f>INDEX(SEK!$K$5:$K$200,MATCH($D30,SEK!$D$5:$D$200,0))</f>
        <v>1</v>
      </c>
      <c r="M30" s="25" t="str">
        <f>INDEX(SEK!$L$5:$L$200,MATCH($D30,SEK!$D$5:$D$200,0))</f>
        <v>MID</v>
      </c>
      <c r="P30" s="9" t="str">
        <f>INDEX(USD!$C$5:$C$201,MATCH($Q30,USD!$D$5:$D$201,0))</f>
        <v>OIS</v>
      </c>
      <c r="Q30" s="9" t="str">
        <f>USD!$D30</f>
        <v>USD15YOIS=ICAP</v>
      </c>
      <c r="R30" s="25" t="str">
        <f>INDEX(USD!$B$5:$B$201,MATCH($Q30,USD!$D$5:$D$201,0))</f>
        <v>15Y</v>
      </c>
      <c r="S30" s="25">
        <f>INDEX(USD!$N$5:$N$201,MATCH($Q30,USD!$D$5:$D$201,0))</f>
        <v>0</v>
      </c>
      <c r="T30" s="27">
        <f>INDEX(USD!$P$5:$P$201,MATCH($Q30,USD!$D$5:$D$201,0))</f>
        <v>40998</v>
      </c>
      <c r="U30" s="25"/>
      <c r="V30" s="25">
        <f>INDEX(USD!$H$5:$H$201,MATCH($Q30,USD!$D$5:$D$201,0))</f>
        <v>1</v>
      </c>
      <c r="W30" s="25">
        <f>INDEX(USD!$I$5:$I$201,MATCH($Q30,USD!$D$5:$D$201,0))</f>
        <v>1</v>
      </c>
      <c r="X30" s="25">
        <f>INDEX(USD!$J$5:$J$201,MATCH($Q30,USD!$D$5:$D$201,0))</f>
        <v>1</v>
      </c>
      <c r="Y30" s="25">
        <f>INDEX(USD!$K$5:$K$201,MATCH($Q30,USD!$D$5:$D$201,0))</f>
        <v>1</v>
      </c>
      <c r="Z30" s="25" t="str">
        <f>INDEX(USD!$L$5:$L$201,MATCH($Q30,USD!$D$5:$D$201,0))</f>
        <v>MID</v>
      </c>
      <c r="AC30" s="9" t="str">
        <f>INDEX(NOK!$C$5:$C$199,MATCH($AD30,NOK!$D$5:$D$199,0))</f>
        <v>FRA</v>
      </c>
      <c r="AD30" s="9" t="str">
        <f>NOK!$D25</f>
        <v>NOK6F4=</v>
      </c>
      <c r="AE30" s="25" t="str">
        <f>INDEX(NOK!$B$5:$B$199,MATCH($AD30,NOK!$D$5:$D$199,0))</f>
        <v>1.5Y</v>
      </c>
      <c r="AF30" s="25" t="str">
        <f>INDEX(NOK!$N$5:$N$199,MATCH($AD30,NOK!$D$5:$D$199,0))</f>
        <v>6M</v>
      </c>
      <c r="AG30" s="27">
        <f>INDEX(NOK!$P$5:$P$199,MATCH($AD30,NOK!$D$5:$D$199,0))</f>
        <v>34705</v>
      </c>
      <c r="AH30" s="25"/>
      <c r="AI30" s="25">
        <f>INDEX(NOK!$H$5:$H$199,MATCH($AD30,NOK!$D$5:$D$199,0))</f>
        <v>1</v>
      </c>
      <c r="AJ30" s="25">
        <f>INDEX(NOK!$I$5:$I$199,MATCH($AD30,NOK!$D$5:$D$199,0))</f>
        <v>1</v>
      </c>
      <c r="AK30" s="25">
        <f>INDEX(NOK!$J$5:$J$199,MATCH($AD30,NOK!$D$5:$D$199,0))</f>
        <v>1</v>
      </c>
      <c r="AL30" s="25">
        <f>INDEX(NOK!$K$5:$K$199,MATCH($AD30,NOK!$D$5:$D$199,0))</f>
        <v>1</v>
      </c>
      <c r="AM30" s="25" t="str">
        <f>INDEX(NOK!$L$5:$L$199,MATCH($AD30,NOK!$D$5:$D$199,0))</f>
        <v>MID</v>
      </c>
      <c r="AP30" s="9" t="str">
        <f>INDEX(EUR!$C$5:$C$200,MATCH($AQ30,EUR!$D$5:$D$200,0))</f>
        <v>OIS</v>
      </c>
      <c r="AQ30" s="9" t="str">
        <f>EUR!$D30</f>
        <v>EUREON9Y=</v>
      </c>
      <c r="AR30" s="25" t="str">
        <f>INDEX(EUR!$B$5:$B$200,MATCH($AQ30,EUR!$D$5:$D$200,0))</f>
        <v>9Y</v>
      </c>
      <c r="AS30" s="25">
        <f>INDEX(EUR!$N$5:$N$200,MATCH($AQ30,EUR!$D$5:$D$200,0))</f>
        <v>0</v>
      </c>
      <c r="AT30" s="27">
        <f>INDEX(EUR!$P$5:$P$200,MATCH($AQ30,EUR!$D$5:$D$200,0))</f>
        <v>38579</v>
      </c>
      <c r="AU30" s="25"/>
      <c r="AV30" s="25">
        <f>INDEX(EUR!$H$5:$H$200,MATCH($AQ30,EUR!$D$5:$D$200,0))</f>
        <v>1</v>
      </c>
      <c r="AW30" s="25">
        <f>INDEX(EUR!$I$5:$I$200,MATCH($AQ30,EUR!$D$5:$D$200,0))</f>
        <v>1</v>
      </c>
      <c r="AX30" s="25">
        <f>INDEX(EUR!$J$5:$J$200,MATCH($AQ30,EUR!$D$5:$D$200,0))</f>
        <v>1</v>
      </c>
      <c r="AY30" s="25">
        <f>INDEX(EUR!$K$5:$K$200,MATCH($AQ30,EUR!$D$5:$D$200,0))</f>
        <v>1</v>
      </c>
      <c r="AZ30" s="25" t="str">
        <f>INDEX(EUR!$L$5:$L$200,MATCH($AQ30,EUR!$D$5:$D$200,0))</f>
        <v>MID</v>
      </c>
      <c r="BC30" s="9" t="str">
        <f>INDEX(DKK!$C$5:$C$200,MATCH($BD30,DKK!$D$5:$D$200,0))</f>
        <v>FRA</v>
      </c>
      <c r="BD30" s="9" t="str">
        <f>DKK!$D26</f>
        <v>DKK3F4=</v>
      </c>
      <c r="BE30" s="25" t="str">
        <f>INDEX(DKK!$B$5:$B$200,MATCH($BD30,DKK!$D$5:$D$200,0))</f>
        <v>1.25Y</v>
      </c>
      <c r="BF30" s="25" t="str">
        <f>INDEX(DKK!$N$5:$N$200,MATCH($BD30,DKK!$D$5:$D$200,0))</f>
        <v>3M</v>
      </c>
      <c r="BG30" s="27">
        <f>INDEX(DKK!$P$5:$P$200,MATCH($BD30,DKK!$D$5:$D$200,0))</f>
        <v>36322</v>
      </c>
      <c r="BH30" s="25"/>
      <c r="BI30" s="25">
        <f>INDEX(DKK!$H$5:$H$200,MATCH($BD30,DKK!$D$5:$D$200,0))</f>
        <v>1</v>
      </c>
      <c r="BJ30" s="25">
        <f>INDEX(DKK!$I$5:$I$200,MATCH($BD30,DKK!$D$5:$D$200,0))</f>
        <v>1</v>
      </c>
      <c r="BK30" s="25">
        <f>INDEX(DKK!$J$5:$J$200,MATCH($BD30,DKK!$D$5:$D$200,0))</f>
        <v>1</v>
      </c>
      <c r="BL30" s="25">
        <f>INDEX(DKK!$K$5:$K$200,MATCH($BD30,DKK!$D$5:$D$200,0))</f>
        <v>1</v>
      </c>
      <c r="BM30" s="25" t="str">
        <f>INDEX(DKK!$L$5:$L$200,MATCH($BD30,DKK!$D$5:$D$200,0))</f>
        <v>MID</v>
      </c>
      <c r="BP30" s="9" t="str">
        <f>INDEX(GBP!$C$5:$C$200,MATCH($BQ30,GBP!$D$5:$D$200,0))</f>
        <v>IBOR</v>
      </c>
      <c r="BQ30" s="9" t="str">
        <f>GBP!$D28</f>
        <v>GBP1YFSR=</v>
      </c>
      <c r="BR30" s="25" t="str">
        <f>INDEX(GBP!$B$5:$B$200,MATCH($BQ30,GBP!$D$5:$D$200,0))</f>
        <v>1Y</v>
      </c>
      <c r="BS30" s="25">
        <f>INDEX(GBP!$N$5:$N$200,MATCH($BQ30,GBP!$D$5:$D$200,0))</f>
        <v>0</v>
      </c>
      <c r="BT30" s="27">
        <f>INDEX(GBP!$P$5:$P$200,MATCH($BQ30,GBP!$D$5:$D$200,0))</f>
        <v>32875</v>
      </c>
      <c r="BU30" s="25"/>
      <c r="BV30" s="25">
        <f>INDEX(GBP!$H$5:$H$200,MATCH($BQ30,GBP!$D$5:$D$200,0))</f>
        <v>1</v>
      </c>
      <c r="BW30" s="25">
        <f>INDEX(GBP!$I$5:$I$200,MATCH($BQ30,GBP!$D$5:$D$200,0))</f>
        <v>1</v>
      </c>
      <c r="BX30" s="25">
        <f>INDEX(GBP!$J$5:$J$200,MATCH($BQ30,GBP!$D$5:$D$200,0))</f>
        <v>1</v>
      </c>
      <c r="BY30" s="25">
        <f>INDEX(GBP!$K$5:$K$200,MATCH($BQ30,GBP!$D$5:$D$200,0))</f>
        <v>1</v>
      </c>
      <c r="BZ30" s="25" t="str">
        <f>INDEX(GBP!$L$5:$L$200,MATCH($BQ30,GBP!$D$5:$D$200,0))</f>
        <v>MID</v>
      </c>
    </row>
    <row r="31" spans="2:78" x14ac:dyDescent="0.25">
      <c r="C31" s="9" t="str">
        <f>INDEX(SEK!$C$5:$C$200,MATCH($D31,SEK!$D$5:$D$200,0))</f>
        <v>IBOR</v>
      </c>
      <c r="D31" s="9" t="str">
        <f>SEK!$D29</f>
        <v>STISEK3MDFI=</v>
      </c>
      <c r="E31" s="25" t="str">
        <f>INDEX(SEK!$B$5:$B$200,MATCH($D31,SEK!$D$5:$D$200,0))</f>
        <v>3M</v>
      </c>
      <c r="F31" s="25">
        <f>INDEX(SEK!$N$5:$N$200,MATCH($D31,SEK!$D$5:$D$200,0))</f>
        <v>0</v>
      </c>
      <c r="G31" s="27">
        <f>INDEX(SEK!$P$5:$P$200,MATCH($D31,SEK!$D$5:$D$200,0))</f>
        <v>32875</v>
      </c>
      <c r="H31" s="25"/>
      <c r="I31" s="25">
        <f>INDEX(SEK!$H$5:$H$200,MATCH($D31,SEK!$D$5:$D$200,0))</f>
        <v>1</v>
      </c>
      <c r="J31" s="25">
        <f>INDEX(SEK!$I$5:$I$200,MATCH($D31,SEK!$D$5:$D$200,0))</f>
        <v>1</v>
      </c>
      <c r="K31" s="25">
        <f>INDEX(SEK!$J$5:$J$200,MATCH($D31,SEK!$D$5:$D$200,0))</f>
        <v>1</v>
      </c>
      <c r="L31" s="25">
        <f>INDEX(SEK!$K$5:$K$200,MATCH($D31,SEK!$D$5:$D$200,0))</f>
        <v>1</v>
      </c>
      <c r="M31" s="25" t="str">
        <f>INDEX(SEK!$L$5:$L$200,MATCH($D31,SEK!$D$5:$D$200,0))</f>
        <v>MID</v>
      </c>
      <c r="P31" s="9" t="str">
        <f>INDEX(USD!$C$5:$C$201,MATCH($Q31,USD!$D$5:$D$201,0))</f>
        <v>OIS</v>
      </c>
      <c r="Q31" s="9" t="str">
        <f>USD!$D31</f>
        <v>USD20YOIS=ICAP</v>
      </c>
      <c r="R31" s="25" t="str">
        <f>INDEX(USD!$B$5:$B$201,MATCH($Q31,USD!$D$5:$D$201,0))</f>
        <v>20Y</v>
      </c>
      <c r="S31" s="25">
        <f>INDEX(USD!$N$5:$N$201,MATCH($Q31,USD!$D$5:$D$201,0))</f>
        <v>0</v>
      </c>
      <c r="T31" s="27">
        <f>INDEX(USD!$P$5:$P$201,MATCH($Q31,USD!$D$5:$D$201,0))</f>
        <v>40998</v>
      </c>
      <c r="U31" s="25"/>
      <c r="V31" s="25">
        <f>INDEX(USD!$H$5:$H$201,MATCH($Q31,USD!$D$5:$D$201,0))</f>
        <v>1</v>
      </c>
      <c r="W31" s="25">
        <f>INDEX(USD!$I$5:$I$201,MATCH($Q31,USD!$D$5:$D$201,0))</f>
        <v>1</v>
      </c>
      <c r="X31" s="25">
        <f>INDEX(USD!$J$5:$J$201,MATCH($Q31,USD!$D$5:$D$201,0))</f>
        <v>1</v>
      </c>
      <c r="Y31" s="25">
        <f>INDEX(USD!$K$5:$K$201,MATCH($Q31,USD!$D$5:$D$201,0))</f>
        <v>1</v>
      </c>
      <c r="Z31" s="25" t="str">
        <f>INDEX(USD!$L$5:$L$201,MATCH($Q31,USD!$D$5:$D$201,0))</f>
        <v>MID</v>
      </c>
      <c r="AP31" s="9" t="str">
        <f>INDEX(EUR!$C$5:$C$200,MATCH($AQ31,EUR!$D$5:$D$200,0))</f>
        <v>OIS</v>
      </c>
      <c r="AQ31" s="9" t="str">
        <f>EUR!$D31</f>
        <v>EUREON10Y=</v>
      </c>
      <c r="AR31" s="25" t="str">
        <f>INDEX(EUR!$B$5:$B$200,MATCH($AQ31,EUR!$D$5:$D$200,0))</f>
        <v>10Y</v>
      </c>
      <c r="AS31" s="25">
        <f>INDEX(EUR!$N$5:$N$200,MATCH($AQ31,EUR!$D$5:$D$200,0))</f>
        <v>0</v>
      </c>
      <c r="AT31" s="27">
        <f>INDEX(EUR!$P$5:$P$200,MATCH($AQ31,EUR!$D$5:$D$200,0))</f>
        <v>38579</v>
      </c>
      <c r="AU31" s="25"/>
      <c r="AV31" s="25">
        <f>INDEX(EUR!$H$5:$H$200,MATCH($AQ31,EUR!$D$5:$D$200,0))</f>
        <v>1</v>
      </c>
      <c r="AW31" s="25">
        <f>INDEX(EUR!$I$5:$I$200,MATCH($AQ31,EUR!$D$5:$D$200,0))</f>
        <v>1</v>
      </c>
      <c r="AX31" s="25">
        <f>INDEX(EUR!$J$5:$J$200,MATCH($AQ31,EUR!$D$5:$D$200,0))</f>
        <v>1</v>
      </c>
      <c r="AY31" s="25">
        <f>INDEX(EUR!$K$5:$K$200,MATCH($AQ31,EUR!$D$5:$D$200,0))</f>
        <v>1</v>
      </c>
      <c r="AZ31" s="25" t="str">
        <f>INDEX(EUR!$L$5:$L$200,MATCH($AQ31,EUR!$D$5:$D$200,0))</f>
        <v>MID</v>
      </c>
      <c r="BC31" s="9" t="str">
        <f>INDEX(DKK!$C$5:$C$200,MATCH($BD31,DKK!$D$5:$D$200,0))</f>
        <v>FRA</v>
      </c>
      <c r="BD31" s="9" t="str">
        <f>DKK!$D27</f>
        <v>DKK3F5=</v>
      </c>
      <c r="BE31" s="25" t="str">
        <f>INDEX(DKK!$B$5:$B$200,MATCH($BD31,DKK!$D$5:$D$200,0))</f>
        <v>1.5Y</v>
      </c>
      <c r="BF31" s="25" t="str">
        <f>INDEX(DKK!$N$5:$N$200,MATCH($BD31,DKK!$D$5:$D$200,0))</f>
        <v>3M</v>
      </c>
      <c r="BG31" s="27">
        <f>INDEX(DKK!$P$5:$P$200,MATCH($BD31,DKK!$D$5:$D$200,0))</f>
        <v>36356</v>
      </c>
      <c r="BH31" s="25"/>
      <c r="BI31" s="25">
        <f>INDEX(DKK!$H$5:$H$200,MATCH($BD31,DKK!$D$5:$D$200,0))</f>
        <v>1</v>
      </c>
      <c r="BJ31" s="25">
        <f>INDEX(DKK!$I$5:$I$200,MATCH($BD31,DKK!$D$5:$D$200,0))</f>
        <v>1</v>
      </c>
      <c r="BK31" s="25">
        <f>INDEX(DKK!$J$5:$J$200,MATCH($BD31,DKK!$D$5:$D$200,0))</f>
        <v>1</v>
      </c>
      <c r="BL31" s="25">
        <f>INDEX(DKK!$K$5:$K$200,MATCH($BD31,DKK!$D$5:$D$200,0))</f>
        <v>1</v>
      </c>
      <c r="BM31" s="25" t="str">
        <f>INDEX(DKK!$L$5:$L$200,MATCH($BD31,DKK!$D$5:$D$200,0))</f>
        <v>MID</v>
      </c>
    </row>
    <row r="32" spans="2:78" ht="15.75" x14ac:dyDescent="0.25">
      <c r="C32" s="9" t="str">
        <f>INDEX(SEK!$C$5:$C$200,MATCH($D32,SEK!$D$5:$D$200,0))</f>
        <v>IBOR</v>
      </c>
      <c r="D32" s="9" t="str">
        <f>SEK!$D30</f>
        <v>STISEK6MDFI=</v>
      </c>
      <c r="E32" s="25" t="str">
        <f>INDEX(SEK!$B$5:$B$200,MATCH($D32,SEK!$D$5:$D$200,0))</f>
        <v>6M</v>
      </c>
      <c r="F32" s="25">
        <f>INDEX(SEK!$N$5:$N$200,MATCH($D32,SEK!$D$5:$D$200,0))</f>
        <v>0</v>
      </c>
      <c r="G32" s="27">
        <f>INDEX(SEK!$P$5:$P$200,MATCH($D32,SEK!$D$5:$D$200,0))</f>
        <v>32875</v>
      </c>
      <c r="H32" s="25"/>
      <c r="I32" s="25">
        <f>INDEX(SEK!$H$5:$H$200,MATCH($D32,SEK!$D$5:$D$200,0))</f>
        <v>1</v>
      </c>
      <c r="J32" s="25">
        <f>INDEX(SEK!$I$5:$I$200,MATCH($D32,SEK!$D$5:$D$200,0))</f>
        <v>1</v>
      </c>
      <c r="K32" s="25">
        <f>INDEX(SEK!$J$5:$J$200,MATCH($D32,SEK!$D$5:$D$200,0))</f>
        <v>1</v>
      </c>
      <c r="L32" s="25">
        <f>INDEX(SEK!$K$5:$K$200,MATCH($D32,SEK!$D$5:$D$200,0))</f>
        <v>1</v>
      </c>
      <c r="M32" s="25" t="str">
        <f>INDEX(SEK!$L$5:$L$200,MATCH($D32,SEK!$D$5:$D$200,0))</f>
        <v>MID</v>
      </c>
      <c r="P32" s="9" t="str">
        <f>INDEX(USD!$C$5:$C$201,MATCH($Q32,USD!$D$5:$D$201,0))</f>
        <v>OIS</v>
      </c>
      <c r="Q32" s="9" t="str">
        <f>USD!$D32</f>
        <v>USD25YOIS=ICAP</v>
      </c>
      <c r="R32" s="25" t="str">
        <f>INDEX(USD!$B$5:$B$201,MATCH($Q32,USD!$D$5:$D$201,0))</f>
        <v>25Y</v>
      </c>
      <c r="S32" s="25">
        <f>INDEX(USD!$N$5:$N$201,MATCH($Q32,USD!$D$5:$D$201,0))</f>
        <v>0</v>
      </c>
      <c r="T32" s="27">
        <f>INDEX(USD!$P$5:$P$201,MATCH($Q32,USD!$D$5:$D$201,0))</f>
        <v>40998</v>
      </c>
      <c r="U32" s="25"/>
      <c r="V32" s="25">
        <f>INDEX(USD!$H$5:$H$201,MATCH($Q32,USD!$D$5:$D$201,0))</f>
        <v>1</v>
      </c>
      <c r="W32" s="25">
        <f>INDEX(USD!$I$5:$I$201,MATCH($Q32,USD!$D$5:$D$201,0))</f>
        <v>1</v>
      </c>
      <c r="X32" s="25">
        <f>INDEX(USD!$J$5:$J$201,MATCH($Q32,USD!$D$5:$D$201,0))</f>
        <v>1</v>
      </c>
      <c r="Y32" s="25">
        <f>INDEX(USD!$K$5:$K$201,MATCH($Q32,USD!$D$5:$D$201,0))</f>
        <v>1</v>
      </c>
      <c r="Z32" s="25" t="str">
        <f>INDEX(USD!$L$5:$L$201,MATCH($Q32,USD!$D$5:$D$201,0))</f>
        <v>MID</v>
      </c>
      <c r="AB32" s="8" t="s">
        <v>3</v>
      </c>
      <c r="AC32" s="8" t="s">
        <v>55</v>
      </c>
      <c r="AD32" s="8" t="s">
        <v>56</v>
      </c>
      <c r="AE32" s="8" t="s">
        <v>0</v>
      </c>
      <c r="AF32" s="8" t="s">
        <v>236</v>
      </c>
      <c r="AG32" s="8" t="s">
        <v>569</v>
      </c>
      <c r="AH32" s="8" t="s">
        <v>568</v>
      </c>
      <c r="AI32" s="8" t="s">
        <v>570</v>
      </c>
      <c r="AJ32" s="8" t="s">
        <v>571</v>
      </c>
      <c r="AK32" s="8" t="s">
        <v>572</v>
      </c>
      <c r="AL32" s="8" t="s">
        <v>573</v>
      </c>
      <c r="AM32" s="8" t="s">
        <v>567</v>
      </c>
      <c r="AP32" s="9" t="str">
        <f>INDEX(EUR!$C$5:$C$200,MATCH($AQ32,EUR!$D$5:$D$200,0))</f>
        <v>OIS</v>
      </c>
      <c r="AQ32" s="9" t="str">
        <f>EUR!$D32</f>
        <v>EUREON20Y=</v>
      </c>
      <c r="AR32" s="25" t="str">
        <f>INDEX(EUR!$B$5:$B$200,MATCH($AQ32,EUR!$D$5:$D$200,0))</f>
        <v>20Y</v>
      </c>
      <c r="AS32" s="25">
        <f>INDEX(EUR!$N$5:$N$200,MATCH($AQ32,EUR!$D$5:$D$200,0))</f>
        <v>0</v>
      </c>
      <c r="AT32" s="27">
        <f>INDEX(EUR!$P$5:$P$200,MATCH($AQ32,EUR!$D$5:$D$200,0))</f>
        <v>39450</v>
      </c>
      <c r="AU32" s="25"/>
      <c r="AV32" s="25">
        <f>INDEX(EUR!$H$5:$H$200,MATCH($AQ32,EUR!$D$5:$D$200,0))</f>
        <v>1</v>
      </c>
      <c r="AW32" s="25">
        <f>INDEX(EUR!$I$5:$I$200,MATCH($AQ32,EUR!$D$5:$D$200,0))</f>
        <v>1</v>
      </c>
      <c r="AX32" s="25">
        <f>INDEX(EUR!$J$5:$J$200,MATCH($AQ32,EUR!$D$5:$D$200,0))</f>
        <v>1</v>
      </c>
      <c r="AY32" s="25">
        <f>INDEX(EUR!$K$5:$K$200,MATCH($AQ32,EUR!$D$5:$D$200,0))</f>
        <v>1</v>
      </c>
      <c r="AZ32" s="25" t="str">
        <f>INDEX(EUR!$L$5:$L$200,MATCH($AQ32,EUR!$D$5:$D$200,0))</f>
        <v>MID</v>
      </c>
      <c r="BC32" s="9" t="str">
        <f>INDEX(DKK!$C$5:$C$200,MATCH($BD32,DKK!$D$5:$D$200,0))</f>
        <v>FRA</v>
      </c>
      <c r="BD32" s="9" t="str">
        <f>DKK!$D28</f>
        <v>DKK3F6=</v>
      </c>
      <c r="BE32" s="25" t="str">
        <f>INDEX(DKK!$B$5:$B$200,MATCH($BD32,DKK!$D$5:$D$200,0))</f>
        <v>1.75Y</v>
      </c>
      <c r="BF32" s="25" t="str">
        <f>INDEX(DKK!$N$5:$N$200,MATCH($BD32,DKK!$D$5:$D$200,0))</f>
        <v>3M</v>
      </c>
      <c r="BG32" s="27">
        <f>INDEX(DKK!$P$5:$P$200,MATCH($BD32,DKK!$D$5:$D$200,0))</f>
        <v>36356</v>
      </c>
      <c r="BH32" s="25"/>
      <c r="BI32" s="25">
        <f>INDEX(DKK!$H$5:$H$200,MATCH($BD32,DKK!$D$5:$D$200,0))</f>
        <v>1</v>
      </c>
      <c r="BJ32" s="25">
        <f>INDEX(DKK!$I$5:$I$200,MATCH($BD32,DKK!$D$5:$D$200,0))</f>
        <v>1</v>
      </c>
      <c r="BK32" s="25">
        <f>INDEX(DKK!$J$5:$J$200,MATCH($BD32,DKK!$D$5:$D$200,0))</f>
        <v>1</v>
      </c>
      <c r="BL32" s="25">
        <f>INDEX(DKK!$K$5:$K$200,MATCH($BD32,DKK!$D$5:$D$200,0))</f>
        <v>1</v>
      </c>
      <c r="BM32" s="25" t="str">
        <f>INDEX(DKK!$L$5:$L$200,MATCH($BD32,DKK!$D$5:$D$200,0))</f>
        <v>MID</v>
      </c>
      <c r="BO32" s="8" t="s">
        <v>33</v>
      </c>
      <c r="BP32" s="8" t="s">
        <v>55</v>
      </c>
      <c r="BQ32" s="8" t="s">
        <v>56</v>
      </c>
      <c r="BR32" s="8" t="s">
        <v>0</v>
      </c>
      <c r="BS32" s="8" t="s">
        <v>236</v>
      </c>
      <c r="BT32" s="8" t="s">
        <v>569</v>
      </c>
      <c r="BU32" s="8" t="s">
        <v>568</v>
      </c>
      <c r="BV32" s="8" t="s">
        <v>570</v>
      </c>
      <c r="BW32" s="8" t="s">
        <v>571</v>
      </c>
      <c r="BX32" s="8" t="s">
        <v>572</v>
      </c>
      <c r="BY32" s="8" t="s">
        <v>573</v>
      </c>
      <c r="BZ32" s="8" t="s">
        <v>567</v>
      </c>
    </row>
    <row r="33" spans="2:78" x14ac:dyDescent="0.25">
      <c r="P33" s="9" t="str">
        <f>INDEX(USD!$C$5:$C$201,MATCH($Q33,USD!$D$5:$D$201,0))</f>
        <v>OIS</v>
      </c>
      <c r="Q33" s="9" t="str">
        <f>USD!$D33</f>
        <v>USD30YOIS=ICAP</v>
      </c>
      <c r="R33" s="25" t="str">
        <f>INDEX(USD!$B$5:$B$201,MATCH($Q33,USD!$D$5:$D$201,0))</f>
        <v>30Y</v>
      </c>
      <c r="S33" s="25">
        <f>INDEX(USD!$N$5:$N$201,MATCH($Q33,USD!$D$5:$D$201,0))</f>
        <v>0</v>
      </c>
      <c r="T33" s="27">
        <f>INDEX(USD!$P$5:$P$201,MATCH($Q33,USD!$D$5:$D$201,0))</f>
        <v>40998</v>
      </c>
      <c r="U33" s="25"/>
      <c r="V33" s="25">
        <f>INDEX(USD!$H$5:$H$201,MATCH($Q33,USD!$D$5:$D$201,0))</f>
        <v>1</v>
      </c>
      <c r="W33" s="25">
        <f>INDEX(USD!$I$5:$I$201,MATCH($Q33,USD!$D$5:$D$201,0))</f>
        <v>1</v>
      </c>
      <c r="X33" s="25">
        <f>INDEX(USD!$J$5:$J$201,MATCH($Q33,USD!$D$5:$D$201,0))</f>
        <v>1</v>
      </c>
      <c r="Y33" s="25">
        <f>INDEX(USD!$K$5:$K$201,MATCH($Q33,USD!$D$5:$D$201,0))</f>
        <v>1</v>
      </c>
      <c r="Z33" s="25" t="str">
        <f>INDEX(USD!$L$5:$L$201,MATCH($Q33,USD!$D$5:$D$201,0))</f>
        <v>MID</v>
      </c>
      <c r="AC33" s="9" t="str">
        <f>INDEX(NOK!$C$5:$C$199,MATCH($AD33,NOK!$D$5:$D$199,0))</f>
        <v>IRS</v>
      </c>
      <c r="AD33" s="9" t="str">
        <f>NOK!$D26</f>
        <v>NOKAB3O1Y=</v>
      </c>
      <c r="AE33" s="25" t="str">
        <f>INDEX(NOK!$B$5:$B$199,MATCH($AD33,NOK!$D$5:$D$199,0))</f>
        <v>1Y</v>
      </c>
      <c r="AF33" s="25" t="str">
        <f>INDEX(NOK!$N$5:$N$199,MATCH($AD33,NOK!$D$5:$D$199,0))</f>
        <v>3M</v>
      </c>
      <c r="AG33" s="27">
        <f>INDEX(NOK!$P$5:$P$199,MATCH($AD33,NOK!$D$5:$D$199,0))</f>
        <v>35696</v>
      </c>
      <c r="AH33" s="25"/>
      <c r="AI33" s="25">
        <f>INDEX(NOK!$H$5:$H$199,MATCH($AD33,NOK!$D$5:$D$199,0))</f>
        <v>1</v>
      </c>
      <c r="AJ33" s="25">
        <f>INDEX(NOK!$I$5:$I$199,MATCH($AD33,NOK!$D$5:$D$199,0))</f>
        <v>1</v>
      </c>
      <c r="AK33" s="25">
        <f>INDEX(NOK!$J$5:$J$199,MATCH($AD33,NOK!$D$5:$D$199,0))</f>
        <v>1</v>
      </c>
      <c r="AL33" s="25">
        <f>INDEX(NOK!$K$5:$K$199,MATCH($AD33,NOK!$D$5:$D$199,0))</f>
        <v>1</v>
      </c>
      <c r="AM33" s="25" t="str">
        <f>INDEX(NOK!$L$5:$L$199,MATCH($AD33,NOK!$D$5:$D$199,0))</f>
        <v>MID</v>
      </c>
      <c r="AP33" s="9" t="str">
        <f>INDEX(EUR!$C$5:$C$200,MATCH($AQ33,EUR!$D$5:$D$200,0))</f>
        <v>OIS</v>
      </c>
      <c r="AQ33" s="9" t="str">
        <f>EUR!$D33</f>
        <v>EUREON25Y=</v>
      </c>
      <c r="AR33" s="25" t="str">
        <f>INDEX(EUR!$B$5:$B$200,MATCH($AQ33,EUR!$D$5:$D$200,0))</f>
        <v>25Y</v>
      </c>
      <c r="AS33" s="25">
        <f>INDEX(EUR!$N$5:$N$200,MATCH($AQ33,EUR!$D$5:$D$200,0))</f>
        <v>0</v>
      </c>
      <c r="AT33" s="27">
        <f>INDEX(EUR!$P$5:$P$200,MATCH($AQ33,EUR!$D$5:$D$200,0))</f>
        <v>43025</v>
      </c>
      <c r="AU33" s="25"/>
      <c r="AV33" s="25">
        <f>INDEX(EUR!$H$5:$H$200,MATCH($AQ33,EUR!$D$5:$D$200,0))</f>
        <v>1</v>
      </c>
      <c r="AW33" s="25">
        <f>INDEX(EUR!$I$5:$I$200,MATCH($AQ33,EUR!$D$5:$D$200,0))</f>
        <v>1</v>
      </c>
      <c r="AX33" s="25">
        <f>INDEX(EUR!$J$5:$J$200,MATCH($AQ33,EUR!$D$5:$D$200,0))</f>
        <v>1</v>
      </c>
      <c r="AY33" s="25">
        <f>INDEX(EUR!$K$5:$K$200,MATCH($AQ33,EUR!$D$5:$D$200,0))</f>
        <v>1</v>
      </c>
      <c r="AZ33" s="25" t="str">
        <f>INDEX(EUR!$L$5:$L$200,MATCH($AQ33,EUR!$D$5:$D$200,0))</f>
        <v>MID</v>
      </c>
      <c r="BC33" s="9" t="str">
        <f>INDEX(DKK!$C$5:$C$200,MATCH($BD33,DKK!$D$5:$D$200,0))</f>
        <v>FRA</v>
      </c>
      <c r="BD33" s="9" t="str">
        <f>DKK!$D29</f>
        <v>DKK3F7=</v>
      </c>
      <c r="BE33" s="25" t="str">
        <f>INDEX(DKK!$B$5:$B$200,MATCH($BD33,DKK!$D$5:$D$200,0))</f>
        <v>2Y</v>
      </c>
      <c r="BF33" s="25" t="str">
        <f>INDEX(DKK!$N$5:$N$200,MATCH($BD33,DKK!$D$5:$D$200,0))</f>
        <v>3M</v>
      </c>
      <c r="BG33" s="27">
        <f>INDEX(DKK!$P$5:$P$200,MATCH($BD33,DKK!$D$5:$D$200,0))</f>
        <v>38280</v>
      </c>
      <c r="BH33" s="25"/>
      <c r="BI33" s="25">
        <f>INDEX(DKK!$H$5:$H$200,MATCH($BD33,DKK!$D$5:$D$200,0))</f>
        <v>1</v>
      </c>
      <c r="BJ33" s="25">
        <f>INDEX(DKK!$I$5:$I$200,MATCH($BD33,DKK!$D$5:$D$200,0))</f>
        <v>1</v>
      </c>
      <c r="BK33" s="25">
        <f>INDEX(DKK!$J$5:$J$200,MATCH($BD33,DKK!$D$5:$D$200,0))</f>
        <v>1</v>
      </c>
      <c r="BL33" s="25">
        <f>INDEX(DKK!$K$5:$K$200,MATCH($BD33,DKK!$D$5:$D$200,0))</f>
        <v>1</v>
      </c>
      <c r="BM33" s="25" t="str">
        <f>INDEX(DKK!$L$5:$L$200,MATCH($BD33,DKK!$D$5:$D$200,0))</f>
        <v>MID</v>
      </c>
      <c r="BP33" s="9" t="str">
        <f>INDEX(GBP!$C$5:$C$200,MATCH($BQ33,GBP!$D$5:$D$200,0))</f>
        <v>FRA</v>
      </c>
      <c r="BQ33" s="9" t="str">
        <f>GBP!$D29</f>
        <v>GBP1X4F=</v>
      </c>
      <c r="BR33" s="25" t="str">
        <f>INDEX(GBP!$B$5:$B$200,MATCH($BQ33,GBP!$D$5:$D$200,0))</f>
        <v>4M</v>
      </c>
      <c r="BS33" s="25" t="str">
        <f>INDEX(GBP!$N$5:$N$200,MATCH($BQ33,GBP!$D$5:$D$200,0))</f>
        <v>3M</v>
      </c>
      <c r="BT33" s="27">
        <f>INDEX(GBP!$P$5:$P$200,MATCH($BQ33,GBP!$D$5:$D$200,0))</f>
        <v>34705</v>
      </c>
      <c r="BU33" s="25"/>
      <c r="BV33" s="25">
        <f>INDEX(GBP!$H$5:$H$200,MATCH($BQ33,GBP!$D$5:$D$200,0))</f>
        <v>1</v>
      </c>
      <c r="BW33" s="25">
        <f>INDEX(GBP!$I$5:$I$200,MATCH($BQ33,GBP!$D$5:$D$200,0))</f>
        <v>1</v>
      </c>
      <c r="BX33" s="25">
        <f>INDEX(GBP!$J$5:$J$200,MATCH($BQ33,GBP!$D$5:$D$200,0))</f>
        <v>1</v>
      </c>
      <c r="BY33" s="25">
        <f>INDEX(GBP!$K$5:$K$200,MATCH($BQ33,GBP!$D$5:$D$200,0))</f>
        <v>1</v>
      </c>
      <c r="BZ33" s="25" t="str">
        <f>INDEX(GBP!$L$5:$L$200,MATCH($BQ33,GBP!$D$5:$D$200,0))</f>
        <v>MID</v>
      </c>
    </row>
    <row r="34" spans="2:78" ht="15.75" x14ac:dyDescent="0.25">
      <c r="B34" s="8" t="s">
        <v>33</v>
      </c>
      <c r="C34" s="8" t="s">
        <v>55</v>
      </c>
      <c r="D34" s="8" t="s">
        <v>56</v>
      </c>
      <c r="E34" s="8" t="s">
        <v>0</v>
      </c>
      <c r="F34" s="8" t="s">
        <v>236</v>
      </c>
      <c r="G34" s="8" t="s">
        <v>569</v>
      </c>
      <c r="H34" s="8" t="s">
        <v>568</v>
      </c>
      <c r="I34" s="8" t="s">
        <v>570</v>
      </c>
      <c r="J34" s="8" t="s">
        <v>571</v>
      </c>
      <c r="K34" s="8" t="s">
        <v>572</v>
      </c>
      <c r="L34" s="8" t="s">
        <v>573</v>
      </c>
      <c r="M34" s="8" t="s">
        <v>567</v>
      </c>
      <c r="P34" s="9" t="str">
        <f>INDEX(USD!$C$5:$C$201,MATCH($Q34,USD!$D$5:$D$201,0))</f>
        <v>OIS</v>
      </c>
      <c r="Q34" s="9" t="str">
        <f>USD!$D34</f>
        <v>USD40YOIS=ICAP</v>
      </c>
      <c r="R34" s="25" t="str">
        <f>INDEX(USD!$B$5:$B$201,MATCH($Q34,USD!$D$5:$D$201,0))</f>
        <v>40Y</v>
      </c>
      <c r="S34" s="25">
        <f>INDEX(USD!$N$5:$N$201,MATCH($Q34,USD!$D$5:$D$201,0))</f>
        <v>0</v>
      </c>
      <c r="T34" s="27">
        <f>INDEX(USD!$P$5:$P$201,MATCH($Q34,USD!$D$5:$D$201,0))</f>
        <v>40998</v>
      </c>
      <c r="U34" s="25"/>
      <c r="V34" s="25">
        <f>INDEX(USD!$H$5:$H$201,MATCH($Q34,USD!$D$5:$D$201,0))</f>
        <v>1</v>
      </c>
      <c r="W34" s="25">
        <f>INDEX(USD!$I$5:$I$201,MATCH($Q34,USD!$D$5:$D$201,0))</f>
        <v>1</v>
      </c>
      <c r="X34" s="25">
        <f>INDEX(USD!$J$5:$J$201,MATCH($Q34,USD!$D$5:$D$201,0))</f>
        <v>1</v>
      </c>
      <c r="Y34" s="25">
        <f>INDEX(USD!$K$5:$K$201,MATCH($Q34,USD!$D$5:$D$201,0))</f>
        <v>1</v>
      </c>
      <c r="Z34" s="25" t="str">
        <f>INDEX(USD!$L$5:$L$201,MATCH($Q34,USD!$D$5:$D$201,0))</f>
        <v>MID</v>
      </c>
      <c r="AC34" s="9" t="str">
        <f>INDEX(NOK!$C$5:$C$199,MATCH($AD34,NOK!$D$5:$D$199,0))</f>
        <v>IRS</v>
      </c>
      <c r="AD34" s="9" t="str">
        <f>NOK!$D27</f>
        <v>NOKAB6O2Y=</v>
      </c>
      <c r="AE34" s="25" t="str">
        <f>INDEX(NOK!$B$5:$B$199,MATCH($AD34,NOK!$D$5:$D$199,0))</f>
        <v>2Y</v>
      </c>
      <c r="AF34" s="25" t="str">
        <f>INDEX(NOK!$N$5:$N$199,MATCH($AD34,NOK!$D$5:$D$199,0))</f>
        <v>6M</v>
      </c>
      <c r="AG34" s="27">
        <f>INDEX(NOK!$P$5:$P$199,MATCH($AD34,NOK!$D$5:$D$199,0))</f>
        <v>34705</v>
      </c>
      <c r="AH34" s="25"/>
      <c r="AI34" s="25">
        <f>INDEX(NOK!$H$5:$H$199,MATCH($AD34,NOK!$D$5:$D$199,0))</f>
        <v>1</v>
      </c>
      <c r="AJ34" s="25">
        <f>INDEX(NOK!$I$5:$I$199,MATCH($AD34,NOK!$D$5:$D$199,0))</f>
        <v>1</v>
      </c>
      <c r="AK34" s="25">
        <f>INDEX(NOK!$J$5:$J$199,MATCH($AD34,NOK!$D$5:$D$199,0))</f>
        <v>1</v>
      </c>
      <c r="AL34" s="25">
        <f>INDEX(NOK!$K$5:$K$199,MATCH($AD34,NOK!$D$5:$D$199,0))</f>
        <v>1</v>
      </c>
      <c r="AM34" s="25" t="str">
        <f>INDEX(NOK!$L$5:$L$199,MATCH($AD34,NOK!$D$5:$D$199,0))</f>
        <v>MID</v>
      </c>
      <c r="AP34" s="9" t="str">
        <f>INDEX(EUR!$C$5:$C$200,MATCH($AQ34,EUR!$D$5:$D$200,0))</f>
        <v>OIS</v>
      </c>
      <c r="AQ34" s="9" t="str">
        <f>EUR!$D34</f>
        <v>EUREON30Y=</v>
      </c>
      <c r="AR34" s="25" t="str">
        <f>INDEX(EUR!$B$5:$B$200,MATCH($AQ34,EUR!$D$5:$D$200,0))</f>
        <v>30Y</v>
      </c>
      <c r="AS34" s="25">
        <f>INDEX(EUR!$N$5:$N$200,MATCH($AQ34,EUR!$D$5:$D$200,0))</f>
        <v>0</v>
      </c>
      <c r="AT34" s="27">
        <f>INDEX(EUR!$P$5:$P$200,MATCH($AQ34,EUR!$D$5:$D$200,0))</f>
        <v>39450</v>
      </c>
      <c r="AU34" s="25"/>
      <c r="AV34" s="25">
        <f>INDEX(EUR!$H$5:$H$200,MATCH($AQ34,EUR!$D$5:$D$200,0))</f>
        <v>1</v>
      </c>
      <c r="AW34" s="25">
        <f>INDEX(EUR!$I$5:$I$200,MATCH($AQ34,EUR!$D$5:$D$200,0))</f>
        <v>1</v>
      </c>
      <c r="AX34" s="25">
        <f>INDEX(EUR!$J$5:$J$200,MATCH($AQ34,EUR!$D$5:$D$200,0))</f>
        <v>1</v>
      </c>
      <c r="AY34" s="25">
        <f>INDEX(EUR!$K$5:$K$200,MATCH($AQ34,EUR!$D$5:$D$200,0))</f>
        <v>1</v>
      </c>
      <c r="AZ34" s="25" t="str">
        <f>INDEX(EUR!$L$5:$L$200,MATCH($AQ34,EUR!$D$5:$D$200,0))</f>
        <v>MID</v>
      </c>
      <c r="BC34" s="9" t="str">
        <f>INDEX(DKK!$C$5:$C$200,MATCH($BD34,DKK!$D$5:$D$200,0))</f>
        <v>FRA</v>
      </c>
      <c r="BD34" s="9" t="str">
        <f>DKK!$D30</f>
        <v>DKK3F8=</v>
      </c>
      <c r="BE34" s="25" t="str">
        <f>INDEX(DKK!$B$5:$B$200,MATCH($BD34,DKK!$D$5:$D$200,0))</f>
        <v>2.25Y</v>
      </c>
      <c r="BF34" s="25" t="str">
        <f>INDEX(DKK!$N$5:$N$200,MATCH($BD34,DKK!$D$5:$D$200,0))</f>
        <v>3M</v>
      </c>
      <c r="BG34" s="27">
        <f>INDEX(DKK!$P$5:$P$200,MATCH($BD34,DKK!$D$5:$D$200,0))</f>
        <v>38280</v>
      </c>
      <c r="BH34" s="25"/>
      <c r="BI34" s="25">
        <f>INDEX(DKK!$H$5:$H$200,MATCH($BD34,DKK!$D$5:$D$200,0))</f>
        <v>1</v>
      </c>
      <c r="BJ34" s="25">
        <f>INDEX(DKK!$I$5:$I$200,MATCH($BD34,DKK!$D$5:$D$200,0))</f>
        <v>1</v>
      </c>
      <c r="BK34" s="25">
        <f>INDEX(DKK!$J$5:$J$200,MATCH($BD34,DKK!$D$5:$D$200,0))</f>
        <v>1</v>
      </c>
      <c r="BL34" s="25">
        <f>INDEX(DKK!$K$5:$K$200,MATCH($BD34,DKK!$D$5:$D$200,0))</f>
        <v>1</v>
      </c>
      <c r="BM34" s="25" t="str">
        <f>INDEX(DKK!$L$5:$L$200,MATCH($BD34,DKK!$D$5:$D$200,0))</f>
        <v>MID</v>
      </c>
      <c r="BP34" s="9" t="str">
        <f>INDEX(GBP!$C$5:$C$200,MATCH($BQ34,GBP!$D$5:$D$200,0))</f>
        <v>FRA</v>
      </c>
      <c r="BQ34" s="9" t="str">
        <f>GBP!$D30</f>
        <v>GBP2X5F=</v>
      </c>
      <c r="BR34" s="25" t="str">
        <f>INDEX(GBP!$B$5:$B$200,MATCH($BQ34,GBP!$D$5:$D$200,0))</f>
        <v>5M</v>
      </c>
      <c r="BS34" s="25" t="str">
        <f>INDEX(GBP!$N$5:$N$200,MATCH($BQ34,GBP!$D$5:$D$200,0))</f>
        <v>3M</v>
      </c>
      <c r="BT34" s="27">
        <f>INDEX(GBP!$P$5:$P$200,MATCH($BQ34,GBP!$D$5:$D$200,0))</f>
        <v>34705</v>
      </c>
      <c r="BU34" s="25"/>
      <c r="BV34" s="25">
        <f>INDEX(GBP!$H$5:$H$200,MATCH($BQ34,GBP!$D$5:$D$200,0))</f>
        <v>1</v>
      </c>
      <c r="BW34" s="25">
        <f>INDEX(GBP!$I$5:$I$200,MATCH($BQ34,GBP!$D$5:$D$200,0))</f>
        <v>1</v>
      </c>
      <c r="BX34" s="25">
        <f>INDEX(GBP!$J$5:$J$200,MATCH($BQ34,GBP!$D$5:$D$200,0))</f>
        <v>1</v>
      </c>
      <c r="BY34" s="25">
        <f>INDEX(GBP!$K$5:$K$200,MATCH($BQ34,GBP!$D$5:$D$200,0))</f>
        <v>1</v>
      </c>
      <c r="BZ34" s="25" t="str">
        <f>INDEX(GBP!$L$5:$L$200,MATCH($BQ34,GBP!$D$5:$D$200,0))</f>
        <v>MID</v>
      </c>
    </row>
    <row r="35" spans="2:78" x14ac:dyDescent="0.25">
      <c r="C35" s="9" t="str">
        <f>INDEX(SEK!$C$5:$C$200,MATCH($D35,SEK!$D$5:$D$200,0))</f>
        <v>FRA</v>
      </c>
      <c r="D35" s="9" t="str">
        <f>SEK!$D31</f>
        <v>SEK3F1=</v>
      </c>
      <c r="E35" s="25" t="str">
        <f>INDEX(SEK!$B$5:$B$200,MATCH($D35,SEK!$D$5:$D$200,0))</f>
        <v>6M</v>
      </c>
      <c r="F35" s="25" t="str">
        <f>INDEX(SEK!$N$5:$N$200,MATCH($D35,SEK!$D$5:$D$200,0))</f>
        <v>3M</v>
      </c>
      <c r="G35" s="27">
        <f>INDEX(SEK!$P$5:$P$200,MATCH($D35,SEK!$D$5:$D$200,0))</f>
        <v>35048</v>
      </c>
      <c r="H35" s="25"/>
      <c r="I35" s="25">
        <f>INDEX(SEK!$H$5:$H$200,MATCH($D35,SEK!$D$5:$D$200,0))</f>
        <v>1</v>
      </c>
      <c r="J35" s="25">
        <f>INDEX(SEK!$I$5:$I$200,MATCH($D35,SEK!$D$5:$D$200,0))</f>
        <v>1</v>
      </c>
      <c r="K35" s="25">
        <f>INDEX(SEK!$J$5:$J$200,MATCH($D35,SEK!$D$5:$D$200,0))</f>
        <v>1</v>
      </c>
      <c r="L35" s="25">
        <f>INDEX(SEK!$K$5:$K$200,MATCH($D35,SEK!$D$5:$D$200,0))</f>
        <v>1</v>
      </c>
      <c r="M35" s="25" t="str">
        <f>INDEX(SEK!$L$5:$L$200,MATCH($D35,SEK!$D$5:$D$200,0))</f>
        <v>MID</v>
      </c>
      <c r="AC35" s="9" t="str">
        <f>INDEX(NOK!$C$5:$C$199,MATCH($AD35,NOK!$D$5:$D$199,0))</f>
        <v>IRS</v>
      </c>
      <c r="AD35" s="9" t="str">
        <f>NOK!$D28</f>
        <v>NOKAB6O3Y=</v>
      </c>
      <c r="AE35" s="25" t="str">
        <f>INDEX(NOK!$B$5:$B$199,MATCH($AD35,NOK!$D$5:$D$199,0))</f>
        <v>3Y</v>
      </c>
      <c r="AF35" s="25" t="str">
        <f>INDEX(NOK!$N$5:$N$199,MATCH($AD35,NOK!$D$5:$D$199,0))</f>
        <v>6M</v>
      </c>
      <c r="AG35" s="27">
        <f>INDEX(NOK!$P$5:$P$199,MATCH($AD35,NOK!$D$5:$D$199,0))</f>
        <v>34705</v>
      </c>
      <c r="AH35" s="25"/>
      <c r="AI35" s="25">
        <f>INDEX(NOK!$H$5:$H$199,MATCH($AD35,NOK!$D$5:$D$199,0))</f>
        <v>1</v>
      </c>
      <c r="AJ35" s="25">
        <f>INDEX(NOK!$I$5:$I$199,MATCH($AD35,NOK!$D$5:$D$199,0))</f>
        <v>1</v>
      </c>
      <c r="AK35" s="25">
        <f>INDEX(NOK!$J$5:$J$199,MATCH($AD35,NOK!$D$5:$D$199,0))</f>
        <v>1</v>
      </c>
      <c r="AL35" s="25">
        <f>INDEX(NOK!$K$5:$K$199,MATCH($AD35,NOK!$D$5:$D$199,0))</f>
        <v>1</v>
      </c>
      <c r="AM35" s="25" t="str">
        <f>INDEX(NOK!$L$5:$L$199,MATCH($AD35,NOK!$D$5:$D$199,0))</f>
        <v>MID</v>
      </c>
      <c r="BC35" s="9" t="str">
        <f>INDEX(DKK!$C$5:$C$200,MATCH($BD35,DKK!$D$5:$D$200,0))</f>
        <v>FRA</v>
      </c>
      <c r="BD35" s="9" t="str">
        <f>DKK!$D31</f>
        <v>DKK3F9=</v>
      </c>
      <c r="BE35" s="25" t="str">
        <f>INDEX(DKK!$B$5:$B$200,MATCH($BD35,DKK!$D$5:$D$200,0))</f>
        <v>2.5Y</v>
      </c>
      <c r="BF35" s="25" t="str">
        <f>INDEX(DKK!$N$5:$N$200,MATCH($BD35,DKK!$D$5:$D$200,0))</f>
        <v>3M</v>
      </c>
      <c r="BG35" s="27">
        <f>INDEX(DKK!$P$5:$P$200,MATCH($BD35,DKK!$D$5:$D$200,0))</f>
        <v>38280</v>
      </c>
      <c r="BH35" s="25"/>
      <c r="BI35" s="25">
        <f>INDEX(DKK!$H$5:$H$200,MATCH($BD35,DKK!$D$5:$D$200,0))</f>
        <v>1</v>
      </c>
      <c r="BJ35" s="25">
        <f>INDEX(DKK!$I$5:$I$200,MATCH($BD35,DKK!$D$5:$D$200,0))</f>
        <v>1</v>
      </c>
      <c r="BK35" s="25">
        <f>INDEX(DKK!$J$5:$J$200,MATCH($BD35,DKK!$D$5:$D$200,0))</f>
        <v>1</v>
      </c>
      <c r="BL35" s="25">
        <f>INDEX(DKK!$K$5:$K$200,MATCH($BD35,DKK!$D$5:$D$200,0))</f>
        <v>1</v>
      </c>
      <c r="BM35" s="25" t="str">
        <f>INDEX(DKK!$L$5:$L$200,MATCH($BD35,DKK!$D$5:$D$200,0))</f>
        <v>MID</v>
      </c>
      <c r="BP35" s="9" t="str">
        <f>INDEX(GBP!$C$5:$C$200,MATCH($BQ35,GBP!$D$5:$D$200,0))</f>
        <v>FRA</v>
      </c>
      <c r="BQ35" s="9" t="str">
        <f>GBP!$D31</f>
        <v>GBP3X6F=</v>
      </c>
      <c r="BR35" s="25" t="str">
        <f>INDEX(GBP!$B$5:$B$200,MATCH($BQ35,GBP!$D$5:$D$200,0))</f>
        <v>6M</v>
      </c>
      <c r="BS35" s="25" t="str">
        <f>INDEX(GBP!$N$5:$N$200,MATCH($BQ35,GBP!$D$5:$D$200,0))</f>
        <v>3M</v>
      </c>
      <c r="BT35" s="27">
        <f>INDEX(GBP!$P$5:$P$200,MATCH($BQ35,GBP!$D$5:$D$200,0))</f>
        <v>34705</v>
      </c>
      <c r="BU35" s="25"/>
      <c r="BV35" s="25">
        <f>INDEX(GBP!$H$5:$H$200,MATCH($BQ35,GBP!$D$5:$D$200,0))</f>
        <v>1</v>
      </c>
      <c r="BW35" s="25">
        <f>INDEX(GBP!$I$5:$I$200,MATCH($BQ35,GBP!$D$5:$D$200,0))</f>
        <v>1</v>
      </c>
      <c r="BX35" s="25">
        <f>INDEX(GBP!$J$5:$J$200,MATCH($BQ35,GBP!$D$5:$D$200,0))</f>
        <v>1</v>
      </c>
      <c r="BY35" s="25">
        <f>INDEX(GBP!$K$5:$K$200,MATCH($BQ35,GBP!$D$5:$D$200,0))</f>
        <v>1</v>
      </c>
      <c r="BZ35" s="25" t="str">
        <f>INDEX(GBP!$L$5:$L$200,MATCH($BQ35,GBP!$D$5:$D$200,0))</f>
        <v>MID</v>
      </c>
    </row>
    <row r="36" spans="2:78" ht="15.75" x14ac:dyDescent="0.25">
      <c r="C36" s="9" t="str">
        <f>INDEX(SEK!$C$5:$C$200,MATCH($D36,SEK!$D$5:$D$200,0))</f>
        <v>FRA</v>
      </c>
      <c r="D36" s="9" t="str">
        <f>SEK!$D32</f>
        <v>SEK3F2=</v>
      </c>
      <c r="E36" s="25" t="str">
        <f>INDEX(SEK!$B$5:$B$200,MATCH($D36,SEK!$D$5:$D$200,0))</f>
        <v>9M</v>
      </c>
      <c r="F36" s="25" t="str">
        <f>INDEX(SEK!$N$5:$N$200,MATCH($D36,SEK!$D$5:$D$200,0))</f>
        <v>3M</v>
      </c>
      <c r="G36" s="27">
        <f>INDEX(SEK!$P$5:$P$200,MATCH($D36,SEK!$D$5:$D$200,0))</f>
        <v>35048</v>
      </c>
      <c r="H36" s="25"/>
      <c r="I36" s="25">
        <f>INDEX(SEK!$H$5:$H$200,MATCH($D36,SEK!$D$5:$D$200,0))</f>
        <v>1</v>
      </c>
      <c r="J36" s="25">
        <f>INDEX(SEK!$I$5:$I$200,MATCH($D36,SEK!$D$5:$D$200,0))</f>
        <v>1</v>
      </c>
      <c r="K36" s="25">
        <f>INDEX(SEK!$J$5:$J$200,MATCH($D36,SEK!$D$5:$D$200,0))</f>
        <v>1</v>
      </c>
      <c r="L36" s="25">
        <f>INDEX(SEK!$K$5:$K$200,MATCH($D36,SEK!$D$5:$D$200,0))</f>
        <v>1</v>
      </c>
      <c r="M36" s="25" t="str">
        <f>INDEX(SEK!$L$5:$L$200,MATCH($D36,SEK!$D$5:$D$200,0))</f>
        <v>MID</v>
      </c>
      <c r="O36" s="8" t="s">
        <v>2</v>
      </c>
      <c r="P36" s="8" t="s">
        <v>55</v>
      </c>
      <c r="Q36" s="8" t="s">
        <v>56</v>
      </c>
      <c r="R36" s="8" t="s">
        <v>0</v>
      </c>
      <c r="S36" s="8" t="s">
        <v>236</v>
      </c>
      <c r="T36" s="8" t="s">
        <v>569</v>
      </c>
      <c r="U36" s="8" t="s">
        <v>568</v>
      </c>
      <c r="V36" s="8" t="s">
        <v>570</v>
      </c>
      <c r="W36" s="8" t="s">
        <v>571</v>
      </c>
      <c r="X36" s="8" t="s">
        <v>572</v>
      </c>
      <c r="Y36" s="8" t="s">
        <v>573</v>
      </c>
      <c r="Z36" s="8" t="s">
        <v>567</v>
      </c>
      <c r="AC36" s="9" t="str">
        <f>INDEX(NOK!$C$5:$C$199,MATCH($AD36,NOK!$D$5:$D$199,0))</f>
        <v>IRS</v>
      </c>
      <c r="AD36" s="9" t="str">
        <f>NOK!$D29</f>
        <v>NOKAB6O4Y=</v>
      </c>
      <c r="AE36" s="25" t="str">
        <f>INDEX(NOK!$B$5:$B$199,MATCH($AD36,NOK!$D$5:$D$199,0))</f>
        <v>4Y</v>
      </c>
      <c r="AF36" s="25" t="str">
        <f>INDEX(NOK!$N$5:$N$199,MATCH($AD36,NOK!$D$5:$D$199,0))</f>
        <v>6M</v>
      </c>
      <c r="AG36" s="27">
        <f>INDEX(NOK!$P$5:$P$199,MATCH($AD36,NOK!$D$5:$D$199,0))</f>
        <v>34705</v>
      </c>
      <c r="AH36" s="25"/>
      <c r="AI36" s="25">
        <f>INDEX(NOK!$H$5:$H$199,MATCH($AD36,NOK!$D$5:$D$199,0))</f>
        <v>1</v>
      </c>
      <c r="AJ36" s="25">
        <f>INDEX(NOK!$I$5:$I$199,MATCH($AD36,NOK!$D$5:$D$199,0))</f>
        <v>1</v>
      </c>
      <c r="AK36" s="25">
        <f>INDEX(NOK!$J$5:$J$199,MATCH($AD36,NOK!$D$5:$D$199,0))</f>
        <v>1</v>
      </c>
      <c r="AL36" s="25">
        <f>INDEX(NOK!$K$5:$K$199,MATCH($AD36,NOK!$D$5:$D$199,0))</f>
        <v>1</v>
      </c>
      <c r="AM36" s="25" t="str">
        <f>INDEX(NOK!$L$5:$L$199,MATCH($AD36,NOK!$D$5:$D$199,0))</f>
        <v>MID</v>
      </c>
      <c r="AO36" s="8" t="s">
        <v>2</v>
      </c>
      <c r="AP36" s="8" t="s">
        <v>55</v>
      </c>
      <c r="AQ36" s="8" t="s">
        <v>56</v>
      </c>
      <c r="AR36" s="8" t="s">
        <v>0</v>
      </c>
      <c r="AS36" s="8" t="s">
        <v>236</v>
      </c>
      <c r="AT36" s="8" t="s">
        <v>569</v>
      </c>
      <c r="AU36" s="8" t="s">
        <v>568</v>
      </c>
      <c r="AV36" s="8" t="s">
        <v>570</v>
      </c>
      <c r="AW36" s="8" t="s">
        <v>571</v>
      </c>
      <c r="AX36" s="8" t="s">
        <v>572</v>
      </c>
      <c r="AY36" s="8" t="s">
        <v>573</v>
      </c>
      <c r="AZ36" s="8" t="s">
        <v>567</v>
      </c>
      <c r="BC36" s="9" t="str">
        <f>INDEX(DKK!$C$5:$C$200,MATCH($BD36,DKK!$D$5:$D$200,0))</f>
        <v>FRA</v>
      </c>
      <c r="BD36" s="9" t="str">
        <f>DKK!$D32</f>
        <v>DKK3F10=</v>
      </c>
      <c r="BE36" s="25" t="str">
        <f>INDEX(DKK!$B$5:$B$200,MATCH($BD36,DKK!$D$5:$D$200,0))</f>
        <v>2.75Y</v>
      </c>
      <c r="BF36" s="25" t="str">
        <f>INDEX(DKK!$N$5:$N$200,MATCH($BD36,DKK!$D$5:$D$200,0))</f>
        <v>3M</v>
      </c>
      <c r="BG36" s="27">
        <f>INDEX(DKK!$P$5:$P$200,MATCH($BD36,DKK!$D$5:$D$200,0))</f>
        <v>38280</v>
      </c>
      <c r="BH36" s="25"/>
      <c r="BI36" s="25">
        <f>INDEX(DKK!$H$5:$H$200,MATCH($BD36,DKK!$D$5:$D$200,0))</f>
        <v>1</v>
      </c>
      <c r="BJ36" s="25">
        <f>INDEX(DKK!$I$5:$I$200,MATCH($BD36,DKK!$D$5:$D$200,0))</f>
        <v>1</v>
      </c>
      <c r="BK36" s="25">
        <f>INDEX(DKK!$J$5:$J$200,MATCH($BD36,DKK!$D$5:$D$200,0))</f>
        <v>1</v>
      </c>
      <c r="BL36" s="25">
        <f>INDEX(DKK!$K$5:$K$200,MATCH($BD36,DKK!$D$5:$D$200,0))</f>
        <v>1</v>
      </c>
      <c r="BM36" s="25" t="str">
        <f>INDEX(DKK!$L$5:$L$200,MATCH($BD36,DKK!$D$5:$D$200,0))</f>
        <v>MID</v>
      </c>
      <c r="BP36" s="9" t="str">
        <f>INDEX(GBP!$C$5:$C$200,MATCH($BQ36,GBP!$D$5:$D$200,0))</f>
        <v>FRA</v>
      </c>
      <c r="BQ36" s="9" t="str">
        <f>GBP!$D32</f>
        <v>GBP4X7F=</v>
      </c>
      <c r="BR36" s="25" t="str">
        <f>INDEX(GBP!$B$5:$B$200,MATCH($BQ36,GBP!$D$5:$D$200,0))</f>
        <v>7M</v>
      </c>
      <c r="BS36" s="25" t="str">
        <f>INDEX(GBP!$N$5:$N$200,MATCH($BQ36,GBP!$D$5:$D$200,0))</f>
        <v>3M</v>
      </c>
      <c r="BT36" s="27">
        <f>INDEX(GBP!$P$5:$P$200,MATCH($BQ36,GBP!$D$5:$D$200,0))</f>
        <v>34705</v>
      </c>
      <c r="BU36" s="25"/>
      <c r="BV36" s="25">
        <f>INDEX(GBP!$H$5:$H$200,MATCH($BQ36,GBP!$D$5:$D$200,0))</f>
        <v>1</v>
      </c>
      <c r="BW36" s="25">
        <f>INDEX(GBP!$I$5:$I$200,MATCH($BQ36,GBP!$D$5:$D$200,0))</f>
        <v>1</v>
      </c>
      <c r="BX36" s="25">
        <f>INDEX(GBP!$J$5:$J$200,MATCH($BQ36,GBP!$D$5:$D$200,0))</f>
        <v>1</v>
      </c>
      <c r="BY36" s="25">
        <f>INDEX(GBP!$K$5:$K$200,MATCH($BQ36,GBP!$D$5:$D$200,0))</f>
        <v>1</v>
      </c>
      <c r="BZ36" s="25" t="str">
        <f>INDEX(GBP!$L$5:$L$200,MATCH($BQ36,GBP!$D$5:$D$200,0))</f>
        <v>MID</v>
      </c>
    </row>
    <row r="37" spans="2:78" x14ac:dyDescent="0.25">
      <c r="C37" s="9" t="str">
        <f>INDEX(SEK!$C$5:$C$200,MATCH($D37,SEK!$D$5:$D$200,0))</f>
        <v>FRA</v>
      </c>
      <c r="D37" s="9" t="str">
        <f>SEK!$D33</f>
        <v>SEK3F3=</v>
      </c>
      <c r="E37" s="25" t="str">
        <f>INDEX(SEK!$B$5:$B$200,MATCH($D37,SEK!$D$5:$D$200,0))</f>
        <v>1Y</v>
      </c>
      <c r="F37" s="25" t="str">
        <f>INDEX(SEK!$N$5:$N$200,MATCH($D37,SEK!$D$5:$D$200,0))</f>
        <v>3M</v>
      </c>
      <c r="G37" s="27">
        <f>INDEX(SEK!$P$5:$P$200,MATCH($D37,SEK!$D$5:$D$200,0))</f>
        <v>35048</v>
      </c>
      <c r="H37" s="25"/>
      <c r="I37" s="25">
        <f>INDEX(SEK!$H$5:$H$200,MATCH($D37,SEK!$D$5:$D$200,0))</f>
        <v>1</v>
      </c>
      <c r="J37" s="25">
        <f>INDEX(SEK!$I$5:$I$200,MATCH($D37,SEK!$D$5:$D$200,0))</f>
        <v>1</v>
      </c>
      <c r="K37" s="25">
        <f>INDEX(SEK!$J$5:$J$200,MATCH($D37,SEK!$D$5:$D$200,0))</f>
        <v>1</v>
      </c>
      <c r="L37" s="25">
        <f>INDEX(SEK!$K$5:$K$200,MATCH($D37,SEK!$D$5:$D$200,0))</f>
        <v>1</v>
      </c>
      <c r="M37" s="25" t="str">
        <f>INDEX(SEK!$L$5:$L$200,MATCH($D37,SEK!$D$5:$D$200,0))</f>
        <v>MID</v>
      </c>
      <c r="P37" s="9" t="str">
        <f>INDEX(USD!$C$5:$C$201,MATCH($Q37,USD!$D$5:$D$201,0))</f>
        <v>IBOR</v>
      </c>
      <c r="Q37" s="9" t="str">
        <f>USD!$D35</f>
        <v>USDSOFR=</v>
      </c>
      <c r="R37" s="25" t="str">
        <f>INDEX(USD!$B$5:$B$201,MATCH($Q37,USD!$D$5:$D$201,0))</f>
        <v>ON</v>
      </c>
      <c r="S37" s="25">
        <f>INDEX(USD!$N$5:$N$201,MATCH($Q37,USD!$D$5:$D$201,0))</f>
        <v>0</v>
      </c>
      <c r="T37" s="27">
        <f>INDEX(USD!$P$5:$P$201,MATCH($Q37,USD!$D$5:$D$201,0))</f>
        <v>41873</v>
      </c>
      <c r="U37" s="25"/>
      <c r="V37" s="25">
        <f>INDEX(USD!$H$5:$H$201,MATCH($Q37,USD!$D$5:$D$201,0))</f>
        <v>1</v>
      </c>
      <c r="W37" s="25">
        <f>INDEX(USD!$I$5:$I$201,MATCH($Q37,USD!$D$5:$D$201,0))</f>
        <v>1</v>
      </c>
      <c r="X37" s="25">
        <f>INDEX(USD!$J$5:$J$201,MATCH($Q37,USD!$D$5:$D$201,0))</f>
        <v>1</v>
      </c>
      <c r="Y37" s="25">
        <f>INDEX(USD!$K$5:$K$201,MATCH($Q37,USD!$D$5:$D$201,0))</f>
        <v>1</v>
      </c>
      <c r="Z37" s="25" t="str">
        <f>INDEX(USD!$L$5:$L$201,MATCH($Q37,USD!$D$5:$D$201,0))</f>
        <v>MID</v>
      </c>
      <c r="AC37" s="9" t="str">
        <f>INDEX(NOK!$C$5:$C$199,MATCH($AD37,NOK!$D$5:$D$199,0))</f>
        <v>IRS</v>
      </c>
      <c r="AD37" s="9" t="str">
        <f>NOK!$D30</f>
        <v>NOKAB6O5Y=</v>
      </c>
      <c r="AE37" s="25" t="str">
        <f>INDEX(NOK!$B$5:$B$199,MATCH($AD37,NOK!$D$5:$D$199,0))</f>
        <v>5Y</v>
      </c>
      <c r="AF37" s="25" t="str">
        <f>INDEX(NOK!$N$5:$N$199,MATCH($AD37,NOK!$D$5:$D$199,0))</f>
        <v>6M</v>
      </c>
      <c r="AG37" s="27">
        <f>INDEX(NOK!$P$5:$P$199,MATCH($AD37,NOK!$D$5:$D$199,0))</f>
        <v>34705</v>
      </c>
      <c r="AH37" s="25"/>
      <c r="AI37" s="25">
        <f>INDEX(NOK!$H$5:$H$199,MATCH($AD37,NOK!$D$5:$D$199,0))</f>
        <v>1</v>
      </c>
      <c r="AJ37" s="25">
        <f>INDEX(NOK!$I$5:$I$199,MATCH($AD37,NOK!$D$5:$D$199,0))</f>
        <v>1</v>
      </c>
      <c r="AK37" s="25">
        <f>INDEX(NOK!$J$5:$J$199,MATCH($AD37,NOK!$D$5:$D$199,0))</f>
        <v>1</v>
      </c>
      <c r="AL37" s="25">
        <f>INDEX(NOK!$K$5:$K$199,MATCH($AD37,NOK!$D$5:$D$199,0))</f>
        <v>1</v>
      </c>
      <c r="AM37" s="25" t="str">
        <f>INDEX(NOK!$L$5:$L$199,MATCH($AD37,NOK!$D$5:$D$199,0))</f>
        <v>MID</v>
      </c>
      <c r="AP37" s="9" t="str">
        <f>INDEX(EUR!$C$5:$C$200,MATCH($AQ37,EUR!$D$5:$D$200,0))</f>
        <v>IBOR</v>
      </c>
      <c r="AQ37" s="9" t="str">
        <f>EUR!$D35</f>
        <v>EONIA=</v>
      </c>
      <c r="AR37" s="25" t="str">
        <f>INDEX(EUR!$B$5:$B$200,MATCH($AQ37,EUR!$D$5:$D$200,0))</f>
        <v>ON</v>
      </c>
      <c r="AS37" s="25">
        <f>INDEX(EUR!$N$5:$N$200,MATCH($AQ37,EUR!$D$5:$D$200,0))</f>
        <v>0</v>
      </c>
      <c r="AT37" s="27">
        <f>INDEX(EUR!$P$5:$P$200,MATCH($AQ37,EUR!$D$5:$D$200,0))</f>
        <v>36164</v>
      </c>
      <c r="AU37" s="25"/>
      <c r="AV37" s="25">
        <f>INDEX(EUR!$H$5:$H$200,MATCH($AQ37,EUR!$D$5:$D$200,0))</f>
        <v>1</v>
      </c>
      <c r="AW37" s="25">
        <f>INDEX(EUR!$I$5:$I$200,MATCH($AQ37,EUR!$D$5:$D$200,0))</f>
        <v>1</v>
      </c>
      <c r="AX37" s="25">
        <f>INDEX(EUR!$J$5:$J$200,MATCH($AQ37,EUR!$D$5:$D$200,0))</f>
        <v>1</v>
      </c>
      <c r="AY37" s="25">
        <f>INDEX(EUR!$K$5:$K$200,MATCH($AQ37,EUR!$D$5:$D$200,0))</f>
        <v>1</v>
      </c>
      <c r="AZ37" s="25" t="str">
        <f>INDEX(EUR!$L$5:$L$200,MATCH($AQ37,EUR!$D$5:$D$200,0))</f>
        <v>MID</v>
      </c>
      <c r="BC37" s="9" t="str">
        <f>INDEX(DKK!$C$5:$C$200,MATCH($BD37,DKK!$D$5:$D$200,0))</f>
        <v>FRA</v>
      </c>
      <c r="BD37" s="9" t="str">
        <f>DKK!$D33</f>
        <v>DKK6F1=</v>
      </c>
      <c r="BE37" s="25" t="str">
        <f>INDEX(DKK!$B$5:$B$200,MATCH($BD37,DKK!$D$5:$D$200,0))</f>
        <v>9M</v>
      </c>
      <c r="BF37" s="25" t="str">
        <f>INDEX(DKK!$N$5:$N$200,MATCH($BD37,DKK!$D$5:$D$200,0))</f>
        <v>6M</v>
      </c>
      <c r="BG37" s="27">
        <f>INDEX(DKK!$P$5:$P$200,MATCH($BD37,DKK!$D$5:$D$200,0))</f>
        <v>36322</v>
      </c>
      <c r="BH37" s="25"/>
      <c r="BI37" s="25">
        <f>INDEX(DKK!$H$5:$H$200,MATCH($BD37,DKK!$D$5:$D$200,0))</f>
        <v>1</v>
      </c>
      <c r="BJ37" s="25">
        <f>INDEX(DKK!$I$5:$I$200,MATCH($BD37,DKK!$D$5:$D$200,0))</f>
        <v>1</v>
      </c>
      <c r="BK37" s="25">
        <f>INDEX(DKK!$J$5:$J$200,MATCH($BD37,DKK!$D$5:$D$200,0))</f>
        <v>1</v>
      </c>
      <c r="BL37" s="25">
        <f>INDEX(DKK!$K$5:$K$200,MATCH($BD37,DKK!$D$5:$D$200,0))</f>
        <v>1</v>
      </c>
      <c r="BM37" s="25" t="str">
        <f>INDEX(DKK!$L$5:$L$200,MATCH($BD37,DKK!$D$5:$D$200,0))</f>
        <v>MID</v>
      </c>
      <c r="BP37" s="9" t="str">
        <f>INDEX(GBP!$C$5:$C$200,MATCH($BQ37,GBP!$D$5:$D$200,0))</f>
        <v>FRA</v>
      </c>
      <c r="BQ37" s="9" t="str">
        <f>GBP!$D33</f>
        <v>GBP5X8F=</v>
      </c>
      <c r="BR37" s="25" t="str">
        <f>INDEX(GBP!$B$5:$B$200,MATCH($BQ37,GBP!$D$5:$D$200,0))</f>
        <v>8M</v>
      </c>
      <c r="BS37" s="25" t="str">
        <f>INDEX(GBP!$N$5:$N$200,MATCH($BQ37,GBP!$D$5:$D$200,0))</f>
        <v>3M</v>
      </c>
      <c r="BT37" s="27">
        <f>INDEX(GBP!$P$5:$P$200,MATCH($BQ37,GBP!$D$5:$D$200,0))</f>
        <v>34705</v>
      </c>
      <c r="BU37" s="25"/>
      <c r="BV37" s="25">
        <f>INDEX(GBP!$H$5:$H$200,MATCH($BQ37,GBP!$D$5:$D$200,0))</f>
        <v>1</v>
      </c>
      <c r="BW37" s="25">
        <f>INDEX(GBP!$I$5:$I$200,MATCH($BQ37,GBP!$D$5:$D$200,0))</f>
        <v>1</v>
      </c>
      <c r="BX37" s="25">
        <f>INDEX(GBP!$J$5:$J$200,MATCH($BQ37,GBP!$D$5:$D$200,0))</f>
        <v>1</v>
      </c>
      <c r="BY37" s="25">
        <f>INDEX(GBP!$K$5:$K$200,MATCH($BQ37,GBP!$D$5:$D$200,0))</f>
        <v>1</v>
      </c>
      <c r="BZ37" s="25" t="str">
        <f>INDEX(GBP!$L$5:$L$200,MATCH($BQ37,GBP!$D$5:$D$200,0))</f>
        <v>MID</v>
      </c>
    </row>
    <row r="38" spans="2:78" x14ac:dyDescent="0.25">
      <c r="C38" s="9" t="str">
        <f>INDEX(SEK!$C$5:$C$200,MATCH($D38,SEK!$D$5:$D$200,0))</f>
        <v>FRA</v>
      </c>
      <c r="D38" s="9" t="str">
        <f>SEK!$D34</f>
        <v>SEK3F4=</v>
      </c>
      <c r="E38" s="25" t="str">
        <f>INDEX(SEK!$B$5:$B$200,MATCH($D38,SEK!$D$5:$D$200,0))</f>
        <v>1.25Y</v>
      </c>
      <c r="F38" s="25" t="str">
        <f>INDEX(SEK!$N$5:$N$200,MATCH($D38,SEK!$D$5:$D$200,0))</f>
        <v>3M</v>
      </c>
      <c r="G38" s="27">
        <f>INDEX(SEK!$P$5:$P$200,MATCH($D38,SEK!$D$5:$D$200,0))</f>
        <v>35048</v>
      </c>
      <c r="H38" s="25"/>
      <c r="I38" s="25">
        <f>INDEX(SEK!$H$5:$H$200,MATCH($D38,SEK!$D$5:$D$200,0))</f>
        <v>1</v>
      </c>
      <c r="J38" s="25">
        <f>INDEX(SEK!$I$5:$I$200,MATCH($D38,SEK!$D$5:$D$200,0))</f>
        <v>1</v>
      </c>
      <c r="K38" s="25">
        <f>INDEX(SEK!$J$5:$J$200,MATCH($D38,SEK!$D$5:$D$200,0))</f>
        <v>1</v>
      </c>
      <c r="L38" s="25">
        <f>INDEX(SEK!$K$5:$K$200,MATCH($D38,SEK!$D$5:$D$200,0))</f>
        <v>1</v>
      </c>
      <c r="M38" s="25" t="str">
        <f>INDEX(SEK!$L$5:$L$200,MATCH($D38,SEK!$D$5:$D$200,0))</f>
        <v>MID</v>
      </c>
      <c r="P38" s="9" t="str">
        <f>INDEX(USD!$C$5:$C$201,MATCH($Q38,USD!$D$5:$D$201,0))</f>
        <v>IBOR</v>
      </c>
      <c r="Q38" s="9" t="str">
        <f>USD!$D36</f>
        <v>USDONFSR=</v>
      </c>
      <c r="R38" s="25" t="str">
        <f>INDEX(USD!$B$5:$B$201,MATCH($Q38,USD!$D$5:$D$201,0))</f>
        <v>ON</v>
      </c>
      <c r="S38" s="25">
        <f>INDEX(USD!$N$5:$N$201,MATCH($Q38,USD!$D$5:$D$201,0))</f>
        <v>0</v>
      </c>
      <c r="T38" s="27">
        <f>INDEX(USD!$P$5:$P$201,MATCH($Q38,USD!$D$5:$D$201,0))</f>
        <v>36893</v>
      </c>
      <c r="U38" s="25"/>
      <c r="V38" s="25">
        <f>INDEX(USD!$H$5:$H$201,MATCH($Q38,USD!$D$5:$D$201,0))</f>
        <v>1</v>
      </c>
      <c r="W38" s="25">
        <f>INDEX(USD!$I$5:$I$201,MATCH($Q38,USD!$D$5:$D$201,0))</f>
        <v>1</v>
      </c>
      <c r="X38" s="25">
        <f>INDEX(USD!$J$5:$J$201,MATCH($Q38,USD!$D$5:$D$201,0))</f>
        <v>1</v>
      </c>
      <c r="Y38" s="25">
        <f>INDEX(USD!$K$5:$K$201,MATCH($Q38,USD!$D$5:$D$201,0))</f>
        <v>1</v>
      </c>
      <c r="Z38" s="25" t="str">
        <f>INDEX(USD!$L$5:$L$201,MATCH($Q38,USD!$D$5:$D$201,0))</f>
        <v>MID</v>
      </c>
      <c r="AC38" s="9" t="str">
        <f>INDEX(NOK!$C$5:$C$199,MATCH($AD38,NOK!$D$5:$D$199,0))</f>
        <v>IRS</v>
      </c>
      <c r="AD38" s="9" t="str">
        <f>NOK!$D31</f>
        <v>NOKAB6O6Y=</v>
      </c>
      <c r="AE38" s="25" t="str">
        <f>INDEX(NOK!$B$5:$B$199,MATCH($AD38,NOK!$D$5:$D$199,0))</f>
        <v>6Y</v>
      </c>
      <c r="AF38" s="25" t="str">
        <f>INDEX(NOK!$N$5:$N$199,MATCH($AD38,NOK!$D$5:$D$199,0))</f>
        <v>6M</v>
      </c>
      <c r="AG38" s="27">
        <f>INDEX(NOK!$P$5:$P$199,MATCH($AD38,NOK!$D$5:$D$199,0))</f>
        <v>35655</v>
      </c>
      <c r="AH38" s="25"/>
      <c r="AI38" s="25">
        <f>INDEX(NOK!$H$5:$H$199,MATCH($AD38,NOK!$D$5:$D$199,0))</f>
        <v>1</v>
      </c>
      <c r="AJ38" s="25">
        <f>INDEX(NOK!$I$5:$I$199,MATCH($AD38,NOK!$D$5:$D$199,0))</f>
        <v>1</v>
      </c>
      <c r="AK38" s="25">
        <f>INDEX(NOK!$J$5:$J$199,MATCH($AD38,NOK!$D$5:$D$199,0))</f>
        <v>1</v>
      </c>
      <c r="AL38" s="25">
        <f>INDEX(NOK!$K$5:$K$199,MATCH($AD38,NOK!$D$5:$D$199,0))</f>
        <v>1</v>
      </c>
      <c r="AM38" s="25" t="str">
        <f>INDEX(NOK!$L$5:$L$199,MATCH($AD38,NOK!$D$5:$D$199,0))</f>
        <v>MID</v>
      </c>
      <c r="AP38" s="9" t="str">
        <f>INDEX(EUR!$C$5:$C$200,MATCH($AQ38,EUR!$D$5:$D$200,0))</f>
        <v>IBOR</v>
      </c>
      <c r="AQ38" s="9" t="str">
        <f>EUR!$D36</f>
        <v>EURIBORSWD=</v>
      </c>
      <c r="AR38" s="25" t="str">
        <f>INDEX(EUR!$B$5:$B$200,MATCH($AQ38,EUR!$D$5:$D$200,0))</f>
        <v>SW</v>
      </c>
      <c r="AS38" s="25">
        <f>INDEX(EUR!$N$5:$N$200,MATCH($AQ38,EUR!$D$5:$D$200,0))</f>
        <v>0</v>
      </c>
      <c r="AT38" s="27">
        <f>INDEX(EUR!$P$5:$P$200,MATCH($AQ38,EUR!$D$5:$D$200,0))</f>
        <v>36159</v>
      </c>
      <c r="AU38" s="25"/>
      <c r="AV38" s="25">
        <f>INDEX(EUR!$H$5:$H$200,MATCH($AQ38,EUR!$D$5:$D$200,0))</f>
        <v>1</v>
      </c>
      <c r="AW38" s="25">
        <f>INDEX(EUR!$I$5:$I$200,MATCH($AQ38,EUR!$D$5:$D$200,0))</f>
        <v>1</v>
      </c>
      <c r="AX38" s="25">
        <f>INDEX(EUR!$J$5:$J$200,MATCH($AQ38,EUR!$D$5:$D$200,0))</f>
        <v>1</v>
      </c>
      <c r="AY38" s="25">
        <f>INDEX(EUR!$K$5:$K$200,MATCH($AQ38,EUR!$D$5:$D$200,0))</f>
        <v>1</v>
      </c>
      <c r="AZ38" s="25" t="str">
        <f>INDEX(EUR!$L$5:$L$200,MATCH($AQ38,EUR!$D$5:$D$200,0))</f>
        <v>MID</v>
      </c>
      <c r="BC38" s="9" t="str">
        <f>INDEX(DKK!$C$5:$C$200,MATCH($BD38,DKK!$D$5:$D$200,0))</f>
        <v>FRA</v>
      </c>
      <c r="BD38" s="9" t="str">
        <f>DKK!$D34</f>
        <v>DKK6F2=</v>
      </c>
      <c r="BE38" s="25" t="str">
        <f>INDEX(DKK!$B$5:$B$200,MATCH($BD38,DKK!$D$5:$D$200,0))</f>
        <v>1Y</v>
      </c>
      <c r="BF38" s="25" t="str">
        <f>INDEX(DKK!$N$5:$N$200,MATCH($BD38,DKK!$D$5:$D$200,0))</f>
        <v>6M</v>
      </c>
      <c r="BG38" s="27">
        <f>INDEX(DKK!$P$5:$P$200,MATCH($BD38,DKK!$D$5:$D$200,0))</f>
        <v>36322</v>
      </c>
      <c r="BH38" s="25"/>
      <c r="BI38" s="25">
        <f>INDEX(DKK!$H$5:$H$200,MATCH($BD38,DKK!$D$5:$D$200,0))</f>
        <v>1</v>
      </c>
      <c r="BJ38" s="25">
        <f>INDEX(DKK!$I$5:$I$200,MATCH($BD38,DKK!$D$5:$D$200,0))</f>
        <v>1</v>
      </c>
      <c r="BK38" s="25">
        <f>INDEX(DKK!$J$5:$J$200,MATCH($BD38,DKK!$D$5:$D$200,0))</f>
        <v>1</v>
      </c>
      <c r="BL38" s="25">
        <f>INDEX(DKK!$K$5:$K$200,MATCH($BD38,DKK!$D$5:$D$200,0))</f>
        <v>1</v>
      </c>
      <c r="BM38" s="25" t="str">
        <f>INDEX(DKK!$L$5:$L$200,MATCH($BD38,DKK!$D$5:$D$200,0))</f>
        <v>MID</v>
      </c>
      <c r="BP38" s="9" t="str">
        <f>INDEX(GBP!$C$5:$C$200,MATCH($BQ38,GBP!$D$5:$D$200,0))</f>
        <v>FRA</v>
      </c>
      <c r="BQ38" s="9" t="str">
        <f>GBP!$D34</f>
        <v>GBP6X9F=</v>
      </c>
      <c r="BR38" s="25" t="str">
        <f>INDEX(GBP!$B$5:$B$200,MATCH($BQ38,GBP!$D$5:$D$200,0))</f>
        <v>9M</v>
      </c>
      <c r="BS38" s="25" t="str">
        <f>INDEX(GBP!$N$5:$N$200,MATCH($BQ38,GBP!$D$5:$D$200,0))</f>
        <v>3M</v>
      </c>
      <c r="BT38" s="27">
        <f>INDEX(GBP!$P$5:$P$200,MATCH($BQ38,GBP!$D$5:$D$200,0))</f>
        <v>34705</v>
      </c>
      <c r="BU38" s="25"/>
      <c r="BV38" s="25">
        <f>INDEX(GBP!$H$5:$H$200,MATCH($BQ38,GBP!$D$5:$D$200,0))</f>
        <v>1</v>
      </c>
      <c r="BW38" s="25">
        <f>INDEX(GBP!$I$5:$I$200,MATCH($BQ38,GBP!$D$5:$D$200,0))</f>
        <v>1</v>
      </c>
      <c r="BX38" s="25">
        <f>INDEX(GBP!$J$5:$J$200,MATCH($BQ38,GBP!$D$5:$D$200,0))</f>
        <v>1</v>
      </c>
      <c r="BY38" s="25">
        <f>INDEX(GBP!$K$5:$K$200,MATCH($BQ38,GBP!$D$5:$D$200,0))</f>
        <v>1</v>
      </c>
      <c r="BZ38" s="25" t="str">
        <f>INDEX(GBP!$L$5:$L$200,MATCH($BQ38,GBP!$D$5:$D$200,0))</f>
        <v>MID</v>
      </c>
    </row>
    <row r="39" spans="2:78" x14ac:dyDescent="0.25">
      <c r="C39" s="9" t="str">
        <f>INDEX(SEK!$C$5:$C$200,MATCH($D39,SEK!$D$5:$D$200,0))</f>
        <v>FRA</v>
      </c>
      <c r="D39" s="9" t="str">
        <f>SEK!$D35</f>
        <v>SEK3F5=</v>
      </c>
      <c r="E39" s="25" t="str">
        <f>INDEX(SEK!$B$5:$B$200,MATCH($D39,SEK!$D$5:$D$200,0))</f>
        <v>1.5Y</v>
      </c>
      <c r="F39" s="25" t="str">
        <f>INDEX(SEK!$N$5:$N$200,MATCH($D39,SEK!$D$5:$D$200,0))</f>
        <v>3M</v>
      </c>
      <c r="G39" s="27">
        <f>INDEX(SEK!$P$5:$P$200,MATCH($D39,SEK!$D$5:$D$200,0))</f>
        <v>35048</v>
      </c>
      <c r="H39" s="25"/>
      <c r="I39" s="25">
        <f>INDEX(SEK!$H$5:$H$200,MATCH($D39,SEK!$D$5:$D$200,0))</f>
        <v>1</v>
      </c>
      <c r="J39" s="25">
        <f>INDEX(SEK!$I$5:$I$200,MATCH($D39,SEK!$D$5:$D$200,0))</f>
        <v>1</v>
      </c>
      <c r="K39" s="25">
        <f>INDEX(SEK!$J$5:$J$200,MATCH($D39,SEK!$D$5:$D$200,0))</f>
        <v>1</v>
      </c>
      <c r="L39" s="25">
        <f>INDEX(SEK!$K$5:$K$200,MATCH($D39,SEK!$D$5:$D$200,0))</f>
        <v>1</v>
      </c>
      <c r="M39" s="25" t="str">
        <f>INDEX(SEK!$L$5:$L$200,MATCH($D39,SEK!$D$5:$D$200,0))</f>
        <v>MID</v>
      </c>
      <c r="P39" s="9" t="str">
        <f>INDEX(USD!$C$5:$C$201,MATCH($Q39,USD!$D$5:$D$201,0))</f>
        <v>IBOR</v>
      </c>
      <c r="Q39" s="9" t="str">
        <f>USD!$D37</f>
        <v>USDSWFSR=</v>
      </c>
      <c r="R39" s="25" t="str">
        <f>INDEX(USD!$B$5:$B$201,MATCH($Q39,USD!$D$5:$D$201,0))</f>
        <v>SW</v>
      </c>
      <c r="S39" s="25">
        <f>INDEX(USD!$N$5:$N$201,MATCH($Q39,USD!$D$5:$D$201,0))</f>
        <v>0</v>
      </c>
      <c r="T39" s="27">
        <f>INDEX(USD!$P$5:$P$201,MATCH($Q39,USD!$D$5:$D$201,0))</f>
        <v>35765</v>
      </c>
      <c r="U39" s="25"/>
      <c r="V39" s="25">
        <f>INDEX(USD!$H$5:$H$201,MATCH($Q39,USD!$D$5:$D$201,0))</f>
        <v>1</v>
      </c>
      <c r="W39" s="25">
        <f>INDEX(USD!$I$5:$I$201,MATCH($Q39,USD!$D$5:$D$201,0))</f>
        <v>1</v>
      </c>
      <c r="X39" s="25">
        <f>INDEX(USD!$J$5:$J$201,MATCH($Q39,USD!$D$5:$D$201,0))</f>
        <v>1</v>
      </c>
      <c r="Y39" s="25">
        <f>INDEX(USD!$K$5:$K$201,MATCH($Q39,USD!$D$5:$D$201,0))</f>
        <v>1</v>
      </c>
      <c r="Z39" s="25" t="str">
        <f>INDEX(USD!$L$5:$L$201,MATCH($Q39,USD!$D$5:$D$201,0))</f>
        <v>MID</v>
      </c>
      <c r="AC39" s="9" t="str">
        <f>INDEX(NOK!$C$5:$C$199,MATCH($AD39,NOK!$D$5:$D$199,0))</f>
        <v>IRS</v>
      </c>
      <c r="AD39" s="9" t="str">
        <f>NOK!$D32</f>
        <v>NOKAB6O7Y=</v>
      </c>
      <c r="AE39" s="25" t="str">
        <f>INDEX(NOK!$B$5:$B$199,MATCH($AD39,NOK!$D$5:$D$199,0))</f>
        <v>7Y</v>
      </c>
      <c r="AF39" s="25" t="str">
        <f>INDEX(NOK!$N$5:$N$199,MATCH($AD39,NOK!$D$5:$D$199,0))</f>
        <v>6M</v>
      </c>
      <c r="AG39" s="27">
        <f>INDEX(NOK!$P$5:$P$199,MATCH($AD39,NOK!$D$5:$D$199,0))</f>
        <v>34928</v>
      </c>
      <c r="AH39" s="25"/>
      <c r="AI39" s="25">
        <f>INDEX(NOK!$H$5:$H$199,MATCH($AD39,NOK!$D$5:$D$199,0))</f>
        <v>1</v>
      </c>
      <c r="AJ39" s="25">
        <f>INDEX(NOK!$I$5:$I$199,MATCH($AD39,NOK!$D$5:$D$199,0))</f>
        <v>1</v>
      </c>
      <c r="AK39" s="25">
        <f>INDEX(NOK!$J$5:$J$199,MATCH($AD39,NOK!$D$5:$D$199,0))</f>
        <v>1</v>
      </c>
      <c r="AL39" s="25">
        <f>INDEX(NOK!$K$5:$K$199,MATCH($AD39,NOK!$D$5:$D$199,0))</f>
        <v>1</v>
      </c>
      <c r="AM39" s="25" t="str">
        <f>INDEX(NOK!$L$5:$L$199,MATCH($AD39,NOK!$D$5:$D$199,0))</f>
        <v>MID</v>
      </c>
      <c r="AP39" s="9" t="str">
        <f>INDEX(EUR!$C$5:$C$200,MATCH($AQ39,EUR!$D$5:$D$200,0))</f>
        <v>IBOR</v>
      </c>
      <c r="AQ39" s="9" t="str">
        <f>EUR!$D37</f>
        <v>EURIBOR1MD=</v>
      </c>
      <c r="AR39" s="25" t="str">
        <f>INDEX(EUR!$B$5:$B$200,MATCH($AQ39,EUR!$D$5:$D$200,0))</f>
        <v>1M</v>
      </c>
      <c r="AS39" s="25">
        <f>INDEX(EUR!$N$5:$N$200,MATCH($AQ39,EUR!$D$5:$D$200,0))</f>
        <v>0</v>
      </c>
      <c r="AT39" s="27">
        <f>INDEX(EUR!$P$5:$P$200,MATCH($AQ39,EUR!$D$5:$D$200,0))</f>
        <v>33108</v>
      </c>
      <c r="AU39" s="25"/>
      <c r="AV39" s="25">
        <f>INDEX(EUR!$H$5:$H$200,MATCH($AQ39,EUR!$D$5:$D$200,0))</f>
        <v>1</v>
      </c>
      <c r="AW39" s="25">
        <f>INDEX(EUR!$I$5:$I$200,MATCH($AQ39,EUR!$D$5:$D$200,0))</f>
        <v>1</v>
      </c>
      <c r="AX39" s="25">
        <f>INDEX(EUR!$J$5:$J$200,MATCH($AQ39,EUR!$D$5:$D$200,0))</f>
        <v>1</v>
      </c>
      <c r="AY39" s="25">
        <f>INDEX(EUR!$K$5:$K$200,MATCH($AQ39,EUR!$D$5:$D$200,0))</f>
        <v>1</v>
      </c>
      <c r="AZ39" s="25" t="str">
        <f>INDEX(EUR!$L$5:$L$200,MATCH($AQ39,EUR!$D$5:$D$200,0))</f>
        <v>MID</v>
      </c>
      <c r="BC39" s="9" t="str">
        <f>INDEX(DKK!$C$5:$C$200,MATCH($BD39,DKK!$D$5:$D$200,0))</f>
        <v>FRA</v>
      </c>
      <c r="BD39" s="9" t="str">
        <f>DKK!$D35</f>
        <v>DKK6F3=</v>
      </c>
      <c r="BE39" s="25" t="str">
        <f>INDEX(DKK!$B$5:$B$200,MATCH($BD39,DKK!$D$5:$D$200,0))</f>
        <v>1.25Y</v>
      </c>
      <c r="BF39" s="25" t="str">
        <f>INDEX(DKK!$N$5:$N$200,MATCH($BD39,DKK!$D$5:$D$200,0))</f>
        <v>6M</v>
      </c>
      <c r="BG39" s="27">
        <f>INDEX(DKK!$P$5:$P$200,MATCH($BD39,DKK!$D$5:$D$200,0))</f>
        <v>36322</v>
      </c>
      <c r="BH39" s="25"/>
      <c r="BI39" s="25">
        <f>INDEX(DKK!$H$5:$H$200,MATCH($BD39,DKK!$D$5:$D$200,0))</f>
        <v>1</v>
      </c>
      <c r="BJ39" s="25">
        <f>INDEX(DKK!$I$5:$I$200,MATCH($BD39,DKK!$D$5:$D$200,0))</f>
        <v>1</v>
      </c>
      <c r="BK39" s="25">
        <f>INDEX(DKK!$J$5:$J$200,MATCH($BD39,DKK!$D$5:$D$200,0))</f>
        <v>1</v>
      </c>
      <c r="BL39" s="25">
        <f>INDEX(DKK!$K$5:$K$200,MATCH($BD39,DKK!$D$5:$D$200,0))</f>
        <v>1</v>
      </c>
      <c r="BM39" s="25" t="str">
        <f>INDEX(DKK!$L$5:$L$200,MATCH($BD39,DKK!$D$5:$D$200,0))</f>
        <v>MID</v>
      </c>
      <c r="BP39" s="9" t="str">
        <f>INDEX(GBP!$C$5:$C$200,MATCH($BQ39,GBP!$D$5:$D$200,0))</f>
        <v>FRA</v>
      </c>
      <c r="BQ39" s="9" t="str">
        <f>GBP!$D35</f>
        <v>GBP7X10F=</v>
      </c>
      <c r="BR39" s="25" t="str">
        <f>INDEX(GBP!$B$5:$B$200,MATCH($BQ39,GBP!$D$5:$D$200,0))</f>
        <v>10M</v>
      </c>
      <c r="BS39" s="25" t="str">
        <f>INDEX(GBP!$N$5:$N$200,MATCH($BQ39,GBP!$D$5:$D$200,0))</f>
        <v>3M</v>
      </c>
      <c r="BT39" s="27">
        <f>INDEX(GBP!$P$5:$P$200,MATCH($BQ39,GBP!$D$5:$D$200,0))</f>
        <v>34705</v>
      </c>
      <c r="BU39" s="25"/>
      <c r="BV39" s="25">
        <f>INDEX(GBP!$H$5:$H$200,MATCH($BQ39,GBP!$D$5:$D$200,0))</f>
        <v>1</v>
      </c>
      <c r="BW39" s="25">
        <f>INDEX(GBP!$I$5:$I$200,MATCH($BQ39,GBP!$D$5:$D$200,0))</f>
        <v>1</v>
      </c>
      <c r="BX39" s="25">
        <f>INDEX(GBP!$J$5:$J$200,MATCH($BQ39,GBP!$D$5:$D$200,0))</f>
        <v>1</v>
      </c>
      <c r="BY39" s="25">
        <f>INDEX(GBP!$K$5:$K$200,MATCH($BQ39,GBP!$D$5:$D$200,0))</f>
        <v>1</v>
      </c>
      <c r="BZ39" s="25" t="str">
        <f>INDEX(GBP!$L$5:$L$200,MATCH($BQ39,GBP!$D$5:$D$200,0))</f>
        <v>MID</v>
      </c>
    </row>
    <row r="40" spans="2:78" x14ac:dyDescent="0.25">
      <c r="C40" s="9" t="str">
        <f>INDEX(SEK!$C$5:$C$200,MATCH($D40,SEK!$D$5:$D$200,0))</f>
        <v>FRA</v>
      </c>
      <c r="D40" s="9" t="str">
        <f>SEK!$D36</f>
        <v>SEK3F6=</v>
      </c>
      <c r="E40" s="25" t="str">
        <f>INDEX(SEK!$B$5:$B$200,MATCH($D40,SEK!$D$5:$D$200,0))</f>
        <v>1.75Y</v>
      </c>
      <c r="F40" s="25" t="str">
        <f>INDEX(SEK!$N$5:$N$200,MATCH($D40,SEK!$D$5:$D$200,0))</f>
        <v>3M</v>
      </c>
      <c r="G40" s="27">
        <f>INDEX(SEK!$P$5:$P$200,MATCH($D40,SEK!$D$5:$D$200,0))</f>
        <v>35048</v>
      </c>
      <c r="H40" s="25"/>
      <c r="I40" s="25">
        <f>INDEX(SEK!$H$5:$H$200,MATCH($D40,SEK!$D$5:$D$200,0))</f>
        <v>1</v>
      </c>
      <c r="J40" s="25">
        <f>INDEX(SEK!$I$5:$I$200,MATCH($D40,SEK!$D$5:$D$200,0))</f>
        <v>1</v>
      </c>
      <c r="K40" s="25">
        <f>INDEX(SEK!$J$5:$J$200,MATCH($D40,SEK!$D$5:$D$200,0))</f>
        <v>1</v>
      </c>
      <c r="L40" s="25">
        <f>INDEX(SEK!$K$5:$K$200,MATCH($D40,SEK!$D$5:$D$200,0))</f>
        <v>1</v>
      </c>
      <c r="M40" s="25" t="str">
        <f>INDEX(SEK!$L$5:$L$200,MATCH($D40,SEK!$D$5:$D$200,0))</f>
        <v>MID</v>
      </c>
      <c r="P40" s="9" t="str">
        <f>INDEX(USD!$C$5:$C$201,MATCH($Q40,USD!$D$5:$D$201,0))</f>
        <v>IBOR</v>
      </c>
      <c r="Q40" s="9" t="str">
        <f>USD!$D38</f>
        <v>USD1MFSR=</v>
      </c>
      <c r="R40" s="25" t="str">
        <f>INDEX(USD!$B$5:$B$201,MATCH($Q40,USD!$D$5:$D$201,0))</f>
        <v>1M</v>
      </c>
      <c r="S40" s="25">
        <f>INDEX(USD!$N$5:$N$201,MATCH($Q40,USD!$D$5:$D$201,0))</f>
        <v>0</v>
      </c>
      <c r="T40" s="27">
        <f>INDEX(USD!$P$5:$P$201,MATCH($Q40,USD!$D$5:$D$201,0))</f>
        <v>32875</v>
      </c>
      <c r="U40" s="25"/>
      <c r="V40" s="25">
        <f>INDEX(USD!$H$5:$H$201,MATCH($Q40,USD!$D$5:$D$201,0))</f>
        <v>1</v>
      </c>
      <c r="W40" s="25">
        <f>INDEX(USD!$I$5:$I$201,MATCH($Q40,USD!$D$5:$D$201,0))</f>
        <v>1</v>
      </c>
      <c r="X40" s="25">
        <f>INDEX(USD!$J$5:$J$201,MATCH($Q40,USD!$D$5:$D$201,0))</f>
        <v>1</v>
      </c>
      <c r="Y40" s="25">
        <f>INDEX(USD!$K$5:$K$201,MATCH($Q40,USD!$D$5:$D$201,0))</f>
        <v>1</v>
      </c>
      <c r="Z40" s="25" t="str">
        <f>INDEX(USD!$L$5:$L$201,MATCH($Q40,USD!$D$5:$D$201,0))</f>
        <v>MID</v>
      </c>
      <c r="AC40" s="9" t="str">
        <f>INDEX(NOK!$C$5:$C$199,MATCH($AD40,NOK!$D$5:$D$199,0))</f>
        <v>IRS</v>
      </c>
      <c r="AD40" s="9" t="str">
        <f>NOK!$D33</f>
        <v>NOKAB6O8Y=</v>
      </c>
      <c r="AE40" s="25" t="str">
        <f>INDEX(NOK!$B$5:$B$199,MATCH($AD40,NOK!$D$5:$D$199,0))</f>
        <v>8Y</v>
      </c>
      <c r="AF40" s="25" t="str">
        <f>INDEX(NOK!$N$5:$N$199,MATCH($AD40,NOK!$D$5:$D$199,0))</f>
        <v>6M</v>
      </c>
      <c r="AG40" s="27">
        <f>INDEX(NOK!$P$5:$P$199,MATCH($AD40,NOK!$D$5:$D$199,0))</f>
        <v>35655</v>
      </c>
      <c r="AH40" s="25"/>
      <c r="AI40" s="25">
        <f>INDEX(NOK!$H$5:$H$199,MATCH($AD40,NOK!$D$5:$D$199,0))</f>
        <v>1</v>
      </c>
      <c r="AJ40" s="25">
        <f>INDEX(NOK!$I$5:$I$199,MATCH($AD40,NOK!$D$5:$D$199,0))</f>
        <v>1</v>
      </c>
      <c r="AK40" s="25">
        <f>INDEX(NOK!$J$5:$J$199,MATCH($AD40,NOK!$D$5:$D$199,0))</f>
        <v>1</v>
      </c>
      <c r="AL40" s="25">
        <f>INDEX(NOK!$K$5:$K$199,MATCH($AD40,NOK!$D$5:$D$199,0))</f>
        <v>1</v>
      </c>
      <c r="AM40" s="25" t="str">
        <f>INDEX(NOK!$L$5:$L$199,MATCH($AD40,NOK!$D$5:$D$199,0))</f>
        <v>MID</v>
      </c>
      <c r="AP40" s="9" t="str">
        <f>INDEX(EUR!$C$5:$C$200,MATCH($AQ40,EUR!$D$5:$D$200,0))</f>
        <v>IBOR</v>
      </c>
      <c r="AQ40" s="9" t="str">
        <f>EUR!$D38</f>
        <v>EURIBOR3MD=</v>
      </c>
      <c r="AR40" s="25" t="str">
        <f>INDEX(EUR!$B$5:$B$200,MATCH($AQ40,EUR!$D$5:$D$200,0))</f>
        <v>3M</v>
      </c>
      <c r="AS40" s="25">
        <f>INDEX(EUR!$N$5:$N$200,MATCH($AQ40,EUR!$D$5:$D$200,0))</f>
        <v>0</v>
      </c>
      <c r="AT40" s="27">
        <f>INDEX(EUR!$P$5:$P$200,MATCH($AQ40,EUR!$D$5:$D$200,0))</f>
        <v>33029</v>
      </c>
      <c r="AU40" s="25"/>
      <c r="AV40" s="25">
        <f>INDEX(EUR!$H$5:$H$200,MATCH($AQ40,EUR!$D$5:$D$200,0))</f>
        <v>1</v>
      </c>
      <c r="AW40" s="25">
        <f>INDEX(EUR!$I$5:$I$200,MATCH($AQ40,EUR!$D$5:$D$200,0))</f>
        <v>1</v>
      </c>
      <c r="AX40" s="25">
        <f>INDEX(EUR!$J$5:$J$200,MATCH($AQ40,EUR!$D$5:$D$200,0))</f>
        <v>1</v>
      </c>
      <c r="AY40" s="25">
        <f>INDEX(EUR!$K$5:$K$200,MATCH($AQ40,EUR!$D$5:$D$200,0))</f>
        <v>1</v>
      </c>
      <c r="AZ40" s="25" t="str">
        <f>INDEX(EUR!$L$5:$L$200,MATCH($AQ40,EUR!$D$5:$D$200,0))</f>
        <v>MID</v>
      </c>
      <c r="BC40" s="9" t="str">
        <f>INDEX(DKK!$C$5:$C$200,MATCH($BD40,DKK!$D$5:$D$200,0))</f>
        <v>FRA</v>
      </c>
      <c r="BD40" s="9" t="str">
        <f>DKK!$D36</f>
        <v>DKK6F4=</v>
      </c>
      <c r="BE40" s="25" t="str">
        <f>INDEX(DKK!$B$5:$B$200,MATCH($BD40,DKK!$D$5:$D$200,0))</f>
        <v>1.5Y</v>
      </c>
      <c r="BF40" s="25" t="str">
        <f>INDEX(DKK!$N$5:$N$200,MATCH($BD40,DKK!$D$5:$D$200,0))</f>
        <v>6M</v>
      </c>
      <c r="BG40" s="27">
        <f>INDEX(DKK!$P$5:$P$200,MATCH($BD40,DKK!$D$5:$D$200,0))</f>
        <v>36322</v>
      </c>
      <c r="BH40" s="25"/>
      <c r="BI40" s="25">
        <f>INDEX(DKK!$H$5:$H$200,MATCH($BD40,DKK!$D$5:$D$200,0))</f>
        <v>1</v>
      </c>
      <c r="BJ40" s="25">
        <f>INDEX(DKK!$I$5:$I$200,MATCH($BD40,DKK!$D$5:$D$200,0))</f>
        <v>1</v>
      </c>
      <c r="BK40" s="25">
        <f>INDEX(DKK!$J$5:$J$200,MATCH($BD40,DKK!$D$5:$D$200,0))</f>
        <v>1</v>
      </c>
      <c r="BL40" s="25">
        <f>INDEX(DKK!$K$5:$K$200,MATCH($BD40,DKK!$D$5:$D$200,0))</f>
        <v>1</v>
      </c>
      <c r="BM40" s="25" t="str">
        <f>INDEX(DKK!$L$5:$L$200,MATCH($BD40,DKK!$D$5:$D$200,0))</f>
        <v>MID</v>
      </c>
      <c r="BP40" s="9" t="str">
        <f>INDEX(GBP!$C$5:$C$200,MATCH($BQ40,GBP!$D$5:$D$200,0))</f>
        <v>FRA</v>
      </c>
      <c r="BQ40" s="9" t="str">
        <f>GBP!$D36</f>
        <v>GBP8X11F=</v>
      </c>
      <c r="BR40" s="25" t="str">
        <f>INDEX(GBP!$B$5:$B$200,MATCH($BQ40,GBP!$D$5:$D$200,0))</f>
        <v>11M</v>
      </c>
      <c r="BS40" s="25" t="str">
        <f>INDEX(GBP!$N$5:$N$200,MATCH($BQ40,GBP!$D$5:$D$200,0))</f>
        <v>3M</v>
      </c>
      <c r="BT40" s="27">
        <f>INDEX(GBP!$P$5:$P$200,MATCH($BQ40,GBP!$D$5:$D$200,0))</f>
        <v>34705</v>
      </c>
      <c r="BU40" s="25"/>
      <c r="BV40" s="25">
        <f>INDEX(GBP!$H$5:$H$200,MATCH($BQ40,GBP!$D$5:$D$200,0))</f>
        <v>1</v>
      </c>
      <c r="BW40" s="25">
        <f>INDEX(GBP!$I$5:$I$200,MATCH($BQ40,GBP!$D$5:$D$200,0))</f>
        <v>1</v>
      </c>
      <c r="BX40" s="25">
        <f>INDEX(GBP!$J$5:$J$200,MATCH($BQ40,GBP!$D$5:$D$200,0))</f>
        <v>1</v>
      </c>
      <c r="BY40" s="25">
        <f>INDEX(GBP!$K$5:$K$200,MATCH($BQ40,GBP!$D$5:$D$200,0))</f>
        <v>1</v>
      </c>
      <c r="BZ40" s="25" t="str">
        <f>INDEX(GBP!$L$5:$L$200,MATCH($BQ40,GBP!$D$5:$D$200,0))</f>
        <v>MID</v>
      </c>
    </row>
    <row r="41" spans="2:78" x14ac:dyDescent="0.25">
      <c r="C41" s="9" t="str">
        <f>INDEX(SEK!$C$5:$C$200,MATCH($D41,SEK!$D$5:$D$200,0))</f>
        <v>FRA</v>
      </c>
      <c r="D41" s="9" t="str">
        <f>SEK!$D37</f>
        <v>SEK3F7=</v>
      </c>
      <c r="E41" s="25" t="str">
        <f>INDEX(SEK!$B$5:$B$200,MATCH($D41,SEK!$D$5:$D$200,0))</f>
        <v>2Y</v>
      </c>
      <c r="F41" s="25" t="str">
        <f>INDEX(SEK!$N$5:$N$200,MATCH($D41,SEK!$D$5:$D$200,0))</f>
        <v>3M</v>
      </c>
      <c r="G41" s="27">
        <f>INDEX(SEK!$P$5:$P$200,MATCH($D41,SEK!$D$5:$D$200,0))</f>
        <v>35048</v>
      </c>
      <c r="H41" s="25"/>
      <c r="I41" s="25">
        <f>INDEX(SEK!$H$5:$H$200,MATCH($D41,SEK!$D$5:$D$200,0))</f>
        <v>1</v>
      </c>
      <c r="J41" s="25">
        <f>INDEX(SEK!$I$5:$I$200,MATCH($D41,SEK!$D$5:$D$200,0))</f>
        <v>1</v>
      </c>
      <c r="K41" s="25">
        <f>INDEX(SEK!$J$5:$J$200,MATCH($D41,SEK!$D$5:$D$200,0))</f>
        <v>1</v>
      </c>
      <c r="L41" s="25">
        <f>INDEX(SEK!$K$5:$K$200,MATCH($D41,SEK!$D$5:$D$200,0))</f>
        <v>1</v>
      </c>
      <c r="M41" s="25" t="str">
        <f>INDEX(SEK!$L$5:$L$200,MATCH($D41,SEK!$D$5:$D$200,0))</f>
        <v>MID</v>
      </c>
      <c r="P41" s="9" t="str">
        <f>INDEX(USD!$C$5:$C$201,MATCH($Q41,USD!$D$5:$D$201,0))</f>
        <v>IBOR</v>
      </c>
      <c r="Q41" s="9" t="str">
        <f>USD!$D39</f>
        <v>USD2MFSR=</v>
      </c>
      <c r="R41" s="25" t="str">
        <f>INDEX(USD!$B$5:$B$201,MATCH($Q41,USD!$D$5:$D$201,0))</f>
        <v>2M</v>
      </c>
      <c r="S41" s="25">
        <f>INDEX(USD!$N$5:$N$201,MATCH($Q41,USD!$D$5:$D$201,0))</f>
        <v>0</v>
      </c>
      <c r="T41" s="27">
        <f>INDEX(USD!$P$5:$P$201,MATCH($Q41,USD!$D$5:$D$201,0))</f>
        <v>32875</v>
      </c>
      <c r="U41" s="25"/>
      <c r="V41" s="25">
        <f>INDEX(USD!$H$5:$H$201,MATCH($Q41,USD!$D$5:$D$201,0))</f>
        <v>1</v>
      </c>
      <c r="W41" s="25">
        <f>INDEX(USD!$I$5:$I$201,MATCH($Q41,USD!$D$5:$D$201,0))</f>
        <v>1</v>
      </c>
      <c r="X41" s="25">
        <f>INDEX(USD!$J$5:$J$201,MATCH($Q41,USD!$D$5:$D$201,0))</f>
        <v>1</v>
      </c>
      <c r="Y41" s="25">
        <f>INDEX(USD!$K$5:$K$201,MATCH($Q41,USD!$D$5:$D$201,0))</f>
        <v>1</v>
      </c>
      <c r="Z41" s="25" t="str">
        <f>INDEX(USD!$L$5:$L$201,MATCH($Q41,USD!$D$5:$D$201,0))</f>
        <v>MID</v>
      </c>
      <c r="AC41" s="9" t="str">
        <f>INDEX(NOK!$C$5:$C$199,MATCH($AD41,NOK!$D$5:$D$199,0))</f>
        <v>IRS</v>
      </c>
      <c r="AD41" s="9" t="str">
        <f>NOK!$D34</f>
        <v>NOKAB6O9Y=</v>
      </c>
      <c r="AE41" s="25" t="str">
        <f>INDEX(NOK!$B$5:$B$199,MATCH($AD41,NOK!$D$5:$D$199,0))</f>
        <v>9Y</v>
      </c>
      <c r="AF41" s="25" t="str">
        <f>INDEX(NOK!$N$5:$N$199,MATCH($AD41,NOK!$D$5:$D$199,0))</f>
        <v>6M</v>
      </c>
      <c r="AG41" s="27">
        <f>INDEX(NOK!$P$5:$P$199,MATCH($AD41,NOK!$D$5:$D$199,0))</f>
        <v>35655</v>
      </c>
      <c r="AH41" s="25"/>
      <c r="AI41" s="25">
        <f>INDEX(NOK!$H$5:$H$199,MATCH($AD41,NOK!$D$5:$D$199,0))</f>
        <v>1</v>
      </c>
      <c r="AJ41" s="25">
        <f>INDEX(NOK!$I$5:$I$199,MATCH($AD41,NOK!$D$5:$D$199,0))</f>
        <v>1</v>
      </c>
      <c r="AK41" s="25">
        <f>INDEX(NOK!$J$5:$J$199,MATCH($AD41,NOK!$D$5:$D$199,0))</f>
        <v>1</v>
      </c>
      <c r="AL41" s="25">
        <f>INDEX(NOK!$K$5:$K$199,MATCH($AD41,NOK!$D$5:$D$199,0))</f>
        <v>1</v>
      </c>
      <c r="AM41" s="25" t="str">
        <f>INDEX(NOK!$L$5:$L$199,MATCH($AD41,NOK!$D$5:$D$199,0))</f>
        <v>MID</v>
      </c>
      <c r="AP41" s="9" t="str">
        <f>INDEX(EUR!$C$5:$C$200,MATCH($AQ41,EUR!$D$5:$D$200,0))</f>
        <v>IBOR</v>
      </c>
      <c r="AQ41" s="9" t="str">
        <f>EUR!$D39</f>
        <v>EURIBOR6MD=</v>
      </c>
      <c r="AR41" s="25" t="str">
        <f>INDEX(EUR!$B$5:$B$200,MATCH($AQ41,EUR!$D$5:$D$200,0))</f>
        <v>6M</v>
      </c>
      <c r="AS41" s="25">
        <f>INDEX(EUR!$N$5:$N$200,MATCH($AQ41,EUR!$D$5:$D$200,0))</f>
        <v>0</v>
      </c>
      <c r="AT41" s="27">
        <f>INDEX(EUR!$P$5:$P$200,MATCH($AQ41,EUR!$D$5:$D$200,0))</f>
        <v>33029</v>
      </c>
      <c r="AU41" s="25"/>
      <c r="AV41" s="25">
        <f>INDEX(EUR!$H$5:$H$200,MATCH($AQ41,EUR!$D$5:$D$200,0))</f>
        <v>1</v>
      </c>
      <c r="AW41" s="25">
        <f>INDEX(EUR!$I$5:$I$200,MATCH($AQ41,EUR!$D$5:$D$200,0))</f>
        <v>1</v>
      </c>
      <c r="AX41" s="25">
        <f>INDEX(EUR!$J$5:$J$200,MATCH($AQ41,EUR!$D$5:$D$200,0))</f>
        <v>1</v>
      </c>
      <c r="AY41" s="25">
        <f>INDEX(EUR!$K$5:$K$200,MATCH($AQ41,EUR!$D$5:$D$200,0))</f>
        <v>1</v>
      </c>
      <c r="AZ41" s="25" t="str">
        <f>INDEX(EUR!$L$5:$L$200,MATCH($AQ41,EUR!$D$5:$D$200,0))</f>
        <v>MID</v>
      </c>
      <c r="BC41" s="9" t="str">
        <f>INDEX(DKK!$C$5:$C$200,MATCH($BD41,DKK!$D$5:$D$200,0))</f>
        <v>FRA</v>
      </c>
      <c r="BD41" s="9" t="str">
        <f>DKK!$D37</f>
        <v>DKK6F5=</v>
      </c>
      <c r="BE41" s="25" t="str">
        <f>INDEX(DKK!$B$5:$B$200,MATCH($BD41,DKK!$D$5:$D$200,0))</f>
        <v>1.75Y</v>
      </c>
      <c r="BF41" s="25" t="str">
        <f>INDEX(DKK!$N$5:$N$200,MATCH($BD41,DKK!$D$5:$D$200,0))</f>
        <v>6M</v>
      </c>
      <c r="BG41" s="27">
        <f>INDEX(DKK!$P$5:$P$200,MATCH($BD41,DKK!$D$5:$D$200,0))</f>
        <v>36356</v>
      </c>
      <c r="BH41" s="25"/>
      <c r="BI41" s="25">
        <f>INDEX(DKK!$H$5:$H$200,MATCH($BD41,DKK!$D$5:$D$200,0))</f>
        <v>1</v>
      </c>
      <c r="BJ41" s="25">
        <f>INDEX(DKK!$I$5:$I$200,MATCH($BD41,DKK!$D$5:$D$200,0))</f>
        <v>1</v>
      </c>
      <c r="BK41" s="25">
        <f>INDEX(DKK!$J$5:$J$200,MATCH($BD41,DKK!$D$5:$D$200,0))</f>
        <v>1</v>
      </c>
      <c r="BL41" s="25">
        <f>INDEX(DKK!$K$5:$K$200,MATCH($BD41,DKK!$D$5:$D$200,0))</f>
        <v>1</v>
      </c>
      <c r="BM41" s="25" t="str">
        <f>INDEX(DKK!$L$5:$L$200,MATCH($BD41,DKK!$D$5:$D$200,0))</f>
        <v>MID</v>
      </c>
      <c r="BP41" s="9" t="str">
        <f>INDEX(GBP!$C$5:$C$200,MATCH($BQ41,GBP!$D$5:$D$200,0))</f>
        <v>FRA</v>
      </c>
      <c r="BQ41" s="9" t="str">
        <f>GBP!$D37</f>
        <v>GBP9X12F=</v>
      </c>
      <c r="BR41" s="25" t="str">
        <f>INDEX(GBP!$B$5:$B$200,MATCH($BQ41,GBP!$D$5:$D$200,0))</f>
        <v>12M</v>
      </c>
      <c r="BS41" s="25" t="str">
        <f>INDEX(GBP!$N$5:$N$200,MATCH($BQ41,GBP!$D$5:$D$200,0))</f>
        <v>3M</v>
      </c>
      <c r="BT41" s="27">
        <f>INDEX(GBP!$P$5:$P$200,MATCH($BQ41,GBP!$D$5:$D$200,0))</f>
        <v>34705</v>
      </c>
      <c r="BU41" s="25"/>
      <c r="BV41" s="25">
        <f>INDEX(GBP!$H$5:$H$200,MATCH($BQ41,GBP!$D$5:$D$200,0))</f>
        <v>1</v>
      </c>
      <c r="BW41" s="25">
        <f>INDEX(GBP!$I$5:$I$200,MATCH($BQ41,GBP!$D$5:$D$200,0))</f>
        <v>1</v>
      </c>
      <c r="BX41" s="25">
        <f>INDEX(GBP!$J$5:$J$200,MATCH($BQ41,GBP!$D$5:$D$200,0))</f>
        <v>1</v>
      </c>
      <c r="BY41" s="25">
        <f>INDEX(GBP!$K$5:$K$200,MATCH($BQ41,GBP!$D$5:$D$200,0))</f>
        <v>1</v>
      </c>
      <c r="BZ41" s="25" t="str">
        <f>INDEX(GBP!$L$5:$L$200,MATCH($BQ41,GBP!$D$5:$D$200,0))</f>
        <v>MID</v>
      </c>
    </row>
    <row r="42" spans="2:78" x14ac:dyDescent="0.25">
      <c r="C42" s="9" t="str">
        <f>INDEX(SEK!$C$5:$C$200,MATCH($D42,SEK!$D$5:$D$200,0))</f>
        <v>FRA</v>
      </c>
      <c r="D42" s="9" t="str">
        <f>SEK!$D38</f>
        <v>SEK3F8=</v>
      </c>
      <c r="E42" s="25" t="str">
        <f>INDEX(SEK!$B$5:$B$200,MATCH($D42,SEK!$D$5:$D$200,0))</f>
        <v>2.25Y</v>
      </c>
      <c r="F42" s="25" t="str">
        <f>INDEX(SEK!$N$5:$N$200,MATCH($D42,SEK!$D$5:$D$200,0))</f>
        <v>3M</v>
      </c>
      <c r="G42" s="27">
        <f>INDEX(SEK!$P$5:$P$200,MATCH($D42,SEK!$D$5:$D$200,0))</f>
        <v>35048</v>
      </c>
      <c r="H42" s="25"/>
      <c r="I42" s="25">
        <f>INDEX(SEK!$H$5:$H$200,MATCH($D42,SEK!$D$5:$D$200,0))</f>
        <v>1</v>
      </c>
      <c r="J42" s="25">
        <f>INDEX(SEK!$I$5:$I$200,MATCH($D42,SEK!$D$5:$D$200,0))</f>
        <v>1</v>
      </c>
      <c r="K42" s="25">
        <f>INDEX(SEK!$J$5:$J$200,MATCH($D42,SEK!$D$5:$D$200,0))</f>
        <v>1</v>
      </c>
      <c r="L42" s="25">
        <f>INDEX(SEK!$K$5:$K$200,MATCH($D42,SEK!$D$5:$D$200,0))</f>
        <v>1</v>
      </c>
      <c r="M42" s="25" t="str">
        <f>INDEX(SEK!$L$5:$L$200,MATCH($D42,SEK!$D$5:$D$200,0))</f>
        <v>MID</v>
      </c>
      <c r="P42" s="9" t="str">
        <f>INDEX(USD!$C$5:$C$201,MATCH($Q42,USD!$D$5:$D$201,0))</f>
        <v>IBOR</v>
      </c>
      <c r="Q42" s="9" t="str">
        <f>USD!$D40</f>
        <v>USD3MFSR=</v>
      </c>
      <c r="R42" s="25" t="str">
        <f>INDEX(USD!$B$5:$B$201,MATCH($Q42,USD!$D$5:$D$201,0))</f>
        <v>3M</v>
      </c>
      <c r="S42" s="25">
        <f>INDEX(USD!$N$5:$N$201,MATCH($Q42,USD!$D$5:$D$201,0))</f>
        <v>0</v>
      </c>
      <c r="T42" s="27">
        <f>INDEX(USD!$P$5:$P$201,MATCH($Q42,USD!$D$5:$D$201,0))</f>
        <v>32875</v>
      </c>
      <c r="U42" s="25"/>
      <c r="V42" s="25">
        <f>INDEX(USD!$H$5:$H$201,MATCH($Q42,USD!$D$5:$D$201,0))</f>
        <v>1</v>
      </c>
      <c r="W42" s="25">
        <f>INDEX(USD!$I$5:$I$201,MATCH($Q42,USD!$D$5:$D$201,0))</f>
        <v>1</v>
      </c>
      <c r="X42" s="25">
        <f>INDEX(USD!$J$5:$J$201,MATCH($Q42,USD!$D$5:$D$201,0))</f>
        <v>1</v>
      </c>
      <c r="Y42" s="25">
        <f>INDEX(USD!$K$5:$K$201,MATCH($Q42,USD!$D$5:$D$201,0))</f>
        <v>1</v>
      </c>
      <c r="Z42" s="25" t="str">
        <f>INDEX(USD!$L$5:$L$201,MATCH($Q42,USD!$D$5:$D$201,0))</f>
        <v>MID</v>
      </c>
      <c r="AC42" s="9" t="str">
        <f>INDEX(NOK!$C$5:$C$199,MATCH($AD42,NOK!$D$5:$D$199,0))</f>
        <v>IRS</v>
      </c>
      <c r="AD42" s="9" t="str">
        <f>NOK!$D35</f>
        <v>NOKAB6O10Y=</v>
      </c>
      <c r="AE42" s="25" t="str">
        <f>INDEX(NOK!$B$5:$B$199,MATCH($AD42,NOK!$D$5:$D$199,0))</f>
        <v>10Y</v>
      </c>
      <c r="AF42" s="25" t="str">
        <f>INDEX(NOK!$N$5:$N$199,MATCH($AD42,NOK!$D$5:$D$199,0))</f>
        <v>6M</v>
      </c>
      <c r="AG42" s="27">
        <f>INDEX(NOK!$P$5:$P$199,MATCH($AD42,NOK!$D$5:$D$199,0))</f>
        <v>34928</v>
      </c>
      <c r="AH42" s="25"/>
      <c r="AI42" s="25">
        <f>INDEX(NOK!$H$5:$H$199,MATCH($AD42,NOK!$D$5:$D$199,0))</f>
        <v>1</v>
      </c>
      <c r="AJ42" s="25">
        <f>INDEX(NOK!$I$5:$I$199,MATCH($AD42,NOK!$D$5:$D$199,0))</f>
        <v>1</v>
      </c>
      <c r="AK42" s="25">
        <f>INDEX(NOK!$J$5:$J$199,MATCH($AD42,NOK!$D$5:$D$199,0))</f>
        <v>1</v>
      </c>
      <c r="AL42" s="25">
        <f>INDEX(NOK!$K$5:$K$199,MATCH($AD42,NOK!$D$5:$D$199,0))</f>
        <v>1</v>
      </c>
      <c r="AM42" s="25" t="str">
        <f>INDEX(NOK!$L$5:$L$199,MATCH($AD42,NOK!$D$5:$D$199,0))</f>
        <v>MID</v>
      </c>
      <c r="AP42" s="9" t="str">
        <f>INDEX(EUR!$C$5:$C$200,MATCH($AQ42,EUR!$D$5:$D$200,0))</f>
        <v>IBOR</v>
      </c>
      <c r="AQ42" s="9" t="str">
        <f>EUR!$D40</f>
        <v>EURIBOR1YD=</v>
      </c>
      <c r="AR42" s="25" t="str">
        <f>INDEX(EUR!$B$5:$B$200,MATCH($AQ42,EUR!$D$5:$D$200,0))</f>
        <v>1Y</v>
      </c>
      <c r="AS42" s="25">
        <f>INDEX(EUR!$N$5:$N$200,MATCH($AQ42,EUR!$D$5:$D$200,0))</f>
        <v>0</v>
      </c>
      <c r="AT42" s="27">
        <f>INDEX(EUR!$P$5:$P$200,MATCH($AQ42,EUR!$D$5:$D$200,0))</f>
        <v>33108</v>
      </c>
      <c r="AU42" s="25"/>
      <c r="AV42" s="25">
        <f>INDEX(EUR!$H$5:$H$200,MATCH($AQ42,EUR!$D$5:$D$200,0))</f>
        <v>1</v>
      </c>
      <c r="AW42" s="25">
        <f>INDEX(EUR!$I$5:$I$200,MATCH($AQ42,EUR!$D$5:$D$200,0))</f>
        <v>1</v>
      </c>
      <c r="AX42" s="25">
        <f>INDEX(EUR!$J$5:$J$200,MATCH($AQ42,EUR!$D$5:$D$200,0))</f>
        <v>1</v>
      </c>
      <c r="AY42" s="25">
        <f>INDEX(EUR!$K$5:$K$200,MATCH($AQ42,EUR!$D$5:$D$200,0))</f>
        <v>1</v>
      </c>
      <c r="AZ42" s="25" t="str">
        <f>INDEX(EUR!$L$5:$L$200,MATCH($AQ42,EUR!$D$5:$D$200,0))</f>
        <v>MID</v>
      </c>
      <c r="BC42" s="9" t="str">
        <f>INDEX(DKK!$C$5:$C$200,MATCH($BD42,DKK!$D$5:$D$200,0))</f>
        <v>FRA</v>
      </c>
      <c r="BD42" s="9" t="str">
        <f>DKK!$D38</f>
        <v>DKK6F6=</v>
      </c>
      <c r="BE42" s="25" t="str">
        <f>INDEX(DKK!$B$5:$B$200,MATCH($BD42,DKK!$D$5:$D$200,0))</f>
        <v>2Y</v>
      </c>
      <c r="BF42" s="25" t="str">
        <f>INDEX(DKK!$N$5:$N$200,MATCH($BD42,DKK!$D$5:$D$200,0))</f>
        <v>6M</v>
      </c>
      <c r="BG42" s="27">
        <f>INDEX(DKK!$P$5:$P$200,MATCH($BD42,DKK!$D$5:$D$200,0))</f>
        <v>36356</v>
      </c>
      <c r="BH42" s="25"/>
      <c r="BI42" s="25">
        <f>INDEX(DKK!$H$5:$H$200,MATCH($BD42,DKK!$D$5:$D$200,0))</f>
        <v>1</v>
      </c>
      <c r="BJ42" s="25">
        <f>INDEX(DKK!$I$5:$I$200,MATCH($BD42,DKK!$D$5:$D$200,0))</f>
        <v>1</v>
      </c>
      <c r="BK42" s="25">
        <f>INDEX(DKK!$J$5:$J$200,MATCH($BD42,DKK!$D$5:$D$200,0))</f>
        <v>1</v>
      </c>
      <c r="BL42" s="25">
        <f>INDEX(DKK!$K$5:$K$200,MATCH($BD42,DKK!$D$5:$D$200,0))</f>
        <v>1</v>
      </c>
      <c r="BM42" s="25" t="str">
        <f>INDEX(DKK!$L$5:$L$200,MATCH($BD42,DKK!$D$5:$D$200,0))</f>
        <v>MID</v>
      </c>
      <c r="BP42" s="9" t="str">
        <f>INDEX(GBP!$C$5:$C$200,MATCH($BQ42,GBP!$D$5:$D$200,0))</f>
        <v>FRA</v>
      </c>
      <c r="BQ42" s="9" t="str">
        <f>GBP!$D38</f>
        <v>GBP1X7F=</v>
      </c>
      <c r="BR42" s="25" t="str">
        <f>INDEX(GBP!$B$5:$B$200,MATCH($BQ42,GBP!$D$5:$D$200,0))</f>
        <v>7M</v>
      </c>
      <c r="BS42" s="25" t="str">
        <f>INDEX(GBP!$N$5:$N$200,MATCH($BQ42,GBP!$D$5:$D$200,0))</f>
        <v>6M</v>
      </c>
      <c r="BT42" s="27">
        <f>INDEX(GBP!$P$5:$P$200,MATCH($BQ42,GBP!$D$5:$D$200,0))</f>
        <v>34705</v>
      </c>
      <c r="BU42" s="25"/>
      <c r="BV42" s="25">
        <f>INDEX(GBP!$H$5:$H$200,MATCH($BQ42,GBP!$D$5:$D$200,0))</f>
        <v>1</v>
      </c>
      <c r="BW42" s="25">
        <f>INDEX(GBP!$I$5:$I$200,MATCH($BQ42,GBP!$D$5:$D$200,0))</f>
        <v>1</v>
      </c>
      <c r="BX42" s="25">
        <f>INDEX(GBP!$J$5:$J$200,MATCH($BQ42,GBP!$D$5:$D$200,0))</f>
        <v>1</v>
      </c>
      <c r="BY42" s="25">
        <f>INDEX(GBP!$K$5:$K$200,MATCH($BQ42,GBP!$D$5:$D$200,0))</f>
        <v>1</v>
      </c>
      <c r="BZ42" s="25" t="str">
        <f>INDEX(GBP!$L$5:$L$200,MATCH($BQ42,GBP!$D$5:$D$200,0))</f>
        <v>MID</v>
      </c>
    </row>
    <row r="43" spans="2:78" x14ac:dyDescent="0.25">
      <c r="C43" s="9" t="str">
        <f>INDEX(SEK!$C$5:$C$200,MATCH($D43,SEK!$D$5:$D$200,0))</f>
        <v>FRA</v>
      </c>
      <c r="D43" s="9" t="str">
        <f>SEK!$D39</f>
        <v>SEK3F9=</v>
      </c>
      <c r="E43" s="25" t="str">
        <f>INDEX(SEK!$B$5:$B$200,MATCH($D43,SEK!$D$5:$D$200,0))</f>
        <v>2.5Y</v>
      </c>
      <c r="F43" s="25" t="str">
        <f>INDEX(SEK!$N$5:$N$200,MATCH($D43,SEK!$D$5:$D$200,0))</f>
        <v>3M</v>
      </c>
      <c r="G43" s="27">
        <f>INDEX(SEK!$P$5:$P$200,MATCH($D43,SEK!$D$5:$D$200,0))</f>
        <v>36305</v>
      </c>
      <c r="H43" s="25"/>
      <c r="I43" s="25">
        <f>INDEX(SEK!$H$5:$H$200,MATCH($D43,SEK!$D$5:$D$200,0))</f>
        <v>1</v>
      </c>
      <c r="J43" s="25">
        <f>INDEX(SEK!$I$5:$I$200,MATCH($D43,SEK!$D$5:$D$200,0))</f>
        <v>1</v>
      </c>
      <c r="K43" s="25">
        <f>INDEX(SEK!$J$5:$J$200,MATCH($D43,SEK!$D$5:$D$200,0))</f>
        <v>1</v>
      </c>
      <c r="L43" s="25">
        <f>INDEX(SEK!$K$5:$K$200,MATCH($D43,SEK!$D$5:$D$200,0))</f>
        <v>1</v>
      </c>
      <c r="M43" s="25" t="str">
        <f>INDEX(SEK!$L$5:$L$200,MATCH($D43,SEK!$D$5:$D$200,0))</f>
        <v>MID</v>
      </c>
      <c r="P43" s="9" t="str">
        <f>INDEX(USD!$C$5:$C$201,MATCH($Q43,USD!$D$5:$D$201,0))</f>
        <v>IBOR</v>
      </c>
      <c r="Q43" s="9" t="str">
        <f>USD!$D41</f>
        <v>USD6MFSR=</v>
      </c>
      <c r="R43" s="25" t="str">
        <f>INDEX(USD!$B$5:$B$201,MATCH($Q43,USD!$D$5:$D$201,0))</f>
        <v>6M</v>
      </c>
      <c r="S43" s="25">
        <f>INDEX(USD!$N$5:$N$201,MATCH($Q43,USD!$D$5:$D$201,0))</f>
        <v>0</v>
      </c>
      <c r="T43" s="27">
        <f>INDEX(USD!$P$5:$P$201,MATCH($Q43,USD!$D$5:$D$201,0))</f>
        <v>32875</v>
      </c>
      <c r="U43" s="25"/>
      <c r="V43" s="25">
        <f>INDEX(USD!$H$5:$H$201,MATCH($Q43,USD!$D$5:$D$201,0))</f>
        <v>1</v>
      </c>
      <c r="W43" s="25">
        <f>INDEX(USD!$I$5:$I$201,MATCH($Q43,USD!$D$5:$D$201,0))</f>
        <v>1</v>
      </c>
      <c r="X43" s="25">
        <f>INDEX(USD!$J$5:$J$201,MATCH($Q43,USD!$D$5:$D$201,0))</f>
        <v>1</v>
      </c>
      <c r="Y43" s="25">
        <f>INDEX(USD!$K$5:$K$201,MATCH($Q43,USD!$D$5:$D$201,0))</f>
        <v>1</v>
      </c>
      <c r="Z43" s="25" t="str">
        <f>INDEX(USD!$L$5:$L$201,MATCH($Q43,USD!$D$5:$D$201,0))</f>
        <v>MID</v>
      </c>
      <c r="AC43" s="9" t="str">
        <f>INDEX(NOK!$C$5:$C$199,MATCH($AD43,NOK!$D$5:$D$199,0))</f>
        <v>IRS</v>
      </c>
      <c r="AD43" s="9" t="str">
        <f>NOK!$D36</f>
        <v>NOKAB6O15Y=</v>
      </c>
      <c r="AE43" s="25" t="str">
        <f>INDEX(NOK!$B$5:$B$199,MATCH($AD43,NOK!$D$5:$D$199,0))</f>
        <v>15Y</v>
      </c>
      <c r="AF43" s="25" t="str">
        <f>INDEX(NOK!$N$5:$N$199,MATCH($AD43,NOK!$D$5:$D$199,0))</f>
        <v>6M</v>
      </c>
      <c r="AG43" s="27">
        <f>INDEX(NOK!$P$5:$P$199,MATCH($AD43,NOK!$D$5:$D$199,0))</f>
        <v>39561</v>
      </c>
      <c r="AH43" s="25"/>
      <c r="AI43" s="25">
        <f>INDEX(NOK!$H$5:$H$199,MATCH($AD43,NOK!$D$5:$D$199,0))</f>
        <v>1</v>
      </c>
      <c r="AJ43" s="25">
        <f>INDEX(NOK!$I$5:$I$199,MATCH($AD43,NOK!$D$5:$D$199,0))</f>
        <v>1</v>
      </c>
      <c r="AK43" s="25">
        <f>INDEX(NOK!$J$5:$J$199,MATCH($AD43,NOK!$D$5:$D$199,0))</f>
        <v>1</v>
      </c>
      <c r="AL43" s="25">
        <f>INDEX(NOK!$K$5:$K$199,MATCH($AD43,NOK!$D$5:$D$199,0))</f>
        <v>1</v>
      </c>
      <c r="AM43" s="25" t="str">
        <f>INDEX(NOK!$L$5:$L$199,MATCH($AD43,NOK!$D$5:$D$199,0))</f>
        <v>MID</v>
      </c>
      <c r="BP43" s="9" t="str">
        <f>INDEX(GBP!$C$5:$C$200,MATCH($BQ43,GBP!$D$5:$D$200,0))</f>
        <v>FRA</v>
      </c>
      <c r="BQ43" s="9" t="str">
        <f>GBP!$D39</f>
        <v>GBP2X8F=</v>
      </c>
      <c r="BR43" s="25" t="str">
        <f>INDEX(GBP!$B$5:$B$200,MATCH($BQ43,GBP!$D$5:$D$200,0))</f>
        <v>8M</v>
      </c>
      <c r="BS43" s="25" t="str">
        <f>INDEX(GBP!$N$5:$N$200,MATCH($BQ43,GBP!$D$5:$D$200,0))</f>
        <v>6M</v>
      </c>
      <c r="BT43" s="27">
        <f>INDEX(GBP!$P$5:$P$200,MATCH($BQ43,GBP!$D$5:$D$200,0))</f>
        <v>34705</v>
      </c>
      <c r="BU43" s="25"/>
      <c r="BV43" s="25">
        <f>INDEX(GBP!$H$5:$H$200,MATCH($BQ43,GBP!$D$5:$D$200,0))</f>
        <v>1</v>
      </c>
      <c r="BW43" s="25">
        <f>INDEX(GBP!$I$5:$I$200,MATCH($BQ43,GBP!$D$5:$D$200,0))</f>
        <v>1</v>
      </c>
      <c r="BX43" s="25">
        <f>INDEX(GBP!$J$5:$J$200,MATCH($BQ43,GBP!$D$5:$D$200,0))</f>
        <v>1</v>
      </c>
      <c r="BY43" s="25">
        <f>INDEX(GBP!$K$5:$K$200,MATCH($BQ43,GBP!$D$5:$D$200,0))</f>
        <v>1</v>
      </c>
      <c r="BZ43" s="25" t="str">
        <f>INDEX(GBP!$L$5:$L$200,MATCH($BQ43,GBP!$D$5:$D$200,0))</f>
        <v>MID</v>
      </c>
    </row>
    <row r="44" spans="2:78" ht="15.75" x14ac:dyDescent="0.25">
      <c r="C44" s="9" t="str">
        <f>INDEX(SEK!$C$5:$C$200,MATCH($D44,SEK!$D$5:$D$200,0))</f>
        <v>FRA</v>
      </c>
      <c r="D44" s="9" t="str">
        <f>SEK!$D40</f>
        <v>SEK3F10=</v>
      </c>
      <c r="E44" s="25" t="str">
        <f>INDEX(SEK!$B$5:$B$200,MATCH($D44,SEK!$D$5:$D$200,0))</f>
        <v>2.75Y</v>
      </c>
      <c r="F44" s="25" t="str">
        <f>INDEX(SEK!$N$5:$N$200,MATCH($D44,SEK!$D$5:$D$200,0))</f>
        <v>3M</v>
      </c>
      <c r="G44" s="27">
        <f>INDEX(SEK!$P$5:$P$200,MATCH($D44,SEK!$D$5:$D$200,0))</f>
        <v>36305</v>
      </c>
      <c r="H44" s="25"/>
      <c r="I44" s="25">
        <f>INDEX(SEK!$H$5:$H$200,MATCH($D44,SEK!$D$5:$D$200,0))</f>
        <v>1</v>
      </c>
      <c r="J44" s="25">
        <f>INDEX(SEK!$I$5:$I$200,MATCH($D44,SEK!$D$5:$D$200,0))</f>
        <v>1</v>
      </c>
      <c r="K44" s="25">
        <f>INDEX(SEK!$J$5:$J$200,MATCH($D44,SEK!$D$5:$D$200,0))</f>
        <v>1</v>
      </c>
      <c r="L44" s="25">
        <f>INDEX(SEK!$K$5:$K$200,MATCH($D44,SEK!$D$5:$D$200,0))</f>
        <v>1</v>
      </c>
      <c r="M44" s="25" t="str">
        <f>INDEX(SEK!$L$5:$L$200,MATCH($D44,SEK!$D$5:$D$200,0))</f>
        <v>MID</v>
      </c>
      <c r="P44" s="9" t="str">
        <f>INDEX(USD!$C$5:$C$201,MATCH($Q44,USD!$D$5:$D$201,0))</f>
        <v>IBOR</v>
      </c>
      <c r="Q44" s="9" t="str">
        <f>USD!$D42</f>
        <v>USD1YFSR=</v>
      </c>
      <c r="R44" s="25" t="str">
        <f>INDEX(USD!$B$5:$B$201,MATCH($Q44,USD!$D$5:$D$201,0))</f>
        <v>1Y</v>
      </c>
      <c r="S44" s="25">
        <f>INDEX(USD!$N$5:$N$201,MATCH($Q44,USD!$D$5:$D$201,0))</f>
        <v>0</v>
      </c>
      <c r="T44" s="27">
        <f>INDEX(USD!$P$5:$P$201,MATCH($Q44,USD!$D$5:$D$201,0))</f>
        <v>32875</v>
      </c>
      <c r="U44" s="25"/>
      <c r="V44" s="25">
        <f>INDEX(USD!$H$5:$H$201,MATCH($Q44,USD!$D$5:$D$201,0))</f>
        <v>1</v>
      </c>
      <c r="W44" s="25">
        <f>INDEX(USD!$I$5:$I$201,MATCH($Q44,USD!$D$5:$D$201,0))</f>
        <v>1</v>
      </c>
      <c r="X44" s="25">
        <f>INDEX(USD!$J$5:$J$201,MATCH($Q44,USD!$D$5:$D$201,0))</f>
        <v>1</v>
      </c>
      <c r="Y44" s="25">
        <f>INDEX(USD!$K$5:$K$201,MATCH($Q44,USD!$D$5:$D$201,0))</f>
        <v>1</v>
      </c>
      <c r="Z44" s="25" t="str">
        <f>INDEX(USD!$L$5:$L$201,MATCH($Q44,USD!$D$5:$D$201,0))</f>
        <v>MID</v>
      </c>
      <c r="AO44" s="8" t="s">
        <v>33</v>
      </c>
      <c r="AP44" s="8" t="s">
        <v>55</v>
      </c>
      <c r="AQ44" s="8" t="s">
        <v>56</v>
      </c>
      <c r="AR44" s="8" t="s">
        <v>0</v>
      </c>
      <c r="AS44" s="8" t="s">
        <v>236</v>
      </c>
      <c r="AT44" s="8" t="s">
        <v>569</v>
      </c>
      <c r="AU44" s="8" t="s">
        <v>568</v>
      </c>
      <c r="AV44" s="8" t="s">
        <v>570</v>
      </c>
      <c r="AW44" s="8" t="s">
        <v>571</v>
      </c>
      <c r="AX44" s="8" t="s">
        <v>572</v>
      </c>
      <c r="AY44" s="8" t="s">
        <v>573</v>
      </c>
      <c r="AZ44" s="8" t="s">
        <v>567</v>
      </c>
      <c r="BB44" s="8" t="s">
        <v>3</v>
      </c>
      <c r="BC44" s="8" t="s">
        <v>55</v>
      </c>
      <c r="BD44" s="8" t="s">
        <v>56</v>
      </c>
      <c r="BE44" s="8" t="s">
        <v>0</v>
      </c>
      <c r="BF44" s="8" t="s">
        <v>236</v>
      </c>
      <c r="BG44" s="8" t="s">
        <v>569</v>
      </c>
      <c r="BH44" s="8" t="s">
        <v>568</v>
      </c>
      <c r="BI44" s="8" t="s">
        <v>570</v>
      </c>
      <c r="BJ44" s="8" t="s">
        <v>571</v>
      </c>
      <c r="BK44" s="8" t="s">
        <v>572</v>
      </c>
      <c r="BL44" s="8" t="s">
        <v>573</v>
      </c>
      <c r="BM44" s="8" t="s">
        <v>567</v>
      </c>
      <c r="BP44" s="9" t="str">
        <f>INDEX(GBP!$C$5:$C$200,MATCH($BQ44,GBP!$D$5:$D$200,0))</f>
        <v>FRA</v>
      </c>
      <c r="BQ44" s="9" t="str">
        <f>GBP!$D40</f>
        <v>GBP3X9F=</v>
      </c>
      <c r="BR44" s="25" t="str">
        <f>INDEX(GBP!$B$5:$B$200,MATCH($BQ44,GBP!$D$5:$D$200,0))</f>
        <v>9M</v>
      </c>
      <c r="BS44" s="25" t="str">
        <f>INDEX(GBP!$N$5:$N$200,MATCH($BQ44,GBP!$D$5:$D$200,0))</f>
        <v>6M</v>
      </c>
      <c r="BT44" s="27">
        <f>INDEX(GBP!$P$5:$P$200,MATCH($BQ44,GBP!$D$5:$D$200,0))</f>
        <v>34705</v>
      </c>
      <c r="BU44" s="25"/>
      <c r="BV44" s="25">
        <f>INDEX(GBP!$H$5:$H$200,MATCH($BQ44,GBP!$D$5:$D$200,0))</f>
        <v>1</v>
      </c>
      <c r="BW44" s="25">
        <f>INDEX(GBP!$I$5:$I$200,MATCH($BQ44,GBP!$D$5:$D$200,0))</f>
        <v>1</v>
      </c>
      <c r="BX44" s="25">
        <f>INDEX(GBP!$J$5:$J$200,MATCH($BQ44,GBP!$D$5:$D$200,0))</f>
        <v>1</v>
      </c>
      <c r="BY44" s="25">
        <f>INDEX(GBP!$K$5:$K$200,MATCH($BQ44,GBP!$D$5:$D$200,0))</f>
        <v>1</v>
      </c>
      <c r="BZ44" s="25" t="str">
        <f>INDEX(GBP!$L$5:$L$200,MATCH($BQ44,GBP!$D$5:$D$200,0))</f>
        <v>MID</v>
      </c>
    </row>
    <row r="45" spans="2:78" x14ac:dyDescent="0.25">
      <c r="C45" s="9" t="str">
        <f>INDEX(SEK!$C$5:$C$200,MATCH($D45,SEK!$D$5:$D$200,0))</f>
        <v>FRA</v>
      </c>
      <c r="D45" s="9" t="str">
        <f>SEK!$D41</f>
        <v>SEK3F11=</v>
      </c>
      <c r="E45" s="25" t="str">
        <f>INDEX(SEK!$B$5:$B$200,MATCH($D45,SEK!$D$5:$D$200,0))</f>
        <v>3Y</v>
      </c>
      <c r="F45" s="25" t="str">
        <f>INDEX(SEK!$N$5:$N$200,MATCH($D45,SEK!$D$5:$D$200,0))</f>
        <v>3M</v>
      </c>
      <c r="G45" s="27">
        <f>INDEX(SEK!$P$5:$P$200,MATCH($D45,SEK!$D$5:$D$200,0))</f>
        <v>36305</v>
      </c>
      <c r="H45" s="25"/>
      <c r="I45" s="25">
        <f>INDEX(SEK!$H$5:$H$200,MATCH($D45,SEK!$D$5:$D$200,0))</f>
        <v>1</v>
      </c>
      <c r="J45" s="25">
        <f>INDEX(SEK!$I$5:$I$200,MATCH($D45,SEK!$D$5:$D$200,0))</f>
        <v>1</v>
      </c>
      <c r="K45" s="25">
        <f>INDEX(SEK!$J$5:$J$200,MATCH($D45,SEK!$D$5:$D$200,0))</f>
        <v>1</v>
      </c>
      <c r="L45" s="25">
        <f>INDEX(SEK!$K$5:$K$200,MATCH($D45,SEK!$D$5:$D$200,0))</f>
        <v>1</v>
      </c>
      <c r="M45" s="25" t="str">
        <f>INDEX(SEK!$L$5:$L$200,MATCH($D45,SEK!$D$5:$D$200,0))</f>
        <v>MID</v>
      </c>
      <c r="AP45" s="9" t="str">
        <f>INDEX(EUR!$C$5:$C$200,MATCH($AQ45,EUR!$D$5:$D$200,0))</f>
        <v>FRA</v>
      </c>
      <c r="AQ45" s="9" t="str">
        <f>EUR!$D41</f>
        <v>EUR1X4F=</v>
      </c>
      <c r="AR45" s="25" t="str">
        <f>INDEX(EUR!$B$5:$B$200,MATCH($AQ45,EUR!$D$5:$D$200,0))</f>
        <v>4M</v>
      </c>
      <c r="AS45" s="25" t="str">
        <f>INDEX(EUR!$N$5:$N$200,MATCH($AQ45,EUR!$D$5:$D$200,0))</f>
        <v>3M</v>
      </c>
      <c r="AT45" s="27">
        <f>INDEX(EUR!$P$5:$P$200,MATCH($AQ45,EUR!$D$5:$D$200,0))</f>
        <v>34705</v>
      </c>
      <c r="AU45" s="25"/>
      <c r="AV45" s="25">
        <f>INDEX(EUR!$H$5:$H$200,MATCH($AQ45,EUR!$D$5:$D$200,0))</f>
        <v>1</v>
      </c>
      <c r="AW45" s="25">
        <f>INDEX(EUR!$I$5:$I$200,MATCH($AQ45,EUR!$D$5:$D$200,0))</f>
        <v>1</v>
      </c>
      <c r="AX45" s="25">
        <f>INDEX(EUR!$J$5:$J$200,MATCH($AQ45,EUR!$D$5:$D$200,0))</f>
        <v>1</v>
      </c>
      <c r="AY45" s="25">
        <f>INDEX(EUR!$K$5:$K$200,MATCH($AQ45,EUR!$D$5:$D$200,0))</f>
        <v>1</v>
      </c>
      <c r="AZ45" s="25" t="str">
        <f>INDEX(EUR!$L$5:$L$200,MATCH($AQ45,EUR!$D$5:$D$200,0))</f>
        <v>MID</v>
      </c>
      <c r="BC45" s="9" t="str">
        <f>INDEX(DKK!$C$5:$C$200,MATCH($BD45,DKK!$D$5:$D$200,0))</f>
        <v>IRS</v>
      </c>
      <c r="BD45" s="9" t="str">
        <f>DKK!$D39</f>
        <v>DKKAB6C1Y=</v>
      </c>
      <c r="BE45" s="25" t="str">
        <f>INDEX(DKK!$B$5:$B$200,MATCH($BD45,DKK!$D$5:$D$200,0))</f>
        <v>1Y</v>
      </c>
      <c r="BF45" s="25" t="str">
        <f>INDEX(DKK!$N$5:$N$200,MATCH($BD45,DKK!$D$5:$D$200,0))</f>
        <v>6M</v>
      </c>
      <c r="BG45" s="27">
        <f>INDEX(DKK!$P$5:$P$200,MATCH($BD45,DKK!$D$5:$D$200,0))</f>
        <v>35655</v>
      </c>
      <c r="BH45" s="25"/>
      <c r="BI45" s="25">
        <f>INDEX(DKK!$H$5:$H$200,MATCH($BD45,DKK!$D$5:$D$200,0))</f>
        <v>1</v>
      </c>
      <c r="BJ45" s="25">
        <f>INDEX(DKK!$I$5:$I$200,MATCH($BD45,DKK!$D$5:$D$200,0))</f>
        <v>1</v>
      </c>
      <c r="BK45" s="25">
        <f>INDEX(DKK!$J$5:$J$200,MATCH($BD45,DKK!$D$5:$D$200,0))</f>
        <v>1</v>
      </c>
      <c r="BL45" s="25">
        <f>INDEX(DKK!$K$5:$K$200,MATCH($BD45,DKK!$D$5:$D$200,0))</f>
        <v>1</v>
      </c>
      <c r="BM45" s="25" t="str">
        <f>INDEX(DKK!$L$5:$L$200,MATCH($BD45,DKK!$D$5:$D$200,0))</f>
        <v>MID</v>
      </c>
      <c r="BP45" s="9" t="str">
        <f>INDEX(GBP!$C$5:$C$200,MATCH($BQ45,GBP!$D$5:$D$200,0))</f>
        <v>FRA</v>
      </c>
      <c r="BQ45" s="9" t="str">
        <f>GBP!$D41</f>
        <v>GBP4X10F=</v>
      </c>
      <c r="BR45" s="25" t="str">
        <f>INDEX(GBP!$B$5:$B$200,MATCH($BQ45,GBP!$D$5:$D$200,0))</f>
        <v>10M</v>
      </c>
      <c r="BS45" s="25" t="str">
        <f>INDEX(GBP!$N$5:$N$200,MATCH($BQ45,GBP!$D$5:$D$200,0))</f>
        <v>6M</v>
      </c>
      <c r="BT45" s="27">
        <f>INDEX(GBP!$P$5:$P$200,MATCH($BQ45,GBP!$D$5:$D$200,0))</f>
        <v>34705</v>
      </c>
      <c r="BU45" s="25"/>
      <c r="BV45" s="25">
        <f>INDEX(GBP!$H$5:$H$200,MATCH($BQ45,GBP!$D$5:$D$200,0))</f>
        <v>1</v>
      </c>
      <c r="BW45" s="25">
        <f>INDEX(GBP!$I$5:$I$200,MATCH($BQ45,GBP!$D$5:$D$200,0))</f>
        <v>1</v>
      </c>
      <c r="BX45" s="25">
        <f>INDEX(GBP!$J$5:$J$200,MATCH($BQ45,GBP!$D$5:$D$200,0))</f>
        <v>1</v>
      </c>
      <c r="BY45" s="25">
        <f>INDEX(GBP!$K$5:$K$200,MATCH($BQ45,GBP!$D$5:$D$200,0))</f>
        <v>1</v>
      </c>
      <c r="BZ45" s="25" t="str">
        <f>INDEX(GBP!$L$5:$L$200,MATCH($BQ45,GBP!$D$5:$D$200,0))</f>
        <v>MID</v>
      </c>
    </row>
    <row r="46" spans="2:78" ht="15.75" x14ac:dyDescent="0.25">
      <c r="C46" s="9" t="str">
        <f>INDEX(SEK!$C$5:$C$200,MATCH($D46,SEK!$D$5:$D$200,0))</f>
        <v>FRA</v>
      </c>
      <c r="D46" s="9" t="str">
        <f>SEK!$D42</f>
        <v>SEK3F12=</v>
      </c>
      <c r="E46" s="25" t="str">
        <f>INDEX(SEK!$B$5:$B$200,MATCH($D46,SEK!$D$5:$D$200,0))</f>
        <v>3.25Y</v>
      </c>
      <c r="F46" s="25" t="str">
        <f>INDEX(SEK!$N$5:$N$200,MATCH($D46,SEK!$D$5:$D$200,0))</f>
        <v>3M</v>
      </c>
      <c r="G46" s="27">
        <f>INDEX(SEK!$P$5:$P$200,MATCH($D46,SEK!$D$5:$D$200,0))</f>
        <v>36305</v>
      </c>
      <c r="H46" s="25"/>
      <c r="I46" s="25">
        <f>INDEX(SEK!$H$5:$H$200,MATCH($D46,SEK!$D$5:$D$200,0))</f>
        <v>1</v>
      </c>
      <c r="J46" s="25">
        <f>INDEX(SEK!$I$5:$I$200,MATCH($D46,SEK!$D$5:$D$200,0))</f>
        <v>1</v>
      </c>
      <c r="K46" s="25">
        <f>INDEX(SEK!$J$5:$J$200,MATCH($D46,SEK!$D$5:$D$200,0))</f>
        <v>1</v>
      </c>
      <c r="L46" s="25">
        <f>INDEX(SEK!$K$5:$K$200,MATCH($D46,SEK!$D$5:$D$200,0))</f>
        <v>1</v>
      </c>
      <c r="M46" s="25" t="str">
        <f>INDEX(SEK!$L$5:$L$200,MATCH($D46,SEK!$D$5:$D$200,0))</f>
        <v>MID</v>
      </c>
      <c r="O46" s="8" t="s">
        <v>33</v>
      </c>
      <c r="P46" s="8" t="s">
        <v>55</v>
      </c>
      <c r="Q46" s="8" t="s">
        <v>56</v>
      </c>
      <c r="R46" s="8" t="s">
        <v>0</v>
      </c>
      <c r="S46" s="8" t="s">
        <v>236</v>
      </c>
      <c r="T46" s="8" t="s">
        <v>569</v>
      </c>
      <c r="U46" s="8" t="s">
        <v>568</v>
      </c>
      <c r="V46" s="8" t="s">
        <v>570</v>
      </c>
      <c r="W46" s="8" t="s">
        <v>571</v>
      </c>
      <c r="X46" s="8" t="s">
        <v>572</v>
      </c>
      <c r="Y46" s="8" t="s">
        <v>573</v>
      </c>
      <c r="Z46" s="8" t="s">
        <v>567</v>
      </c>
      <c r="AP46" s="9" t="str">
        <f>INDEX(EUR!$C$5:$C$200,MATCH($AQ46,EUR!$D$5:$D$200,0))</f>
        <v>FRA</v>
      </c>
      <c r="AQ46" s="9" t="str">
        <f>EUR!$D42</f>
        <v>EUR2X5F=</v>
      </c>
      <c r="AR46" s="25" t="str">
        <f>INDEX(EUR!$B$5:$B$200,MATCH($AQ46,EUR!$D$5:$D$200,0))</f>
        <v>5M</v>
      </c>
      <c r="AS46" s="25" t="str">
        <f>INDEX(EUR!$N$5:$N$200,MATCH($AQ46,EUR!$D$5:$D$200,0))</f>
        <v>3M</v>
      </c>
      <c r="AT46" s="27">
        <f>INDEX(EUR!$P$5:$P$200,MATCH($AQ46,EUR!$D$5:$D$200,0))</f>
        <v>34705</v>
      </c>
      <c r="AU46" s="25"/>
      <c r="AV46" s="25">
        <f>INDEX(EUR!$H$5:$H$200,MATCH($AQ46,EUR!$D$5:$D$200,0))</f>
        <v>1</v>
      </c>
      <c r="AW46" s="25">
        <f>INDEX(EUR!$I$5:$I$200,MATCH($AQ46,EUR!$D$5:$D$200,0))</f>
        <v>1</v>
      </c>
      <c r="AX46" s="25">
        <f>INDEX(EUR!$J$5:$J$200,MATCH($AQ46,EUR!$D$5:$D$200,0))</f>
        <v>1</v>
      </c>
      <c r="AY46" s="25">
        <f>INDEX(EUR!$K$5:$K$200,MATCH($AQ46,EUR!$D$5:$D$200,0))</f>
        <v>1</v>
      </c>
      <c r="AZ46" s="25" t="str">
        <f>INDEX(EUR!$L$5:$L$200,MATCH($AQ46,EUR!$D$5:$D$200,0))</f>
        <v>MID</v>
      </c>
      <c r="BC46" s="9" t="str">
        <f>INDEX(DKK!$C$5:$C$200,MATCH($BD46,DKK!$D$5:$D$200,0))</f>
        <v>IRS</v>
      </c>
      <c r="BD46" s="9" t="str">
        <f>DKK!$D40</f>
        <v>DKKAB6C2Y=</v>
      </c>
      <c r="BE46" s="25" t="str">
        <f>INDEX(DKK!$B$5:$B$200,MATCH($BD46,DKK!$D$5:$D$200,0))</f>
        <v>2Y</v>
      </c>
      <c r="BF46" s="25" t="str">
        <f>INDEX(DKK!$N$5:$N$200,MATCH($BD46,DKK!$D$5:$D$200,0))</f>
        <v>6M</v>
      </c>
      <c r="BG46" s="27">
        <f>INDEX(DKK!$P$5:$P$200,MATCH($BD46,DKK!$D$5:$D$200,0))</f>
        <v>34001</v>
      </c>
      <c r="BH46" s="25"/>
      <c r="BI46" s="25">
        <f>INDEX(DKK!$H$5:$H$200,MATCH($BD46,DKK!$D$5:$D$200,0))</f>
        <v>1</v>
      </c>
      <c r="BJ46" s="25">
        <f>INDEX(DKK!$I$5:$I$200,MATCH($BD46,DKK!$D$5:$D$200,0))</f>
        <v>1</v>
      </c>
      <c r="BK46" s="25">
        <f>INDEX(DKK!$J$5:$J$200,MATCH($BD46,DKK!$D$5:$D$200,0))</f>
        <v>1</v>
      </c>
      <c r="BL46" s="25">
        <f>INDEX(DKK!$K$5:$K$200,MATCH($BD46,DKK!$D$5:$D$200,0))</f>
        <v>1</v>
      </c>
      <c r="BM46" s="25" t="str">
        <f>INDEX(DKK!$L$5:$L$200,MATCH($BD46,DKK!$D$5:$D$200,0))</f>
        <v>MID</v>
      </c>
      <c r="BP46" s="9" t="str">
        <f>INDEX(GBP!$C$5:$C$200,MATCH($BQ46,GBP!$D$5:$D$200,0))</f>
        <v>FRA</v>
      </c>
      <c r="BQ46" s="9" t="str">
        <f>GBP!$D42</f>
        <v>GBP5X11F=</v>
      </c>
      <c r="BR46" s="25" t="str">
        <f>INDEX(GBP!$B$5:$B$200,MATCH($BQ46,GBP!$D$5:$D$200,0))</f>
        <v>11M</v>
      </c>
      <c r="BS46" s="25" t="str">
        <f>INDEX(GBP!$N$5:$N$200,MATCH($BQ46,GBP!$D$5:$D$200,0))</f>
        <v>6M</v>
      </c>
      <c r="BT46" s="27">
        <f>INDEX(GBP!$P$5:$P$200,MATCH($BQ46,GBP!$D$5:$D$200,0))</f>
        <v>34705</v>
      </c>
      <c r="BU46" s="25"/>
      <c r="BV46" s="25">
        <f>INDEX(GBP!$H$5:$H$200,MATCH($BQ46,GBP!$D$5:$D$200,0))</f>
        <v>1</v>
      </c>
      <c r="BW46" s="25">
        <f>INDEX(GBP!$I$5:$I$200,MATCH($BQ46,GBP!$D$5:$D$200,0))</f>
        <v>1</v>
      </c>
      <c r="BX46" s="25">
        <f>INDEX(GBP!$J$5:$J$200,MATCH($BQ46,GBP!$D$5:$D$200,0))</f>
        <v>1</v>
      </c>
      <c r="BY46" s="25">
        <f>INDEX(GBP!$K$5:$K$200,MATCH($BQ46,GBP!$D$5:$D$200,0))</f>
        <v>1</v>
      </c>
      <c r="BZ46" s="25" t="str">
        <f>INDEX(GBP!$L$5:$L$200,MATCH($BQ46,GBP!$D$5:$D$200,0))</f>
        <v>MID</v>
      </c>
    </row>
    <row r="47" spans="2:78" x14ac:dyDescent="0.25">
      <c r="P47" s="9" t="str">
        <f>INDEX(USD!$C$5:$C$201,MATCH($Q47,USD!$D$5:$D$201,0))</f>
        <v>FRA</v>
      </c>
      <c r="Q47" s="9" t="str">
        <f>USD!$D43</f>
        <v>USD1X4F=</v>
      </c>
      <c r="R47" s="25" t="str">
        <f>INDEX(USD!$B$5:$B$201,MATCH($Q47,USD!$D$5:$D$201,0))</f>
        <v>4M</v>
      </c>
      <c r="S47" s="25" t="str">
        <f>INDEX(USD!$N$5:$N$201,MATCH($Q47,USD!$D$5:$D$201,0))</f>
        <v>3M</v>
      </c>
      <c r="T47" s="27">
        <f>INDEX(USD!$P$5:$P$201,MATCH($Q47,USD!$D$5:$D$201,0))</f>
        <v>34705</v>
      </c>
      <c r="U47" s="25"/>
      <c r="V47" s="25">
        <f>INDEX(USD!$H$5:$H$201,MATCH($Q47,USD!$D$5:$D$201,0))</f>
        <v>1</v>
      </c>
      <c r="W47" s="25">
        <f>INDEX(USD!$I$5:$I$201,MATCH($Q47,USD!$D$5:$D$201,0))</f>
        <v>1</v>
      </c>
      <c r="X47" s="25">
        <f>INDEX(USD!$J$5:$J$201,MATCH($Q47,USD!$D$5:$D$201,0))</f>
        <v>1</v>
      </c>
      <c r="Y47" s="25">
        <f>INDEX(USD!$K$5:$K$201,MATCH($Q47,USD!$D$5:$D$201,0))</f>
        <v>1</v>
      </c>
      <c r="Z47" s="25" t="str">
        <f>INDEX(USD!$L$5:$L$201,MATCH($Q47,USD!$D$5:$D$201,0))</f>
        <v>MID</v>
      </c>
      <c r="AP47" s="9" t="str">
        <f>INDEX(EUR!$C$5:$C$200,MATCH($AQ47,EUR!$D$5:$D$200,0))</f>
        <v>FRA</v>
      </c>
      <c r="AQ47" s="9" t="str">
        <f>EUR!$D43</f>
        <v>EUR3X6F=</v>
      </c>
      <c r="AR47" s="25" t="str">
        <f>INDEX(EUR!$B$5:$B$200,MATCH($AQ47,EUR!$D$5:$D$200,0))</f>
        <v>6M</v>
      </c>
      <c r="AS47" s="25" t="str">
        <f>INDEX(EUR!$N$5:$N$200,MATCH($AQ47,EUR!$D$5:$D$200,0))</f>
        <v>3M</v>
      </c>
      <c r="AT47" s="27">
        <f>INDEX(EUR!$P$5:$P$200,MATCH($AQ47,EUR!$D$5:$D$200,0))</f>
        <v>34705</v>
      </c>
      <c r="AU47" s="25"/>
      <c r="AV47" s="25">
        <f>INDEX(EUR!$H$5:$H$200,MATCH($AQ47,EUR!$D$5:$D$200,0))</f>
        <v>1</v>
      </c>
      <c r="AW47" s="25">
        <f>INDEX(EUR!$I$5:$I$200,MATCH($AQ47,EUR!$D$5:$D$200,0))</f>
        <v>1</v>
      </c>
      <c r="AX47" s="25">
        <f>INDEX(EUR!$J$5:$J$200,MATCH($AQ47,EUR!$D$5:$D$200,0))</f>
        <v>1</v>
      </c>
      <c r="AY47" s="25">
        <f>INDEX(EUR!$K$5:$K$200,MATCH($AQ47,EUR!$D$5:$D$200,0))</f>
        <v>1</v>
      </c>
      <c r="AZ47" s="25" t="str">
        <f>INDEX(EUR!$L$5:$L$200,MATCH($AQ47,EUR!$D$5:$D$200,0))</f>
        <v>MID</v>
      </c>
      <c r="BC47" s="9" t="str">
        <f>INDEX(DKK!$C$5:$C$200,MATCH($BD47,DKK!$D$5:$D$200,0))</f>
        <v>IRS</v>
      </c>
      <c r="BD47" s="9" t="str">
        <f>DKK!$D41</f>
        <v>DKKAB6C3Y=</v>
      </c>
      <c r="BE47" s="25" t="str">
        <f>INDEX(DKK!$B$5:$B$200,MATCH($BD47,DKK!$D$5:$D$200,0))</f>
        <v>3Y</v>
      </c>
      <c r="BF47" s="25" t="str">
        <f>INDEX(DKK!$N$5:$N$200,MATCH($BD47,DKK!$D$5:$D$200,0))</f>
        <v>6M</v>
      </c>
      <c r="BG47" s="27">
        <f>INDEX(DKK!$P$5:$P$200,MATCH($BD47,DKK!$D$5:$D$200,0))</f>
        <v>34001</v>
      </c>
      <c r="BH47" s="25"/>
      <c r="BI47" s="25">
        <f>INDEX(DKK!$H$5:$H$200,MATCH($BD47,DKK!$D$5:$D$200,0))</f>
        <v>1</v>
      </c>
      <c r="BJ47" s="25">
        <f>INDEX(DKK!$I$5:$I$200,MATCH($BD47,DKK!$D$5:$D$200,0))</f>
        <v>1</v>
      </c>
      <c r="BK47" s="25">
        <f>INDEX(DKK!$J$5:$J$200,MATCH($BD47,DKK!$D$5:$D$200,0))</f>
        <v>1</v>
      </c>
      <c r="BL47" s="25">
        <f>INDEX(DKK!$K$5:$K$200,MATCH($BD47,DKK!$D$5:$D$200,0))</f>
        <v>1</v>
      </c>
      <c r="BM47" s="25" t="str">
        <f>INDEX(DKK!$L$5:$L$200,MATCH($BD47,DKK!$D$5:$D$200,0))</f>
        <v>MID</v>
      </c>
      <c r="BP47" s="9" t="str">
        <f>INDEX(GBP!$C$5:$C$200,MATCH($BQ47,GBP!$D$5:$D$200,0))</f>
        <v>FRA</v>
      </c>
      <c r="BQ47" s="9" t="str">
        <f>GBP!$D43</f>
        <v>GBP6X12F=</v>
      </c>
      <c r="BR47" s="25" t="str">
        <f>INDEX(GBP!$B$5:$B$200,MATCH($BQ47,GBP!$D$5:$D$200,0))</f>
        <v>12M</v>
      </c>
      <c r="BS47" s="25" t="str">
        <f>INDEX(GBP!$N$5:$N$200,MATCH($BQ47,GBP!$D$5:$D$200,0))</f>
        <v>6M</v>
      </c>
      <c r="BT47" s="27">
        <f>INDEX(GBP!$P$5:$P$200,MATCH($BQ47,GBP!$D$5:$D$200,0))</f>
        <v>34705</v>
      </c>
      <c r="BU47" s="25"/>
      <c r="BV47" s="25">
        <f>INDEX(GBP!$H$5:$H$200,MATCH($BQ47,GBP!$D$5:$D$200,0))</f>
        <v>1</v>
      </c>
      <c r="BW47" s="25">
        <f>INDEX(GBP!$I$5:$I$200,MATCH($BQ47,GBP!$D$5:$D$200,0))</f>
        <v>1</v>
      </c>
      <c r="BX47" s="25">
        <f>INDEX(GBP!$J$5:$J$200,MATCH($BQ47,GBP!$D$5:$D$200,0))</f>
        <v>1</v>
      </c>
      <c r="BY47" s="25">
        <f>INDEX(GBP!$K$5:$K$200,MATCH($BQ47,GBP!$D$5:$D$200,0))</f>
        <v>1</v>
      </c>
      <c r="BZ47" s="25" t="str">
        <f>INDEX(GBP!$L$5:$L$200,MATCH($BQ47,GBP!$D$5:$D$200,0))</f>
        <v>MID</v>
      </c>
    </row>
    <row r="48" spans="2:78" ht="15.75" x14ac:dyDescent="0.25">
      <c r="B48" s="8" t="s">
        <v>3</v>
      </c>
      <c r="C48" s="8" t="s">
        <v>55</v>
      </c>
      <c r="D48" s="8" t="s">
        <v>56</v>
      </c>
      <c r="E48" s="8" t="s">
        <v>0</v>
      </c>
      <c r="F48" s="8" t="s">
        <v>236</v>
      </c>
      <c r="G48" s="8" t="s">
        <v>569</v>
      </c>
      <c r="H48" s="8" t="s">
        <v>568</v>
      </c>
      <c r="I48" s="8" t="s">
        <v>570</v>
      </c>
      <c r="J48" s="8" t="s">
        <v>571</v>
      </c>
      <c r="K48" s="8" t="s">
        <v>572</v>
      </c>
      <c r="L48" s="8" t="s">
        <v>573</v>
      </c>
      <c r="M48" s="8" t="s">
        <v>567</v>
      </c>
      <c r="P48" s="9" t="str">
        <f>INDEX(USD!$C$5:$C$201,MATCH($Q48,USD!$D$5:$D$201,0))</f>
        <v>FRA</v>
      </c>
      <c r="Q48" s="9" t="str">
        <f>USD!$D44</f>
        <v>USD2X5F=</v>
      </c>
      <c r="R48" s="25" t="str">
        <f>INDEX(USD!$B$5:$B$201,MATCH($Q48,USD!$D$5:$D$201,0))</f>
        <v>5M</v>
      </c>
      <c r="S48" s="25" t="str">
        <f>INDEX(USD!$N$5:$N$201,MATCH($Q48,USD!$D$5:$D$201,0))</f>
        <v>3M</v>
      </c>
      <c r="T48" s="27">
        <f>INDEX(USD!$P$5:$P$201,MATCH($Q48,USD!$D$5:$D$201,0))</f>
        <v>34705</v>
      </c>
      <c r="U48" s="25"/>
      <c r="V48" s="25">
        <f>INDEX(USD!$H$5:$H$201,MATCH($Q48,USD!$D$5:$D$201,0))</f>
        <v>1</v>
      </c>
      <c r="W48" s="25">
        <f>INDEX(USD!$I$5:$I$201,MATCH($Q48,USD!$D$5:$D$201,0))</f>
        <v>1</v>
      </c>
      <c r="X48" s="25">
        <f>INDEX(USD!$J$5:$J$201,MATCH($Q48,USD!$D$5:$D$201,0))</f>
        <v>1</v>
      </c>
      <c r="Y48" s="25">
        <f>INDEX(USD!$K$5:$K$201,MATCH($Q48,USD!$D$5:$D$201,0))</f>
        <v>1</v>
      </c>
      <c r="Z48" s="25" t="str">
        <f>INDEX(USD!$L$5:$L$201,MATCH($Q48,USD!$D$5:$D$201,0))</f>
        <v>MID</v>
      </c>
      <c r="AP48" s="9" t="str">
        <f>INDEX(EUR!$C$5:$C$200,MATCH($AQ48,EUR!$D$5:$D$200,0))</f>
        <v>FRA</v>
      </c>
      <c r="AQ48" s="9" t="str">
        <f>EUR!$D44</f>
        <v>EUR4X7F=</v>
      </c>
      <c r="AR48" s="25" t="str">
        <f>INDEX(EUR!$B$5:$B$200,MATCH($AQ48,EUR!$D$5:$D$200,0))</f>
        <v>7M</v>
      </c>
      <c r="AS48" s="25" t="str">
        <f>INDEX(EUR!$N$5:$N$200,MATCH($AQ48,EUR!$D$5:$D$200,0))</f>
        <v>3M</v>
      </c>
      <c r="AT48" s="27">
        <f>INDEX(EUR!$P$5:$P$200,MATCH($AQ48,EUR!$D$5:$D$200,0))</f>
        <v>34705</v>
      </c>
      <c r="AU48" s="25"/>
      <c r="AV48" s="25">
        <f>INDEX(EUR!$H$5:$H$200,MATCH($AQ48,EUR!$D$5:$D$200,0))</f>
        <v>1</v>
      </c>
      <c r="AW48" s="25">
        <f>INDEX(EUR!$I$5:$I$200,MATCH($AQ48,EUR!$D$5:$D$200,0))</f>
        <v>1</v>
      </c>
      <c r="AX48" s="25">
        <f>INDEX(EUR!$J$5:$J$200,MATCH($AQ48,EUR!$D$5:$D$200,0))</f>
        <v>1</v>
      </c>
      <c r="AY48" s="25">
        <f>INDEX(EUR!$K$5:$K$200,MATCH($AQ48,EUR!$D$5:$D$200,0))</f>
        <v>1</v>
      </c>
      <c r="AZ48" s="25" t="str">
        <f>INDEX(EUR!$L$5:$L$200,MATCH($AQ48,EUR!$D$5:$D$200,0))</f>
        <v>MID</v>
      </c>
      <c r="BC48" s="9" t="str">
        <f>INDEX(DKK!$C$5:$C$200,MATCH($BD48,DKK!$D$5:$D$200,0))</f>
        <v>IRS</v>
      </c>
      <c r="BD48" s="9" t="str">
        <f>DKK!$D42</f>
        <v>DKKAB6C4Y=</v>
      </c>
      <c r="BE48" s="25" t="str">
        <f>INDEX(DKK!$B$5:$B$200,MATCH($BD48,DKK!$D$5:$D$200,0))</f>
        <v>4Y</v>
      </c>
      <c r="BF48" s="25" t="str">
        <f>INDEX(DKK!$N$5:$N$200,MATCH($BD48,DKK!$D$5:$D$200,0))</f>
        <v>6M</v>
      </c>
      <c r="BG48" s="27">
        <f>INDEX(DKK!$P$5:$P$200,MATCH($BD48,DKK!$D$5:$D$200,0))</f>
        <v>34001</v>
      </c>
      <c r="BH48" s="25"/>
      <c r="BI48" s="25">
        <f>INDEX(DKK!$H$5:$H$200,MATCH($BD48,DKK!$D$5:$D$200,0))</f>
        <v>1</v>
      </c>
      <c r="BJ48" s="25">
        <f>INDEX(DKK!$I$5:$I$200,MATCH($BD48,DKK!$D$5:$D$200,0))</f>
        <v>1</v>
      </c>
      <c r="BK48" s="25">
        <f>INDEX(DKK!$J$5:$J$200,MATCH($BD48,DKK!$D$5:$D$200,0))</f>
        <v>1</v>
      </c>
      <c r="BL48" s="25">
        <f>INDEX(DKK!$K$5:$K$200,MATCH($BD48,DKK!$D$5:$D$200,0))</f>
        <v>1</v>
      </c>
      <c r="BM48" s="25" t="str">
        <f>INDEX(DKK!$L$5:$L$200,MATCH($BD48,DKK!$D$5:$D$200,0))</f>
        <v>MID</v>
      </c>
      <c r="BP48" s="9" t="str">
        <f>INDEX(GBP!$C$5:$C$200,MATCH($BQ48,GBP!$D$5:$D$200,0))</f>
        <v>FRA</v>
      </c>
      <c r="BQ48" s="9" t="str">
        <f>GBP!$D44</f>
        <v>GBP8X14F=</v>
      </c>
      <c r="BR48" s="25" t="str">
        <f>INDEX(GBP!$B$5:$B$200,MATCH($BQ48,GBP!$D$5:$D$200,0))</f>
        <v>14M</v>
      </c>
      <c r="BS48" s="25" t="str">
        <f>INDEX(GBP!$N$5:$N$200,MATCH($BQ48,GBP!$D$5:$D$200,0))</f>
        <v>6M</v>
      </c>
      <c r="BT48" s="27">
        <f>INDEX(GBP!$P$5:$P$200,MATCH($BQ48,GBP!$D$5:$D$200,0))</f>
        <v>34705</v>
      </c>
      <c r="BU48" s="25"/>
      <c r="BV48" s="25">
        <f>INDEX(GBP!$H$5:$H$200,MATCH($BQ48,GBP!$D$5:$D$200,0))</f>
        <v>1</v>
      </c>
      <c r="BW48" s="25">
        <f>INDEX(GBP!$I$5:$I$200,MATCH($BQ48,GBP!$D$5:$D$200,0))</f>
        <v>1</v>
      </c>
      <c r="BX48" s="25">
        <f>INDEX(GBP!$J$5:$J$200,MATCH($BQ48,GBP!$D$5:$D$200,0))</f>
        <v>1</v>
      </c>
      <c r="BY48" s="25">
        <f>INDEX(GBP!$K$5:$K$200,MATCH($BQ48,GBP!$D$5:$D$200,0))</f>
        <v>1</v>
      </c>
      <c r="BZ48" s="25" t="str">
        <f>INDEX(GBP!$L$5:$L$200,MATCH($BQ48,GBP!$D$5:$D$200,0))</f>
        <v>MID</v>
      </c>
    </row>
    <row r="49" spans="3:78" x14ac:dyDescent="0.25">
      <c r="C49" s="9" t="str">
        <f>INDEX(SEK!$C$5:$C$200,MATCH($D49,SEK!$D$5:$D$200,0))</f>
        <v>IRS</v>
      </c>
      <c r="D49" s="9" t="str">
        <f>SEK!$D43</f>
        <v>SEKAB3S1Y=</v>
      </c>
      <c r="E49" s="25" t="str">
        <f>INDEX(SEK!$B$5:$B$200,MATCH($D49,SEK!$D$5:$D$200,0))</f>
        <v>1Y</v>
      </c>
      <c r="F49" s="25" t="str">
        <f>INDEX(SEK!$N$5:$N$200,MATCH($D49,SEK!$D$5:$D$200,0))</f>
        <v>3M</v>
      </c>
      <c r="G49" s="27">
        <f>INDEX(SEK!$P$5:$P$200,MATCH($D49,SEK!$D$5:$D$200,0))</f>
        <v>35558</v>
      </c>
      <c r="H49" s="25"/>
      <c r="I49" s="25">
        <f>INDEX(SEK!$H$5:$H$200,MATCH($D49,SEK!$D$5:$D$200,0))</f>
        <v>1</v>
      </c>
      <c r="J49" s="25">
        <f>INDEX(SEK!$I$5:$I$200,MATCH($D49,SEK!$D$5:$D$200,0))</f>
        <v>1</v>
      </c>
      <c r="K49" s="25">
        <f>INDEX(SEK!$J$5:$J$200,MATCH($D49,SEK!$D$5:$D$200,0))</f>
        <v>1</v>
      </c>
      <c r="L49" s="25">
        <f>INDEX(SEK!$K$5:$K$200,MATCH($D49,SEK!$D$5:$D$200,0))</f>
        <v>1</v>
      </c>
      <c r="M49" s="25" t="str">
        <f>INDEX(SEK!$L$5:$L$200,MATCH($D49,SEK!$D$5:$D$200,0))</f>
        <v>MID</v>
      </c>
      <c r="P49" s="9" t="str">
        <f>INDEX(USD!$C$5:$C$201,MATCH($Q49,USD!$D$5:$D$201,0))</f>
        <v>FRA</v>
      </c>
      <c r="Q49" s="9" t="str">
        <f>USD!$D45</f>
        <v>USD3X6F=</v>
      </c>
      <c r="R49" s="25" t="str">
        <f>INDEX(USD!$B$5:$B$201,MATCH($Q49,USD!$D$5:$D$201,0))</f>
        <v>6M</v>
      </c>
      <c r="S49" s="25" t="str">
        <f>INDEX(USD!$N$5:$N$201,MATCH($Q49,USD!$D$5:$D$201,0))</f>
        <v>3M</v>
      </c>
      <c r="T49" s="27">
        <f>INDEX(USD!$P$5:$P$201,MATCH($Q49,USD!$D$5:$D$201,0))</f>
        <v>34705</v>
      </c>
      <c r="U49" s="25"/>
      <c r="V49" s="25">
        <f>INDEX(USD!$H$5:$H$201,MATCH($Q49,USD!$D$5:$D$201,0))</f>
        <v>1</v>
      </c>
      <c r="W49" s="25">
        <f>INDEX(USD!$I$5:$I$201,MATCH($Q49,USD!$D$5:$D$201,0))</f>
        <v>1</v>
      </c>
      <c r="X49" s="25">
        <f>INDEX(USD!$J$5:$J$201,MATCH($Q49,USD!$D$5:$D$201,0))</f>
        <v>1</v>
      </c>
      <c r="Y49" s="25">
        <f>INDEX(USD!$K$5:$K$201,MATCH($Q49,USD!$D$5:$D$201,0))</f>
        <v>1</v>
      </c>
      <c r="Z49" s="25" t="str">
        <f>INDEX(USD!$L$5:$L$201,MATCH($Q49,USD!$D$5:$D$201,0))</f>
        <v>MID</v>
      </c>
      <c r="AP49" s="9" t="str">
        <f>INDEX(EUR!$C$5:$C$200,MATCH($AQ49,EUR!$D$5:$D$200,0))</f>
        <v>FRA</v>
      </c>
      <c r="AQ49" s="9" t="str">
        <f>EUR!$D45</f>
        <v>EUR5X8F=</v>
      </c>
      <c r="AR49" s="25" t="str">
        <f>INDEX(EUR!$B$5:$B$200,MATCH($AQ49,EUR!$D$5:$D$200,0))</f>
        <v>8M</v>
      </c>
      <c r="AS49" s="25" t="str">
        <f>INDEX(EUR!$N$5:$N$200,MATCH($AQ49,EUR!$D$5:$D$200,0))</f>
        <v>3M</v>
      </c>
      <c r="AT49" s="27">
        <f>INDEX(EUR!$P$5:$P$200,MATCH($AQ49,EUR!$D$5:$D$200,0))</f>
        <v>34705</v>
      </c>
      <c r="AU49" s="25"/>
      <c r="AV49" s="25">
        <f>INDEX(EUR!$H$5:$H$200,MATCH($AQ49,EUR!$D$5:$D$200,0))</f>
        <v>1</v>
      </c>
      <c r="AW49" s="25">
        <f>INDEX(EUR!$I$5:$I$200,MATCH($AQ49,EUR!$D$5:$D$200,0))</f>
        <v>1</v>
      </c>
      <c r="AX49" s="25">
        <f>INDEX(EUR!$J$5:$J$200,MATCH($AQ49,EUR!$D$5:$D$200,0))</f>
        <v>1</v>
      </c>
      <c r="AY49" s="25">
        <f>INDEX(EUR!$K$5:$K$200,MATCH($AQ49,EUR!$D$5:$D$200,0))</f>
        <v>1</v>
      </c>
      <c r="AZ49" s="25" t="str">
        <f>INDEX(EUR!$L$5:$L$200,MATCH($AQ49,EUR!$D$5:$D$200,0))</f>
        <v>MID</v>
      </c>
      <c r="BC49" s="9" t="str">
        <f>INDEX(DKK!$C$5:$C$200,MATCH($BD49,DKK!$D$5:$D$200,0))</f>
        <v>IRS</v>
      </c>
      <c r="BD49" s="9" t="str">
        <f>DKK!$D43</f>
        <v>DKKAB6C5Y=</v>
      </c>
      <c r="BE49" s="25" t="str">
        <f>INDEX(DKK!$B$5:$B$200,MATCH($BD49,DKK!$D$5:$D$200,0))</f>
        <v>5Y</v>
      </c>
      <c r="BF49" s="25" t="str">
        <f>INDEX(DKK!$N$5:$N$200,MATCH($BD49,DKK!$D$5:$D$200,0))</f>
        <v>6M</v>
      </c>
      <c r="BG49" s="27">
        <f>INDEX(DKK!$P$5:$P$200,MATCH($BD49,DKK!$D$5:$D$200,0))</f>
        <v>34001</v>
      </c>
      <c r="BH49" s="25"/>
      <c r="BI49" s="25">
        <f>INDEX(DKK!$H$5:$H$200,MATCH($BD49,DKK!$D$5:$D$200,0))</f>
        <v>1</v>
      </c>
      <c r="BJ49" s="25">
        <f>INDEX(DKK!$I$5:$I$200,MATCH($BD49,DKK!$D$5:$D$200,0))</f>
        <v>1</v>
      </c>
      <c r="BK49" s="25">
        <f>INDEX(DKK!$J$5:$J$200,MATCH($BD49,DKK!$D$5:$D$200,0))</f>
        <v>1</v>
      </c>
      <c r="BL49" s="25">
        <f>INDEX(DKK!$K$5:$K$200,MATCH($BD49,DKK!$D$5:$D$200,0))</f>
        <v>1</v>
      </c>
      <c r="BM49" s="25" t="str">
        <f>INDEX(DKK!$L$5:$L$200,MATCH($BD49,DKK!$D$5:$D$200,0))</f>
        <v>MID</v>
      </c>
      <c r="BP49" s="9" t="str">
        <f>INDEX(GBP!$C$5:$C$200,MATCH($BQ49,GBP!$D$5:$D$200,0))</f>
        <v>FRA</v>
      </c>
      <c r="BQ49" s="9" t="str">
        <f>GBP!$D45</f>
        <v>GBP12X18F=</v>
      </c>
      <c r="BR49" s="25" t="str">
        <f>INDEX(GBP!$B$5:$B$200,MATCH($BQ49,GBP!$D$5:$D$200,0))</f>
        <v>1.5Y</v>
      </c>
      <c r="BS49" s="25" t="str">
        <f>INDEX(GBP!$N$5:$N$200,MATCH($BQ49,GBP!$D$5:$D$200,0))</f>
        <v>6M</v>
      </c>
      <c r="BT49" s="27">
        <f>INDEX(GBP!$P$5:$P$200,MATCH($BQ49,GBP!$D$5:$D$200,0))</f>
        <v>34705</v>
      </c>
      <c r="BU49" s="25"/>
      <c r="BV49" s="25">
        <f>INDEX(GBP!$H$5:$H$200,MATCH($BQ49,GBP!$D$5:$D$200,0))</f>
        <v>1</v>
      </c>
      <c r="BW49" s="25">
        <f>INDEX(GBP!$I$5:$I$200,MATCH($BQ49,GBP!$D$5:$D$200,0))</f>
        <v>1</v>
      </c>
      <c r="BX49" s="25">
        <f>INDEX(GBP!$J$5:$J$200,MATCH($BQ49,GBP!$D$5:$D$200,0))</f>
        <v>1</v>
      </c>
      <c r="BY49" s="25">
        <f>INDEX(GBP!$K$5:$K$200,MATCH($BQ49,GBP!$D$5:$D$200,0))</f>
        <v>1</v>
      </c>
      <c r="BZ49" s="25" t="str">
        <f>INDEX(GBP!$L$5:$L$200,MATCH($BQ49,GBP!$D$5:$D$200,0))</f>
        <v>MID</v>
      </c>
    </row>
    <row r="50" spans="3:78" x14ac:dyDescent="0.25">
      <c r="C50" s="9" t="str">
        <f>INDEX(SEK!$C$5:$C$200,MATCH($D50,SEK!$D$5:$D$200,0))</f>
        <v>IRS</v>
      </c>
      <c r="D50" s="9" t="str">
        <f>SEK!$D44</f>
        <v>SEKAB3S18M=</v>
      </c>
      <c r="E50" s="25" t="str">
        <f>INDEX(SEK!$B$5:$B$200,MATCH($D50,SEK!$D$5:$D$200,0))</f>
        <v>1.5Y</v>
      </c>
      <c r="F50" s="25" t="str">
        <f>INDEX(SEK!$N$5:$N$200,MATCH($D50,SEK!$D$5:$D$200,0))</f>
        <v>3M</v>
      </c>
      <c r="G50" s="27">
        <f>INDEX(SEK!$P$5:$P$200,MATCH($D50,SEK!$D$5:$D$200,0))</f>
        <v>37628</v>
      </c>
      <c r="H50" s="25"/>
      <c r="I50" s="25">
        <f>INDEX(SEK!$H$5:$H$200,MATCH($D50,SEK!$D$5:$D$200,0))</f>
        <v>1</v>
      </c>
      <c r="J50" s="25">
        <f>INDEX(SEK!$I$5:$I$200,MATCH($D50,SEK!$D$5:$D$200,0))</f>
        <v>1</v>
      </c>
      <c r="K50" s="25">
        <f>INDEX(SEK!$J$5:$J$200,MATCH($D50,SEK!$D$5:$D$200,0))</f>
        <v>1</v>
      </c>
      <c r="L50" s="25">
        <f>INDEX(SEK!$K$5:$K$200,MATCH($D50,SEK!$D$5:$D$200,0))</f>
        <v>1</v>
      </c>
      <c r="M50" s="25" t="str">
        <f>INDEX(SEK!$L$5:$L$200,MATCH($D50,SEK!$D$5:$D$200,0))</f>
        <v>MID</v>
      </c>
      <c r="P50" s="9" t="str">
        <f>INDEX(USD!$C$5:$C$201,MATCH($Q50,USD!$D$5:$D$201,0))</f>
        <v>FRA</v>
      </c>
      <c r="Q50" s="9" t="str">
        <f>USD!$D46</f>
        <v>USD4X7F=</v>
      </c>
      <c r="R50" s="25" t="str">
        <f>INDEX(USD!$B$5:$B$201,MATCH($Q50,USD!$D$5:$D$201,0))</f>
        <v>7M</v>
      </c>
      <c r="S50" s="25" t="str">
        <f>INDEX(USD!$N$5:$N$201,MATCH($Q50,USD!$D$5:$D$201,0))</f>
        <v>3M</v>
      </c>
      <c r="T50" s="27">
        <f>INDEX(USD!$P$5:$P$201,MATCH($Q50,USD!$D$5:$D$201,0))</f>
        <v>34705</v>
      </c>
      <c r="U50" s="25"/>
      <c r="V50" s="25">
        <f>INDEX(USD!$H$5:$H$201,MATCH($Q50,USD!$D$5:$D$201,0))</f>
        <v>1</v>
      </c>
      <c r="W50" s="25">
        <f>INDEX(USD!$I$5:$I$201,MATCH($Q50,USD!$D$5:$D$201,0))</f>
        <v>1</v>
      </c>
      <c r="X50" s="25">
        <f>INDEX(USD!$J$5:$J$201,MATCH($Q50,USD!$D$5:$D$201,0))</f>
        <v>1</v>
      </c>
      <c r="Y50" s="25">
        <f>INDEX(USD!$K$5:$K$201,MATCH($Q50,USD!$D$5:$D$201,0))</f>
        <v>1</v>
      </c>
      <c r="Z50" s="25" t="str">
        <f>INDEX(USD!$L$5:$L$201,MATCH($Q50,USD!$D$5:$D$201,0))</f>
        <v>MID</v>
      </c>
      <c r="AP50" s="9" t="str">
        <f>INDEX(EUR!$C$5:$C$200,MATCH($AQ50,EUR!$D$5:$D$200,0))</f>
        <v>FRA</v>
      </c>
      <c r="AQ50" s="9" t="str">
        <f>EUR!$D46</f>
        <v>EUR6X9F=</v>
      </c>
      <c r="AR50" s="25" t="str">
        <f>INDEX(EUR!$B$5:$B$200,MATCH($AQ50,EUR!$D$5:$D$200,0))</f>
        <v>9M</v>
      </c>
      <c r="AS50" s="25" t="str">
        <f>INDEX(EUR!$N$5:$N$200,MATCH($AQ50,EUR!$D$5:$D$200,0))</f>
        <v>3M</v>
      </c>
      <c r="AT50" s="27">
        <f>INDEX(EUR!$P$5:$P$200,MATCH($AQ50,EUR!$D$5:$D$200,0))</f>
        <v>34705</v>
      </c>
      <c r="AU50" s="25"/>
      <c r="AV50" s="25">
        <f>INDEX(EUR!$H$5:$H$200,MATCH($AQ50,EUR!$D$5:$D$200,0))</f>
        <v>1</v>
      </c>
      <c r="AW50" s="25">
        <f>INDEX(EUR!$I$5:$I$200,MATCH($AQ50,EUR!$D$5:$D$200,0))</f>
        <v>1</v>
      </c>
      <c r="AX50" s="25">
        <f>INDEX(EUR!$J$5:$J$200,MATCH($AQ50,EUR!$D$5:$D$200,0))</f>
        <v>1</v>
      </c>
      <c r="AY50" s="25">
        <f>INDEX(EUR!$K$5:$K$200,MATCH($AQ50,EUR!$D$5:$D$200,0))</f>
        <v>1</v>
      </c>
      <c r="AZ50" s="25" t="str">
        <f>INDEX(EUR!$L$5:$L$200,MATCH($AQ50,EUR!$D$5:$D$200,0))</f>
        <v>MID</v>
      </c>
      <c r="BC50" s="9" t="str">
        <f>INDEX(DKK!$C$5:$C$200,MATCH($BD50,DKK!$D$5:$D$200,0))</f>
        <v>IRS</v>
      </c>
      <c r="BD50" s="9" t="str">
        <f>DKK!$D44</f>
        <v>DKKAB6C6Y=</v>
      </c>
      <c r="BE50" s="25" t="str">
        <f>INDEX(DKK!$B$5:$B$200,MATCH($BD50,DKK!$D$5:$D$200,0))</f>
        <v>6Y</v>
      </c>
      <c r="BF50" s="25" t="str">
        <f>INDEX(DKK!$N$5:$N$200,MATCH($BD50,DKK!$D$5:$D$200,0))</f>
        <v>6M</v>
      </c>
      <c r="BG50" s="27">
        <f>INDEX(DKK!$P$5:$P$200,MATCH($BD50,DKK!$D$5:$D$200,0))</f>
        <v>34837</v>
      </c>
      <c r="BH50" s="25"/>
      <c r="BI50" s="25">
        <f>INDEX(DKK!$H$5:$H$200,MATCH($BD50,DKK!$D$5:$D$200,0))</f>
        <v>1</v>
      </c>
      <c r="BJ50" s="25">
        <f>INDEX(DKK!$I$5:$I$200,MATCH($BD50,DKK!$D$5:$D$200,0))</f>
        <v>1</v>
      </c>
      <c r="BK50" s="25">
        <f>INDEX(DKK!$J$5:$J$200,MATCH($BD50,DKK!$D$5:$D$200,0))</f>
        <v>1</v>
      </c>
      <c r="BL50" s="25">
        <f>INDEX(DKK!$K$5:$K$200,MATCH($BD50,DKK!$D$5:$D$200,0))</f>
        <v>1</v>
      </c>
      <c r="BM50" s="25" t="str">
        <f>INDEX(DKK!$L$5:$L$200,MATCH($BD50,DKK!$D$5:$D$200,0))</f>
        <v>MID</v>
      </c>
    </row>
    <row r="51" spans="3:78" ht="15.75" x14ac:dyDescent="0.25">
      <c r="C51" s="9" t="str">
        <f>INDEX(SEK!$C$5:$C$200,MATCH($D51,SEK!$D$5:$D$200,0))</f>
        <v>IRS</v>
      </c>
      <c r="D51" s="9" t="str">
        <f>SEK!$D45</f>
        <v>SEKAB3S2Y=</v>
      </c>
      <c r="E51" s="25" t="str">
        <f>INDEX(SEK!$B$5:$B$200,MATCH($D51,SEK!$D$5:$D$200,0))</f>
        <v>2Y</v>
      </c>
      <c r="F51" s="25" t="str">
        <f>INDEX(SEK!$N$5:$N$200,MATCH($D51,SEK!$D$5:$D$200,0))</f>
        <v>3M</v>
      </c>
      <c r="G51" s="27">
        <f>INDEX(SEK!$P$5:$P$200,MATCH($D51,SEK!$D$5:$D$200,0))</f>
        <v>33637</v>
      </c>
      <c r="H51" s="25"/>
      <c r="I51" s="25">
        <f>INDEX(SEK!$H$5:$H$200,MATCH($D51,SEK!$D$5:$D$200,0))</f>
        <v>1</v>
      </c>
      <c r="J51" s="25">
        <f>INDEX(SEK!$I$5:$I$200,MATCH($D51,SEK!$D$5:$D$200,0))</f>
        <v>1</v>
      </c>
      <c r="K51" s="25">
        <f>INDEX(SEK!$J$5:$J$200,MATCH($D51,SEK!$D$5:$D$200,0))</f>
        <v>1</v>
      </c>
      <c r="L51" s="25">
        <f>INDEX(SEK!$K$5:$K$200,MATCH($D51,SEK!$D$5:$D$200,0))</f>
        <v>1</v>
      </c>
      <c r="M51" s="25" t="str">
        <f>INDEX(SEK!$L$5:$L$200,MATCH($D51,SEK!$D$5:$D$200,0))</f>
        <v>MID</v>
      </c>
      <c r="P51" s="9" t="str">
        <f>INDEX(USD!$C$5:$C$201,MATCH($Q51,USD!$D$5:$D$201,0))</f>
        <v>FRA</v>
      </c>
      <c r="Q51" s="9" t="str">
        <f>USD!$D47</f>
        <v>USD5X8F=</v>
      </c>
      <c r="R51" s="25" t="str">
        <f>INDEX(USD!$B$5:$B$201,MATCH($Q51,USD!$D$5:$D$201,0))</f>
        <v>8M</v>
      </c>
      <c r="S51" s="25" t="str">
        <f>INDEX(USD!$N$5:$N$201,MATCH($Q51,USD!$D$5:$D$201,0))</f>
        <v>3M</v>
      </c>
      <c r="T51" s="27">
        <f>INDEX(USD!$P$5:$P$201,MATCH($Q51,USD!$D$5:$D$201,0))</f>
        <v>34705</v>
      </c>
      <c r="U51" s="25"/>
      <c r="V51" s="25">
        <f>INDEX(USD!$H$5:$H$201,MATCH($Q51,USD!$D$5:$D$201,0))</f>
        <v>1</v>
      </c>
      <c r="W51" s="25">
        <f>INDEX(USD!$I$5:$I$201,MATCH($Q51,USD!$D$5:$D$201,0))</f>
        <v>1</v>
      </c>
      <c r="X51" s="25">
        <f>INDEX(USD!$J$5:$J$201,MATCH($Q51,USD!$D$5:$D$201,0))</f>
        <v>1</v>
      </c>
      <c r="Y51" s="25">
        <f>INDEX(USD!$K$5:$K$201,MATCH($Q51,USD!$D$5:$D$201,0))</f>
        <v>1</v>
      </c>
      <c r="Z51" s="25" t="str">
        <f>INDEX(USD!$L$5:$L$201,MATCH($Q51,USD!$D$5:$D$201,0))</f>
        <v>MID</v>
      </c>
      <c r="AP51" s="9" t="str">
        <f>INDEX(EUR!$C$5:$C$200,MATCH($AQ51,EUR!$D$5:$D$200,0))</f>
        <v>FRA</v>
      </c>
      <c r="AQ51" s="9" t="str">
        <f>EUR!$D47</f>
        <v>EUR7X10F=</v>
      </c>
      <c r="AR51" s="25" t="str">
        <f>INDEX(EUR!$B$5:$B$200,MATCH($AQ51,EUR!$D$5:$D$200,0))</f>
        <v>10M</v>
      </c>
      <c r="AS51" s="25" t="str">
        <f>INDEX(EUR!$N$5:$N$200,MATCH($AQ51,EUR!$D$5:$D$200,0))</f>
        <v>3M</v>
      </c>
      <c r="AT51" s="27">
        <f>INDEX(EUR!$P$5:$P$200,MATCH($AQ51,EUR!$D$5:$D$200,0))</f>
        <v>34705</v>
      </c>
      <c r="AU51" s="25"/>
      <c r="AV51" s="25">
        <f>INDEX(EUR!$H$5:$H$200,MATCH($AQ51,EUR!$D$5:$D$200,0))</f>
        <v>1</v>
      </c>
      <c r="AW51" s="25">
        <f>INDEX(EUR!$I$5:$I$200,MATCH($AQ51,EUR!$D$5:$D$200,0))</f>
        <v>1</v>
      </c>
      <c r="AX51" s="25">
        <f>INDEX(EUR!$J$5:$J$200,MATCH($AQ51,EUR!$D$5:$D$200,0))</f>
        <v>1</v>
      </c>
      <c r="AY51" s="25">
        <f>INDEX(EUR!$K$5:$K$200,MATCH($AQ51,EUR!$D$5:$D$200,0))</f>
        <v>1</v>
      </c>
      <c r="AZ51" s="25" t="str">
        <f>INDEX(EUR!$L$5:$L$200,MATCH($AQ51,EUR!$D$5:$D$200,0))</f>
        <v>MID</v>
      </c>
      <c r="BC51" s="9" t="str">
        <f>INDEX(DKK!$C$5:$C$200,MATCH($BD51,DKK!$D$5:$D$200,0))</f>
        <v>IRS</v>
      </c>
      <c r="BD51" s="9" t="str">
        <f>DKK!$D45</f>
        <v>DKKAB6C7Y=</v>
      </c>
      <c r="BE51" s="25" t="str">
        <f>INDEX(DKK!$B$5:$B$200,MATCH($BD51,DKK!$D$5:$D$200,0))</f>
        <v>7Y</v>
      </c>
      <c r="BF51" s="25" t="str">
        <f>INDEX(DKK!$N$5:$N$200,MATCH($BD51,DKK!$D$5:$D$200,0))</f>
        <v>6M</v>
      </c>
      <c r="BG51" s="27">
        <f>INDEX(DKK!$P$5:$P$200,MATCH($BD51,DKK!$D$5:$D$200,0))</f>
        <v>34001</v>
      </c>
      <c r="BH51" s="25"/>
      <c r="BI51" s="25">
        <f>INDEX(DKK!$H$5:$H$200,MATCH($BD51,DKK!$D$5:$D$200,0))</f>
        <v>1</v>
      </c>
      <c r="BJ51" s="25">
        <f>INDEX(DKK!$I$5:$I$200,MATCH($BD51,DKK!$D$5:$D$200,0))</f>
        <v>1</v>
      </c>
      <c r="BK51" s="25">
        <f>INDEX(DKK!$J$5:$J$200,MATCH($BD51,DKK!$D$5:$D$200,0))</f>
        <v>1</v>
      </c>
      <c r="BL51" s="25">
        <f>INDEX(DKK!$K$5:$K$200,MATCH($BD51,DKK!$D$5:$D$200,0))</f>
        <v>1</v>
      </c>
      <c r="BM51" s="25" t="str">
        <f>INDEX(DKK!$L$5:$L$200,MATCH($BD51,DKK!$D$5:$D$200,0))</f>
        <v>MID</v>
      </c>
      <c r="BO51" s="8" t="s">
        <v>3</v>
      </c>
      <c r="BP51" s="8" t="s">
        <v>55</v>
      </c>
      <c r="BQ51" s="8" t="s">
        <v>56</v>
      </c>
      <c r="BR51" s="8" t="s">
        <v>0</v>
      </c>
      <c r="BS51" s="8" t="s">
        <v>236</v>
      </c>
      <c r="BT51" s="8" t="s">
        <v>569</v>
      </c>
      <c r="BU51" s="8" t="s">
        <v>568</v>
      </c>
      <c r="BV51" s="8" t="s">
        <v>570</v>
      </c>
      <c r="BW51" s="8" t="s">
        <v>571</v>
      </c>
      <c r="BX51" s="8" t="s">
        <v>572</v>
      </c>
      <c r="BY51" s="8" t="s">
        <v>573</v>
      </c>
      <c r="BZ51" s="8" t="s">
        <v>567</v>
      </c>
    </row>
    <row r="52" spans="3:78" x14ac:dyDescent="0.25">
      <c r="C52" s="9" t="str">
        <f>INDEX(SEK!$C$5:$C$200,MATCH($D52,SEK!$D$5:$D$200,0))</f>
        <v>IRS</v>
      </c>
      <c r="D52" s="9" t="str">
        <f>SEK!$D46</f>
        <v>SEKAB3S3Y=</v>
      </c>
      <c r="E52" s="25" t="str">
        <f>INDEX(SEK!$B$5:$B$200,MATCH($D52,SEK!$D$5:$D$200,0))</f>
        <v>3Y</v>
      </c>
      <c r="F52" s="25" t="str">
        <f>INDEX(SEK!$N$5:$N$200,MATCH($D52,SEK!$D$5:$D$200,0))</f>
        <v>3M</v>
      </c>
      <c r="G52" s="27">
        <f>INDEX(SEK!$P$5:$P$200,MATCH($D52,SEK!$D$5:$D$200,0))</f>
        <v>33637</v>
      </c>
      <c r="H52" s="25"/>
      <c r="I52" s="25">
        <f>INDEX(SEK!$H$5:$H$200,MATCH($D52,SEK!$D$5:$D$200,0))</f>
        <v>1</v>
      </c>
      <c r="J52" s="25">
        <f>INDEX(SEK!$I$5:$I$200,MATCH($D52,SEK!$D$5:$D$200,0))</f>
        <v>1</v>
      </c>
      <c r="K52" s="25">
        <f>INDEX(SEK!$J$5:$J$200,MATCH($D52,SEK!$D$5:$D$200,0))</f>
        <v>1</v>
      </c>
      <c r="L52" s="25">
        <f>INDEX(SEK!$K$5:$K$200,MATCH($D52,SEK!$D$5:$D$200,0))</f>
        <v>1</v>
      </c>
      <c r="M52" s="25" t="str">
        <f>INDEX(SEK!$L$5:$L$200,MATCH($D52,SEK!$D$5:$D$200,0))</f>
        <v>MID</v>
      </c>
      <c r="P52" s="9" t="str">
        <f>INDEX(USD!$C$5:$C$201,MATCH($Q52,USD!$D$5:$D$201,0))</f>
        <v>FRA</v>
      </c>
      <c r="Q52" s="9" t="str">
        <f>USD!$D48</f>
        <v>USD6X9F=</v>
      </c>
      <c r="R52" s="25" t="str">
        <f>INDEX(USD!$B$5:$B$201,MATCH($Q52,USD!$D$5:$D$201,0))</f>
        <v>9M</v>
      </c>
      <c r="S52" s="25" t="str">
        <f>INDEX(USD!$N$5:$N$201,MATCH($Q52,USD!$D$5:$D$201,0))</f>
        <v>3M</v>
      </c>
      <c r="T52" s="27">
        <f>INDEX(USD!$P$5:$P$201,MATCH($Q52,USD!$D$5:$D$201,0))</f>
        <v>34705</v>
      </c>
      <c r="U52" s="25"/>
      <c r="V52" s="25">
        <f>INDEX(USD!$H$5:$H$201,MATCH($Q52,USD!$D$5:$D$201,0))</f>
        <v>1</v>
      </c>
      <c r="W52" s="25">
        <f>INDEX(USD!$I$5:$I$201,MATCH($Q52,USD!$D$5:$D$201,0))</f>
        <v>1</v>
      </c>
      <c r="X52" s="25">
        <f>INDEX(USD!$J$5:$J$201,MATCH($Q52,USD!$D$5:$D$201,0))</f>
        <v>1</v>
      </c>
      <c r="Y52" s="25">
        <f>INDEX(USD!$K$5:$K$201,MATCH($Q52,USD!$D$5:$D$201,0))</f>
        <v>1</v>
      </c>
      <c r="Z52" s="25" t="str">
        <f>INDEX(USD!$L$5:$L$201,MATCH($Q52,USD!$D$5:$D$201,0))</f>
        <v>MID</v>
      </c>
      <c r="AP52" s="9" t="str">
        <f>INDEX(EUR!$C$5:$C$200,MATCH($AQ52,EUR!$D$5:$D$200,0))</f>
        <v>FRA</v>
      </c>
      <c r="AQ52" s="9" t="str">
        <f>EUR!$D48</f>
        <v>EUR8X11F=</v>
      </c>
      <c r="AR52" s="25" t="str">
        <f>INDEX(EUR!$B$5:$B$200,MATCH($AQ52,EUR!$D$5:$D$200,0))</f>
        <v>11M</v>
      </c>
      <c r="AS52" s="25" t="str">
        <f>INDEX(EUR!$N$5:$N$200,MATCH($AQ52,EUR!$D$5:$D$200,0))</f>
        <v>3M</v>
      </c>
      <c r="AT52" s="27">
        <f>INDEX(EUR!$P$5:$P$200,MATCH($AQ52,EUR!$D$5:$D$200,0))</f>
        <v>34705</v>
      </c>
      <c r="AU52" s="25"/>
      <c r="AV52" s="25">
        <f>INDEX(EUR!$H$5:$H$200,MATCH($AQ52,EUR!$D$5:$D$200,0))</f>
        <v>1</v>
      </c>
      <c r="AW52" s="25">
        <f>INDEX(EUR!$I$5:$I$200,MATCH($AQ52,EUR!$D$5:$D$200,0))</f>
        <v>1</v>
      </c>
      <c r="AX52" s="25">
        <f>INDEX(EUR!$J$5:$J$200,MATCH($AQ52,EUR!$D$5:$D$200,0))</f>
        <v>1</v>
      </c>
      <c r="AY52" s="25">
        <f>INDEX(EUR!$K$5:$K$200,MATCH($AQ52,EUR!$D$5:$D$200,0))</f>
        <v>1</v>
      </c>
      <c r="AZ52" s="25" t="str">
        <f>INDEX(EUR!$L$5:$L$200,MATCH($AQ52,EUR!$D$5:$D$200,0))</f>
        <v>MID</v>
      </c>
      <c r="BC52" s="9" t="str">
        <f>INDEX(DKK!$C$5:$C$200,MATCH($BD52,DKK!$D$5:$D$200,0))</f>
        <v>IRS</v>
      </c>
      <c r="BD52" s="9" t="str">
        <f>DKK!$D46</f>
        <v>DKKAB6C8Y=</v>
      </c>
      <c r="BE52" s="25" t="str">
        <f>INDEX(DKK!$B$5:$B$200,MATCH($BD52,DKK!$D$5:$D$200,0))</f>
        <v>8Y</v>
      </c>
      <c r="BF52" s="25" t="str">
        <f>INDEX(DKK!$N$5:$N$200,MATCH($BD52,DKK!$D$5:$D$200,0))</f>
        <v>6M</v>
      </c>
      <c r="BG52" s="27">
        <f>INDEX(DKK!$P$5:$P$200,MATCH($BD52,DKK!$D$5:$D$200,0))</f>
        <v>35102</v>
      </c>
      <c r="BH52" s="25"/>
      <c r="BI52" s="25">
        <f>INDEX(DKK!$H$5:$H$200,MATCH($BD52,DKK!$D$5:$D$200,0))</f>
        <v>1</v>
      </c>
      <c r="BJ52" s="25">
        <f>INDEX(DKK!$I$5:$I$200,MATCH($BD52,DKK!$D$5:$D$200,0))</f>
        <v>1</v>
      </c>
      <c r="BK52" s="25">
        <f>INDEX(DKK!$J$5:$J$200,MATCH($BD52,DKK!$D$5:$D$200,0))</f>
        <v>1</v>
      </c>
      <c r="BL52" s="25">
        <f>INDEX(DKK!$K$5:$K$200,MATCH($BD52,DKK!$D$5:$D$200,0))</f>
        <v>1</v>
      </c>
      <c r="BM52" s="25" t="str">
        <f>INDEX(DKK!$L$5:$L$200,MATCH($BD52,DKK!$D$5:$D$200,0))</f>
        <v>MID</v>
      </c>
      <c r="BP52" s="9" t="str">
        <f>INDEX(GBP!$C$5:$C$200,MATCH($BQ52,GBP!$D$5:$D$200,0))</f>
        <v>IRS</v>
      </c>
      <c r="BQ52" s="9" t="str">
        <f>GBP!$D46</f>
        <v>GBPSB6L1Y=</v>
      </c>
      <c r="BR52" s="25" t="str">
        <f>INDEX(GBP!$B$5:$B$200,MATCH($BQ52,GBP!$D$5:$D$200,0))</f>
        <v>1Y</v>
      </c>
      <c r="BS52" s="25" t="str">
        <f>INDEX(GBP!$N$5:$N$200,MATCH($BQ52,GBP!$D$5:$D$200,0))</f>
        <v>6M</v>
      </c>
      <c r="BT52" s="27">
        <f>INDEX(GBP!$P$5:$P$200,MATCH($BQ52,GBP!$D$5:$D$200,0))</f>
        <v>42530</v>
      </c>
      <c r="BU52" s="25"/>
      <c r="BV52" s="25">
        <f>INDEX(GBP!$H$5:$H$200,MATCH($BQ52,GBP!$D$5:$D$200,0))</f>
        <v>1</v>
      </c>
      <c r="BW52" s="25">
        <f>INDEX(GBP!$I$5:$I$200,MATCH($BQ52,GBP!$D$5:$D$200,0))</f>
        <v>1</v>
      </c>
      <c r="BX52" s="25">
        <f>INDEX(GBP!$J$5:$J$200,MATCH($BQ52,GBP!$D$5:$D$200,0))</f>
        <v>1</v>
      </c>
      <c r="BY52" s="25">
        <f>INDEX(GBP!$K$5:$K$200,MATCH($BQ52,GBP!$D$5:$D$200,0))</f>
        <v>1</v>
      </c>
      <c r="BZ52" s="25" t="str">
        <f>INDEX(GBP!$L$5:$L$200,MATCH($BQ52,GBP!$D$5:$D$200,0))</f>
        <v>MID</v>
      </c>
    </row>
    <row r="53" spans="3:78" x14ac:dyDescent="0.25">
      <c r="C53" s="9" t="str">
        <f>INDEX(SEK!$C$5:$C$200,MATCH($D53,SEK!$D$5:$D$200,0))</f>
        <v>IRS</v>
      </c>
      <c r="D53" s="9" t="str">
        <f>SEK!$D47</f>
        <v>SEKAB3S4Y=</v>
      </c>
      <c r="E53" s="25" t="str">
        <f>INDEX(SEK!$B$5:$B$200,MATCH($D53,SEK!$D$5:$D$200,0))</f>
        <v>4Y</v>
      </c>
      <c r="F53" s="25" t="str">
        <f>INDEX(SEK!$N$5:$N$200,MATCH($D53,SEK!$D$5:$D$200,0))</f>
        <v>3M</v>
      </c>
      <c r="G53" s="27">
        <f>INDEX(SEK!$P$5:$P$200,MATCH($D53,SEK!$D$5:$D$200,0))</f>
        <v>33637</v>
      </c>
      <c r="H53" s="25"/>
      <c r="I53" s="25">
        <f>INDEX(SEK!$H$5:$H$200,MATCH($D53,SEK!$D$5:$D$200,0))</f>
        <v>1</v>
      </c>
      <c r="J53" s="25">
        <f>INDEX(SEK!$I$5:$I$200,MATCH($D53,SEK!$D$5:$D$200,0))</f>
        <v>1</v>
      </c>
      <c r="K53" s="25">
        <f>INDEX(SEK!$J$5:$J$200,MATCH($D53,SEK!$D$5:$D$200,0))</f>
        <v>1</v>
      </c>
      <c r="L53" s="25">
        <f>INDEX(SEK!$K$5:$K$200,MATCH($D53,SEK!$D$5:$D$200,0))</f>
        <v>1</v>
      </c>
      <c r="M53" s="25" t="str">
        <f>INDEX(SEK!$L$5:$L$200,MATCH($D53,SEK!$D$5:$D$200,0))</f>
        <v>MID</v>
      </c>
      <c r="P53" s="9" t="str">
        <f>INDEX(USD!$C$5:$C$201,MATCH($Q53,USD!$D$5:$D$201,0))</f>
        <v>FRA</v>
      </c>
      <c r="Q53" s="9" t="str">
        <f>USD!$D49</f>
        <v>USD7X10F=</v>
      </c>
      <c r="R53" s="25" t="str">
        <f>INDEX(USD!$B$5:$B$201,MATCH($Q53,USD!$D$5:$D$201,0))</f>
        <v>10M</v>
      </c>
      <c r="S53" s="25" t="str">
        <f>INDEX(USD!$N$5:$N$201,MATCH($Q53,USD!$D$5:$D$201,0))</f>
        <v>3M</v>
      </c>
      <c r="T53" s="27">
        <f>INDEX(USD!$P$5:$P$201,MATCH($Q53,USD!$D$5:$D$201,0))</f>
        <v>34705</v>
      </c>
      <c r="U53" s="25"/>
      <c r="V53" s="25">
        <f>INDEX(USD!$H$5:$H$201,MATCH($Q53,USD!$D$5:$D$201,0))</f>
        <v>1</v>
      </c>
      <c r="W53" s="25">
        <f>INDEX(USD!$I$5:$I$201,MATCH($Q53,USD!$D$5:$D$201,0))</f>
        <v>1</v>
      </c>
      <c r="X53" s="25">
        <f>INDEX(USD!$J$5:$J$201,MATCH($Q53,USD!$D$5:$D$201,0))</f>
        <v>1</v>
      </c>
      <c r="Y53" s="25">
        <f>INDEX(USD!$K$5:$K$201,MATCH($Q53,USD!$D$5:$D$201,0))</f>
        <v>1</v>
      </c>
      <c r="Z53" s="25" t="str">
        <f>INDEX(USD!$L$5:$L$201,MATCH($Q53,USD!$D$5:$D$201,0))</f>
        <v>MID</v>
      </c>
      <c r="AP53" s="9" t="str">
        <f>INDEX(EUR!$C$5:$C$200,MATCH($AQ53,EUR!$D$5:$D$200,0))</f>
        <v>FRA</v>
      </c>
      <c r="AQ53" s="9" t="str">
        <f>EUR!$D49</f>
        <v>EUR9X12F=</v>
      </c>
      <c r="AR53" s="25" t="str">
        <f>INDEX(EUR!$B$5:$B$200,MATCH($AQ53,EUR!$D$5:$D$200,0))</f>
        <v>1Y</v>
      </c>
      <c r="AS53" s="25" t="str">
        <f>INDEX(EUR!$N$5:$N$200,MATCH($AQ53,EUR!$D$5:$D$200,0))</f>
        <v>3M</v>
      </c>
      <c r="AT53" s="27">
        <f>INDEX(EUR!$P$5:$P$200,MATCH($AQ53,EUR!$D$5:$D$200,0))</f>
        <v>34705</v>
      </c>
      <c r="AU53" s="25"/>
      <c r="AV53" s="25">
        <f>INDEX(EUR!$H$5:$H$200,MATCH($AQ53,EUR!$D$5:$D$200,0))</f>
        <v>1</v>
      </c>
      <c r="AW53" s="25">
        <f>INDEX(EUR!$I$5:$I$200,MATCH($AQ53,EUR!$D$5:$D$200,0))</f>
        <v>1</v>
      </c>
      <c r="AX53" s="25">
        <f>INDEX(EUR!$J$5:$J$200,MATCH($AQ53,EUR!$D$5:$D$200,0))</f>
        <v>1</v>
      </c>
      <c r="AY53" s="25">
        <f>INDEX(EUR!$K$5:$K$200,MATCH($AQ53,EUR!$D$5:$D$200,0))</f>
        <v>1</v>
      </c>
      <c r="AZ53" s="25" t="str">
        <f>INDEX(EUR!$L$5:$L$200,MATCH($AQ53,EUR!$D$5:$D$200,0))</f>
        <v>MID</v>
      </c>
      <c r="BC53" s="9" t="str">
        <f>INDEX(DKK!$C$5:$C$200,MATCH($BD53,DKK!$D$5:$D$200,0))</f>
        <v>IRS</v>
      </c>
      <c r="BD53" s="9" t="str">
        <f>DKK!$D47</f>
        <v>DKKAB6C9Y=</v>
      </c>
      <c r="BE53" s="25" t="str">
        <f>INDEX(DKK!$B$5:$B$200,MATCH($BD53,DKK!$D$5:$D$200,0))</f>
        <v>9Y</v>
      </c>
      <c r="BF53" s="25" t="str">
        <f>INDEX(DKK!$N$5:$N$200,MATCH($BD53,DKK!$D$5:$D$200,0))</f>
        <v>6M</v>
      </c>
      <c r="BG53" s="27">
        <f>INDEX(DKK!$P$5:$P$200,MATCH($BD53,DKK!$D$5:$D$200,0))</f>
        <v>35102</v>
      </c>
      <c r="BH53" s="25"/>
      <c r="BI53" s="25">
        <f>INDEX(DKK!$H$5:$H$200,MATCH($BD53,DKK!$D$5:$D$200,0))</f>
        <v>1</v>
      </c>
      <c r="BJ53" s="25">
        <f>INDEX(DKK!$I$5:$I$200,MATCH($BD53,DKK!$D$5:$D$200,0))</f>
        <v>1</v>
      </c>
      <c r="BK53" s="25">
        <f>INDEX(DKK!$J$5:$J$200,MATCH($BD53,DKK!$D$5:$D$200,0))</f>
        <v>1</v>
      </c>
      <c r="BL53" s="25">
        <f>INDEX(DKK!$K$5:$K$200,MATCH($BD53,DKK!$D$5:$D$200,0))</f>
        <v>1</v>
      </c>
      <c r="BM53" s="25" t="str">
        <f>INDEX(DKK!$L$5:$L$200,MATCH($BD53,DKK!$D$5:$D$200,0))</f>
        <v>MID</v>
      </c>
      <c r="BP53" s="9" t="str">
        <f>INDEX(GBP!$C$5:$C$200,MATCH($BQ53,GBP!$D$5:$D$200,0))</f>
        <v>IRS</v>
      </c>
      <c r="BQ53" s="9" t="str">
        <f>GBP!$D47</f>
        <v>GBPSB6L2Y=</v>
      </c>
      <c r="BR53" s="25" t="str">
        <f>INDEX(GBP!$B$5:$B$200,MATCH($BQ53,GBP!$D$5:$D$200,0))</f>
        <v>2Y</v>
      </c>
      <c r="BS53" s="25" t="str">
        <f>INDEX(GBP!$N$5:$N$200,MATCH($BQ53,GBP!$D$5:$D$200,0))</f>
        <v>6M</v>
      </c>
      <c r="BT53" s="27">
        <f>INDEX(GBP!$P$5:$P$200,MATCH($BQ53,GBP!$D$5:$D$200,0))</f>
        <v>32875</v>
      </c>
      <c r="BU53" s="25"/>
      <c r="BV53" s="25">
        <f>INDEX(GBP!$H$5:$H$200,MATCH($BQ53,GBP!$D$5:$D$200,0))</f>
        <v>1</v>
      </c>
      <c r="BW53" s="25">
        <f>INDEX(GBP!$I$5:$I$200,MATCH($BQ53,GBP!$D$5:$D$200,0))</f>
        <v>1</v>
      </c>
      <c r="BX53" s="25">
        <f>INDEX(GBP!$J$5:$J$200,MATCH($BQ53,GBP!$D$5:$D$200,0))</f>
        <v>1</v>
      </c>
      <c r="BY53" s="25">
        <f>INDEX(GBP!$K$5:$K$200,MATCH($BQ53,GBP!$D$5:$D$200,0))</f>
        <v>1</v>
      </c>
      <c r="BZ53" s="25" t="str">
        <f>INDEX(GBP!$L$5:$L$200,MATCH($BQ53,GBP!$D$5:$D$200,0))</f>
        <v>MID</v>
      </c>
    </row>
    <row r="54" spans="3:78" x14ac:dyDescent="0.25">
      <c r="C54" s="9" t="str">
        <f>INDEX(SEK!$C$5:$C$200,MATCH($D54,SEK!$D$5:$D$200,0))</f>
        <v>IRS</v>
      </c>
      <c r="D54" s="9" t="str">
        <f>SEK!$D48</f>
        <v>SEKAB3S5Y=</v>
      </c>
      <c r="E54" s="25" t="str">
        <f>INDEX(SEK!$B$5:$B$200,MATCH($D54,SEK!$D$5:$D$200,0))</f>
        <v>5Y</v>
      </c>
      <c r="F54" s="25" t="str">
        <f>INDEX(SEK!$N$5:$N$200,MATCH($D54,SEK!$D$5:$D$200,0))</f>
        <v>3M</v>
      </c>
      <c r="G54" s="27">
        <f>INDEX(SEK!$P$5:$P$200,MATCH($D54,SEK!$D$5:$D$200,0))</f>
        <v>33637</v>
      </c>
      <c r="H54" s="25"/>
      <c r="I54" s="25">
        <f>INDEX(SEK!$H$5:$H$200,MATCH($D54,SEK!$D$5:$D$200,0))</f>
        <v>1</v>
      </c>
      <c r="J54" s="25">
        <f>INDEX(SEK!$I$5:$I$200,MATCH($D54,SEK!$D$5:$D$200,0))</f>
        <v>1</v>
      </c>
      <c r="K54" s="25">
        <f>INDEX(SEK!$J$5:$J$200,MATCH($D54,SEK!$D$5:$D$200,0))</f>
        <v>1</v>
      </c>
      <c r="L54" s="25">
        <f>INDEX(SEK!$K$5:$K$200,MATCH($D54,SEK!$D$5:$D$200,0))</f>
        <v>1</v>
      </c>
      <c r="M54" s="25" t="str">
        <f>INDEX(SEK!$L$5:$L$200,MATCH($D54,SEK!$D$5:$D$200,0))</f>
        <v>MID</v>
      </c>
      <c r="P54" s="9" t="str">
        <f>INDEX(USD!$C$5:$C$201,MATCH($Q54,USD!$D$5:$D$201,0))</f>
        <v>FRA</v>
      </c>
      <c r="Q54" s="9" t="str">
        <f>USD!$D50</f>
        <v>USD8X11F=</v>
      </c>
      <c r="R54" s="25" t="str">
        <f>INDEX(USD!$B$5:$B$201,MATCH($Q54,USD!$D$5:$D$201,0))</f>
        <v>11M</v>
      </c>
      <c r="S54" s="25" t="str">
        <f>INDEX(USD!$N$5:$N$201,MATCH($Q54,USD!$D$5:$D$201,0))</f>
        <v>3M</v>
      </c>
      <c r="T54" s="27">
        <f>INDEX(USD!$P$5:$P$201,MATCH($Q54,USD!$D$5:$D$201,0))</f>
        <v>34705</v>
      </c>
      <c r="U54" s="25"/>
      <c r="V54" s="25">
        <f>INDEX(USD!$H$5:$H$201,MATCH($Q54,USD!$D$5:$D$201,0))</f>
        <v>1</v>
      </c>
      <c r="W54" s="25">
        <f>INDEX(USD!$I$5:$I$201,MATCH($Q54,USD!$D$5:$D$201,0))</f>
        <v>1</v>
      </c>
      <c r="X54" s="25">
        <f>INDEX(USD!$J$5:$J$201,MATCH($Q54,USD!$D$5:$D$201,0))</f>
        <v>1</v>
      </c>
      <c r="Y54" s="25">
        <f>INDEX(USD!$K$5:$K$201,MATCH($Q54,USD!$D$5:$D$201,0))</f>
        <v>1</v>
      </c>
      <c r="Z54" s="25" t="str">
        <f>INDEX(USD!$L$5:$L$201,MATCH($Q54,USD!$D$5:$D$201,0))</f>
        <v>MID</v>
      </c>
      <c r="AP54" s="9" t="str">
        <f>INDEX(EUR!$C$5:$C$200,MATCH($AQ54,EUR!$D$5:$D$200,0))</f>
        <v>FRA</v>
      </c>
      <c r="AQ54" s="9" t="str">
        <f>EUR!$D50</f>
        <v>EUR12X15F=</v>
      </c>
      <c r="AR54" s="25" t="str">
        <f>INDEX(EUR!$B$5:$B$200,MATCH($AQ54,EUR!$D$5:$D$200,0))</f>
        <v>1.25Y</v>
      </c>
      <c r="AS54" s="25" t="str">
        <f>INDEX(EUR!$N$5:$N$200,MATCH($AQ54,EUR!$D$5:$D$200,0))</f>
        <v>3M</v>
      </c>
      <c r="AT54" s="27">
        <f>INDEX(EUR!$P$5:$P$200,MATCH($AQ54,EUR!$D$5:$D$200,0))</f>
        <v>36165</v>
      </c>
      <c r="AU54" s="25"/>
      <c r="AV54" s="25">
        <f>INDEX(EUR!$H$5:$H$200,MATCH($AQ54,EUR!$D$5:$D$200,0))</f>
        <v>1</v>
      </c>
      <c r="AW54" s="25">
        <f>INDEX(EUR!$I$5:$I$200,MATCH($AQ54,EUR!$D$5:$D$200,0))</f>
        <v>1</v>
      </c>
      <c r="AX54" s="25">
        <f>INDEX(EUR!$J$5:$J$200,MATCH($AQ54,EUR!$D$5:$D$200,0))</f>
        <v>1</v>
      </c>
      <c r="AY54" s="25">
        <f>INDEX(EUR!$K$5:$K$200,MATCH($AQ54,EUR!$D$5:$D$200,0))</f>
        <v>1</v>
      </c>
      <c r="AZ54" s="25" t="str">
        <f>INDEX(EUR!$L$5:$L$200,MATCH($AQ54,EUR!$D$5:$D$200,0))</f>
        <v>MID</v>
      </c>
      <c r="BC54" s="9" t="str">
        <f>INDEX(DKK!$C$5:$C$200,MATCH($BD54,DKK!$D$5:$D$200,0))</f>
        <v>IRS</v>
      </c>
      <c r="BD54" s="9" t="str">
        <f>DKK!$D48</f>
        <v>DKKAB6C10Y=</v>
      </c>
      <c r="BE54" s="25" t="str">
        <f>INDEX(DKK!$B$5:$B$200,MATCH($BD54,DKK!$D$5:$D$200,0))</f>
        <v>10Y</v>
      </c>
      <c r="BF54" s="25" t="str">
        <f>INDEX(DKK!$N$5:$N$200,MATCH($BD54,DKK!$D$5:$D$200,0))</f>
        <v>6M</v>
      </c>
      <c r="BG54" s="27">
        <f>INDEX(DKK!$P$5:$P$200,MATCH($BD54,DKK!$D$5:$D$200,0))</f>
        <v>34001</v>
      </c>
      <c r="BH54" s="25"/>
      <c r="BI54" s="25">
        <f>INDEX(DKK!$H$5:$H$200,MATCH($BD54,DKK!$D$5:$D$200,0))</f>
        <v>1</v>
      </c>
      <c r="BJ54" s="25">
        <f>INDEX(DKK!$I$5:$I$200,MATCH($BD54,DKK!$D$5:$D$200,0))</f>
        <v>1</v>
      </c>
      <c r="BK54" s="25">
        <f>INDEX(DKK!$J$5:$J$200,MATCH($BD54,DKK!$D$5:$D$200,0))</f>
        <v>1</v>
      </c>
      <c r="BL54" s="25">
        <f>INDEX(DKK!$K$5:$K$200,MATCH($BD54,DKK!$D$5:$D$200,0))</f>
        <v>1</v>
      </c>
      <c r="BM54" s="25" t="str">
        <f>INDEX(DKK!$L$5:$L$200,MATCH($BD54,DKK!$D$5:$D$200,0))</f>
        <v>MID</v>
      </c>
      <c r="BP54" s="9" t="str">
        <f>INDEX(GBP!$C$5:$C$200,MATCH($BQ54,GBP!$D$5:$D$200,0))</f>
        <v>IRS</v>
      </c>
      <c r="BQ54" s="9" t="str">
        <f>GBP!$D48</f>
        <v>GBPSB6L3Y=</v>
      </c>
      <c r="BR54" s="25" t="str">
        <f>INDEX(GBP!$B$5:$B$200,MATCH($BQ54,GBP!$D$5:$D$200,0))</f>
        <v>3Y</v>
      </c>
      <c r="BS54" s="25" t="str">
        <f>INDEX(GBP!$N$5:$N$200,MATCH($BQ54,GBP!$D$5:$D$200,0))</f>
        <v>6M</v>
      </c>
      <c r="BT54" s="27">
        <f>INDEX(GBP!$P$5:$P$200,MATCH($BQ54,GBP!$D$5:$D$200,0))</f>
        <v>32875</v>
      </c>
      <c r="BU54" s="25"/>
      <c r="BV54" s="25">
        <f>INDEX(GBP!$H$5:$H$200,MATCH($BQ54,GBP!$D$5:$D$200,0))</f>
        <v>1</v>
      </c>
      <c r="BW54" s="25">
        <f>INDEX(GBP!$I$5:$I$200,MATCH($BQ54,GBP!$D$5:$D$200,0))</f>
        <v>1</v>
      </c>
      <c r="BX54" s="25">
        <f>INDEX(GBP!$J$5:$J$200,MATCH($BQ54,GBP!$D$5:$D$200,0))</f>
        <v>1</v>
      </c>
      <c r="BY54" s="25">
        <f>INDEX(GBP!$K$5:$K$200,MATCH($BQ54,GBP!$D$5:$D$200,0))</f>
        <v>1</v>
      </c>
      <c r="BZ54" s="25" t="str">
        <f>INDEX(GBP!$L$5:$L$200,MATCH($BQ54,GBP!$D$5:$D$200,0))</f>
        <v>MID</v>
      </c>
    </row>
    <row r="55" spans="3:78" x14ac:dyDescent="0.25">
      <c r="C55" s="9" t="str">
        <f>INDEX(SEK!$C$5:$C$200,MATCH($D55,SEK!$D$5:$D$200,0))</f>
        <v>IRS</v>
      </c>
      <c r="D55" s="9" t="str">
        <f>SEK!$D49</f>
        <v>SEKAB3S6Y=</v>
      </c>
      <c r="E55" s="25" t="str">
        <f>INDEX(SEK!$B$5:$B$200,MATCH($D55,SEK!$D$5:$D$200,0))</f>
        <v>6Y</v>
      </c>
      <c r="F55" s="25" t="str">
        <f>INDEX(SEK!$N$5:$N$200,MATCH($D55,SEK!$D$5:$D$200,0))</f>
        <v>3M</v>
      </c>
      <c r="G55" s="27">
        <f>INDEX(SEK!$P$5:$P$200,MATCH($D55,SEK!$D$5:$D$200,0))</f>
        <v>35655</v>
      </c>
      <c r="H55" s="25"/>
      <c r="I55" s="25">
        <f>INDEX(SEK!$H$5:$H$200,MATCH($D55,SEK!$D$5:$D$200,0))</f>
        <v>1</v>
      </c>
      <c r="J55" s="25">
        <f>INDEX(SEK!$I$5:$I$200,MATCH($D55,SEK!$D$5:$D$200,0))</f>
        <v>1</v>
      </c>
      <c r="K55" s="25">
        <f>INDEX(SEK!$J$5:$J$200,MATCH($D55,SEK!$D$5:$D$200,0))</f>
        <v>1</v>
      </c>
      <c r="L55" s="25">
        <f>INDEX(SEK!$K$5:$K$200,MATCH($D55,SEK!$D$5:$D$200,0))</f>
        <v>1</v>
      </c>
      <c r="M55" s="25" t="str">
        <f>INDEX(SEK!$L$5:$L$200,MATCH($D55,SEK!$D$5:$D$200,0))</f>
        <v>MID</v>
      </c>
      <c r="P55" s="9" t="str">
        <f>INDEX(USD!$C$5:$C$201,MATCH($Q55,USD!$D$5:$D$201,0))</f>
        <v>FRA</v>
      </c>
      <c r="Q55" s="9" t="str">
        <f>USD!$D51</f>
        <v>USD9X12F=</v>
      </c>
      <c r="R55" s="25" t="str">
        <f>INDEX(USD!$B$5:$B$201,MATCH($Q55,USD!$D$5:$D$201,0))</f>
        <v>1Y</v>
      </c>
      <c r="S55" s="25" t="str">
        <f>INDEX(USD!$N$5:$N$201,MATCH($Q55,USD!$D$5:$D$201,0))</f>
        <v>3M</v>
      </c>
      <c r="T55" s="27">
        <f>INDEX(USD!$P$5:$P$201,MATCH($Q55,USD!$D$5:$D$201,0))</f>
        <v>34705</v>
      </c>
      <c r="U55" s="25"/>
      <c r="V55" s="25">
        <f>INDEX(USD!$H$5:$H$201,MATCH($Q55,USD!$D$5:$D$201,0))</f>
        <v>1</v>
      </c>
      <c r="W55" s="25">
        <f>INDEX(USD!$I$5:$I$201,MATCH($Q55,USD!$D$5:$D$201,0))</f>
        <v>1</v>
      </c>
      <c r="X55" s="25">
        <f>INDEX(USD!$J$5:$J$201,MATCH($Q55,USD!$D$5:$D$201,0))</f>
        <v>1</v>
      </c>
      <c r="Y55" s="25">
        <f>INDEX(USD!$K$5:$K$201,MATCH($Q55,USD!$D$5:$D$201,0))</f>
        <v>1</v>
      </c>
      <c r="Z55" s="25" t="str">
        <f>INDEX(USD!$L$5:$L$201,MATCH($Q55,USD!$D$5:$D$201,0))</f>
        <v>MID</v>
      </c>
      <c r="AP55" s="9" t="str">
        <f>INDEX(EUR!$C$5:$C$200,MATCH($AQ55,EUR!$D$5:$D$200,0))</f>
        <v>FRA</v>
      </c>
      <c r="AQ55" s="9" t="str">
        <f>EUR!$D51</f>
        <v>EUR15X18F=</v>
      </c>
      <c r="AR55" s="25" t="str">
        <f>INDEX(EUR!$B$5:$B$200,MATCH($AQ55,EUR!$D$5:$D$200,0))</f>
        <v>1.5Y</v>
      </c>
      <c r="AS55" s="25" t="str">
        <f>INDEX(EUR!$N$5:$N$200,MATCH($AQ55,EUR!$D$5:$D$200,0))</f>
        <v>3M</v>
      </c>
      <c r="AT55" s="27">
        <f>INDEX(EUR!$P$5:$P$200,MATCH($AQ55,EUR!$D$5:$D$200,0))</f>
        <v>41912</v>
      </c>
      <c r="AU55" s="25"/>
      <c r="AV55" s="25">
        <f>INDEX(EUR!$H$5:$H$200,MATCH($AQ55,EUR!$D$5:$D$200,0))</f>
        <v>1</v>
      </c>
      <c r="AW55" s="25">
        <f>INDEX(EUR!$I$5:$I$200,MATCH($AQ55,EUR!$D$5:$D$200,0))</f>
        <v>1</v>
      </c>
      <c r="AX55" s="25">
        <f>INDEX(EUR!$J$5:$J$200,MATCH($AQ55,EUR!$D$5:$D$200,0))</f>
        <v>1</v>
      </c>
      <c r="AY55" s="25">
        <f>INDEX(EUR!$K$5:$K$200,MATCH($AQ55,EUR!$D$5:$D$200,0))</f>
        <v>1</v>
      </c>
      <c r="AZ55" s="25" t="str">
        <f>INDEX(EUR!$L$5:$L$200,MATCH($AQ55,EUR!$D$5:$D$200,0))</f>
        <v>MID</v>
      </c>
      <c r="BC55" s="9" t="str">
        <f>INDEX(DKK!$C$5:$C$200,MATCH($BD55,DKK!$D$5:$D$200,0))</f>
        <v>IRS</v>
      </c>
      <c r="BD55" s="9" t="str">
        <f>DKK!$D49</f>
        <v>DKKAB6C12Y=</v>
      </c>
      <c r="BE55" s="25" t="str">
        <f>INDEX(DKK!$B$5:$B$200,MATCH($BD55,DKK!$D$5:$D$200,0))</f>
        <v>12Y</v>
      </c>
      <c r="BF55" s="25" t="str">
        <f>INDEX(DKK!$N$5:$N$200,MATCH($BD55,DKK!$D$5:$D$200,0))</f>
        <v>6M</v>
      </c>
      <c r="BG55" s="27">
        <f>INDEX(DKK!$P$5:$P$200,MATCH($BD55,DKK!$D$5:$D$200,0))</f>
        <v>39703</v>
      </c>
      <c r="BH55" s="25"/>
      <c r="BI55" s="25">
        <f>INDEX(DKK!$H$5:$H$200,MATCH($BD55,DKK!$D$5:$D$200,0))</f>
        <v>1</v>
      </c>
      <c r="BJ55" s="25">
        <f>INDEX(DKK!$I$5:$I$200,MATCH($BD55,DKK!$D$5:$D$200,0))</f>
        <v>1</v>
      </c>
      <c r="BK55" s="25">
        <f>INDEX(DKK!$J$5:$J$200,MATCH($BD55,DKK!$D$5:$D$200,0))</f>
        <v>1</v>
      </c>
      <c r="BL55" s="25">
        <f>INDEX(DKK!$K$5:$K$200,MATCH($BD55,DKK!$D$5:$D$200,0))</f>
        <v>1</v>
      </c>
      <c r="BM55" s="25" t="str">
        <f>INDEX(DKK!$L$5:$L$200,MATCH($BD55,DKK!$D$5:$D$200,0))</f>
        <v>MID</v>
      </c>
      <c r="BP55" s="9" t="str">
        <f>INDEX(GBP!$C$5:$C$200,MATCH($BQ55,GBP!$D$5:$D$200,0))</f>
        <v>IRS</v>
      </c>
      <c r="BQ55" s="9" t="str">
        <f>GBP!$D49</f>
        <v>GBPSB6L4Y=</v>
      </c>
      <c r="BR55" s="25" t="str">
        <f>INDEX(GBP!$B$5:$B$200,MATCH($BQ55,GBP!$D$5:$D$200,0))</f>
        <v>4Y</v>
      </c>
      <c r="BS55" s="25" t="str">
        <f>INDEX(GBP!$N$5:$N$200,MATCH($BQ55,GBP!$D$5:$D$200,0))</f>
        <v>6M</v>
      </c>
      <c r="BT55" s="27">
        <f>INDEX(GBP!$P$5:$P$200,MATCH($BQ55,GBP!$D$5:$D$200,0))</f>
        <v>32875</v>
      </c>
      <c r="BU55" s="25"/>
      <c r="BV55" s="25">
        <f>INDEX(GBP!$H$5:$H$200,MATCH($BQ55,GBP!$D$5:$D$200,0))</f>
        <v>1</v>
      </c>
      <c r="BW55" s="25">
        <f>INDEX(GBP!$I$5:$I$200,MATCH($BQ55,GBP!$D$5:$D$200,0))</f>
        <v>1</v>
      </c>
      <c r="BX55" s="25">
        <f>INDEX(GBP!$J$5:$J$200,MATCH($BQ55,GBP!$D$5:$D$200,0))</f>
        <v>1</v>
      </c>
      <c r="BY55" s="25">
        <f>INDEX(GBP!$K$5:$K$200,MATCH($BQ55,GBP!$D$5:$D$200,0))</f>
        <v>1</v>
      </c>
      <c r="BZ55" s="25" t="str">
        <f>INDEX(GBP!$L$5:$L$200,MATCH($BQ55,GBP!$D$5:$D$200,0))</f>
        <v>MID</v>
      </c>
    </row>
    <row r="56" spans="3:78" x14ac:dyDescent="0.25">
      <c r="C56" s="9" t="str">
        <f>INDEX(SEK!$C$5:$C$200,MATCH($D56,SEK!$D$5:$D$200,0))</f>
        <v>IRS</v>
      </c>
      <c r="D56" s="9" t="str">
        <f>SEK!$D50</f>
        <v>SEKAB3S7Y=</v>
      </c>
      <c r="E56" s="25" t="str">
        <f>INDEX(SEK!$B$5:$B$200,MATCH($D56,SEK!$D$5:$D$200,0))</f>
        <v>7Y</v>
      </c>
      <c r="F56" s="25" t="str">
        <f>INDEX(SEK!$N$5:$N$200,MATCH($D56,SEK!$D$5:$D$200,0))</f>
        <v>3M</v>
      </c>
      <c r="G56" s="27">
        <f>INDEX(SEK!$P$5:$P$200,MATCH($D56,SEK!$D$5:$D$200,0))</f>
        <v>33637</v>
      </c>
      <c r="H56" s="25"/>
      <c r="I56" s="25">
        <f>INDEX(SEK!$H$5:$H$200,MATCH($D56,SEK!$D$5:$D$200,0))</f>
        <v>1</v>
      </c>
      <c r="J56" s="25">
        <f>INDEX(SEK!$I$5:$I$200,MATCH($D56,SEK!$D$5:$D$200,0))</f>
        <v>1</v>
      </c>
      <c r="K56" s="25">
        <f>INDEX(SEK!$J$5:$J$200,MATCH($D56,SEK!$D$5:$D$200,0))</f>
        <v>1</v>
      </c>
      <c r="L56" s="25">
        <f>INDEX(SEK!$K$5:$K$200,MATCH($D56,SEK!$D$5:$D$200,0))</f>
        <v>1</v>
      </c>
      <c r="M56" s="25" t="str">
        <f>INDEX(SEK!$L$5:$L$200,MATCH($D56,SEK!$D$5:$D$200,0))</f>
        <v>MID</v>
      </c>
      <c r="P56" s="9" t="str">
        <f>INDEX(USD!$C$5:$C$201,MATCH($Q56,USD!$D$5:$D$201,0))</f>
        <v>FRA</v>
      </c>
      <c r="Q56" s="9" t="str">
        <f>USD!$D52</f>
        <v>USD1X7F=</v>
      </c>
      <c r="R56" s="25" t="str">
        <f>INDEX(USD!$B$5:$B$201,MATCH($Q56,USD!$D$5:$D$201,0))</f>
        <v>7M</v>
      </c>
      <c r="S56" s="25" t="str">
        <f>INDEX(USD!$N$5:$N$201,MATCH($Q56,USD!$D$5:$D$201,0))</f>
        <v>6M</v>
      </c>
      <c r="T56" s="27">
        <f>INDEX(USD!$P$5:$P$201,MATCH($Q56,USD!$D$5:$D$201,0))</f>
        <v>34705</v>
      </c>
      <c r="U56" s="25"/>
      <c r="V56" s="25">
        <f>INDEX(USD!$H$5:$H$201,MATCH($Q56,USD!$D$5:$D$201,0))</f>
        <v>1</v>
      </c>
      <c r="W56" s="25">
        <f>INDEX(USD!$I$5:$I$201,MATCH($Q56,USD!$D$5:$D$201,0))</f>
        <v>1</v>
      </c>
      <c r="X56" s="25">
        <f>INDEX(USD!$J$5:$J$201,MATCH($Q56,USD!$D$5:$D$201,0))</f>
        <v>1</v>
      </c>
      <c r="Y56" s="25">
        <f>INDEX(USD!$K$5:$K$201,MATCH($Q56,USD!$D$5:$D$201,0))</f>
        <v>1</v>
      </c>
      <c r="Z56" s="25" t="str">
        <f>INDEX(USD!$L$5:$L$201,MATCH($Q56,USD!$D$5:$D$201,0))</f>
        <v>MID</v>
      </c>
      <c r="AP56" s="9" t="str">
        <f>INDEX(EUR!$C$5:$C$200,MATCH($AQ56,EUR!$D$5:$D$200,0))</f>
        <v>FRA</v>
      </c>
      <c r="AQ56" s="9" t="str">
        <f>EUR!$D52</f>
        <v>EUR18X21F=</v>
      </c>
      <c r="AR56" s="25" t="str">
        <f>INDEX(EUR!$B$5:$B$200,MATCH($AQ56,EUR!$D$5:$D$200,0))</f>
        <v>1.75Y</v>
      </c>
      <c r="AS56" s="25" t="str">
        <f>INDEX(EUR!$N$5:$N$200,MATCH($AQ56,EUR!$D$5:$D$200,0))</f>
        <v>3M</v>
      </c>
      <c r="AT56" s="27">
        <f>INDEX(EUR!$P$5:$P$200,MATCH($AQ56,EUR!$D$5:$D$200,0))</f>
        <v>41912</v>
      </c>
      <c r="AU56" s="25"/>
      <c r="AV56" s="25">
        <f>INDEX(EUR!$H$5:$H$200,MATCH($AQ56,EUR!$D$5:$D$200,0))</f>
        <v>1</v>
      </c>
      <c r="AW56" s="25">
        <f>INDEX(EUR!$I$5:$I$200,MATCH($AQ56,EUR!$D$5:$D$200,0))</f>
        <v>1</v>
      </c>
      <c r="AX56" s="25">
        <f>INDEX(EUR!$J$5:$J$200,MATCH($AQ56,EUR!$D$5:$D$200,0))</f>
        <v>1</v>
      </c>
      <c r="AY56" s="25">
        <f>INDEX(EUR!$K$5:$K$200,MATCH($AQ56,EUR!$D$5:$D$200,0))</f>
        <v>1</v>
      </c>
      <c r="AZ56" s="25" t="str">
        <f>INDEX(EUR!$L$5:$L$200,MATCH($AQ56,EUR!$D$5:$D$200,0))</f>
        <v>MID</v>
      </c>
      <c r="BC56" s="9" t="str">
        <f>INDEX(DKK!$C$5:$C$200,MATCH($BD56,DKK!$D$5:$D$200,0))</f>
        <v>IRS</v>
      </c>
      <c r="BD56" s="9" t="str">
        <f>DKK!$D50</f>
        <v>DKKAB6C15Y=</v>
      </c>
      <c r="BE56" s="25" t="str">
        <f>INDEX(DKK!$B$5:$B$200,MATCH($BD56,DKK!$D$5:$D$200,0))</f>
        <v>15Y</v>
      </c>
      <c r="BF56" s="25" t="str">
        <f>INDEX(DKK!$N$5:$N$200,MATCH($BD56,DKK!$D$5:$D$200,0))</f>
        <v>6M</v>
      </c>
      <c r="BG56" s="27">
        <f>INDEX(DKK!$P$5:$P$200,MATCH($BD56,DKK!$D$5:$D$200,0))</f>
        <v>39542</v>
      </c>
      <c r="BH56" s="25"/>
      <c r="BI56" s="25">
        <f>INDEX(DKK!$H$5:$H$200,MATCH($BD56,DKK!$D$5:$D$200,0))</f>
        <v>1</v>
      </c>
      <c r="BJ56" s="25">
        <f>INDEX(DKK!$I$5:$I$200,MATCH($BD56,DKK!$D$5:$D$200,0))</f>
        <v>1</v>
      </c>
      <c r="BK56" s="25">
        <f>INDEX(DKK!$J$5:$J$200,MATCH($BD56,DKK!$D$5:$D$200,0))</f>
        <v>1</v>
      </c>
      <c r="BL56" s="25">
        <f>INDEX(DKK!$K$5:$K$200,MATCH($BD56,DKK!$D$5:$D$200,0))</f>
        <v>1</v>
      </c>
      <c r="BM56" s="25" t="str">
        <f>INDEX(DKK!$L$5:$L$200,MATCH($BD56,DKK!$D$5:$D$200,0))</f>
        <v>MID</v>
      </c>
      <c r="BP56" s="9" t="str">
        <f>INDEX(GBP!$C$5:$C$200,MATCH($BQ56,GBP!$D$5:$D$200,0))</f>
        <v>IRS</v>
      </c>
      <c r="BQ56" s="9" t="str">
        <f>GBP!$D50</f>
        <v>GBPSB6L5Y=</v>
      </c>
      <c r="BR56" s="25" t="str">
        <f>INDEX(GBP!$B$5:$B$200,MATCH($BQ56,GBP!$D$5:$D$200,0))</f>
        <v>5Y</v>
      </c>
      <c r="BS56" s="25" t="str">
        <f>INDEX(GBP!$N$5:$N$200,MATCH($BQ56,GBP!$D$5:$D$200,0))</f>
        <v>6M</v>
      </c>
      <c r="BT56" s="27">
        <f>INDEX(GBP!$P$5:$P$200,MATCH($BQ56,GBP!$D$5:$D$200,0))</f>
        <v>32875</v>
      </c>
      <c r="BU56" s="25"/>
      <c r="BV56" s="25">
        <f>INDEX(GBP!$H$5:$H$200,MATCH($BQ56,GBP!$D$5:$D$200,0))</f>
        <v>1</v>
      </c>
      <c r="BW56" s="25">
        <f>INDEX(GBP!$I$5:$I$200,MATCH($BQ56,GBP!$D$5:$D$200,0))</f>
        <v>1</v>
      </c>
      <c r="BX56" s="25">
        <f>INDEX(GBP!$J$5:$J$200,MATCH($BQ56,GBP!$D$5:$D$200,0))</f>
        <v>1</v>
      </c>
      <c r="BY56" s="25">
        <f>INDEX(GBP!$K$5:$K$200,MATCH($BQ56,GBP!$D$5:$D$200,0))</f>
        <v>1</v>
      </c>
      <c r="BZ56" s="25" t="str">
        <f>INDEX(GBP!$L$5:$L$200,MATCH($BQ56,GBP!$D$5:$D$200,0))</f>
        <v>MID</v>
      </c>
    </row>
    <row r="57" spans="3:78" x14ac:dyDescent="0.25">
      <c r="C57" s="9" t="str">
        <f>INDEX(SEK!$C$5:$C$200,MATCH($D57,SEK!$D$5:$D$200,0))</f>
        <v>IRS</v>
      </c>
      <c r="D57" s="9" t="str">
        <f>SEK!$D51</f>
        <v>SEKAB3S8Y=</v>
      </c>
      <c r="E57" s="25" t="str">
        <f>INDEX(SEK!$B$5:$B$200,MATCH($D57,SEK!$D$5:$D$200,0))</f>
        <v>8Y</v>
      </c>
      <c r="F57" s="25" t="str">
        <f>INDEX(SEK!$N$5:$N$200,MATCH($D57,SEK!$D$5:$D$200,0))</f>
        <v>3M</v>
      </c>
      <c r="G57" s="27">
        <f>INDEX(SEK!$P$5:$P$200,MATCH($D57,SEK!$D$5:$D$200,0))</f>
        <v>35655</v>
      </c>
      <c r="H57" s="25"/>
      <c r="I57" s="25">
        <f>INDEX(SEK!$H$5:$H$200,MATCH($D57,SEK!$D$5:$D$200,0))</f>
        <v>1</v>
      </c>
      <c r="J57" s="25">
        <f>INDEX(SEK!$I$5:$I$200,MATCH($D57,SEK!$D$5:$D$200,0))</f>
        <v>1</v>
      </c>
      <c r="K57" s="25">
        <f>INDEX(SEK!$J$5:$J$200,MATCH($D57,SEK!$D$5:$D$200,0))</f>
        <v>1</v>
      </c>
      <c r="L57" s="25">
        <f>INDEX(SEK!$K$5:$K$200,MATCH($D57,SEK!$D$5:$D$200,0))</f>
        <v>1</v>
      </c>
      <c r="M57" s="25" t="str">
        <f>INDEX(SEK!$L$5:$L$200,MATCH($D57,SEK!$D$5:$D$200,0))</f>
        <v>MID</v>
      </c>
      <c r="P57" s="9" t="str">
        <f>INDEX(USD!$C$5:$C$201,MATCH($Q57,USD!$D$5:$D$201,0))</f>
        <v>FRA</v>
      </c>
      <c r="Q57" s="9" t="str">
        <f>USD!$D53</f>
        <v>USD2X8F=</v>
      </c>
      <c r="R57" s="25" t="str">
        <f>INDEX(USD!$B$5:$B$201,MATCH($Q57,USD!$D$5:$D$201,0))</f>
        <v>8M</v>
      </c>
      <c r="S57" s="25" t="str">
        <f>INDEX(USD!$N$5:$N$201,MATCH($Q57,USD!$D$5:$D$201,0))</f>
        <v>6M</v>
      </c>
      <c r="T57" s="27">
        <f>INDEX(USD!$P$5:$P$201,MATCH($Q57,USD!$D$5:$D$201,0))</f>
        <v>34705</v>
      </c>
      <c r="U57" s="25"/>
      <c r="V57" s="25">
        <f>INDEX(USD!$H$5:$H$201,MATCH($Q57,USD!$D$5:$D$201,0))</f>
        <v>1</v>
      </c>
      <c r="W57" s="25">
        <f>INDEX(USD!$I$5:$I$201,MATCH($Q57,USD!$D$5:$D$201,0))</f>
        <v>1</v>
      </c>
      <c r="X57" s="25">
        <f>INDEX(USD!$J$5:$J$201,MATCH($Q57,USD!$D$5:$D$201,0))</f>
        <v>1</v>
      </c>
      <c r="Y57" s="25">
        <f>INDEX(USD!$K$5:$K$201,MATCH($Q57,USD!$D$5:$D$201,0))</f>
        <v>1</v>
      </c>
      <c r="Z57" s="25" t="str">
        <f>INDEX(USD!$L$5:$L$201,MATCH($Q57,USD!$D$5:$D$201,0))</f>
        <v>MID</v>
      </c>
      <c r="AP57" s="9" t="str">
        <f>INDEX(EUR!$C$5:$C$200,MATCH($AQ57,EUR!$D$5:$D$200,0))</f>
        <v>FRA</v>
      </c>
      <c r="AQ57" s="9" t="str">
        <f>EUR!$D53</f>
        <v>EUR21X24F=</v>
      </c>
      <c r="AR57" s="25" t="str">
        <f>INDEX(EUR!$B$5:$B$200,MATCH($AQ57,EUR!$D$5:$D$200,0))</f>
        <v>2Y</v>
      </c>
      <c r="AS57" s="25" t="str">
        <f>INDEX(EUR!$N$5:$N$200,MATCH($AQ57,EUR!$D$5:$D$200,0))</f>
        <v>3M</v>
      </c>
      <c r="AT57" s="27">
        <f>INDEX(EUR!$P$5:$P$200,MATCH($AQ57,EUR!$D$5:$D$200,0))</f>
        <v>41912</v>
      </c>
      <c r="AU57" s="25"/>
      <c r="AV57" s="25">
        <f>INDEX(EUR!$H$5:$H$200,MATCH($AQ57,EUR!$D$5:$D$200,0))</f>
        <v>1</v>
      </c>
      <c r="AW57" s="25">
        <f>INDEX(EUR!$I$5:$I$200,MATCH($AQ57,EUR!$D$5:$D$200,0))</f>
        <v>1</v>
      </c>
      <c r="AX57" s="25">
        <f>INDEX(EUR!$J$5:$J$200,MATCH($AQ57,EUR!$D$5:$D$200,0))</f>
        <v>1</v>
      </c>
      <c r="AY57" s="25">
        <f>INDEX(EUR!$K$5:$K$200,MATCH($AQ57,EUR!$D$5:$D$200,0))</f>
        <v>1</v>
      </c>
      <c r="AZ57" s="25" t="str">
        <f>INDEX(EUR!$L$5:$L$200,MATCH($AQ57,EUR!$D$5:$D$200,0))</f>
        <v>MID</v>
      </c>
      <c r="BC57" s="9" t="str">
        <f>INDEX(DKK!$C$5:$C$200,MATCH($BD57,DKK!$D$5:$D$200,0))</f>
        <v>IRS</v>
      </c>
      <c r="BD57" s="9" t="str">
        <f>DKK!$D51</f>
        <v>DKKAB6C20Y=</v>
      </c>
      <c r="BE57" s="25" t="str">
        <f>INDEX(DKK!$B$5:$B$200,MATCH($BD57,DKK!$D$5:$D$200,0))</f>
        <v>20Y</v>
      </c>
      <c r="BF57" s="25" t="str">
        <f>INDEX(DKK!$N$5:$N$200,MATCH($BD57,DKK!$D$5:$D$200,0))</f>
        <v>6M</v>
      </c>
      <c r="BG57" s="27">
        <f>INDEX(DKK!$P$5:$P$200,MATCH($BD57,DKK!$D$5:$D$200,0))</f>
        <v>40164</v>
      </c>
      <c r="BH57" s="25"/>
      <c r="BI57" s="25">
        <f>INDEX(DKK!$H$5:$H$200,MATCH($BD57,DKK!$D$5:$D$200,0))</f>
        <v>1</v>
      </c>
      <c r="BJ57" s="25">
        <f>INDEX(DKK!$I$5:$I$200,MATCH($BD57,DKK!$D$5:$D$200,0))</f>
        <v>1</v>
      </c>
      <c r="BK57" s="25">
        <f>INDEX(DKK!$J$5:$J$200,MATCH($BD57,DKK!$D$5:$D$200,0))</f>
        <v>1</v>
      </c>
      <c r="BL57" s="25">
        <f>INDEX(DKK!$K$5:$K$200,MATCH($BD57,DKK!$D$5:$D$200,0))</f>
        <v>1</v>
      </c>
      <c r="BM57" s="25" t="str">
        <f>INDEX(DKK!$L$5:$L$200,MATCH($BD57,DKK!$D$5:$D$200,0))</f>
        <v>MID</v>
      </c>
      <c r="BP57" s="9" t="str">
        <f>INDEX(GBP!$C$5:$C$200,MATCH($BQ57,GBP!$D$5:$D$200,0))</f>
        <v>IRS</v>
      </c>
      <c r="BQ57" s="9" t="str">
        <f>GBP!$D51</f>
        <v>GBPSB6L6Y=</v>
      </c>
      <c r="BR57" s="25" t="str">
        <f>INDEX(GBP!$B$5:$B$200,MATCH($BQ57,GBP!$D$5:$D$200,0))</f>
        <v>6Y</v>
      </c>
      <c r="BS57" s="25" t="str">
        <f>INDEX(GBP!$N$5:$N$200,MATCH($BQ57,GBP!$D$5:$D$200,0))</f>
        <v>6M</v>
      </c>
      <c r="BT57" s="27">
        <f>INDEX(GBP!$P$5:$P$200,MATCH($BQ57,GBP!$D$5:$D$200,0))</f>
        <v>34561</v>
      </c>
      <c r="BU57" s="25"/>
      <c r="BV57" s="25">
        <f>INDEX(GBP!$H$5:$H$200,MATCH($BQ57,GBP!$D$5:$D$200,0))</f>
        <v>1</v>
      </c>
      <c r="BW57" s="25">
        <f>INDEX(GBP!$I$5:$I$200,MATCH($BQ57,GBP!$D$5:$D$200,0))</f>
        <v>1</v>
      </c>
      <c r="BX57" s="25">
        <f>INDEX(GBP!$J$5:$J$200,MATCH($BQ57,GBP!$D$5:$D$200,0))</f>
        <v>1</v>
      </c>
      <c r="BY57" s="25">
        <f>INDEX(GBP!$K$5:$K$200,MATCH($BQ57,GBP!$D$5:$D$200,0))</f>
        <v>1</v>
      </c>
      <c r="BZ57" s="25" t="str">
        <f>INDEX(GBP!$L$5:$L$200,MATCH($BQ57,GBP!$D$5:$D$200,0))</f>
        <v>MID</v>
      </c>
    </row>
    <row r="58" spans="3:78" x14ac:dyDescent="0.25">
      <c r="C58" s="9" t="str">
        <f>INDEX(SEK!$C$5:$C$200,MATCH($D58,SEK!$D$5:$D$200,0))</f>
        <v>IRS</v>
      </c>
      <c r="D58" s="9" t="str">
        <f>SEK!$D52</f>
        <v>SEKAB3S9Y=</v>
      </c>
      <c r="E58" s="25" t="str">
        <f>INDEX(SEK!$B$5:$B$200,MATCH($D58,SEK!$D$5:$D$200,0))</f>
        <v>9Y</v>
      </c>
      <c r="F58" s="25" t="str">
        <f>INDEX(SEK!$N$5:$N$200,MATCH($D58,SEK!$D$5:$D$200,0))</f>
        <v>3M</v>
      </c>
      <c r="G58" s="27">
        <f>INDEX(SEK!$P$5:$P$200,MATCH($D58,SEK!$D$5:$D$200,0))</f>
        <v>35655</v>
      </c>
      <c r="H58" s="25"/>
      <c r="I58" s="25">
        <f>INDEX(SEK!$H$5:$H$200,MATCH($D58,SEK!$D$5:$D$200,0))</f>
        <v>1</v>
      </c>
      <c r="J58" s="25">
        <f>INDEX(SEK!$I$5:$I$200,MATCH($D58,SEK!$D$5:$D$200,0))</f>
        <v>1</v>
      </c>
      <c r="K58" s="25">
        <f>INDEX(SEK!$J$5:$J$200,MATCH($D58,SEK!$D$5:$D$200,0))</f>
        <v>1</v>
      </c>
      <c r="L58" s="25">
        <f>INDEX(SEK!$K$5:$K$200,MATCH($D58,SEK!$D$5:$D$200,0))</f>
        <v>1</v>
      </c>
      <c r="M58" s="25" t="str">
        <f>INDEX(SEK!$L$5:$L$200,MATCH($D58,SEK!$D$5:$D$200,0))</f>
        <v>MID</v>
      </c>
      <c r="P58" s="9" t="str">
        <f>INDEX(USD!$C$5:$C$201,MATCH($Q58,USD!$D$5:$D$201,0))</f>
        <v>FRA</v>
      </c>
      <c r="Q58" s="9" t="str">
        <f>USD!$D54</f>
        <v>USD3X9F=</v>
      </c>
      <c r="R58" s="25" t="str">
        <f>INDEX(USD!$B$5:$B$201,MATCH($Q58,USD!$D$5:$D$201,0))</f>
        <v>9M</v>
      </c>
      <c r="S58" s="25" t="str">
        <f>INDEX(USD!$N$5:$N$201,MATCH($Q58,USD!$D$5:$D$201,0))</f>
        <v>6M</v>
      </c>
      <c r="T58" s="27">
        <f>INDEX(USD!$P$5:$P$201,MATCH($Q58,USD!$D$5:$D$201,0))</f>
        <v>34705</v>
      </c>
      <c r="U58" s="25"/>
      <c r="V58" s="25">
        <f>INDEX(USD!$H$5:$H$201,MATCH($Q58,USD!$D$5:$D$201,0))</f>
        <v>1</v>
      </c>
      <c r="W58" s="25">
        <f>INDEX(USD!$I$5:$I$201,MATCH($Q58,USD!$D$5:$D$201,0))</f>
        <v>1</v>
      </c>
      <c r="X58" s="25">
        <f>INDEX(USD!$J$5:$J$201,MATCH($Q58,USD!$D$5:$D$201,0))</f>
        <v>1</v>
      </c>
      <c r="Y58" s="25">
        <f>INDEX(USD!$K$5:$K$201,MATCH($Q58,USD!$D$5:$D$201,0))</f>
        <v>1</v>
      </c>
      <c r="Z58" s="25" t="str">
        <f>INDEX(USD!$L$5:$L$201,MATCH($Q58,USD!$D$5:$D$201,0))</f>
        <v>MID</v>
      </c>
      <c r="AP58" s="9" t="str">
        <f>INDEX(EUR!$C$5:$C$200,MATCH($AQ58,EUR!$D$5:$D$200,0))</f>
        <v>FRA</v>
      </c>
      <c r="AQ58" s="9" t="str">
        <f>EUR!$D54</f>
        <v>EUR1X7F=</v>
      </c>
      <c r="AR58" s="25" t="str">
        <f>INDEX(EUR!$B$5:$B$200,MATCH($AQ58,EUR!$D$5:$D$200,0))</f>
        <v>7M</v>
      </c>
      <c r="AS58" s="25" t="str">
        <f>INDEX(EUR!$N$5:$N$200,MATCH($AQ58,EUR!$D$5:$D$200,0))</f>
        <v>6M</v>
      </c>
      <c r="AT58" s="27">
        <f>INDEX(EUR!$P$5:$P$200,MATCH($AQ58,EUR!$D$5:$D$200,0))</f>
        <v>34705</v>
      </c>
      <c r="AU58" s="25"/>
      <c r="AV58" s="25">
        <f>INDEX(EUR!$H$5:$H$200,MATCH($AQ58,EUR!$D$5:$D$200,0))</f>
        <v>1</v>
      </c>
      <c r="AW58" s="25">
        <f>INDEX(EUR!$I$5:$I$200,MATCH($AQ58,EUR!$D$5:$D$200,0))</f>
        <v>1</v>
      </c>
      <c r="AX58" s="25">
        <f>INDEX(EUR!$J$5:$J$200,MATCH($AQ58,EUR!$D$5:$D$200,0))</f>
        <v>1</v>
      </c>
      <c r="AY58" s="25">
        <f>INDEX(EUR!$K$5:$K$200,MATCH($AQ58,EUR!$D$5:$D$200,0))</f>
        <v>1</v>
      </c>
      <c r="AZ58" s="25" t="str">
        <f>INDEX(EUR!$L$5:$L$200,MATCH($AQ58,EUR!$D$5:$D$200,0))</f>
        <v>MID</v>
      </c>
      <c r="BC58" s="9" t="str">
        <f>INDEX(DKK!$C$5:$C$200,MATCH($BD58,DKK!$D$5:$D$200,0))</f>
        <v>IRS</v>
      </c>
      <c r="BD58" s="9" t="str">
        <f>DKK!$D52</f>
        <v>DKKAB6C25Y=</v>
      </c>
      <c r="BE58" s="25" t="str">
        <f>INDEX(DKK!$B$5:$B$200,MATCH($BD58,DKK!$D$5:$D$200,0))</f>
        <v>25Y</v>
      </c>
      <c r="BF58" s="25" t="str">
        <f>INDEX(DKK!$N$5:$N$200,MATCH($BD58,DKK!$D$5:$D$200,0))</f>
        <v>6M</v>
      </c>
      <c r="BG58" s="27">
        <f>INDEX(DKK!$P$5:$P$200,MATCH($BD58,DKK!$D$5:$D$200,0))</f>
        <v>40164</v>
      </c>
      <c r="BH58" s="25"/>
      <c r="BI58" s="25">
        <f>INDEX(DKK!$H$5:$H$200,MATCH($BD58,DKK!$D$5:$D$200,0))</f>
        <v>1</v>
      </c>
      <c r="BJ58" s="25">
        <f>INDEX(DKK!$I$5:$I$200,MATCH($BD58,DKK!$D$5:$D$200,0))</f>
        <v>1</v>
      </c>
      <c r="BK58" s="25">
        <f>INDEX(DKK!$J$5:$J$200,MATCH($BD58,DKK!$D$5:$D$200,0))</f>
        <v>1</v>
      </c>
      <c r="BL58" s="25">
        <f>INDEX(DKK!$K$5:$K$200,MATCH($BD58,DKK!$D$5:$D$200,0))</f>
        <v>1</v>
      </c>
      <c r="BM58" s="25" t="str">
        <f>INDEX(DKK!$L$5:$L$200,MATCH($BD58,DKK!$D$5:$D$200,0))</f>
        <v>MID</v>
      </c>
      <c r="BP58" s="9" t="str">
        <f>INDEX(GBP!$C$5:$C$200,MATCH($BQ58,GBP!$D$5:$D$200,0))</f>
        <v>IRS</v>
      </c>
      <c r="BQ58" s="9" t="str">
        <f>GBP!$D52</f>
        <v>GBPSB6L7Y=</v>
      </c>
      <c r="BR58" s="25" t="str">
        <f>INDEX(GBP!$B$5:$B$200,MATCH($BQ58,GBP!$D$5:$D$200,0))</f>
        <v>7Y</v>
      </c>
      <c r="BS58" s="25" t="str">
        <f>INDEX(GBP!$N$5:$N$200,MATCH($BQ58,GBP!$D$5:$D$200,0))</f>
        <v>6M</v>
      </c>
      <c r="BT58" s="27">
        <f>INDEX(GBP!$P$5:$P$200,MATCH($BQ58,GBP!$D$5:$D$200,0))</f>
        <v>32875</v>
      </c>
      <c r="BU58" s="25"/>
      <c r="BV58" s="25">
        <f>INDEX(GBP!$H$5:$H$200,MATCH($BQ58,GBP!$D$5:$D$200,0))</f>
        <v>1</v>
      </c>
      <c r="BW58" s="25">
        <f>INDEX(GBP!$I$5:$I$200,MATCH($BQ58,GBP!$D$5:$D$200,0))</f>
        <v>1</v>
      </c>
      <c r="BX58" s="25">
        <f>INDEX(GBP!$J$5:$J$200,MATCH($BQ58,GBP!$D$5:$D$200,0))</f>
        <v>1</v>
      </c>
      <c r="BY58" s="25">
        <f>INDEX(GBP!$K$5:$K$200,MATCH($BQ58,GBP!$D$5:$D$200,0))</f>
        <v>1</v>
      </c>
      <c r="BZ58" s="25" t="str">
        <f>INDEX(GBP!$L$5:$L$200,MATCH($BQ58,GBP!$D$5:$D$200,0))</f>
        <v>MID</v>
      </c>
    </row>
    <row r="59" spans="3:78" x14ac:dyDescent="0.25">
      <c r="C59" s="9" t="str">
        <f>INDEX(SEK!$C$5:$C$200,MATCH($D59,SEK!$D$5:$D$200,0))</f>
        <v>IRS</v>
      </c>
      <c r="D59" s="9" t="str">
        <f>SEK!$D53</f>
        <v>SEKAB3S10Y=</v>
      </c>
      <c r="E59" s="25" t="str">
        <f>INDEX(SEK!$B$5:$B$200,MATCH($D59,SEK!$D$5:$D$200,0))</f>
        <v>10Y</v>
      </c>
      <c r="F59" s="25" t="str">
        <f>INDEX(SEK!$N$5:$N$200,MATCH($D59,SEK!$D$5:$D$200,0))</f>
        <v>3M</v>
      </c>
      <c r="G59" s="27">
        <f>INDEX(SEK!$P$5:$P$200,MATCH($D59,SEK!$D$5:$D$200,0))</f>
        <v>33637</v>
      </c>
      <c r="H59" s="25"/>
      <c r="I59" s="25">
        <f>INDEX(SEK!$H$5:$H$200,MATCH($D59,SEK!$D$5:$D$200,0))</f>
        <v>1</v>
      </c>
      <c r="J59" s="25">
        <f>INDEX(SEK!$I$5:$I$200,MATCH($D59,SEK!$D$5:$D$200,0))</f>
        <v>1</v>
      </c>
      <c r="K59" s="25">
        <f>INDEX(SEK!$J$5:$J$200,MATCH($D59,SEK!$D$5:$D$200,0))</f>
        <v>1</v>
      </c>
      <c r="L59" s="25">
        <f>INDEX(SEK!$K$5:$K$200,MATCH($D59,SEK!$D$5:$D$200,0))</f>
        <v>1</v>
      </c>
      <c r="M59" s="25" t="str">
        <f>INDEX(SEK!$L$5:$L$200,MATCH($D59,SEK!$D$5:$D$200,0))</f>
        <v>MID</v>
      </c>
      <c r="P59" s="9" t="str">
        <f>INDEX(USD!$C$5:$C$201,MATCH($Q59,USD!$D$5:$D$201,0))</f>
        <v>FRA</v>
      </c>
      <c r="Q59" s="9" t="str">
        <f>USD!$D55</f>
        <v>USD4X10F=</v>
      </c>
      <c r="R59" s="25" t="str">
        <f>INDEX(USD!$B$5:$B$201,MATCH($Q59,USD!$D$5:$D$201,0))</f>
        <v>10M</v>
      </c>
      <c r="S59" s="25" t="str">
        <f>INDEX(USD!$N$5:$N$201,MATCH($Q59,USD!$D$5:$D$201,0))</f>
        <v>6M</v>
      </c>
      <c r="T59" s="27">
        <f>INDEX(USD!$P$5:$P$201,MATCH($Q59,USD!$D$5:$D$201,0))</f>
        <v>34705</v>
      </c>
      <c r="U59" s="25"/>
      <c r="V59" s="25">
        <f>INDEX(USD!$H$5:$H$201,MATCH($Q59,USD!$D$5:$D$201,0))</f>
        <v>1</v>
      </c>
      <c r="W59" s="25">
        <f>INDEX(USD!$I$5:$I$201,MATCH($Q59,USD!$D$5:$D$201,0))</f>
        <v>1</v>
      </c>
      <c r="X59" s="25">
        <f>INDEX(USD!$J$5:$J$201,MATCH($Q59,USD!$D$5:$D$201,0))</f>
        <v>1</v>
      </c>
      <c r="Y59" s="25">
        <f>INDEX(USD!$K$5:$K$201,MATCH($Q59,USD!$D$5:$D$201,0))</f>
        <v>1</v>
      </c>
      <c r="Z59" s="25" t="str">
        <f>INDEX(USD!$L$5:$L$201,MATCH($Q59,USD!$D$5:$D$201,0))</f>
        <v>MID</v>
      </c>
      <c r="AP59" s="9" t="str">
        <f>INDEX(EUR!$C$5:$C$200,MATCH($AQ59,EUR!$D$5:$D$200,0))</f>
        <v>FRA</v>
      </c>
      <c r="AQ59" s="9" t="str">
        <f>EUR!$D55</f>
        <v>EUR2X8F=</v>
      </c>
      <c r="AR59" s="25" t="str">
        <f>INDEX(EUR!$B$5:$B$200,MATCH($AQ59,EUR!$D$5:$D$200,0))</f>
        <v>8M</v>
      </c>
      <c r="AS59" s="25" t="str">
        <f>INDEX(EUR!$N$5:$N$200,MATCH($AQ59,EUR!$D$5:$D$200,0))</f>
        <v>6M</v>
      </c>
      <c r="AT59" s="27">
        <f>INDEX(EUR!$P$5:$P$200,MATCH($AQ59,EUR!$D$5:$D$200,0))</f>
        <v>34705</v>
      </c>
      <c r="AU59" s="25"/>
      <c r="AV59" s="25">
        <f>INDEX(EUR!$H$5:$H$200,MATCH($AQ59,EUR!$D$5:$D$200,0))</f>
        <v>1</v>
      </c>
      <c r="AW59" s="25">
        <f>INDEX(EUR!$I$5:$I$200,MATCH($AQ59,EUR!$D$5:$D$200,0))</f>
        <v>1</v>
      </c>
      <c r="AX59" s="25">
        <f>INDEX(EUR!$J$5:$J$200,MATCH($AQ59,EUR!$D$5:$D$200,0))</f>
        <v>1</v>
      </c>
      <c r="AY59" s="25">
        <f>INDEX(EUR!$K$5:$K$200,MATCH($AQ59,EUR!$D$5:$D$200,0))</f>
        <v>1</v>
      </c>
      <c r="AZ59" s="25" t="str">
        <f>INDEX(EUR!$L$5:$L$200,MATCH($AQ59,EUR!$D$5:$D$200,0))</f>
        <v>MID</v>
      </c>
      <c r="BC59" s="9" t="str">
        <f>INDEX(DKK!$C$5:$C$200,MATCH($BD59,DKK!$D$5:$D$200,0))</f>
        <v>IRS</v>
      </c>
      <c r="BD59" s="9" t="str">
        <f>DKK!$D53</f>
        <v>DKKAB6C30Y=</v>
      </c>
      <c r="BE59" s="25" t="str">
        <f>INDEX(DKK!$B$5:$B$200,MATCH($BD59,DKK!$D$5:$D$200,0))</f>
        <v>30Y</v>
      </c>
      <c r="BF59" s="25" t="str">
        <f>INDEX(DKK!$N$5:$N$200,MATCH($BD59,DKK!$D$5:$D$200,0))</f>
        <v>6M</v>
      </c>
      <c r="BG59" s="27">
        <f>INDEX(DKK!$P$5:$P$200,MATCH($BD59,DKK!$D$5:$D$200,0))</f>
        <v>40164</v>
      </c>
      <c r="BH59" s="25"/>
      <c r="BI59" s="25">
        <f>INDEX(DKK!$H$5:$H$200,MATCH($BD59,DKK!$D$5:$D$200,0))</f>
        <v>1</v>
      </c>
      <c r="BJ59" s="25">
        <f>INDEX(DKK!$I$5:$I$200,MATCH($BD59,DKK!$D$5:$D$200,0))</f>
        <v>1</v>
      </c>
      <c r="BK59" s="25">
        <f>INDEX(DKK!$J$5:$J$200,MATCH($BD59,DKK!$D$5:$D$200,0))</f>
        <v>1</v>
      </c>
      <c r="BL59" s="25">
        <f>INDEX(DKK!$K$5:$K$200,MATCH($BD59,DKK!$D$5:$D$200,0))</f>
        <v>1</v>
      </c>
      <c r="BM59" s="25" t="str">
        <f>INDEX(DKK!$L$5:$L$200,MATCH($BD59,DKK!$D$5:$D$200,0))</f>
        <v>MID</v>
      </c>
      <c r="BP59" s="9" t="str">
        <f>INDEX(GBP!$C$5:$C$200,MATCH($BQ59,GBP!$D$5:$D$200,0))</f>
        <v>IRS</v>
      </c>
      <c r="BQ59" s="9" t="str">
        <f>GBP!$D53</f>
        <v>GBPSB6L8Y=</v>
      </c>
      <c r="BR59" s="25" t="str">
        <f>INDEX(GBP!$B$5:$B$200,MATCH($BQ59,GBP!$D$5:$D$200,0))</f>
        <v>8Y</v>
      </c>
      <c r="BS59" s="25" t="str">
        <f>INDEX(GBP!$N$5:$N$200,MATCH($BQ59,GBP!$D$5:$D$200,0))</f>
        <v>6M</v>
      </c>
      <c r="BT59" s="27">
        <f>INDEX(GBP!$P$5:$P$200,MATCH($BQ59,GBP!$D$5:$D$200,0))</f>
        <v>34561</v>
      </c>
      <c r="BU59" s="25"/>
      <c r="BV59" s="25">
        <f>INDEX(GBP!$H$5:$H$200,MATCH($BQ59,GBP!$D$5:$D$200,0))</f>
        <v>1</v>
      </c>
      <c r="BW59" s="25">
        <f>INDEX(GBP!$I$5:$I$200,MATCH($BQ59,GBP!$D$5:$D$200,0))</f>
        <v>1</v>
      </c>
      <c r="BX59" s="25">
        <f>INDEX(GBP!$J$5:$J$200,MATCH($BQ59,GBP!$D$5:$D$200,0))</f>
        <v>1</v>
      </c>
      <c r="BY59" s="25">
        <f>INDEX(GBP!$K$5:$K$200,MATCH($BQ59,GBP!$D$5:$D$200,0))</f>
        <v>1</v>
      </c>
      <c r="BZ59" s="25" t="str">
        <f>INDEX(GBP!$L$5:$L$200,MATCH($BQ59,GBP!$D$5:$D$200,0))</f>
        <v>MID</v>
      </c>
    </row>
    <row r="60" spans="3:78" x14ac:dyDescent="0.25">
      <c r="C60" s="9" t="str">
        <f>INDEX(SEK!$C$5:$C$200,MATCH($D60,SEK!$D$5:$D$200,0))</f>
        <v>IRS</v>
      </c>
      <c r="D60" s="9" t="str">
        <f>SEK!$D54</f>
        <v>SEKAB3S12Y=</v>
      </c>
      <c r="E60" s="25" t="str">
        <f>INDEX(SEK!$B$5:$B$200,MATCH($D60,SEK!$D$5:$D$200,0))</f>
        <v>12Y</v>
      </c>
      <c r="F60" s="25" t="str">
        <f>INDEX(SEK!$N$5:$N$200,MATCH($D60,SEK!$D$5:$D$200,0))</f>
        <v>3M</v>
      </c>
      <c r="G60" s="27">
        <f>INDEX(SEK!$P$5:$P$200,MATCH($D60,SEK!$D$5:$D$200,0))</f>
        <v>39457</v>
      </c>
      <c r="H60" s="25"/>
      <c r="I60" s="25">
        <f>INDEX(SEK!$H$5:$H$200,MATCH($D60,SEK!$D$5:$D$200,0))</f>
        <v>1</v>
      </c>
      <c r="J60" s="25">
        <f>INDEX(SEK!$I$5:$I$200,MATCH($D60,SEK!$D$5:$D$200,0))</f>
        <v>1</v>
      </c>
      <c r="K60" s="25">
        <f>INDEX(SEK!$J$5:$J$200,MATCH($D60,SEK!$D$5:$D$200,0))</f>
        <v>1</v>
      </c>
      <c r="L60" s="25">
        <f>INDEX(SEK!$K$5:$K$200,MATCH($D60,SEK!$D$5:$D$200,0))</f>
        <v>1</v>
      </c>
      <c r="M60" s="25" t="str">
        <f>INDEX(SEK!$L$5:$L$200,MATCH($D60,SEK!$D$5:$D$200,0))</f>
        <v>MID</v>
      </c>
      <c r="P60" s="9" t="str">
        <f>INDEX(USD!$C$5:$C$201,MATCH($Q60,USD!$D$5:$D$201,0))</f>
        <v>FRA</v>
      </c>
      <c r="Q60" s="9" t="str">
        <f>USD!$D56</f>
        <v>USD5X11F=</v>
      </c>
      <c r="R60" s="25" t="str">
        <f>INDEX(USD!$B$5:$B$201,MATCH($Q60,USD!$D$5:$D$201,0))</f>
        <v>11M</v>
      </c>
      <c r="S60" s="25" t="str">
        <f>INDEX(USD!$N$5:$N$201,MATCH($Q60,USD!$D$5:$D$201,0))</f>
        <v>6M</v>
      </c>
      <c r="T60" s="27">
        <f>INDEX(USD!$P$5:$P$201,MATCH($Q60,USD!$D$5:$D$201,0))</f>
        <v>34705</v>
      </c>
      <c r="U60" s="25"/>
      <c r="V60" s="25">
        <f>INDEX(USD!$H$5:$H$201,MATCH($Q60,USD!$D$5:$D$201,0))</f>
        <v>1</v>
      </c>
      <c r="W60" s="25">
        <f>INDEX(USD!$I$5:$I$201,MATCH($Q60,USD!$D$5:$D$201,0))</f>
        <v>1</v>
      </c>
      <c r="X60" s="25">
        <f>INDEX(USD!$J$5:$J$201,MATCH($Q60,USD!$D$5:$D$201,0))</f>
        <v>1</v>
      </c>
      <c r="Y60" s="25">
        <f>INDEX(USD!$K$5:$K$201,MATCH($Q60,USD!$D$5:$D$201,0))</f>
        <v>1</v>
      </c>
      <c r="Z60" s="25" t="str">
        <f>INDEX(USD!$L$5:$L$201,MATCH($Q60,USD!$D$5:$D$201,0))</f>
        <v>MID</v>
      </c>
      <c r="AP60" s="9" t="str">
        <f>INDEX(EUR!$C$5:$C$200,MATCH($AQ60,EUR!$D$5:$D$200,0))</f>
        <v>FRA</v>
      </c>
      <c r="AQ60" s="9" t="str">
        <f>EUR!$D56</f>
        <v>EUR2X14F=</v>
      </c>
      <c r="AR60" s="25" t="str">
        <f>INDEX(EUR!$B$5:$B$200,MATCH($AQ60,EUR!$D$5:$D$200,0))</f>
        <v>14M</v>
      </c>
      <c r="AS60" s="25" t="str">
        <f>INDEX(EUR!$N$5:$N$200,MATCH($AQ60,EUR!$D$5:$D$200,0))</f>
        <v>12M</v>
      </c>
      <c r="AT60" s="27">
        <f>INDEX(EUR!$P$5:$P$200,MATCH($AQ60,EUR!$D$5:$D$200,0))</f>
        <v>36165</v>
      </c>
      <c r="AU60" s="25"/>
      <c r="AV60" s="25">
        <f>INDEX(EUR!$H$5:$H$200,MATCH($AQ60,EUR!$D$5:$D$200,0))</f>
        <v>1</v>
      </c>
      <c r="AW60" s="25">
        <f>INDEX(EUR!$I$5:$I$200,MATCH($AQ60,EUR!$D$5:$D$200,0))</f>
        <v>1</v>
      </c>
      <c r="AX60" s="25">
        <f>INDEX(EUR!$J$5:$J$200,MATCH($AQ60,EUR!$D$5:$D$200,0))</f>
        <v>1</v>
      </c>
      <c r="AY60" s="25">
        <f>INDEX(EUR!$K$5:$K$200,MATCH($AQ60,EUR!$D$5:$D$200,0))</f>
        <v>1</v>
      </c>
      <c r="AZ60" s="25" t="str">
        <f>INDEX(EUR!$L$5:$L$200,MATCH($AQ60,EUR!$D$5:$D$200,0))</f>
        <v>MID</v>
      </c>
      <c r="BP60" s="9" t="str">
        <f>INDEX(GBP!$C$5:$C$200,MATCH($BQ60,GBP!$D$5:$D$200,0))</f>
        <v>IRS</v>
      </c>
      <c r="BQ60" s="9" t="str">
        <f>GBP!$D54</f>
        <v>GBPSB6L9Y=</v>
      </c>
      <c r="BR60" s="25" t="str">
        <f>INDEX(GBP!$B$5:$B$200,MATCH($BQ60,GBP!$D$5:$D$200,0))</f>
        <v>9Y</v>
      </c>
      <c r="BS60" s="25" t="str">
        <f>INDEX(GBP!$N$5:$N$200,MATCH($BQ60,GBP!$D$5:$D$200,0))</f>
        <v>6M</v>
      </c>
      <c r="BT60" s="27">
        <f>INDEX(GBP!$P$5:$P$200,MATCH($BQ60,GBP!$D$5:$D$200,0))</f>
        <v>34561</v>
      </c>
      <c r="BU60" s="25"/>
      <c r="BV60" s="25">
        <f>INDEX(GBP!$H$5:$H$200,MATCH($BQ60,GBP!$D$5:$D$200,0))</f>
        <v>1</v>
      </c>
      <c r="BW60" s="25">
        <f>INDEX(GBP!$I$5:$I$200,MATCH($BQ60,GBP!$D$5:$D$200,0))</f>
        <v>1</v>
      </c>
      <c r="BX60" s="25">
        <f>INDEX(GBP!$J$5:$J$200,MATCH($BQ60,GBP!$D$5:$D$200,0))</f>
        <v>1</v>
      </c>
      <c r="BY60" s="25">
        <f>INDEX(GBP!$K$5:$K$200,MATCH($BQ60,GBP!$D$5:$D$200,0))</f>
        <v>1</v>
      </c>
      <c r="BZ60" s="25" t="str">
        <f>INDEX(GBP!$L$5:$L$200,MATCH($BQ60,GBP!$D$5:$D$200,0))</f>
        <v>MID</v>
      </c>
    </row>
    <row r="61" spans="3:78" x14ac:dyDescent="0.25">
      <c r="C61" s="9" t="str">
        <f>INDEX(SEK!$C$5:$C$200,MATCH($D61,SEK!$D$5:$D$200,0))</f>
        <v>IRS</v>
      </c>
      <c r="D61" s="9" t="str">
        <f>SEK!$D55</f>
        <v>SEKAB3S15Y=</v>
      </c>
      <c r="E61" s="25" t="str">
        <f>INDEX(SEK!$B$5:$B$200,MATCH($D61,SEK!$D$5:$D$200,0))</f>
        <v>15Y</v>
      </c>
      <c r="F61" s="25" t="str">
        <f>INDEX(SEK!$N$5:$N$200,MATCH($D61,SEK!$D$5:$D$200,0))</f>
        <v>3M</v>
      </c>
      <c r="G61" s="27">
        <f>INDEX(SEK!$P$5:$P$200,MATCH($D61,SEK!$D$5:$D$200,0))</f>
        <v>39457</v>
      </c>
      <c r="H61" s="25"/>
      <c r="I61" s="25">
        <f>INDEX(SEK!$H$5:$H$200,MATCH($D61,SEK!$D$5:$D$200,0))</f>
        <v>1</v>
      </c>
      <c r="J61" s="25">
        <f>INDEX(SEK!$I$5:$I$200,MATCH($D61,SEK!$D$5:$D$200,0))</f>
        <v>1</v>
      </c>
      <c r="K61" s="25">
        <f>INDEX(SEK!$J$5:$J$200,MATCH($D61,SEK!$D$5:$D$200,0))</f>
        <v>1</v>
      </c>
      <c r="L61" s="25">
        <f>INDEX(SEK!$K$5:$K$200,MATCH($D61,SEK!$D$5:$D$200,0))</f>
        <v>1</v>
      </c>
      <c r="M61" s="25" t="str">
        <f>INDEX(SEK!$L$5:$L$200,MATCH($D61,SEK!$D$5:$D$200,0))</f>
        <v>MID</v>
      </c>
      <c r="P61" s="9" t="str">
        <f>INDEX(USD!$C$5:$C$201,MATCH($Q61,USD!$D$5:$D$201,0))</f>
        <v>FRA</v>
      </c>
      <c r="Q61" s="9" t="str">
        <f>USD!$D57</f>
        <v>USD6X12F=</v>
      </c>
      <c r="R61" s="25" t="str">
        <f>INDEX(USD!$B$5:$B$201,MATCH($Q61,USD!$D$5:$D$201,0))</f>
        <v>12M</v>
      </c>
      <c r="S61" s="25" t="str">
        <f>INDEX(USD!$N$5:$N$201,MATCH($Q61,USD!$D$5:$D$201,0))</f>
        <v>6M</v>
      </c>
      <c r="T61" s="27">
        <f>INDEX(USD!$P$5:$P$201,MATCH($Q61,USD!$D$5:$D$201,0))</f>
        <v>34705</v>
      </c>
      <c r="U61" s="25"/>
      <c r="V61" s="25">
        <f>INDEX(USD!$H$5:$H$201,MATCH($Q61,USD!$D$5:$D$201,0))</f>
        <v>1</v>
      </c>
      <c r="W61" s="25">
        <f>INDEX(USD!$I$5:$I$201,MATCH($Q61,USD!$D$5:$D$201,0))</f>
        <v>1</v>
      </c>
      <c r="X61" s="25">
        <f>INDEX(USD!$J$5:$J$201,MATCH($Q61,USD!$D$5:$D$201,0))</f>
        <v>1</v>
      </c>
      <c r="Y61" s="25">
        <f>INDEX(USD!$K$5:$K$201,MATCH($Q61,USD!$D$5:$D$201,0))</f>
        <v>1</v>
      </c>
      <c r="Z61" s="25" t="str">
        <f>INDEX(USD!$L$5:$L$201,MATCH($Q61,USD!$D$5:$D$201,0))</f>
        <v>MID</v>
      </c>
      <c r="AP61" s="9" t="str">
        <f>INDEX(EUR!$C$5:$C$200,MATCH($AQ61,EUR!$D$5:$D$200,0))</f>
        <v>FRA</v>
      </c>
      <c r="AQ61" s="9" t="str">
        <f>EUR!$D57</f>
        <v>EUR3X9F=</v>
      </c>
      <c r="AR61" s="25" t="str">
        <f>INDEX(EUR!$B$5:$B$200,MATCH($AQ61,EUR!$D$5:$D$200,0))</f>
        <v>9M</v>
      </c>
      <c r="AS61" s="25" t="str">
        <f>INDEX(EUR!$N$5:$N$200,MATCH($AQ61,EUR!$D$5:$D$200,0))</f>
        <v>6M</v>
      </c>
      <c r="AT61" s="27">
        <f>INDEX(EUR!$P$5:$P$200,MATCH($AQ61,EUR!$D$5:$D$200,0))</f>
        <v>34705</v>
      </c>
      <c r="AU61" s="25"/>
      <c r="AV61" s="25">
        <f>INDEX(EUR!$H$5:$H$200,MATCH($AQ61,EUR!$D$5:$D$200,0))</f>
        <v>1</v>
      </c>
      <c r="AW61" s="25">
        <f>INDEX(EUR!$I$5:$I$200,MATCH($AQ61,EUR!$D$5:$D$200,0))</f>
        <v>1</v>
      </c>
      <c r="AX61" s="25">
        <f>INDEX(EUR!$J$5:$J$200,MATCH($AQ61,EUR!$D$5:$D$200,0))</f>
        <v>1</v>
      </c>
      <c r="AY61" s="25">
        <f>INDEX(EUR!$K$5:$K$200,MATCH($AQ61,EUR!$D$5:$D$200,0))</f>
        <v>1</v>
      </c>
      <c r="AZ61" s="25" t="str">
        <f>INDEX(EUR!$L$5:$L$200,MATCH($AQ61,EUR!$D$5:$D$200,0))</f>
        <v>MID</v>
      </c>
      <c r="BP61" s="9" t="str">
        <f>INDEX(GBP!$C$5:$C$200,MATCH($BQ61,GBP!$D$5:$D$200,0))</f>
        <v>IRS</v>
      </c>
      <c r="BQ61" s="9" t="str">
        <f>GBP!$D55</f>
        <v>GBPSB6L10Y=</v>
      </c>
      <c r="BR61" s="25" t="str">
        <f>INDEX(GBP!$B$5:$B$200,MATCH($BQ61,GBP!$D$5:$D$200,0))</f>
        <v>10Y</v>
      </c>
      <c r="BS61" s="25" t="str">
        <f>INDEX(GBP!$N$5:$N$200,MATCH($BQ61,GBP!$D$5:$D$200,0))</f>
        <v>6M</v>
      </c>
      <c r="BT61" s="27">
        <f>INDEX(GBP!$P$5:$P$200,MATCH($BQ61,GBP!$D$5:$D$200,0))</f>
        <v>32875</v>
      </c>
      <c r="BU61" s="25"/>
      <c r="BV61" s="25">
        <f>INDEX(GBP!$H$5:$H$200,MATCH($BQ61,GBP!$D$5:$D$200,0))</f>
        <v>1</v>
      </c>
      <c r="BW61" s="25">
        <f>INDEX(GBP!$I$5:$I$200,MATCH($BQ61,GBP!$D$5:$D$200,0))</f>
        <v>1</v>
      </c>
      <c r="BX61" s="25">
        <f>INDEX(GBP!$J$5:$J$200,MATCH($BQ61,GBP!$D$5:$D$200,0))</f>
        <v>1</v>
      </c>
      <c r="BY61" s="25">
        <f>INDEX(GBP!$K$5:$K$200,MATCH($BQ61,GBP!$D$5:$D$200,0))</f>
        <v>1</v>
      </c>
      <c r="BZ61" s="25" t="str">
        <f>INDEX(GBP!$L$5:$L$200,MATCH($BQ61,GBP!$D$5:$D$200,0))</f>
        <v>MID</v>
      </c>
    </row>
    <row r="62" spans="3:78" x14ac:dyDescent="0.25">
      <c r="C62" s="9" t="str">
        <f>INDEX(SEK!$C$5:$C$200,MATCH($D62,SEK!$D$5:$D$200,0))</f>
        <v>IRS</v>
      </c>
      <c r="D62" s="9" t="str">
        <f>SEK!$D56</f>
        <v>SEKAB3S20Y=</v>
      </c>
      <c r="E62" s="25" t="str">
        <f>INDEX(SEK!$B$5:$B$200,MATCH($D62,SEK!$D$5:$D$200,0))</f>
        <v>20Y</v>
      </c>
      <c r="F62" s="25" t="str">
        <f>INDEX(SEK!$N$5:$N$200,MATCH($D62,SEK!$D$5:$D$200,0))</f>
        <v>3M</v>
      </c>
      <c r="G62" s="27">
        <f>INDEX(SEK!$P$5:$P$200,MATCH($D62,SEK!$D$5:$D$200,0))</f>
        <v>39484</v>
      </c>
      <c r="H62" s="25"/>
      <c r="I62" s="25">
        <f>INDEX(SEK!$H$5:$H$200,MATCH($D62,SEK!$D$5:$D$200,0))</f>
        <v>1</v>
      </c>
      <c r="J62" s="25">
        <f>INDEX(SEK!$I$5:$I$200,MATCH($D62,SEK!$D$5:$D$200,0))</f>
        <v>1</v>
      </c>
      <c r="K62" s="25">
        <f>INDEX(SEK!$J$5:$J$200,MATCH($D62,SEK!$D$5:$D$200,0))</f>
        <v>1</v>
      </c>
      <c r="L62" s="25">
        <f>INDEX(SEK!$K$5:$K$200,MATCH($D62,SEK!$D$5:$D$200,0))</f>
        <v>1</v>
      </c>
      <c r="M62" s="25" t="str">
        <f>INDEX(SEK!$L$5:$L$200,MATCH($D62,SEK!$D$5:$D$200,0))</f>
        <v>MID</v>
      </c>
      <c r="P62" s="9" t="str">
        <f>INDEX(USD!$C$5:$C$201,MATCH($Q62,USD!$D$5:$D$201,0))</f>
        <v>FRA</v>
      </c>
      <c r="Q62" s="9" t="str">
        <f>USD!$D58</f>
        <v>USD9X15F=</v>
      </c>
      <c r="R62" s="25" t="str">
        <f>INDEX(USD!$B$5:$B$201,MATCH($Q62,USD!$D$5:$D$201,0))</f>
        <v>1.25Y</v>
      </c>
      <c r="S62" s="25" t="str">
        <f>INDEX(USD!$N$5:$N$201,MATCH($Q62,USD!$D$5:$D$201,0))</f>
        <v>6M</v>
      </c>
      <c r="T62" s="27">
        <f>INDEX(USD!$P$5:$P$201,MATCH($Q62,USD!$D$5:$D$201,0))</f>
        <v>34705</v>
      </c>
      <c r="U62" s="25"/>
      <c r="V62" s="25">
        <f>INDEX(USD!$H$5:$H$201,MATCH($Q62,USD!$D$5:$D$201,0))</f>
        <v>1</v>
      </c>
      <c r="W62" s="25">
        <f>INDEX(USD!$I$5:$I$201,MATCH($Q62,USD!$D$5:$D$201,0))</f>
        <v>1</v>
      </c>
      <c r="X62" s="25">
        <f>INDEX(USD!$J$5:$J$201,MATCH($Q62,USD!$D$5:$D$201,0))</f>
        <v>1</v>
      </c>
      <c r="Y62" s="25">
        <f>INDEX(USD!$K$5:$K$201,MATCH($Q62,USD!$D$5:$D$201,0))</f>
        <v>1</v>
      </c>
      <c r="Z62" s="25" t="str">
        <f>INDEX(USD!$L$5:$L$201,MATCH($Q62,USD!$D$5:$D$201,0))</f>
        <v>MID</v>
      </c>
      <c r="AP62" s="9" t="str">
        <f>INDEX(EUR!$C$5:$C$200,MATCH($AQ62,EUR!$D$5:$D$200,0))</f>
        <v>FRA</v>
      </c>
      <c r="AQ62" s="9" t="str">
        <f>EUR!$D58</f>
        <v>EUR3X15F=</v>
      </c>
      <c r="AR62" s="25" t="str">
        <f>INDEX(EUR!$B$5:$B$200,MATCH($AQ62,EUR!$D$5:$D$200,0))</f>
        <v>1.25Y</v>
      </c>
      <c r="AS62" s="25" t="str">
        <f>INDEX(EUR!$N$5:$N$200,MATCH($AQ62,EUR!$D$5:$D$200,0))</f>
        <v>12M</v>
      </c>
      <c r="AT62" s="27">
        <f>INDEX(EUR!$P$5:$P$200,MATCH($AQ62,EUR!$D$5:$D$200,0))</f>
        <v>36165</v>
      </c>
      <c r="AU62" s="25"/>
      <c r="AV62" s="25">
        <f>INDEX(EUR!$H$5:$H$200,MATCH($AQ62,EUR!$D$5:$D$200,0))</f>
        <v>1</v>
      </c>
      <c r="AW62" s="25">
        <f>INDEX(EUR!$I$5:$I$200,MATCH($AQ62,EUR!$D$5:$D$200,0))</f>
        <v>1</v>
      </c>
      <c r="AX62" s="25">
        <f>INDEX(EUR!$J$5:$J$200,MATCH($AQ62,EUR!$D$5:$D$200,0))</f>
        <v>1</v>
      </c>
      <c r="AY62" s="25">
        <f>INDEX(EUR!$K$5:$K$200,MATCH($AQ62,EUR!$D$5:$D$200,0))</f>
        <v>1</v>
      </c>
      <c r="AZ62" s="25" t="str">
        <f>INDEX(EUR!$L$5:$L$200,MATCH($AQ62,EUR!$D$5:$D$200,0))</f>
        <v>MID</v>
      </c>
      <c r="BP62" s="9" t="str">
        <f>INDEX(GBP!$C$5:$C$200,MATCH($BQ62,GBP!$D$5:$D$200,0))</f>
        <v>IRS</v>
      </c>
      <c r="BQ62" s="9" t="str">
        <f>GBP!$D56</f>
        <v>GBPSB6L12Y=</v>
      </c>
      <c r="BR62" s="25" t="str">
        <f>INDEX(GBP!$B$5:$B$200,MATCH($BQ62,GBP!$D$5:$D$200,0))</f>
        <v>12Y</v>
      </c>
      <c r="BS62" s="25" t="str">
        <f>INDEX(GBP!$N$5:$N$200,MATCH($BQ62,GBP!$D$5:$D$200,0))</f>
        <v>6M</v>
      </c>
      <c r="BT62" s="27">
        <f>INDEX(GBP!$P$5:$P$200,MATCH($BQ62,GBP!$D$5:$D$200,0))</f>
        <v>37851</v>
      </c>
      <c r="BU62" s="25"/>
      <c r="BV62" s="25">
        <f>INDEX(GBP!$H$5:$H$200,MATCH($BQ62,GBP!$D$5:$D$200,0))</f>
        <v>1</v>
      </c>
      <c r="BW62" s="25">
        <f>INDEX(GBP!$I$5:$I$200,MATCH($BQ62,GBP!$D$5:$D$200,0))</f>
        <v>1</v>
      </c>
      <c r="BX62" s="25">
        <f>INDEX(GBP!$J$5:$J$200,MATCH($BQ62,GBP!$D$5:$D$200,0))</f>
        <v>1</v>
      </c>
      <c r="BY62" s="25">
        <f>INDEX(GBP!$K$5:$K$200,MATCH($BQ62,GBP!$D$5:$D$200,0))</f>
        <v>1</v>
      </c>
      <c r="BZ62" s="25" t="str">
        <f>INDEX(GBP!$L$5:$L$200,MATCH($BQ62,GBP!$D$5:$D$200,0))</f>
        <v>MID</v>
      </c>
    </row>
    <row r="63" spans="3:78" x14ac:dyDescent="0.25">
      <c r="C63" s="9" t="str">
        <f>INDEX(SEK!$C$5:$C$200,MATCH($D63,SEK!$D$5:$D$200,0))</f>
        <v>IRS</v>
      </c>
      <c r="D63" s="9" t="str">
        <f>SEK!$D57</f>
        <v>SEKAB3S30Y=</v>
      </c>
      <c r="E63" s="25" t="str">
        <f>INDEX(SEK!$B$5:$B$200,MATCH($D63,SEK!$D$5:$D$200,0))</f>
        <v>30Y</v>
      </c>
      <c r="F63" s="25" t="str">
        <f>INDEX(SEK!$N$5:$N$200,MATCH($D63,SEK!$D$5:$D$200,0))</f>
        <v>3M</v>
      </c>
      <c r="G63" s="27">
        <f>INDEX(SEK!$P$5:$P$200,MATCH($D63,SEK!$D$5:$D$200,0))</f>
        <v>40947</v>
      </c>
      <c r="H63" s="25"/>
      <c r="I63" s="25">
        <f>INDEX(SEK!$H$5:$H$200,MATCH($D63,SEK!$D$5:$D$200,0))</f>
        <v>1</v>
      </c>
      <c r="J63" s="25">
        <f>INDEX(SEK!$I$5:$I$200,MATCH($D63,SEK!$D$5:$D$200,0))</f>
        <v>1</v>
      </c>
      <c r="K63" s="25">
        <f>INDEX(SEK!$J$5:$J$200,MATCH($D63,SEK!$D$5:$D$200,0))</f>
        <v>1</v>
      </c>
      <c r="L63" s="25">
        <f>INDEX(SEK!$K$5:$K$200,MATCH($D63,SEK!$D$5:$D$200,0))</f>
        <v>1</v>
      </c>
      <c r="M63" s="25" t="str">
        <f>INDEX(SEK!$L$5:$L$200,MATCH($D63,SEK!$D$5:$D$200,0))</f>
        <v>MID</v>
      </c>
      <c r="P63" s="9" t="str">
        <f>INDEX(USD!$C$5:$C$201,MATCH($Q63,USD!$D$5:$D$201,0))</f>
        <v>FRA</v>
      </c>
      <c r="Q63" s="9" t="str">
        <f>USD!$D59</f>
        <v>USD12X18F=</v>
      </c>
      <c r="R63" s="25" t="str">
        <f>INDEX(USD!$B$5:$B$201,MATCH($Q63,USD!$D$5:$D$201,0))</f>
        <v>1.5Y</v>
      </c>
      <c r="S63" s="25" t="str">
        <f>INDEX(USD!$N$5:$N$201,MATCH($Q63,USD!$D$5:$D$201,0))</f>
        <v>6M</v>
      </c>
      <c r="T63" s="27">
        <f>INDEX(USD!$P$5:$P$201,MATCH($Q63,USD!$D$5:$D$201,0))</f>
        <v>34705</v>
      </c>
      <c r="U63" s="25"/>
      <c r="V63" s="25">
        <f>INDEX(USD!$H$5:$H$201,MATCH($Q63,USD!$D$5:$D$201,0))</f>
        <v>1</v>
      </c>
      <c r="W63" s="25">
        <f>INDEX(USD!$I$5:$I$201,MATCH($Q63,USD!$D$5:$D$201,0))</f>
        <v>1</v>
      </c>
      <c r="X63" s="25">
        <f>INDEX(USD!$J$5:$J$201,MATCH($Q63,USD!$D$5:$D$201,0))</f>
        <v>1</v>
      </c>
      <c r="Y63" s="25">
        <f>INDEX(USD!$K$5:$K$201,MATCH($Q63,USD!$D$5:$D$201,0))</f>
        <v>1</v>
      </c>
      <c r="Z63" s="25" t="str">
        <f>INDEX(USD!$L$5:$L$201,MATCH($Q63,USD!$D$5:$D$201,0))</f>
        <v>MID</v>
      </c>
      <c r="AP63" s="9" t="str">
        <f>INDEX(EUR!$C$5:$C$200,MATCH($AQ63,EUR!$D$5:$D$200,0))</f>
        <v>FRA</v>
      </c>
      <c r="AQ63" s="9" t="str">
        <f>EUR!$D59</f>
        <v>EUR4X10F=</v>
      </c>
      <c r="AR63" s="25" t="str">
        <f>INDEX(EUR!$B$5:$B$200,MATCH($AQ63,EUR!$D$5:$D$200,0))</f>
        <v>10M</v>
      </c>
      <c r="AS63" s="25" t="str">
        <f>INDEX(EUR!$N$5:$N$200,MATCH($AQ63,EUR!$D$5:$D$200,0))</f>
        <v>6M</v>
      </c>
      <c r="AT63" s="27">
        <f>INDEX(EUR!$P$5:$P$200,MATCH($AQ63,EUR!$D$5:$D$200,0))</f>
        <v>34705</v>
      </c>
      <c r="AU63" s="25"/>
      <c r="AV63" s="25">
        <f>INDEX(EUR!$H$5:$H$200,MATCH($AQ63,EUR!$D$5:$D$200,0))</f>
        <v>1</v>
      </c>
      <c r="AW63" s="25">
        <f>INDEX(EUR!$I$5:$I$200,MATCH($AQ63,EUR!$D$5:$D$200,0))</f>
        <v>1</v>
      </c>
      <c r="AX63" s="25">
        <f>INDEX(EUR!$J$5:$J$200,MATCH($AQ63,EUR!$D$5:$D$200,0))</f>
        <v>1</v>
      </c>
      <c r="AY63" s="25">
        <f>INDEX(EUR!$K$5:$K$200,MATCH($AQ63,EUR!$D$5:$D$200,0))</f>
        <v>1</v>
      </c>
      <c r="AZ63" s="25" t="str">
        <f>INDEX(EUR!$L$5:$L$200,MATCH($AQ63,EUR!$D$5:$D$200,0))</f>
        <v>MID</v>
      </c>
      <c r="BP63" s="9" t="str">
        <f>INDEX(GBP!$C$5:$C$200,MATCH($BQ63,GBP!$D$5:$D$200,0))</f>
        <v>IRS</v>
      </c>
      <c r="BQ63" s="9" t="str">
        <f>GBP!$D57</f>
        <v>GBPSB6L15Y=</v>
      </c>
      <c r="BR63" s="25" t="str">
        <f>INDEX(GBP!$B$5:$B$200,MATCH($BQ63,GBP!$D$5:$D$200,0))</f>
        <v>15Y</v>
      </c>
      <c r="BS63" s="25" t="str">
        <f>INDEX(GBP!$N$5:$N$200,MATCH($BQ63,GBP!$D$5:$D$200,0))</f>
        <v>6M</v>
      </c>
      <c r="BT63" s="27">
        <f>INDEX(GBP!$P$5:$P$200,MATCH($BQ63,GBP!$D$5:$D$200,0))</f>
        <v>37851</v>
      </c>
      <c r="BU63" s="25"/>
      <c r="BV63" s="25">
        <f>INDEX(GBP!$H$5:$H$200,MATCH($BQ63,GBP!$D$5:$D$200,0))</f>
        <v>1</v>
      </c>
      <c r="BW63" s="25">
        <f>INDEX(GBP!$I$5:$I$200,MATCH($BQ63,GBP!$D$5:$D$200,0))</f>
        <v>1</v>
      </c>
      <c r="BX63" s="25">
        <f>INDEX(GBP!$J$5:$J$200,MATCH($BQ63,GBP!$D$5:$D$200,0))</f>
        <v>1</v>
      </c>
      <c r="BY63" s="25">
        <f>INDEX(GBP!$K$5:$K$200,MATCH($BQ63,GBP!$D$5:$D$200,0))</f>
        <v>1</v>
      </c>
      <c r="BZ63" s="25" t="str">
        <f>INDEX(GBP!$L$5:$L$200,MATCH($BQ63,GBP!$D$5:$D$200,0))</f>
        <v>MID</v>
      </c>
    </row>
    <row r="64" spans="3:78" x14ac:dyDescent="0.25">
      <c r="P64" s="9" t="str">
        <f>INDEX(USD!$C$5:$C$201,MATCH($Q64,USD!$D$5:$D$201,0))</f>
        <v>FRA</v>
      </c>
      <c r="Q64" s="9" t="str">
        <f>USD!$D60</f>
        <v>USD12X15F=</v>
      </c>
      <c r="R64" s="25" t="str">
        <f>INDEX(USD!$B$5:$B$201,MATCH($Q64,USD!$D$5:$D$201,0))</f>
        <v>1.25Y</v>
      </c>
      <c r="S64" s="25" t="str">
        <f>INDEX(USD!$N$5:$N$201,MATCH($Q64,USD!$D$5:$D$201,0))</f>
        <v>3M</v>
      </c>
      <c r="T64" s="27">
        <f>INDEX(USD!$P$5:$P$201,MATCH($Q64,USD!$D$5:$D$201,0))</f>
        <v>34705</v>
      </c>
      <c r="U64" s="25"/>
      <c r="V64" s="25">
        <f>INDEX(USD!$H$5:$H$201,MATCH($Q64,USD!$D$5:$D$201,0))</f>
        <v>1</v>
      </c>
      <c r="W64" s="25">
        <f>INDEX(USD!$I$5:$I$201,MATCH($Q64,USD!$D$5:$D$201,0))</f>
        <v>1</v>
      </c>
      <c r="X64" s="25">
        <f>INDEX(USD!$J$5:$J$201,MATCH($Q64,USD!$D$5:$D$201,0))</f>
        <v>1</v>
      </c>
      <c r="Y64" s="25">
        <f>INDEX(USD!$K$5:$K$201,MATCH($Q64,USD!$D$5:$D$201,0))</f>
        <v>1</v>
      </c>
      <c r="Z64" s="25" t="str">
        <f>INDEX(USD!$L$5:$L$201,MATCH($Q64,USD!$D$5:$D$201,0))</f>
        <v>MID</v>
      </c>
      <c r="AP64" s="9" t="str">
        <f>INDEX(EUR!$C$5:$C$200,MATCH($AQ64,EUR!$D$5:$D$200,0))</f>
        <v>FRA</v>
      </c>
      <c r="AQ64" s="9" t="str">
        <f>EUR!$D60</f>
        <v>EUR5X11F=</v>
      </c>
      <c r="AR64" s="25" t="str">
        <f>INDEX(EUR!$B$5:$B$200,MATCH($AQ64,EUR!$D$5:$D$200,0))</f>
        <v>11M</v>
      </c>
      <c r="AS64" s="25" t="str">
        <f>INDEX(EUR!$N$5:$N$200,MATCH($AQ64,EUR!$D$5:$D$200,0))</f>
        <v>6M</v>
      </c>
      <c r="AT64" s="27">
        <f>INDEX(EUR!$P$5:$P$200,MATCH($AQ64,EUR!$D$5:$D$200,0))</f>
        <v>34705</v>
      </c>
      <c r="AU64" s="25"/>
      <c r="AV64" s="25">
        <f>INDEX(EUR!$H$5:$H$200,MATCH($AQ64,EUR!$D$5:$D$200,0))</f>
        <v>1</v>
      </c>
      <c r="AW64" s="25">
        <f>INDEX(EUR!$I$5:$I$200,MATCH($AQ64,EUR!$D$5:$D$200,0))</f>
        <v>1</v>
      </c>
      <c r="AX64" s="25">
        <f>INDEX(EUR!$J$5:$J$200,MATCH($AQ64,EUR!$D$5:$D$200,0))</f>
        <v>1</v>
      </c>
      <c r="AY64" s="25">
        <f>INDEX(EUR!$K$5:$K$200,MATCH($AQ64,EUR!$D$5:$D$200,0))</f>
        <v>1</v>
      </c>
      <c r="AZ64" s="25" t="str">
        <f>INDEX(EUR!$L$5:$L$200,MATCH($AQ64,EUR!$D$5:$D$200,0))</f>
        <v>MID</v>
      </c>
      <c r="BP64" s="9" t="str">
        <f>INDEX(GBP!$C$5:$C$200,MATCH($BQ64,GBP!$D$5:$D$200,0))</f>
        <v>IRS</v>
      </c>
      <c r="BQ64" s="9" t="str">
        <f>GBP!$D58</f>
        <v>GBPSB6L20Y=</v>
      </c>
      <c r="BR64" s="25" t="str">
        <f>INDEX(GBP!$B$5:$B$200,MATCH($BQ64,GBP!$D$5:$D$200,0))</f>
        <v>20Y</v>
      </c>
      <c r="BS64" s="25" t="str">
        <f>INDEX(GBP!$N$5:$N$200,MATCH($BQ64,GBP!$D$5:$D$200,0))</f>
        <v>6M</v>
      </c>
      <c r="BT64" s="27">
        <f>INDEX(GBP!$P$5:$P$200,MATCH($BQ64,GBP!$D$5:$D$200,0))</f>
        <v>37851</v>
      </c>
      <c r="BU64" s="25"/>
      <c r="BV64" s="25">
        <f>INDEX(GBP!$H$5:$H$200,MATCH($BQ64,GBP!$D$5:$D$200,0))</f>
        <v>1</v>
      </c>
      <c r="BW64" s="25">
        <f>INDEX(GBP!$I$5:$I$200,MATCH($BQ64,GBP!$D$5:$D$200,0))</f>
        <v>1</v>
      </c>
      <c r="BX64" s="25">
        <f>INDEX(GBP!$J$5:$J$200,MATCH($BQ64,GBP!$D$5:$D$200,0))</f>
        <v>1</v>
      </c>
      <c r="BY64" s="25">
        <f>INDEX(GBP!$K$5:$K$200,MATCH($BQ64,GBP!$D$5:$D$200,0))</f>
        <v>1</v>
      </c>
      <c r="BZ64" s="25" t="str">
        <f>INDEX(GBP!$L$5:$L$200,MATCH($BQ64,GBP!$D$5:$D$200,0))</f>
        <v>MID</v>
      </c>
    </row>
    <row r="65" spans="15:78" x14ac:dyDescent="0.25">
      <c r="P65" s="9" t="str">
        <f>INDEX(USD!$C$5:$C$201,MATCH($Q65,USD!$D$5:$D$201,0))</f>
        <v>FRA</v>
      </c>
      <c r="Q65" s="9" t="str">
        <f>USD!$D61</f>
        <v>USD15X18F=</v>
      </c>
      <c r="R65" s="25" t="str">
        <f>INDEX(USD!$B$5:$B$201,MATCH($Q65,USD!$D$5:$D$201,0))</f>
        <v>1.5Y</v>
      </c>
      <c r="S65" s="25" t="str">
        <f>INDEX(USD!$N$5:$N$201,MATCH($Q65,USD!$D$5:$D$201,0))</f>
        <v>3M</v>
      </c>
      <c r="T65" s="27">
        <f>INDEX(USD!$P$5:$P$201,MATCH($Q65,USD!$D$5:$D$201,0))</f>
        <v>34705</v>
      </c>
      <c r="U65" s="25"/>
      <c r="V65" s="25">
        <f>INDEX(USD!$H$5:$H$201,MATCH($Q65,USD!$D$5:$D$201,0))</f>
        <v>1</v>
      </c>
      <c r="W65" s="25">
        <f>INDEX(USD!$I$5:$I$201,MATCH($Q65,USD!$D$5:$D$201,0))</f>
        <v>1</v>
      </c>
      <c r="X65" s="25">
        <f>INDEX(USD!$J$5:$J$201,MATCH($Q65,USD!$D$5:$D$201,0))</f>
        <v>1</v>
      </c>
      <c r="Y65" s="25">
        <f>INDEX(USD!$K$5:$K$201,MATCH($Q65,USD!$D$5:$D$201,0))</f>
        <v>1</v>
      </c>
      <c r="Z65" s="25" t="str">
        <f>INDEX(USD!$L$5:$L$201,MATCH($Q65,USD!$D$5:$D$201,0))</f>
        <v>MID</v>
      </c>
      <c r="AP65" s="9" t="str">
        <f>INDEX(EUR!$C$5:$C$200,MATCH($AQ65,EUR!$D$5:$D$200,0))</f>
        <v>FRA</v>
      </c>
      <c r="AQ65" s="9" t="str">
        <f>EUR!$D61</f>
        <v>EUR6X12F=</v>
      </c>
      <c r="AR65" s="25" t="str">
        <f>INDEX(EUR!$B$5:$B$200,MATCH($AQ65,EUR!$D$5:$D$200,0))</f>
        <v>1Y</v>
      </c>
      <c r="AS65" s="25" t="str">
        <f>INDEX(EUR!$N$5:$N$200,MATCH($AQ65,EUR!$D$5:$D$200,0))</f>
        <v>6M</v>
      </c>
      <c r="AT65" s="27">
        <f>INDEX(EUR!$P$5:$P$200,MATCH($AQ65,EUR!$D$5:$D$200,0))</f>
        <v>34705</v>
      </c>
      <c r="AU65" s="25"/>
      <c r="AV65" s="25">
        <f>INDEX(EUR!$H$5:$H$200,MATCH($AQ65,EUR!$D$5:$D$200,0))</f>
        <v>1</v>
      </c>
      <c r="AW65" s="25">
        <f>INDEX(EUR!$I$5:$I$200,MATCH($AQ65,EUR!$D$5:$D$200,0))</f>
        <v>1</v>
      </c>
      <c r="AX65" s="25">
        <f>INDEX(EUR!$J$5:$J$200,MATCH($AQ65,EUR!$D$5:$D$200,0))</f>
        <v>1</v>
      </c>
      <c r="AY65" s="25">
        <f>INDEX(EUR!$K$5:$K$200,MATCH($AQ65,EUR!$D$5:$D$200,0))</f>
        <v>1</v>
      </c>
      <c r="AZ65" s="25" t="str">
        <f>INDEX(EUR!$L$5:$L$200,MATCH($AQ65,EUR!$D$5:$D$200,0))</f>
        <v>MID</v>
      </c>
      <c r="BP65" s="9" t="str">
        <f>INDEX(GBP!$C$5:$C$200,MATCH($BQ65,GBP!$D$5:$D$200,0))</f>
        <v>IRS</v>
      </c>
      <c r="BQ65" s="9" t="str">
        <f>GBP!$D59</f>
        <v>GBPSB6L25Y=</v>
      </c>
      <c r="BR65" s="25" t="str">
        <f>INDEX(GBP!$B$5:$B$200,MATCH($BQ65,GBP!$D$5:$D$200,0))</f>
        <v>25Y</v>
      </c>
      <c r="BS65" s="25" t="str">
        <f>INDEX(GBP!$N$5:$N$200,MATCH($BQ65,GBP!$D$5:$D$200,0))</f>
        <v>6M</v>
      </c>
      <c r="BT65" s="27">
        <f>INDEX(GBP!$P$5:$P$200,MATCH($BQ65,GBP!$D$5:$D$200,0))</f>
        <v>36020</v>
      </c>
      <c r="BU65" s="25"/>
      <c r="BV65" s="25">
        <f>INDEX(GBP!$H$5:$H$200,MATCH($BQ65,GBP!$D$5:$D$200,0))</f>
        <v>1</v>
      </c>
      <c r="BW65" s="25">
        <f>INDEX(GBP!$I$5:$I$200,MATCH($BQ65,GBP!$D$5:$D$200,0))</f>
        <v>1</v>
      </c>
      <c r="BX65" s="25">
        <f>INDEX(GBP!$J$5:$J$200,MATCH($BQ65,GBP!$D$5:$D$200,0))</f>
        <v>1</v>
      </c>
      <c r="BY65" s="25">
        <f>INDEX(GBP!$K$5:$K$200,MATCH($BQ65,GBP!$D$5:$D$200,0))</f>
        <v>1</v>
      </c>
      <c r="BZ65" s="25" t="str">
        <f>INDEX(GBP!$L$5:$L$200,MATCH($BQ65,GBP!$D$5:$D$200,0))</f>
        <v>MID</v>
      </c>
    </row>
    <row r="66" spans="15:78" x14ac:dyDescent="0.25">
      <c r="P66" s="9" t="str">
        <f>INDEX(USD!$C$5:$C$201,MATCH($Q66,USD!$D$5:$D$201,0))</f>
        <v>FRA</v>
      </c>
      <c r="Q66" s="9" t="str">
        <f>USD!$D62</f>
        <v>USD18X21F=</v>
      </c>
      <c r="R66" s="25" t="str">
        <f>INDEX(USD!$B$5:$B$201,MATCH($Q66,USD!$D$5:$D$201,0))</f>
        <v>1.75Y</v>
      </c>
      <c r="S66" s="25" t="str">
        <f>INDEX(USD!$N$5:$N$201,MATCH($Q66,USD!$D$5:$D$201,0))</f>
        <v>3M</v>
      </c>
      <c r="T66" s="27">
        <f>INDEX(USD!$P$5:$P$201,MATCH($Q66,USD!$D$5:$D$201,0))</f>
        <v>34705</v>
      </c>
      <c r="U66" s="25"/>
      <c r="V66" s="25">
        <f>INDEX(USD!$H$5:$H$201,MATCH($Q66,USD!$D$5:$D$201,0))</f>
        <v>1</v>
      </c>
      <c r="W66" s="25">
        <f>INDEX(USD!$I$5:$I$201,MATCH($Q66,USD!$D$5:$D$201,0))</f>
        <v>1</v>
      </c>
      <c r="X66" s="25">
        <f>INDEX(USD!$J$5:$J$201,MATCH($Q66,USD!$D$5:$D$201,0))</f>
        <v>1</v>
      </c>
      <c r="Y66" s="25">
        <f>INDEX(USD!$K$5:$K$201,MATCH($Q66,USD!$D$5:$D$201,0))</f>
        <v>1</v>
      </c>
      <c r="Z66" s="25" t="str">
        <f>INDEX(USD!$L$5:$L$201,MATCH($Q66,USD!$D$5:$D$201,0))</f>
        <v>MID</v>
      </c>
      <c r="AP66" s="9" t="str">
        <f>INDEX(EUR!$C$5:$C$200,MATCH($AQ66,EUR!$D$5:$D$200,0))</f>
        <v>FRA</v>
      </c>
      <c r="AQ66" s="9" t="str">
        <f>EUR!$D62</f>
        <v>EUR9X15F=</v>
      </c>
      <c r="AR66" s="25" t="str">
        <f>INDEX(EUR!$B$5:$B$200,MATCH($AQ66,EUR!$D$5:$D$200,0))</f>
        <v>1.25Y</v>
      </c>
      <c r="AS66" s="25" t="str">
        <f>INDEX(EUR!$N$5:$N$200,MATCH($AQ66,EUR!$D$5:$D$200,0))</f>
        <v>6M</v>
      </c>
      <c r="AT66" s="27">
        <f>INDEX(EUR!$P$5:$P$200,MATCH($AQ66,EUR!$D$5:$D$200,0))</f>
        <v>36165</v>
      </c>
      <c r="AU66" s="25"/>
      <c r="AV66" s="25">
        <f>INDEX(EUR!$H$5:$H$200,MATCH($AQ66,EUR!$D$5:$D$200,0))</f>
        <v>1</v>
      </c>
      <c r="AW66" s="25">
        <f>INDEX(EUR!$I$5:$I$200,MATCH($AQ66,EUR!$D$5:$D$200,0))</f>
        <v>1</v>
      </c>
      <c r="AX66" s="25">
        <f>INDEX(EUR!$J$5:$J$200,MATCH($AQ66,EUR!$D$5:$D$200,0))</f>
        <v>1</v>
      </c>
      <c r="AY66" s="25">
        <f>INDEX(EUR!$K$5:$K$200,MATCH($AQ66,EUR!$D$5:$D$200,0))</f>
        <v>1</v>
      </c>
      <c r="AZ66" s="25" t="str">
        <f>INDEX(EUR!$L$5:$L$200,MATCH($AQ66,EUR!$D$5:$D$200,0))</f>
        <v>MID</v>
      </c>
      <c r="BP66" s="9" t="str">
        <f>INDEX(GBP!$C$5:$C$200,MATCH($BQ66,GBP!$D$5:$D$200,0))</f>
        <v>IRS</v>
      </c>
      <c r="BQ66" s="9" t="str">
        <f>GBP!$D60</f>
        <v>GBPSB6L30Y=</v>
      </c>
      <c r="BR66" s="25" t="str">
        <f>INDEX(GBP!$B$5:$B$200,MATCH($BQ66,GBP!$D$5:$D$200,0))</f>
        <v>30Y</v>
      </c>
      <c r="BS66" s="25" t="str">
        <f>INDEX(GBP!$N$5:$N$200,MATCH($BQ66,GBP!$D$5:$D$200,0))</f>
        <v>6M</v>
      </c>
      <c r="BT66" s="27">
        <f>INDEX(GBP!$P$5:$P$200,MATCH($BQ66,GBP!$D$5:$D$200,0))</f>
        <v>37851</v>
      </c>
      <c r="BU66" s="25"/>
      <c r="BV66" s="25">
        <f>INDEX(GBP!$H$5:$H$200,MATCH($BQ66,GBP!$D$5:$D$200,0))</f>
        <v>1</v>
      </c>
      <c r="BW66" s="25">
        <f>INDEX(GBP!$I$5:$I$200,MATCH($BQ66,GBP!$D$5:$D$200,0))</f>
        <v>1</v>
      </c>
      <c r="BX66" s="25">
        <f>INDEX(GBP!$J$5:$J$200,MATCH($BQ66,GBP!$D$5:$D$200,0))</f>
        <v>1</v>
      </c>
      <c r="BY66" s="25">
        <f>INDEX(GBP!$K$5:$K$200,MATCH($BQ66,GBP!$D$5:$D$200,0))</f>
        <v>1</v>
      </c>
      <c r="BZ66" s="25" t="str">
        <f>INDEX(GBP!$L$5:$L$200,MATCH($BQ66,GBP!$D$5:$D$200,0))</f>
        <v>MID</v>
      </c>
    </row>
    <row r="67" spans="15:78" x14ac:dyDescent="0.25">
      <c r="P67" s="9" t="str">
        <f>INDEX(USD!$C$5:$C$201,MATCH($Q67,USD!$D$5:$D$201,0))</f>
        <v>FRA</v>
      </c>
      <c r="Q67" s="9" t="str">
        <f>USD!$D63</f>
        <v>USD18X24F=</v>
      </c>
      <c r="R67" s="25" t="str">
        <f>INDEX(USD!$B$5:$B$201,MATCH($Q67,USD!$D$5:$D$201,0))</f>
        <v>2Y</v>
      </c>
      <c r="S67" s="25" t="str">
        <f>INDEX(USD!$N$5:$N$201,MATCH($Q67,USD!$D$5:$D$201,0))</f>
        <v>6M</v>
      </c>
      <c r="T67" s="27">
        <f>INDEX(USD!$P$5:$P$201,MATCH($Q67,USD!$D$5:$D$201,0))</f>
        <v>34705</v>
      </c>
      <c r="U67" s="25"/>
      <c r="V67" s="25">
        <f>INDEX(USD!$H$5:$H$201,MATCH($Q67,USD!$D$5:$D$201,0))</f>
        <v>1</v>
      </c>
      <c r="W67" s="25">
        <f>INDEX(USD!$I$5:$I$201,MATCH($Q67,USD!$D$5:$D$201,0))</f>
        <v>1</v>
      </c>
      <c r="X67" s="25">
        <f>INDEX(USD!$J$5:$J$201,MATCH($Q67,USD!$D$5:$D$201,0))</f>
        <v>1</v>
      </c>
      <c r="Y67" s="25">
        <f>INDEX(USD!$K$5:$K$201,MATCH($Q67,USD!$D$5:$D$201,0))</f>
        <v>1</v>
      </c>
      <c r="Z67" s="25" t="str">
        <f>INDEX(USD!$L$5:$L$201,MATCH($Q67,USD!$D$5:$D$201,0))</f>
        <v>MID</v>
      </c>
      <c r="AP67" s="9" t="str">
        <f>INDEX(EUR!$C$5:$C$200,MATCH($AQ67,EUR!$D$5:$D$200,0))</f>
        <v>FRA</v>
      </c>
      <c r="AQ67" s="9" t="str">
        <f>EUR!$D63</f>
        <v>EUR12X18F=</v>
      </c>
      <c r="AR67" s="25" t="str">
        <f>INDEX(EUR!$B$5:$B$200,MATCH($AQ67,EUR!$D$5:$D$200,0))</f>
        <v>1.5Y</v>
      </c>
      <c r="AS67" s="25" t="str">
        <f>INDEX(EUR!$N$5:$N$200,MATCH($AQ67,EUR!$D$5:$D$200,0))</f>
        <v>6M</v>
      </c>
      <c r="AT67" s="27">
        <f>INDEX(EUR!$P$5:$P$200,MATCH($AQ67,EUR!$D$5:$D$200,0))</f>
        <v>34705</v>
      </c>
      <c r="AU67" s="25"/>
      <c r="AV67" s="25">
        <f>INDEX(EUR!$H$5:$H$200,MATCH($AQ67,EUR!$D$5:$D$200,0))</f>
        <v>1</v>
      </c>
      <c r="AW67" s="25">
        <f>INDEX(EUR!$I$5:$I$200,MATCH($AQ67,EUR!$D$5:$D$200,0))</f>
        <v>1</v>
      </c>
      <c r="AX67" s="25">
        <f>INDEX(EUR!$J$5:$J$200,MATCH($AQ67,EUR!$D$5:$D$200,0))</f>
        <v>1</v>
      </c>
      <c r="AY67" s="25">
        <f>INDEX(EUR!$K$5:$K$200,MATCH($AQ67,EUR!$D$5:$D$200,0))</f>
        <v>1</v>
      </c>
      <c r="AZ67" s="25" t="str">
        <f>INDEX(EUR!$L$5:$L$200,MATCH($AQ67,EUR!$D$5:$D$200,0))</f>
        <v>MID</v>
      </c>
      <c r="BP67" s="9" t="str">
        <f>INDEX(GBP!$C$5:$C$200,MATCH($BQ67,GBP!$D$5:$D$200,0))</f>
        <v>IRS</v>
      </c>
      <c r="BQ67" s="9" t="str">
        <f>GBP!$D61</f>
        <v>GBPSB6L40Y=</v>
      </c>
      <c r="BR67" s="25" t="str">
        <f>INDEX(GBP!$B$5:$B$200,MATCH($BQ67,GBP!$D$5:$D$200,0))</f>
        <v>40Y</v>
      </c>
      <c r="BS67" s="25" t="str">
        <f>INDEX(GBP!$N$5:$N$200,MATCH($BQ67,GBP!$D$5:$D$200,0))</f>
        <v>6M</v>
      </c>
      <c r="BT67" s="27">
        <f>INDEX(GBP!$P$5:$P$200,MATCH($BQ67,GBP!$D$5:$D$200,0))</f>
        <v>37914</v>
      </c>
      <c r="BU67" s="25"/>
      <c r="BV67" s="25">
        <f>INDEX(GBP!$H$5:$H$200,MATCH($BQ67,GBP!$D$5:$D$200,0))</f>
        <v>1</v>
      </c>
      <c r="BW67" s="25">
        <f>INDEX(GBP!$I$5:$I$200,MATCH($BQ67,GBP!$D$5:$D$200,0))</f>
        <v>1</v>
      </c>
      <c r="BX67" s="25">
        <f>INDEX(GBP!$J$5:$J$200,MATCH($BQ67,GBP!$D$5:$D$200,0))</f>
        <v>1</v>
      </c>
      <c r="BY67" s="25">
        <f>INDEX(GBP!$K$5:$K$200,MATCH($BQ67,GBP!$D$5:$D$200,0))</f>
        <v>1</v>
      </c>
      <c r="BZ67" s="25" t="str">
        <f>INDEX(GBP!$L$5:$L$200,MATCH($BQ67,GBP!$D$5:$D$200,0))</f>
        <v>MID</v>
      </c>
    </row>
    <row r="68" spans="15:78" x14ac:dyDescent="0.25">
      <c r="AP68" s="9" t="str">
        <f>INDEX(EUR!$C$5:$C$200,MATCH($AQ68,EUR!$D$5:$D$200,0))</f>
        <v>FRA</v>
      </c>
      <c r="AQ68" s="9" t="str">
        <f>EUR!$D64</f>
        <v>EUR18X24F=</v>
      </c>
      <c r="AR68" s="25" t="str">
        <f>INDEX(EUR!$B$5:$B$200,MATCH($AQ68,EUR!$D$5:$D$200,0))</f>
        <v>2Y</v>
      </c>
      <c r="AS68" s="25" t="str">
        <f>INDEX(EUR!$N$5:$N$200,MATCH($AQ68,EUR!$D$5:$D$200,0))</f>
        <v>6M</v>
      </c>
      <c r="AT68" s="27">
        <f>INDEX(EUR!$P$5:$P$200,MATCH($AQ68,EUR!$D$5:$D$200,0))</f>
        <v>34705</v>
      </c>
      <c r="AU68" s="25"/>
      <c r="AV68" s="25">
        <f>INDEX(EUR!$H$5:$H$200,MATCH($AQ68,EUR!$D$5:$D$200,0))</f>
        <v>1</v>
      </c>
      <c r="AW68" s="25">
        <f>INDEX(EUR!$I$5:$I$200,MATCH($AQ68,EUR!$D$5:$D$200,0))</f>
        <v>1</v>
      </c>
      <c r="AX68" s="25">
        <f>INDEX(EUR!$J$5:$J$200,MATCH($AQ68,EUR!$D$5:$D$200,0))</f>
        <v>1</v>
      </c>
      <c r="AY68" s="25">
        <f>INDEX(EUR!$K$5:$K$200,MATCH($AQ68,EUR!$D$5:$D$200,0))</f>
        <v>1</v>
      </c>
      <c r="AZ68" s="25" t="str">
        <f>INDEX(EUR!$L$5:$L$200,MATCH($AQ68,EUR!$D$5:$D$200,0))</f>
        <v>MID</v>
      </c>
      <c r="BP68" s="9" t="str">
        <f>INDEX(GBP!$C$5:$C$200,MATCH($BQ68,GBP!$D$5:$D$200,0))</f>
        <v>IRS</v>
      </c>
      <c r="BQ68" s="9" t="str">
        <f>GBP!$D62</f>
        <v>GBPSB6L50Y=</v>
      </c>
      <c r="BR68" s="25" t="str">
        <f>INDEX(GBP!$B$5:$B$200,MATCH($BQ68,GBP!$D$5:$D$200,0))</f>
        <v>50Y</v>
      </c>
      <c r="BS68" s="25" t="str">
        <f>INDEX(GBP!$N$5:$N$200,MATCH($BQ68,GBP!$D$5:$D$200,0))</f>
        <v>6M</v>
      </c>
      <c r="BT68" s="27">
        <f>INDEX(GBP!$P$5:$P$200,MATCH($BQ68,GBP!$D$5:$D$200,0))</f>
        <v>37914</v>
      </c>
      <c r="BU68" s="25"/>
      <c r="BV68" s="25">
        <f>INDEX(GBP!$H$5:$H$200,MATCH($BQ68,GBP!$D$5:$D$200,0))</f>
        <v>1</v>
      </c>
      <c r="BW68" s="25">
        <f>INDEX(GBP!$I$5:$I$200,MATCH($BQ68,GBP!$D$5:$D$200,0))</f>
        <v>1</v>
      </c>
      <c r="BX68" s="25">
        <f>INDEX(GBP!$J$5:$J$200,MATCH($BQ68,GBP!$D$5:$D$200,0))</f>
        <v>1</v>
      </c>
      <c r="BY68" s="25">
        <f>INDEX(GBP!$K$5:$K$200,MATCH($BQ68,GBP!$D$5:$D$200,0))</f>
        <v>1</v>
      </c>
      <c r="BZ68" s="25" t="str">
        <f>INDEX(GBP!$L$5:$L$200,MATCH($BQ68,GBP!$D$5:$D$200,0))</f>
        <v>MID</v>
      </c>
    </row>
    <row r="69" spans="15:78" ht="15.75" x14ac:dyDescent="0.25">
      <c r="O69" s="8" t="s">
        <v>3</v>
      </c>
      <c r="P69" s="8" t="s">
        <v>55</v>
      </c>
      <c r="Q69" s="8" t="s">
        <v>56</v>
      </c>
      <c r="R69" s="8" t="s">
        <v>0</v>
      </c>
      <c r="S69" s="8" t="s">
        <v>236</v>
      </c>
      <c r="T69" s="8" t="s">
        <v>569</v>
      </c>
      <c r="U69" s="8" t="s">
        <v>568</v>
      </c>
      <c r="V69" s="8" t="s">
        <v>570</v>
      </c>
      <c r="W69" s="8" t="s">
        <v>571</v>
      </c>
      <c r="X69" s="8" t="s">
        <v>572</v>
      </c>
      <c r="Y69" s="8" t="s">
        <v>573</v>
      </c>
      <c r="Z69" s="8" t="s">
        <v>567</v>
      </c>
      <c r="AP69" s="9" t="str">
        <f>INDEX(EUR!$C$5:$C$200,MATCH($AQ69,EUR!$D$5:$D$200,0))</f>
        <v>FRA</v>
      </c>
      <c r="AQ69" s="9" t="str">
        <f>EUR!$D65</f>
        <v>EUR6X18F=</v>
      </c>
      <c r="AR69" s="25" t="str">
        <f>INDEX(EUR!$B$5:$B$200,MATCH($AQ69,EUR!$D$5:$D$200,0))</f>
        <v>1.5Y</v>
      </c>
      <c r="AS69" s="25" t="str">
        <f>INDEX(EUR!$N$5:$N$200,MATCH($AQ69,EUR!$D$5:$D$200,0))</f>
        <v>12M</v>
      </c>
      <c r="AT69" s="27">
        <f>INDEX(EUR!$P$5:$P$200,MATCH($AQ69,EUR!$D$5:$D$200,0))</f>
        <v>34705</v>
      </c>
      <c r="AU69" s="25"/>
      <c r="AV69" s="25">
        <f>INDEX(EUR!$H$5:$H$200,MATCH($AQ69,EUR!$D$5:$D$200,0))</f>
        <v>1</v>
      </c>
      <c r="AW69" s="25">
        <f>INDEX(EUR!$I$5:$I$200,MATCH($AQ69,EUR!$D$5:$D$200,0))</f>
        <v>1</v>
      </c>
      <c r="AX69" s="25">
        <f>INDEX(EUR!$J$5:$J$200,MATCH($AQ69,EUR!$D$5:$D$200,0))</f>
        <v>1</v>
      </c>
      <c r="AY69" s="25">
        <f>INDEX(EUR!$K$5:$K$200,MATCH($AQ69,EUR!$D$5:$D$200,0))</f>
        <v>1</v>
      </c>
      <c r="AZ69" s="25" t="str">
        <f>INDEX(EUR!$L$5:$L$200,MATCH($AQ69,EUR!$D$5:$D$200,0))</f>
        <v>MID</v>
      </c>
    </row>
    <row r="70" spans="15:78" x14ac:dyDescent="0.25">
      <c r="P70" s="9" t="str">
        <f>INDEX(USD!$C$5:$C$201,MATCH($Q70,USD!$D$5:$D$201,0))</f>
        <v>IRS</v>
      </c>
      <c r="Q70" s="9" t="str">
        <f>USD!$D64</f>
        <v>USDAM3L1Y=</v>
      </c>
      <c r="R70" s="25" t="str">
        <f>INDEX(USD!$B$5:$B$201,MATCH($Q70,USD!$D$5:$D$201,0))</f>
        <v>1Y</v>
      </c>
      <c r="S70" s="25" t="str">
        <f>INDEX(USD!$N$5:$N$201,MATCH($Q70,USD!$D$5:$D$201,0))</f>
        <v>3M</v>
      </c>
      <c r="T70" s="27">
        <f>INDEX(USD!$P$5:$P$201,MATCH($Q70,USD!$D$5:$D$201,0))</f>
        <v>35072</v>
      </c>
      <c r="U70" s="25"/>
      <c r="V70" s="25">
        <f>INDEX(USD!$H$5:$H$201,MATCH($Q70,USD!$D$5:$D$201,0))</f>
        <v>1</v>
      </c>
      <c r="W70" s="25">
        <f>INDEX(USD!$I$5:$I$201,MATCH($Q70,USD!$D$5:$D$201,0))</f>
        <v>1</v>
      </c>
      <c r="X70" s="25">
        <f>INDEX(USD!$J$5:$J$201,MATCH($Q70,USD!$D$5:$D$201,0))</f>
        <v>1</v>
      </c>
      <c r="Y70" s="25">
        <f>INDEX(USD!$K$5:$K$201,MATCH($Q70,USD!$D$5:$D$201,0))</f>
        <v>1</v>
      </c>
      <c r="Z70" s="25" t="str">
        <f>INDEX(USD!$L$5:$L$201,MATCH($Q70,USD!$D$5:$D$201,0))</f>
        <v>MID</v>
      </c>
      <c r="AP70" s="9" t="str">
        <f>INDEX(EUR!$C$5:$C$200,MATCH($AQ70,EUR!$D$5:$D$200,0))</f>
        <v>FRA</v>
      </c>
      <c r="AQ70" s="9" t="str">
        <f>EUR!$D66</f>
        <v>EUR12X24F=</v>
      </c>
      <c r="AR70" s="25" t="str">
        <f>INDEX(EUR!$B$5:$B$200,MATCH($AQ70,EUR!$D$5:$D$200,0))</f>
        <v>2Y</v>
      </c>
      <c r="AS70" s="25" t="str">
        <f>INDEX(EUR!$N$5:$N$200,MATCH($AQ70,EUR!$D$5:$D$200,0))</f>
        <v>12M</v>
      </c>
      <c r="AT70" s="27">
        <f>INDEX(EUR!$P$5:$P$200,MATCH($AQ70,EUR!$D$5:$D$200,0))</f>
        <v>34705</v>
      </c>
      <c r="AU70" s="25"/>
      <c r="AV70" s="25">
        <f>INDEX(EUR!$H$5:$H$200,MATCH($AQ70,EUR!$D$5:$D$200,0))</f>
        <v>1</v>
      </c>
      <c r="AW70" s="25">
        <f>INDEX(EUR!$I$5:$I$200,MATCH($AQ70,EUR!$D$5:$D$200,0))</f>
        <v>1</v>
      </c>
      <c r="AX70" s="25">
        <f>INDEX(EUR!$J$5:$J$200,MATCH($AQ70,EUR!$D$5:$D$200,0))</f>
        <v>1</v>
      </c>
      <c r="AY70" s="25">
        <f>INDEX(EUR!$K$5:$K$200,MATCH($AQ70,EUR!$D$5:$D$200,0))</f>
        <v>1</v>
      </c>
      <c r="AZ70" s="25" t="str">
        <f>INDEX(EUR!$L$5:$L$200,MATCH($AQ70,EUR!$D$5:$D$200,0))</f>
        <v>MID</v>
      </c>
    </row>
    <row r="71" spans="15:78" x14ac:dyDescent="0.25">
      <c r="P71" s="9" t="str">
        <f>INDEX(USD!$C$5:$C$201,MATCH($Q71,USD!$D$5:$D$201,0))</f>
        <v>IRS</v>
      </c>
      <c r="Q71" s="9" t="str">
        <f>USD!$D65</f>
        <v>USDAM3L2Y=</v>
      </c>
      <c r="R71" s="25" t="str">
        <f>INDEX(USD!$B$5:$B$201,MATCH($Q71,USD!$D$5:$D$201,0))</f>
        <v>2Y</v>
      </c>
      <c r="S71" s="25" t="str">
        <f>INDEX(USD!$N$5:$N$201,MATCH($Q71,USD!$D$5:$D$201,0))</f>
        <v>3M</v>
      </c>
      <c r="T71" s="27">
        <f>INDEX(USD!$P$5:$P$201,MATCH($Q71,USD!$D$5:$D$201,0))</f>
        <v>32875</v>
      </c>
      <c r="U71" s="25"/>
      <c r="V71" s="25">
        <f>INDEX(USD!$H$5:$H$201,MATCH($Q71,USD!$D$5:$D$201,0))</f>
        <v>1</v>
      </c>
      <c r="W71" s="25">
        <f>INDEX(USD!$I$5:$I$201,MATCH($Q71,USD!$D$5:$D$201,0))</f>
        <v>1</v>
      </c>
      <c r="X71" s="25">
        <f>INDEX(USD!$J$5:$J$201,MATCH($Q71,USD!$D$5:$D$201,0))</f>
        <v>1</v>
      </c>
      <c r="Y71" s="25">
        <f>INDEX(USD!$K$5:$K$201,MATCH($Q71,USD!$D$5:$D$201,0))</f>
        <v>1</v>
      </c>
      <c r="Z71" s="25" t="str">
        <f>INDEX(USD!$L$5:$L$201,MATCH($Q71,USD!$D$5:$D$201,0))</f>
        <v>MID</v>
      </c>
    </row>
    <row r="72" spans="15:78" ht="15.75" x14ac:dyDescent="0.25">
      <c r="P72" s="9" t="str">
        <f>INDEX(USD!$C$5:$C$201,MATCH($Q72,USD!$D$5:$D$201,0))</f>
        <v>IRS</v>
      </c>
      <c r="Q72" s="9" t="str">
        <f>USD!$D66</f>
        <v>USDAM3L3Y=</v>
      </c>
      <c r="R72" s="25" t="str">
        <f>INDEX(USD!$B$5:$B$201,MATCH($Q72,USD!$D$5:$D$201,0))</f>
        <v>3Y</v>
      </c>
      <c r="S72" s="25" t="str">
        <f>INDEX(USD!$N$5:$N$201,MATCH($Q72,USD!$D$5:$D$201,0))</f>
        <v>3M</v>
      </c>
      <c r="T72" s="27">
        <f>INDEX(USD!$P$5:$P$201,MATCH($Q72,USD!$D$5:$D$201,0))</f>
        <v>32875</v>
      </c>
      <c r="U72" s="25"/>
      <c r="V72" s="25">
        <f>INDEX(USD!$H$5:$H$201,MATCH($Q72,USD!$D$5:$D$201,0))</f>
        <v>1</v>
      </c>
      <c r="W72" s="25">
        <f>INDEX(USD!$I$5:$I$201,MATCH($Q72,USD!$D$5:$D$201,0))</f>
        <v>1</v>
      </c>
      <c r="X72" s="25">
        <f>INDEX(USD!$J$5:$J$201,MATCH($Q72,USD!$D$5:$D$201,0))</f>
        <v>1</v>
      </c>
      <c r="Y72" s="25">
        <f>INDEX(USD!$K$5:$K$201,MATCH($Q72,USD!$D$5:$D$201,0))</f>
        <v>1</v>
      </c>
      <c r="Z72" s="25" t="str">
        <f>INDEX(USD!$L$5:$L$201,MATCH($Q72,USD!$D$5:$D$201,0))</f>
        <v>MID</v>
      </c>
      <c r="AO72" s="8" t="s">
        <v>3</v>
      </c>
      <c r="AP72" s="8" t="s">
        <v>55</v>
      </c>
      <c r="AQ72" s="8" t="s">
        <v>56</v>
      </c>
      <c r="AR72" s="8" t="s">
        <v>0</v>
      </c>
      <c r="AS72" s="8" t="s">
        <v>236</v>
      </c>
      <c r="AT72" s="8" t="s">
        <v>569</v>
      </c>
      <c r="AU72" s="8" t="s">
        <v>568</v>
      </c>
      <c r="AV72" s="8" t="s">
        <v>570</v>
      </c>
      <c r="AW72" s="8" t="s">
        <v>571</v>
      </c>
      <c r="AX72" s="8" t="s">
        <v>572</v>
      </c>
      <c r="AY72" s="8" t="s">
        <v>573</v>
      </c>
      <c r="AZ72" s="8" t="s">
        <v>567</v>
      </c>
    </row>
    <row r="73" spans="15:78" x14ac:dyDescent="0.25">
      <c r="P73" s="9" t="str">
        <f>INDEX(USD!$C$5:$C$201,MATCH($Q73,USD!$D$5:$D$201,0))</f>
        <v>IRS</v>
      </c>
      <c r="Q73" s="9" t="str">
        <f>USD!$D67</f>
        <v>USDAM3L4Y=</v>
      </c>
      <c r="R73" s="25" t="str">
        <f>INDEX(USD!$B$5:$B$201,MATCH($Q73,USD!$D$5:$D$201,0))</f>
        <v>4Y</v>
      </c>
      <c r="S73" s="25" t="str">
        <f>INDEX(USD!$N$5:$N$201,MATCH($Q73,USD!$D$5:$D$201,0))</f>
        <v>3M</v>
      </c>
      <c r="T73" s="27">
        <f>INDEX(USD!$P$5:$P$201,MATCH($Q73,USD!$D$5:$D$201,0))</f>
        <v>32875</v>
      </c>
      <c r="U73" s="25"/>
      <c r="V73" s="25">
        <f>INDEX(USD!$H$5:$H$201,MATCH($Q73,USD!$D$5:$D$201,0))</f>
        <v>1</v>
      </c>
      <c r="W73" s="25">
        <f>INDEX(USD!$I$5:$I$201,MATCH($Q73,USD!$D$5:$D$201,0))</f>
        <v>1</v>
      </c>
      <c r="X73" s="25">
        <f>INDEX(USD!$J$5:$J$201,MATCH($Q73,USD!$D$5:$D$201,0))</f>
        <v>1</v>
      </c>
      <c r="Y73" s="25">
        <f>INDEX(USD!$K$5:$K$201,MATCH($Q73,USD!$D$5:$D$201,0))</f>
        <v>1</v>
      </c>
      <c r="Z73" s="25" t="str">
        <f>INDEX(USD!$L$5:$L$201,MATCH($Q73,USD!$D$5:$D$201,0))</f>
        <v>MID</v>
      </c>
      <c r="AP73" s="9" t="str">
        <f>INDEX(EUR!$C$5:$C$200,MATCH($AQ73,EUR!$D$5:$D$200,0))</f>
        <v>IRS</v>
      </c>
      <c r="AQ73" s="9" t="str">
        <f>EUR!$D67</f>
        <v>EURAB6E1Y=</v>
      </c>
      <c r="AR73" s="25" t="str">
        <f>INDEX(EUR!$B$5:$B$200,MATCH($AQ73,EUR!$D$5:$D$200,0))</f>
        <v>1Y</v>
      </c>
      <c r="AS73" s="25" t="str">
        <f>INDEX(EUR!$N$5:$N$200,MATCH($AQ73,EUR!$D$5:$D$200,0))</f>
        <v>6M</v>
      </c>
      <c r="AT73" s="27">
        <f>INDEX(EUR!$P$5:$P$200,MATCH($AQ73,EUR!$D$5:$D$200,0))</f>
        <v>36129</v>
      </c>
      <c r="AU73" s="25"/>
      <c r="AV73" s="25">
        <f>INDEX(EUR!$H$5:$H$200,MATCH($AQ73,EUR!$D$5:$D$200,0))</f>
        <v>1</v>
      </c>
      <c r="AW73" s="25">
        <f>INDEX(EUR!$I$5:$I$200,MATCH($AQ73,EUR!$D$5:$D$200,0))</f>
        <v>1</v>
      </c>
      <c r="AX73" s="25">
        <f>INDEX(EUR!$J$5:$J$200,MATCH($AQ73,EUR!$D$5:$D$200,0))</f>
        <v>1</v>
      </c>
      <c r="AY73" s="25">
        <f>INDEX(EUR!$K$5:$K$200,MATCH($AQ73,EUR!$D$5:$D$200,0))</f>
        <v>1</v>
      </c>
      <c r="AZ73" s="25" t="str">
        <f>INDEX(EUR!$L$5:$L$200,MATCH($AQ73,EUR!$D$5:$D$200,0))</f>
        <v>MID</v>
      </c>
    </row>
    <row r="74" spans="15:78" x14ac:dyDescent="0.25">
      <c r="P74" s="9" t="str">
        <f>INDEX(USD!$C$5:$C$201,MATCH($Q74,USD!$D$5:$D$201,0))</f>
        <v>IRS</v>
      </c>
      <c r="Q74" s="9" t="str">
        <f>USD!$D68</f>
        <v>USDAM3L5Y=</v>
      </c>
      <c r="R74" s="25" t="str">
        <f>INDEX(USD!$B$5:$B$201,MATCH($Q74,USD!$D$5:$D$201,0))</f>
        <v>5Y</v>
      </c>
      <c r="S74" s="25" t="str">
        <f>INDEX(USD!$N$5:$N$201,MATCH($Q74,USD!$D$5:$D$201,0))</f>
        <v>3M</v>
      </c>
      <c r="T74" s="27">
        <f>INDEX(USD!$P$5:$P$201,MATCH($Q74,USD!$D$5:$D$201,0))</f>
        <v>32875</v>
      </c>
      <c r="U74" s="25"/>
      <c r="V74" s="25">
        <f>INDEX(USD!$H$5:$H$201,MATCH($Q74,USD!$D$5:$D$201,0))</f>
        <v>1</v>
      </c>
      <c r="W74" s="25">
        <f>INDEX(USD!$I$5:$I$201,MATCH($Q74,USD!$D$5:$D$201,0))</f>
        <v>1</v>
      </c>
      <c r="X74" s="25">
        <f>INDEX(USD!$J$5:$J$201,MATCH($Q74,USD!$D$5:$D$201,0))</f>
        <v>1</v>
      </c>
      <c r="Y74" s="25">
        <f>INDEX(USD!$K$5:$K$201,MATCH($Q74,USD!$D$5:$D$201,0))</f>
        <v>1</v>
      </c>
      <c r="Z74" s="25" t="str">
        <f>INDEX(USD!$L$5:$L$201,MATCH($Q74,USD!$D$5:$D$201,0))</f>
        <v>MID</v>
      </c>
      <c r="AP74" s="9" t="str">
        <f>INDEX(EUR!$C$5:$C$200,MATCH($AQ74,EUR!$D$5:$D$200,0))</f>
        <v>IRS</v>
      </c>
      <c r="AQ74" s="9" t="str">
        <f>EUR!$D68</f>
        <v>EURAB6E18M=</v>
      </c>
      <c r="AR74" s="25" t="str">
        <f>INDEX(EUR!$B$5:$B$200,MATCH($AQ74,EUR!$D$5:$D$200,0))</f>
        <v>1.5Y</v>
      </c>
      <c r="AS74" s="25" t="str">
        <f>INDEX(EUR!$N$5:$N$200,MATCH($AQ74,EUR!$D$5:$D$200,0))</f>
        <v>6M</v>
      </c>
      <c r="AT74" s="27">
        <f>INDEX(EUR!$P$5:$P$200,MATCH($AQ74,EUR!$D$5:$D$200,0))</f>
        <v>36201</v>
      </c>
      <c r="AU74" s="25"/>
      <c r="AV74" s="25">
        <f>INDEX(EUR!$H$5:$H$200,MATCH($AQ74,EUR!$D$5:$D$200,0))</f>
        <v>1</v>
      </c>
      <c r="AW74" s="25">
        <f>INDEX(EUR!$I$5:$I$200,MATCH($AQ74,EUR!$D$5:$D$200,0))</f>
        <v>1</v>
      </c>
      <c r="AX74" s="25">
        <f>INDEX(EUR!$J$5:$J$200,MATCH($AQ74,EUR!$D$5:$D$200,0))</f>
        <v>1</v>
      </c>
      <c r="AY74" s="25">
        <f>INDEX(EUR!$K$5:$K$200,MATCH($AQ74,EUR!$D$5:$D$200,0))</f>
        <v>1</v>
      </c>
      <c r="AZ74" s="25" t="str">
        <f>INDEX(EUR!$L$5:$L$200,MATCH($AQ74,EUR!$D$5:$D$200,0))</f>
        <v>MID</v>
      </c>
    </row>
    <row r="75" spans="15:78" x14ac:dyDescent="0.25">
      <c r="P75" s="9" t="str">
        <f>INDEX(USD!$C$5:$C$201,MATCH($Q75,USD!$D$5:$D$201,0))</f>
        <v>IRS</v>
      </c>
      <c r="Q75" s="9" t="str">
        <f>USD!$D69</f>
        <v>USDAM3L6Y=</v>
      </c>
      <c r="R75" s="25" t="str">
        <f>INDEX(USD!$B$5:$B$201,MATCH($Q75,USD!$D$5:$D$201,0))</f>
        <v>6Y</v>
      </c>
      <c r="S75" s="25" t="str">
        <f>INDEX(USD!$N$5:$N$201,MATCH($Q75,USD!$D$5:$D$201,0))</f>
        <v>3M</v>
      </c>
      <c r="T75" s="27">
        <f>INDEX(USD!$P$5:$P$201,MATCH($Q75,USD!$D$5:$D$201,0))</f>
        <v>35298</v>
      </c>
      <c r="U75" s="25"/>
      <c r="V75" s="25">
        <f>INDEX(USD!$H$5:$H$201,MATCH($Q75,USD!$D$5:$D$201,0))</f>
        <v>1</v>
      </c>
      <c r="W75" s="25">
        <f>INDEX(USD!$I$5:$I$201,MATCH($Q75,USD!$D$5:$D$201,0))</f>
        <v>1</v>
      </c>
      <c r="X75" s="25">
        <f>INDEX(USD!$J$5:$J$201,MATCH($Q75,USD!$D$5:$D$201,0))</f>
        <v>1</v>
      </c>
      <c r="Y75" s="25">
        <f>INDEX(USD!$K$5:$K$201,MATCH($Q75,USD!$D$5:$D$201,0))</f>
        <v>1</v>
      </c>
      <c r="Z75" s="25" t="str">
        <f>INDEX(USD!$L$5:$L$201,MATCH($Q75,USD!$D$5:$D$201,0))</f>
        <v>MID</v>
      </c>
      <c r="AP75" s="9" t="str">
        <f>INDEX(EUR!$C$5:$C$200,MATCH($AQ75,EUR!$D$5:$D$200,0))</f>
        <v>IRS</v>
      </c>
      <c r="AQ75" s="9" t="str">
        <f>EUR!$D69</f>
        <v>EURAB6E2Y=</v>
      </c>
      <c r="AR75" s="25" t="str">
        <f>INDEX(EUR!$B$5:$B$200,MATCH($AQ75,EUR!$D$5:$D$200,0))</f>
        <v>2Y</v>
      </c>
      <c r="AS75" s="25" t="str">
        <f>INDEX(EUR!$N$5:$N$200,MATCH($AQ75,EUR!$D$5:$D$200,0))</f>
        <v>6M</v>
      </c>
      <c r="AT75" s="27">
        <f>INDEX(EUR!$P$5:$P$200,MATCH($AQ75,EUR!$D$5:$D$200,0))</f>
        <v>32875</v>
      </c>
      <c r="AU75" s="25"/>
      <c r="AV75" s="25">
        <f>INDEX(EUR!$H$5:$H$200,MATCH($AQ75,EUR!$D$5:$D$200,0))</f>
        <v>1</v>
      </c>
      <c r="AW75" s="25">
        <f>INDEX(EUR!$I$5:$I$200,MATCH($AQ75,EUR!$D$5:$D$200,0))</f>
        <v>1</v>
      </c>
      <c r="AX75" s="25">
        <f>INDEX(EUR!$J$5:$J$200,MATCH($AQ75,EUR!$D$5:$D$200,0))</f>
        <v>1</v>
      </c>
      <c r="AY75" s="25">
        <f>INDEX(EUR!$K$5:$K$200,MATCH($AQ75,EUR!$D$5:$D$200,0))</f>
        <v>1</v>
      </c>
      <c r="AZ75" s="25" t="str">
        <f>INDEX(EUR!$L$5:$L$200,MATCH($AQ75,EUR!$D$5:$D$200,0))</f>
        <v>MID</v>
      </c>
    </row>
    <row r="76" spans="15:78" x14ac:dyDescent="0.25">
      <c r="P76" s="9" t="str">
        <f>INDEX(USD!$C$5:$C$201,MATCH($Q76,USD!$D$5:$D$201,0))</f>
        <v>IRS</v>
      </c>
      <c r="Q76" s="9" t="str">
        <f>USD!$D70</f>
        <v>USDAM3L7Y=</v>
      </c>
      <c r="R76" s="25" t="str">
        <f>INDEX(USD!$B$5:$B$201,MATCH($Q76,USD!$D$5:$D$201,0))</f>
        <v>7Y</v>
      </c>
      <c r="S76" s="25" t="str">
        <f>INDEX(USD!$N$5:$N$201,MATCH($Q76,USD!$D$5:$D$201,0))</f>
        <v>3M</v>
      </c>
      <c r="T76" s="27">
        <f>INDEX(USD!$P$5:$P$201,MATCH($Q76,USD!$D$5:$D$201,0))</f>
        <v>32875</v>
      </c>
      <c r="U76" s="25"/>
      <c r="V76" s="25">
        <f>INDEX(USD!$H$5:$H$201,MATCH($Q76,USD!$D$5:$D$201,0))</f>
        <v>1</v>
      </c>
      <c r="W76" s="25">
        <f>INDEX(USD!$I$5:$I$201,MATCH($Q76,USD!$D$5:$D$201,0))</f>
        <v>1</v>
      </c>
      <c r="X76" s="25">
        <f>INDEX(USD!$J$5:$J$201,MATCH($Q76,USD!$D$5:$D$201,0))</f>
        <v>1</v>
      </c>
      <c r="Y76" s="25">
        <f>INDEX(USD!$K$5:$K$201,MATCH($Q76,USD!$D$5:$D$201,0))</f>
        <v>1</v>
      </c>
      <c r="Z76" s="25" t="str">
        <f>INDEX(USD!$L$5:$L$201,MATCH($Q76,USD!$D$5:$D$201,0))</f>
        <v>MID</v>
      </c>
      <c r="AP76" s="9" t="str">
        <f>INDEX(EUR!$C$5:$C$200,MATCH($AQ76,EUR!$D$5:$D$200,0))</f>
        <v>IRS</v>
      </c>
      <c r="AQ76" s="9" t="str">
        <f>EUR!$D70</f>
        <v>EURAB6E3Y=</v>
      </c>
      <c r="AR76" s="25" t="str">
        <f>INDEX(EUR!$B$5:$B$200,MATCH($AQ76,EUR!$D$5:$D$200,0))</f>
        <v>3Y</v>
      </c>
      <c r="AS76" s="25" t="str">
        <f>INDEX(EUR!$N$5:$N$200,MATCH($AQ76,EUR!$D$5:$D$200,0))</f>
        <v>6M</v>
      </c>
      <c r="AT76" s="27">
        <f>INDEX(EUR!$P$5:$P$200,MATCH($AQ76,EUR!$D$5:$D$200,0))</f>
        <v>32875</v>
      </c>
      <c r="AU76" s="25"/>
      <c r="AV76" s="25">
        <f>INDEX(EUR!$H$5:$H$200,MATCH($AQ76,EUR!$D$5:$D$200,0))</f>
        <v>1</v>
      </c>
      <c r="AW76" s="25">
        <f>INDEX(EUR!$I$5:$I$200,MATCH($AQ76,EUR!$D$5:$D$200,0))</f>
        <v>1</v>
      </c>
      <c r="AX76" s="25">
        <f>INDEX(EUR!$J$5:$J$200,MATCH($AQ76,EUR!$D$5:$D$200,0))</f>
        <v>1</v>
      </c>
      <c r="AY76" s="25">
        <f>INDEX(EUR!$K$5:$K$200,MATCH($AQ76,EUR!$D$5:$D$200,0))</f>
        <v>1</v>
      </c>
      <c r="AZ76" s="25" t="str">
        <f>INDEX(EUR!$L$5:$L$200,MATCH($AQ76,EUR!$D$5:$D$200,0))</f>
        <v>MID</v>
      </c>
    </row>
    <row r="77" spans="15:78" x14ac:dyDescent="0.25">
      <c r="P77" s="9" t="str">
        <f>INDEX(USD!$C$5:$C$201,MATCH($Q77,USD!$D$5:$D$201,0))</f>
        <v>IRS</v>
      </c>
      <c r="Q77" s="9" t="str">
        <f>USD!$D71</f>
        <v>USDAM3L8Y=</v>
      </c>
      <c r="R77" s="25" t="str">
        <f>INDEX(USD!$B$5:$B$201,MATCH($Q77,USD!$D$5:$D$201,0))</f>
        <v>8Y</v>
      </c>
      <c r="S77" s="25" t="str">
        <f>INDEX(USD!$N$5:$N$201,MATCH($Q77,USD!$D$5:$D$201,0))</f>
        <v>3M</v>
      </c>
      <c r="T77" s="27">
        <f>INDEX(USD!$P$5:$P$201,MATCH($Q77,USD!$D$5:$D$201,0))</f>
        <v>35298</v>
      </c>
      <c r="U77" s="25"/>
      <c r="V77" s="25">
        <f>INDEX(USD!$H$5:$H$201,MATCH($Q77,USD!$D$5:$D$201,0))</f>
        <v>1</v>
      </c>
      <c r="W77" s="25">
        <f>INDEX(USD!$I$5:$I$201,MATCH($Q77,USD!$D$5:$D$201,0))</f>
        <v>1</v>
      </c>
      <c r="X77" s="25">
        <f>INDEX(USD!$J$5:$J$201,MATCH($Q77,USD!$D$5:$D$201,0))</f>
        <v>1</v>
      </c>
      <c r="Y77" s="25">
        <f>INDEX(USD!$K$5:$K$201,MATCH($Q77,USD!$D$5:$D$201,0))</f>
        <v>1</v>
      </c>
      <c r="Z77" s="25" t="str">
        <f>INDEX(USD!$L$5:$L$201,MATCH($Q77,USD!$D$5:$D$201,0))</f>
        <v>MID</v>
      </c>
      <c r="AP77" s="9" t="str">
        <f>INDEX(EUR!$C$5:$C$200,MATCH($AQ77,EUR!$D$5:$D$200,0))</f>
        <v>IRS</v>
      </c>
      <c r="AQ77" s="9" t="str">
        <f>EUR!$D71</f>
        <v>EURAB6E4Y=</v>
      </c>
      <c r="AR77" s="25" t="str">
        <f>INDEX(EUR!$B$5:$B$200,MATCH($AQ77,EUR!$D$5:$D$200,0))</f>
        <v>4Y</v>
      </c>
      <c r="AS77" s="25" t="str">
        <f>INDEX(EUR!$N$5:$N$200,MATCH($AQ77,EUR!$D$5:$D$200,0))</f>
        <v>6M</v>
      </c>
      <c r="AT77" s="27">
        <f>INDEX(EUR!$P$5:$P$200,MATCH($AQ77,EUR!$D$5:$D$200,0))</f>
        <v>32875</v>
      </c>
      <c r="AU77" s="25"/>
      <c r="AV77" s="25">
        <f>INDEX(EUR!$H$5:$H$200,MATCH($AQ77,EUR!$D$5:$D$200,0))</f>
        <v>1</v>
      </c>
      <c r="AW77" s="25">
        <f>INDEX(EUR!$I$5:$I$200,MATCH($AQ77,EUR!$D$5:$D$200,0))</f>
        <v>1</v>
      </c>
      <c r="AX77" s="25">
        <f>INDEX(EUR!$J$5:$J$200,MATCH($AQ77,EUR!$D$5:$D$200,0))</f>
        <v>1</v>
      </c>
      <c r="AY77" s="25">
        <f>INDEX(EUR!$K$5:$K$200,MATCH($AQ77,EUR!$D$5:$D$200,0))</f>
        <v>1</v>
      </c>
      <c r="AZ77" s="25" t="str">
        <f>INDEX(EUR!$L$5:$L$200,MATCH($AQ77,EUR!$D$5:$D$200,0))</f>
        <v>MID</v>
      </c>
    </row>
    <row r="78" spans="15:78" x14ac:dyDescent="0.25">
      <c r="P78" s="9" t="str">
        <f>INDEX(USD!$C$5:$C$201,MATCH($Q78,USD!$D$5:$D$201,0))</f>
        <v>IRS</v>
      </c>
      <c r="Q78" s="9" t="str">
        <f>USD!$D72</f>
        <v>USDAM3L9Y=</v>
      </c>
      <c r="R78" s="25" t="str">
        <f>INDEX(USD!$B$5:$B$201,MATCH($Q78,USD!$D$5:$D$201,0))</f>
        <v>9Y</v>
      </c>
      <c r="S78" s="25" t="str">
        <f>INDEX(USD!$N$5:$N$201,MATCH($Q78,USD!$D$5:$D$201,0))</f>
        <v>3M</v>
      </c>
      <c r="T78" s="27">
        <f>INDEX(USD!$P$5:$P$201,MATCH($Q78,USD!$D$5:$D$201,0))</f>
        <v>35299</v>
      </c>
      <c r="U78" s="25"/>
      <c r="V78" s="25">
        <f>INDEX(USD!$H$5:$H$201,MATCH($Q78,USD!$D$5:$D$201,0))</f>
        <v>1</v>
      </c>
      <c r="W78" s="25">
        <f>INDEX(USD!$I$5:$I$201,MATCH($Q78,USD!$D$5:$D$201,0))</f>
        <v>1</v>
      </c>
      <c r="X78" s="25">
        <f>INDEX(USD!$J$5:$J$201,MATCH($Q78,USD!$D$5:$D$201,0))</f>
        <v>1</v>
      </c>
      <c r="Y78" s="25">
        <f>INDEX(USD!$K$5:$K$201,MATCH($Q78,USD!$D$5:$D$201,0))</f>
        <v>1</v>
      </c>
      <c r="Z78" s="25" t="str">
        <f>INDEX(USD!$L$5:$L$201,MATCH($Q78,USD!$D$5:$D$201,0))</f>
        <v>MID</v>
      </c>
      <c r="AP78" s="9" t="str">
        <f>INDEX(EUR!$C$5:$C$200,MATCH($AQ78,EUR!$D$5:$D$200,0))</f>
        <v>IRS</v>
      </c>
      <c r="AQ78" s="9" t="str">
        <f>EUR!$D72</f>
        <v>EURAB6E5Y=</v>
      </c>
      <c r="AR78" s="25" t="str">
        <f>INDEX(EUR!$B$5:$B$200,MATCH($AQ78,EUR!$D$5:$D$200,0))</f>
        <v>5Y</v>
      </c>
      <c r="AS78" s="25" t="str">
        <f>INDEX(EUR!$N$5:$N$200,MATCH($AQ78,EUR!$D$5:$D$200,0))</f>
        <v>6M</v>
      </c>
      <c r="AT78" s="27">
        <f>INDEX(EUR!$P$5:$P$200,MATCH($AQ78,EUR!$D$5:$D$200,0))</f>
        <v>32875</v>
      </c>
      <c r="AU78" s="25"/>
      <c r="AV78" s="25">
        <f>INDEX(EUR!$H$5:$H$200,MATCH($AQ78,EUR!$D$5:$D$200,0))</f>
        <v>1</v>
      </c>
      <c r="AW78" s="25">
        <f>INDEX(EUR!$I$5:$I$200,MATCH($AQ78,EUR!$D$5:$D$200,0))</f>
        <v>1</v>
      </c>
      <c r="AX78" s="25">
        <f>INDEX(EUR!$J$5:$J$200,MATCH($AQ78,EUR!$D$5:$D$200,0))</f>
        <v>1</v>
      </c>
      <c r="AY78" s="25">
        <f>INDEX(EUR!$K$5:$K$200,MATCH($AQ78,EUR!$D$5:$D$200,0))</f>
        <v>1</v>
      </c>
      <c r="AZ78" s="25" t="str">
        <f>INDEX(EUR!$L$5:$L$200,MATCH($AQ78,EUR!$D$5:$D$200,0))</f>
        <v>MID</v>
      </c>
    </row>
    <row r="79" spans="15:78" x14ac:dyDescent="0.25">
      <c r="P79" s="9" t="str">
        <f>INDEX(USD!$C$5:$C$201,MATCH($Q79,USD!$D$5:$D$201,0))</f>
        <v>IRS</v>
      </c>
      <c r="Q79" s="9" t="str">
        <f>USD!$D73</f>
        <v>USDAM3L10Y=</v>
      </c>
      <c r="R79" s="25" t="str">
        <f>INDEX(USD!$B$5:$B$201,MATCH($Q79,USD!$D$5:$D$201,0))</f>
        <v>10Y</v>
      </c>
      <c r="S79" s="25" t="str">
        <f>INDEX(USD!$N$5:$N$201,MATCH($Q79,USD!$D$5:$D$201,0))</f>
        <v>3M</v>
      </c>
      <c r="T79" s="27">
        <f>INDEX(USD!$P$5:$P$201,MATCH($Q79,USD!$D$5:$D$201,0))</f>
        <v>32875</v>
      </c>
      <c r="U79" s="25"/>
      <c r="V79" s="25">
        <f>INDEX(USD!$H$5:$H$201,MATCH($Q79,USD!$D$5:$D$201,0))</f>
        <v>1</v>
      </c>
      <c r="W79" s="25">
        <f>INDEX(USD!$I$5:$I$201,MATCH($Q79,USD!$D$5:$D$201,0))</f>
        <v>1</v>
      </c>
      <c r="X79" s="25">
        <f>INDEX(USD!$J$5:$J$201,MATCH($Q79,USD!$D$5:$D$201,0))</f>
        <v>1</v>
      </c>
      <c r="Y79" s="25">
        <f>INDEX(USD!$K$5:$K$201,MATCH($Q79,USD!$D$5:$D$201,0))</f>
        <v>1</v>
      </c>
      <c r="Z79" s="25" t="str">
        <f>INDEX(USD!$L$5:$L$201,MATCH($Q79,USD!$D$5:$D$201,0))</f>
        <v>MID</v>
      </c>
      <c r="AP79" s="9" t="str">
        <f>INDEX(EUR!$C$5:$C$200,MATCH($AQ79,EUR!$D$5:$D$200,0))</f>
        <v>IRS</v>
      </c>
      <c r="AQ79" s="9" t="str">
        <f>EUR!$D73</f>
        <v>EURAB6E6Y=</v>
      </c>
      <c r="AR79" s="25" t="str">
        <f>INDEX(EUR!$B$5:$B$200,MATCH($AQ79,EUR!$D$5:$D$200,0))</f>
        <v>6Y</v>
      </c>
      <c r="AS79" s="25" t="str">
        <f>INDEX(EUR!$N$5:$N$200,MATCH($AQ79,EUR!$D$5:$D$200,0))</f>
        <v>6M</v>
      </c>
      <c r="AT79" s="27">
        <f>INDEX(EUR!$P$5:$P$200,MATCH($AQ79,EUR!$D$5:$D$200,0))</f>
        <v>34561</v>
      </c>
      <c r="AU79" s="25"/>
      <c r="AV79" s="25">
        <f>INDEX(EUR!$H$5:$H$200,MATCH($AQ79,EUR!$D$5:$D$200,0))</f>
        <v>1</v>
      </c>
      <c r="AW79" s="25">
        <f>INDEX(EUR!$I$5:$I$200,MATCH($AQ79,EUR!$D$5:$D$200,0))</f>
        <v>1</v>
      </c>
      <c r="AX79" s="25">
        <f>INDEX(EUR!$J$5:$J$200,MATCH($AQ79,EUR!$D$5:$D$200,0))</f>
        <v>1</v>
      </c>
      <c r="AY79" s="25">
        <f>INDEX(EUR!$K$5:$K$200,MATCH($AQ79,EUR!$D$5:$D$200,0))</f>
        <v>1</v>
      </c>
      <c r="AZ79" s="25" t="str">
        <f>INDEX(EUR!$L$5:$L$200,MATCH($AQ79,EUR!$D$5:$D$200,0))</f>
        <v>MID</v>
      </c>
    </row>
    <row r="80" spans="15:78" x14ac:dyDescent="0.25">
      <c r="P80" s="9" t="str">
        <f>INDEX(USD!$C$5:$C$201,MATCH($Q80,USD!$D$5:$D$201,0))</f>
        <v>IRS</v>
      </c>
      <c r="Q80" s="9" t="str">
        <f>USD!$D74</f>
        <v>USDAM3L12Y=</v>
      </c>
      <c r="R80" s="25" t="str">
        <f>INDEX(USD!$B$5:$B$201,MATCH($Q80,USD!$D$5:$D$201,0))</f>
        <v>12Y</v>
      </c>
      <c r="S80" s="25" t="str">
        <f>INDEX(USD!$N$5:$N$201,MATCH($Q80,USD!$D$5:$D$201,0))</f>
        <v>3M</v>
      </c>
      <c r="T80" s="27">
        <f>INDEX(USD!$P$5:$P$201,MATCH($Q80,USD!$D$5:$D$201,0))</f>
        <v>35648</v>
      </c>
      <c r="U80" s="25"/>
      <c r="V80" s="25">
        <f>INDEX(USD!$H$5:$H$201,MATCH($Q80,USD!$D$5:$D$201,0))</f>
        <v>1</v>
      </c>
      <c r="W80" s="25">
        <f>INDEX(USD!$I$5:$I$201,MATCH($Q80,USD!$D$5:$D$201,0))</f>
        <v>1</v>
      </c>
      <c r="X80" s="25">
        <f>INDEX(USD!$J$5:$J$201,MATCH($Q80,USD!$D$5:$D$201,0))</f>
        <v>1</v>
      </c>
      <c r="Y80" s="25">
        <f>INDEX(USD!$K$5:$K$201,MATCH($Q80,USD!$D$5:$D$201,0))</f>
        <v>1</v>
      </c>
      <c r="Z80" s="25" t="str">
        <f>INDEX(USD!$L$5:$L$201,MATCH($Q80,USD!$D$5:$D$201,0))</f>
        <v>MID</v>
      </c>
      <c r="AP80" s="9" t="str">
        <f>INDEX(EUR!$C$5:$C$200,MATCH($AQ80,EUR!$D$5:$D$200,0))</f>
        <v>IRS</v>
      </c>
      <c r="AQ80" s="9" t="str">
        <f>EUR!$D74</f>
        <v>EURAB6E7Y=</v>
      </c>
      <c r="AR80" s="25" t="str">
        <f>INDEX(EUR!$B$5:$B$200,MATCH($AQ80,EUR!$D$5:$D$200,0))</f>
        <v>7Y</v>
      </c>
      <c r="AS80" s="25" t="str">
        <f>INDEX(EUR!$N$5:$N$200,MATCH($AQ80,EUR!$D$5:$D$200,0))</f>
        <v>6M</v>
      </c>
      <c r="AT80" s="27">
        <f>INDEX(EUR!$P$5:$P$200,MATCH($AQ80,EUR!$D$5:$D$200,0))</f>
        <v>32875</v>
      </c>
      <c r="AU80" s="25"/>
      <c r="AV80" s="25">
        <f>INDEX(EUR!$H$5:$H$200,MATCH($AQ80,EUR!$D$5:$D$200,0))</f>
        <v>1</v>
      </c>
      <c r="AW80" s="25">
        <f>INDEX(EUR!$I$5:$I$200,MATCH($AQ80,EUR!$D$5:$D$200,0))</f>
        <v>1</v>
      </c>
      <c r="AX80" s="25">
        <f>INDEX(EUR!$J$5:$J$200,MATCH($AQ80,EUR!$D$5:$D$200,0))</f>
        <v>1</v>
      </c>
      <c r="AY80" s="25">
        <f>INDEX(EUR!$K$5:$K$200,MATCH($AQ80,EUR!$D$5:$D$200,0))</f>
        <v>1</v>
      </c>
      <c r="AZ80" s="25" t="str">
        <f>INDEX(EUR!$L$5:$L$200,MATCH($AQ80,EUR!$D$5:$D$200,0))</f>
        <v>MID</v>
      </c>
    </row>
    <row r="81" spans="16:52" x14ac:dyDescent="0.25">
      <c r="P81" s="9" t="str">
        <f>INDEX(USD!$C$5:$C$201,MATCH($Q81,USD!$D$5:$D$201,0))</f>
        <v>IRS</v>
      </c>
      <c r="Q81" s="9" t="str">
        <f>USD!$D75</f>
        <v>USDAM3L15Y=</v>
      </c>
      <c r="R81" s="25" t="str">
        <f>INDEX(USD!$B$5:$B$201,MATCH($Q81,USD!$D$5:$D$201,0))</f>
        <v>15Y</v>
      </c>
      <c r="S81" s="25" t="str">
        <f>INDEX(USD!$N$5:$N$201,MATCH($Q81,USD!$D$5:$D$201,0))</f>
        <v>3M</v>
      </c>
      <c r="T81" s="27">
        <f>INDEX(USD!$P$5:$P$201,MATCH($Q81,USD!$D$5:$D$201,0))</f>
        <v>35648</v>
      </c>
      <c r="U81" s="25"/>
      <c r="V81" s="25">
        <f>INDEX(USD!$H$5:$H$201,MATCH($Q81,USD!$D$5:$D$201,0))</f>
        <v>1</v>
      </c>
      <c r="W81" s="25">
        <f>INDEX(USD!$I$5:$I$201,MATCH($Q81,USD!$D$5:$D$201,0))</f>
        <v>1</v>
      </c>
      <c r="X81" s="25">
        <f>INDEX(USD!$J$5:$J$201,MATCH($Q81,USD!$D$5:$D$201,0))</f>
        <v>1</v>
      </c>
      <c r="Y81" s="25">
        <f>INDEX(USD!$K$5:$K$201,MATCH($Q81,USD!$D$5:$D$201,0))</f>
        <v>1</v>
      </c>
      <c r="Z81" s="25" t="str">
        <f>INDEX(USD!$L$5:$L$201,MATCH($Q81,USD!$D$5:$D$201,0))</f>
        <v>MID</v>
      </c>
      <c r="AP81" s="9" t="str">
        <f>INDEX(EUR!$C$5:$C$200,MATCH($AQ81,EUR!$D$5:$D$200,0))</f>
        <v>IRS</v>
      </c>
      <c r="AQ81" s="9" t="str">
        <f>EUR!$D75</f>
        <v>EURAB6E8Y=</v>
      </c>
      <c r="AR81" s="25" t="str">
        <f>INDEX(EUR!$B$5:$B$200,MATCH($AQ81,EUR!$D$5:$D$200,0))</f>
        <v>8Y</v>
      </c>
      <c r="AS81" s="25" t="str">
        <f>INDEX(EUR!$N$5:$N$200,MATCH($AQ81,EUR!$D$5:$D$200,0))</f>
        <v>6M</v>
      </c>
      <c r="AT81" s="27">
        <f>INDEX(EUR!$P$5:$P$200,MATCH($AQ81,EUR!$D$5:$D$200,0))</f>
        <v>34561</v>
      </c>
      <c r="AU81" s="25"/>
      <c r="AV81" s="25">
        <f>INDEX(EUR!$H$5:$H$200,MATCH($AQ81,EUR!$D$5:$D$200,0))</f>
        <v>1</v>
      </c>
      <c r="AW81" s="25">
        <f>INDEX(EUR!$I$5:$I$200,MATCH($AQ81,EUR!$D$5:$D$200,0))</f>
        <v>1</v>
      </c>
      <c r="AX81" s="25">
        <f>INDEX(EUR!$J$5:$J$200,MATCH($AQ81,EUR!$D$5:$D$200,0))</f>
        <v>1</v>
      </c>
      <c r="AY81" s="25">
        <f>INDEX(EUR!$K$5:$K$200,MATCH($AQ81,EUR!$D$5:$D$200,0))</f>
        <v>1</v>
      </c>
      <c r="AZ81" s="25" t="str">
        <f>INDEX(EUR!$L$5:$L$200,MATCH($AQ81,EUR!$D$5:$D$200,0))</f>
        <v>MID</v>
      </c>
    </row>
    <row r="82" spans="16:52" x14ac:dyDescent="0.25">
      <c r="P82" s="9" t="str">
        <f>INDEX(USD!$C$5:$C$201,MATCH($Q82,USD!$D$5:$D$201,0))</f>
        <v>IRS</v>
      </c>
      <c r="Q82" s="9" t="str">
        <f>USD!$D76</f>
        <v>USDAM3L20Y=</v>
      </c>
      <c r="R82" s="25" t="str">
        <f>INDEX(USD!$B$5:$B$201,MATCH($Q82,USD!$D$5:$D$201,0))</f>
        <v>20Y</v>
      </c>
      <c r="S82" s="25" t="str">
        <f>INDEX(USD!$N$5:$N$201,MATCH($Q82,USD!$D$5:$D$201,0))</f>
        <v>3M</v>
      </c>
      <c r="T82" s="27">
        <f>INDEX(USD!$P$5:$P$201,MATCH($Q82,USD!$D$5:$D$201,0))</f>
        <v>35648</v>
      </c>
      <c r="U82" s="25"/>
      <c r="V82" s="25">
        <f>INDEX(USD!$H$5:$H$201,MATCH($Q82,USD!$D$5:$D$201,0))</f>
        <v>1</v>
      </c>
      <c r="W82" s="25">
        <f>INDEX(USD!$I$5:$I$201,MATCH($Q82,USD!$D$5:$D$201,0))</f>
        <v>1</v>
      </c>
      <c r="X82" s="25">
        <f>INDEX(USD!$J$5:$J$201,MATCH($Q82,USD!$D$5:$D$201,0))</f>
        <v>1</v>
      </c>
      <c r="Y82" s="25">
        <f>INDEX(USD!$K$5:$K$201,MATCH($Q82,USD!$D$5:$D$201,0))</f>
        <v>1</v>
      </c>
      <c r="Z82" s="25" t="str">
        <f>INDEX(USD!$L$5:$L$201,MATCH($Q82,USD!$D$5:$D$201,0))</f>
        <v>MID</v>
      </c>
      <c r="AP82" s="9" t="str">
        <f>INDEX(EUR!$C$5:$C$200,MATCH($AQ82,EUR!$D$5:$D$200,0))</f>
        <v>IRS</v>
      </c>
      <c r="AQ82" s="9" t="str">
        <f>EUR!$D76</f>
        <v>EURAB6E9Y=</v>
      </c>
      <c r="AR82" s="25" t="str">
        <f>INDEX(EUR!$B$5:$B$200,MATCH($AQ82,EUR!$D$5:$D$200,0))</f>
        <v>9Y</v>
      </c>
      <c r="AS82" s="25" t="str">
        <f>INDEX(EUR!$N$5:$N$200,MATCH($AQ82,EUR!$D$5:$D$200,0))</f>
        <v>6M</v>
      </c>
      <c r="AT82" s="27">
        <f>INDEX(EUR!$P$5:$P$200,MATCH($AQ82,EUR!$D$5:$D$200,0))</f>
        <v>34561</v>
      </c>
      <c r="AU82" s="25"/>
      <c r="AV82" s="25">
        <f>INDEX(EUR!$H$5:$H$200,MATCH($AQ82,EUR!$D$5:$D$200,0))</f>
        <v>1</v>
      </c>
      <c r="AW82" s="25">
        <f>INDEX(EUR!$I$5:$I$200,MATCH($AQ82,EUR!$D$5:$D$200,0))</f>
        <v>1</v>
      </c>
      <c r="AX82" s="25">
        <f>INDEX(EUR!$J$5:$J$200,MATCH($AQ82,EUR!$D$5:$D$200,0))</f>
        <v>1</v>
      </c>
      <c r="AY82" s="25">
        <f>INDEX(EUR!$K$5:$K$200,MATCH($AQ82,EUR!$D$5:$D$200,0))</f>
        <v>1</v>
      </c>
      <c r="AZ82" s="25" t="str">
        <f>INDEX(EUR!$L$5:$L$200,MATCH($AQ82,EUR!$D$5:$D$200,0))</f>
        <v>MID</v>
      </c>
    </row>
    <row r="83" spans="16:52" x14ac:dyDescent="0.25">
      <c r="P83" s="9" t="str">
        <f>INDEX(USD!$C$5:$C$201,MATCH($Q83,USD!$D$5:$D$201,0))</f>
        <v>IRS</v>
      </c>
      <c r="Q83" s="9" t="str">
        <f>USD!$D77</f>
        <v>USDAM3L25Y=</v>
      </c>
      <c r="R83" s="25" t="str">
        <f>INDEX(USD!$B$5:$B$201,MATCH($Q83,USD!$D$5:$D$201,0))</f>
        <v>25Y</v>
      </c>
      <c r="S83" s="25" t="str">
        <f>INDEX(USD!$N$5:$N$201,MATCH($Q83,USD!$D$5:$D$201,0))</f>
        <v>3M</v>
      </c>
      <c r="T83" s="27">
        <f>INDEX(USD!$P$5:$P$201,MATCH($Q83,USD!$D$5:$D$201,0))</f>
        <v>35648</v>
      </c>
      <c r="U83" s="25"/>
      <c r="V83" s="25">
        <f>INDEX(USD!$H$5:$H$201,MATCH($Q83,USD!$D$5:$D$201,0))</f>
        <v>1</v>
      </c>
      <c r="W83" s="25">
        <f>INDEX(USD!$I$5:$I$201,MATCH($Q83,USD!$D$5:$D$201,0))</f>
        <v>1</v>
      </c>
      <c r="X83" s="25">
        <f>INDEX(USD!$J$5:$J$201,MATCH($Q83,USD!$D$5:$D$201,0))</f>
        <v>1</v>
      </c>
      <c r="Y83" s="25">
        <f>INDEX(USD!$K$5:$K$201,MATCH($Q83,USD!$D$5:$D$201,0))</f>
        <v>1</v>
      </c>
      <c r="Z83" s="25" t="str">
        <f>INDEX(USD!$L$5:$L$201,MATCH($Q83,USD!$D$5:$D$201,0))</f>
        <v>MID</v>
      </c>
      <c r="AP83" s="9" t="str">
        <f>INDEX(EUR!$C$5:$C$200,MATCH($AQ83,EUR!$D$5:$D$200,0))</f>
        <v>IRS</v>
      </c>
      <c r="AQ83" s="9" t="str">
        <f>EUR!$D77</f>
        <v>EURAB6E10Y=</v>
      </c>
      <c r="AR83" s="25" t="str">
        <f>INDEX(EUR!$B$5:$B$200,MATCH($AQ83,EUR!$D$5:$D$200,0))</f>
        <v>10Y</v>
      </c>
      <c r="AS83" s="25" t="str">
        <f>INDEX(EUR!$N$5:$N$200,MATCH($AQ83,EUR!$D$5:$D$200,0))</f>
        <v>6M</v>
      </c>
      <c r="AT83" s="27">
        <f>INDEX(EUR!$P$5:$P$200,MATCH($AQ83,EUR!$D$5:$D$200,0))</f>
        <v>32875</v>
      </c>
      <c r="AU83" s="25"/>
      <c r="AV83" s="25">
        <f>INDEX(EUR!$H$5:$H$200,MATCH($AQ83,EUR!$D$5:$D$200,0))</f>
        <v>1</v>
      </c>
      <c r="AW83" s="25">
        <f>INDEX(EUR!$I$5:$I$200,MATCH($AQ83,EUR!$D$5:$D$200,0))</f>
        <v>1</v>
      </c>
      <c r="AX83" s="25">
        <f>INDEX(EUR!$J$5:$J$200,MATCH($AQ83,EUR!$D$5:$D$200,0))</f>
        <v>1</v>
      </c>
      <c r="AY83" s="25">
        <f>INDEX(EUR!$K$5:$K$200,MATCH($AQ83,EUR!$D$5:$D$200,0))</f>
        <v>1</v>
      </c>
      <c r="AZ83" s="25" t="str">
        <f>INDEX(EUR!$L$5:$L$200,MATCH($AQ83,EUR!$D$5:$D$200,0))</f>
        <v>MID</v>
      </c>
    </row>
    <row r="84" spans="16:52" x14ac:dyDescent="0.25">
      <c r="P84" s="9" t="str">
        <f>INDEX(USD!$C$5:$C$201,MATCH($Q84,USD!$D$5:$D$201,0))</f>
        <v>IRS</v>
      </c>
      <c r="Q84" s="9" t="str">
        <f>USD!$D78</f>
        <v>USDAM3L30Y=</v>
      </c>
      <c r="R84" s="25" t="str">
        <f>INDEX(USD!$B$5:$B$201,MATCH($Q84,USD!$D$5:$D$201,0))</f>
        <v>30Y</v>
      </c>
      <c r="S84" s="25" t="str">
        <f>INDEX(USD!$N$5:$N$201,MATCH($Q84,USD!$D$5:$D$201,0))</f>
        <v>3M</v>
      </c>
      <c r="T84" s="27">
        <f>INDEX(USD!$P$5:$P$201,MATCH($Q84,USD!$D$5:$D$201,0))</f>
        <v>35648</v>
      </c>
      <c r="U84" s="25"/>
      <c r="V84" s="25">
        <f>INDEX(USD!$H$5:$H$201,MATCH($Q84,USD!$D$5:$D$201,0))</f>
        <v>1</v>
      </c>
      <c r="W84" s="25">
        <f>INDEX(USD!$I$5:$I$201,MATCH($Q84,USD!$D$5:$D$201,0))</f>
        <v>1</v>
      </c>
      <c r="X84" s="25">
        <f>INDEX(USD!$J$5:$J$201,MATCH($Q84,USD!$D$5:$D$201,0))</f>
        <v>1</v>
      </c>
      <c r="Y84" s="25">
        <f>INDEX(USD!$K$5:$K$201,MATCH($Q84,USD!$D$5:$D$201,0))</f>
        <v>1</v>
      </c>
      <c r="Z84" s="25" t="str">
        <f>INDEX(USD!$L$5:$L$201,MATCH($Q84,USD!$D$5:$D$201,0))</f>
        <v>MID</v>
      </c>
      <c r="AP84" s="9" t="str">
        <f>INDEX(EUR!$C$5:$C$200,MATCH($AQ84,EUR!$D$5:$D$200,0))</f>
        <v>IRS</v>
      </c>
      <c r="AQ84" s="9" t="str">
        <f>EUR!$D78</f>
        <v>EURAB6E11Y=</v>
      </c>
      <c r="AR84" s="25" t="str">
        <f>INDEX(EUR!$B$5:$B$200,MATCH($AQ84,EUR!$D$5:$D$200,0))</f>
        <v>11Y</v>
      </c>
      <c r="AS84" s="25" t="str">
        <f>INDEX(EUR!$N$5:$N$200,MATCH($AQ84,EUR!$D$5:$D$200,0))</f>
        <v>6M</v>
      </c>
      <c r="AT84" s="27">
        <f>INDEX(EUR!$P$5:$P$200,MATCH($AQ84,EUR!$D$5:$D$200,0))</f>
        <v>36164</v>
      </c>
      <c r="AU84" s="25"/>
      <c r="AV84" s="25">
        <f>INDEX(EUR!$H$5:$H$200,MATCH($AQ84,EUR!$D$5:$D$200,0))</f>
        <v>1</v>
      </c>
      <c r="AW84" s="25">
        <f>INDEX(EUR!$I$5:$I$200,MATCH($AQ84,EUR!$D$5:$D$200,0))</f>
        <v>1</v>
      </c>
      <c r="AX84" s="25">
        <f>INDEX(EUR!$J$5:$J$200,MATCH($AQ84,EUR!$D$5:$D$200,0))</f>
        <v>1</v>
      </c>
      <c r="AY84" s="25">
        <f>INDEX(EUR!$K$5:$K$200,MATCH($AQ84,EUR!$D$5:$D$200,0))</f>
        <v>1</v>
      </c>
      <c r="AZ84" s="25" t="str">
        <f>INDEX(EUR!$L$5:$L$200,MATCH($AQ84,EUR!$D$5:$D$200,0))</f>
        <v>MID</v>
      </c>
    </row>
    <row r="85" spans="16:52" x14ac:dyDescent="0.25">
      <c r="P85" s="9" t="str">
        <f>INDEX(USD!$C$5:$C$201,MATCH($Q85,USD!$D$5:$D$201,0))</f>
        <v>IRS</v>
      </c>
      <c r="Q85" s="9" t="str">
        <f>USD!$D79</f>
        <v>USDAM3L40Y=</v>
      </c>
      <c r="R85" s="25" t="str">
        <f>INDEX(USD!$B$5:$B$201,MATCH($Q85,USD!$D$5:$D$201,0))</f>
        <v>40Y</v>
      </c>
      <c r="S85" s="25" t="str">
        <f>INDEX(USD!$N$5:$N$201,MATCH($Q85,USD!$D$5:$D$201,0))</f>
        <v>3M</v>
      </c>
      <c r="T85" s="27">
        <f>INDEX(USD!$P$5:$P$201,MATCH($Q85,USD!$D$5:$D$201,0))</f>
        <v>39245</v>
      </c>
      <c r="U85" s="25"/>
      <c r="V85" s="25">
        <f>INDEX(USD!$H$5:$H$201,MATCH($Q85,USD!$D$5:$D$201,0))</f>
        <v>1</v>
      </c>
      <c r="W85" s="25">
        <f>INDEX(USD!$I$5:$I$201,MATCH($Q85,USD!$D$5:$D$201,0))</f>
        <v>1</v>
      </c>
      <c r="X85" s="25">
        <f>INDEX(USD!$J$5:$J$201,MATCH($Q85,USD!$D$5:$D$201,0))</f>
        <v>1</v>
      </c>
      <c r="Y85" s="25">
        <f>INDEX(USD!$K$5:$K$201,MATCH($Q85,USD!$D$5:$D$201,0))</f>
        <v>1</v>
      </c>
      <c r="Z85" s="25" t="str">
        <f>INDEX(USD!$L$5:$L$201,MATCH($Q85,USD!$D$5:$D$201,0))</f>
        <v>MID</v>
      </c>
      <c r="AP85" s="9" t="str">
        <f>INDEX(EUR!$C$5:$C$200,MATCH($AQ85,EUR!$D$5:$D$200,0))</f>
        <v>IRS</v>
      </c>
      <c r="AQ85" s="9" t="str">
        <f>EUR!$D79</f>
        <v>EURAB6E12Y=</v>
      </c>
      <c r="AR85" s="25" t="str">
        <f>INDEX(EUR!$B$5:$B$200,MATCH($AQ85,EUR!$D$5:$D$200,0))</f>
        <v>12Y</v>
      </c>
      <c r="AS85" s="25" t="str">
        <f>INDEX(EUR!$N$5:$N$200,MATCH($AQ85,EUR!$D$5:$D$200,0))</f>
        <v>6M</v>
      </c>
      <c r="AT85" s="27">
        <f>INDEX(EUR!$P$5:$P$200,MATCH($AQ85,EUR!$D$5:$D$200,0))</f>
        <v>36125</v>
      </c>
      <c r="AU85" s="25"/>
      <c r="AV85" s="25">
        <f>INDEX(EUR!$H$5:$H$200,MATCH($AQ85,EUR!$D$5:$D$200,0))</f>
        <v>1</v>
      </c>
      <c r="AW85" s="25">
        <f>INDEX(EUR!$I$5:$I$200,MATCH($AQ85,EUR!$D$5:$D$200,0))</f>
        <v>1</v>
      </c>
      <c r="AX85" s="25">
        <f>INDEX(EUR!$J$5:$J$200,MATCH($AQ85,EUR!$D$5:$D$200,0))</f>
        <v>1</v>
      </c>
      <c r="AY85" s="25">
        <f>INDEX(EUR!$K$5:$K$200,MATCH($AQ85,EUR!$D$5:$D$200,0))</f>
        <v>1</v>
      </c>
      <c r="AZ85" s="25" t="str">
        <f>INDEX(EUR!$L$5:$L$200,MATCH($AQ85,EUR!$D$5:$D$200,0))</f>
        <v>MID</v>
      </c>
    </row>
    <row r="86" spans="16:52" x14ac:dyDescent="0.25">
      <c r="P86" s="9" t="str">
        <f>INDEX(USD!$C$5:$C$201,MATCH($Q86,USD!$D$5:$D$201,0))</f>
        <v>IRS</v>
      </c>
      <c r="Q86" s="9" t="str">
        <f>USD!$D80</f>
        <v>USDAM3L50Y=</v>
      </c>
      <c r="R86" s="25" t="str">
        <f>INDEX(USD!$B$5:$B$201,MATCH($Q86,USD!$D$5:$D$201,0))</f>
        <v>50Y</v>
      </c>
      <c r="S86" s="25" t="str">
        <f>INDEX(USD!$N$5:$N$201,MATCH($Q86,USD!$D$5:$D$201,0))</f>
        <v>3M</v>
      </c>
      <c r="T86" s="27">
        <f>INDEX(USD!$P$5:$P$201,MATCH($Q86,USD!$D$5:$D$201,0))</f>
        <v>39245</v>
      </c>
      <c r="U86" s="25"/>
      <c r="V86" s="25">
        <f>INDEX(USD!$H$5:$H$201,MATCH($Q86,USD!$D$5:$D$201,0))</f>
        <v>1</v>
      </c>
      <c r="W86" s="25">
        <f>INDEX(USD!$I$5:$I$201,MATCH($Q86,USD!$D$5:$D$201,0))</f>
        <v>1</v>
      </c>
      <c r="X86" s="25">
        <f>INDEX(USD!$J$5:$J$201,MATCH($Q86,USD!$D$5:$D$201,0))</f>
        <v>1</v>
      </c>
      <c r="Y86" s="25">
        <f>INDEX(USD!$K$5:$K$201,MATCH($Q86,USD!$D$5:$D$201,0))</f>
        <v>1</v>
      </c>
      <c r="Z86" s="25" t="str">
        <f>INDEX(USD!$L$5:$L$201,MATCH($Q86,USD!$D$5:$D$201,0))</f>
        <v>MID</v>
      </c>
      <c r="AP86" s="9" t="str">
        <f>INDEX(EUR!$C$5:$C$200,MATCH($AQ86,EUR!$D$5:$D$200,0))</f>
        <v>IRS</v>
      </c>
      <c r="AQ86" s="9" t="str">
        <f>EUR!$D80</f>
        <v>EURAB6E13Y=</v>
      </c>
      <c r="AR86" s="25" t="str">
        <f>INDEX(EUR!$B$5:$B$200,MATCH($AQ86,EUR!$D$5:$D$200,0))</f>
        <v>13Y</v>
      </c>
      <c r="AS86" s="25" t="str">
        <f>INDEX(EUR!$N$5:$N$200,MATCH($AQ86,EUR!$D$5:$D$200,0))</f>
        <v>6M</v>
      </c>
      <c r="AT86" s="27">
        <f>INDEX(EUR!$P$5:$P$200,MATCH($AQ86,EUR!$D$5:$D$200,0))</f>
        <v>37083</v>
      </c>
      <c r="AU86" s="25"/>
      <c r="AV86" s="25">
        <f>INDEX(EUR!$H$5:$H$200,MATCH($AQ86,EUR!$D$5:$D$200,0))</f>
        <v>1</v>
      </c>
      <c r="AW86" s="25">
        <f>INDEX(EUR!$I$5:$I$200,MATCH($AQ86,EUR!$D$5:$D$200,0))</f>
        <v>1</v>
      </c>
      <c r="AX86" s="25">
        <f>INDEX(EUR!$J$5:$J$200,MATCH($AQ86,EUR!$D$5:$D$200,0))</f>
        <v>1</v>
      </c>
      <c r="AY86" s="25">
        <f>INDEX(EUR!$K$5:$K$200,MATCH($AQ86,EUR!$D$5:$D$200,0))</f>
        <v>1</v>
      </c>
      <c r="AZ86" s="25" t="str">
        <f>INDEX(EUR!$L$5:$L$200,MATCH($AQ86,EUR!$D$5:$D$200,0))</f>
        <v>MID</v>
      </c>
    </row>
    <row r="87" spans="16:52" x14ac:dyDescent="0.25">
      <c r="AP87" s="9" t="str">
        <f>INDEX(EUR!$C$5:$C$200,MATCH($AQ87,EUR!$D$5:$D$200,0))</f>
        <v>IRS</v>
      </c>
      <c r="AQ87" s="9" t="str">
        <f>EUR!$D81</f>
        <v>EURAB6E14Y=</v>
      </c>
      <c r="AR87" s="25" t="str">
        <f>INDEX(EUR!$B$5:$B$200,MATCH($AQ87,EUR!$D$5:$D$200,0))</f>
        <v>14Y</v>
      </c>
      <c r="AS87" s="25" t="str">
        <f>INDEX(EUR!$N$5:$N$200,MATCH($AQ87,EUR!$D$5:$D$200,0))</f>
        <v>6M</v>
      </c>
      <c r="AT87" s="27">
        <f>INDEX(EUR!$P$5:$P$200,MATCH($AQ87,EUR!$D$5:$D$200,0))</f>
        <v>37083</v>
      </c>
      <c r="AU87" s="25"/>
      <c r="AV87" s="25">
        <f>INDEX(EUR!$H$5:$H$200,MATCH($AQ87,EUR!$D$5:$D$200,0))</f>
        <v>1</v>
      </c>
      <c r="AW87" s="25">
        <f>INDEX(EUR!$I$5:$I$200,MATCH($AQ87,EUR!$D$5:$D$200,0))</f>
        <v>1</v>
      </c>
      <c r="AX87" s="25">
        <f>INDEX(EUR!$J$5:$J$200,MATCH($AQ87,EUR!$D$5:$D$200,0))</f>
        <v>1</v>
      </c>
      <c r="AY87" s="25">
        <f>INDEX(EUR!$K$5:$K$200,MATCH($AQ87,EUR!$D$5:$D$200,0))</f>
        <v>1</v>
      </c>
      <c r="AZ87" s="25" t="str">
        <f>INDEX(EUR!$L$5:$L$200,MATCH($AQ87,EUR!$D$5:$D$200,0))</f>
        <v>MID</v>
      </c>
    </row>
    <row r="88" spans="16:52" x14ac:dyDescent="0.25">
      <c r="AP88" s="9" t="str">
        <f>INDEX(EUR!$C$5:$C$200,MATCH($AQ88,EUR!$D$5:$D$200,0))</f>
        <v>IRS</v>
      </c>
      <c r="AQ88" s="9" t="str">
        <f>EUR!$D82</f>
        <v>EURAB6E15Y=</v>
      </c>
      <c r="AR88" s="25" t="str">
        <f>INDEX(EUR!$B$5:$B$200,MATCH($AQ88,EUR!$D$5:$D$200,0))</f>
        <v>15Y</v>
      </c>
      <c r="AS88" s="25" t="str">
        <f>INDEX(EUR!$N$5:$N$200,MATCH($AQ88,EUR!$D$5:$D$200,0))</f>
        <v>6M</v>
      </c>
      <c r="AT88" s="27">
        <f>INDEX(EUR!$P$5:$P$200,MATCH($AQ88,EUR!$D$5:$D$200,0))</f>
        <v>35354</v>
      </c>
      <c r="AU88" s="25"/>
      <c r="AV88" s="25">
        <f>INDEX(EUR!$H$5:$H$200,MATCH($AQ88,EUR!$D$5:$D$200,0))</f>
        <v>1</v>
      </c>
      <c r="AW88" s="25">
        <f>INDEX(EUR!$I$5:$I$200,MATCH($AQ88,EUR!$D$5:$D$200,0))</f>
        <v>1</v>
      </c>
      <c r="AX88" s="25">
        <f>INDEX(EUR!$J$5:$J$200,MATCH($AQ88,EUR!$D$5:$D$200,0))</f>
        <v>1</v>
      </c>
      <c r="AY88" s="25">
        <f>INDEX(EUR!$K$5:$K$200,MATCH($AQ88,EUR!$D$5:$D$200,0))</f>
        <v>1</v>
      </c>
      <c r="AZ88" s="25" t="str">
        <f>INDEX(EUR!$L$5:$L$200,MATCH($AQ88,EUR!$D$5:$D$200,0))</f>
        <v>MID</v>
      </c>
    </row>
    <row r="89" spans="16:52" x14ac:dyDescent="0.25">
      <c r="AP89" s="9" t="str">
        <f>INDEX(EUR!$C$5:$C$200,MATCH($AQ89,EUR!$D$5:$D$200,0))</f>
        <v>IRS</v>
      </c>
      <c r="AQ89" s="9" t="str">
        <f>EUR!$D83</f>
        <v>EURAB6E16Y=</v>
      </c>
      <c r="AR89" s="25" t="str">
        <f>INDEX(EUR!$B$5:$B$200,MATCH($AQ89,EUR!$D$5:$D$200,0))</f>
        <v>16Y</v>
      </c>
      <c r="AS89" s="25" t="str">
        <f>INDEX(EUR!$N$5:$N$200,MATCH($AQ89,EUR!$D$5:$D$200,0))</f>
        <v>6M</v>
      </c>
      <c r="AT89" s="27">
        <f>INDEX(EUR!$P$5:$P$200,MATCH($AQ89,EUR!$D$5:$D$200,0))</f>
        <v>37083</v>
      </c>
      <c r="AU89" s="25"/>
      <c r="AV89" s="25">
        <f>INDEX(EUR!$H$5:$H$200,MATCH($AQ89,EUR!$D$5:$D$200,0))</f>
        <v>1</v>
      </c>
      <c r="AW89" s="25">
        <f>INDEX(EUR!$I$5:$I$200,MATCH($AQ89,EUR!$D$5:$D$200,0))</f>
        <v>1</v>
      </c>
      <c r="AX89" s="25">
        <f>INDEX(EUR!$J$5:$J$200,MATCH($AQ89,EUR!$D$5:$D$200,0))</f>
        <v>1</v>
      </c>
      <c r="AY89" s="25">
        <f>INDEX(EUR!$K$5:$K$200,MATCH($AQ89,EUR!$D$5:$D$200,0))</f>
        <v>1</v>
      </c>
      <c r="AZ89" s="25" t="str">
        <f>INDEX(EUR!$L$5:$L$200,MATCH($AQ89,EUR!$D$5:$D$200,0))</f>
        <v>MID</v>
      </c>
    </row>
    <row r="90" spans="16:52" x14ac:dyDescent="0.25">
      <c r="AP90" s="9" t="str">
        <f>INDEX(EUR!$C$5:$C$200,MATCH($AQ90,EUR!$D$5:$D$200,0))</f>
        <v>IRS</v>
      </c>
      <c r="AQ90" s="9" t="str">
        <f>EUR!$D84</f>
        <v>EURAB6E17Y=</v>
      </c>
      <c r="AR90" s="25" t="str">
        <f>INDEX(EUR!$B$5:$B$200,MATCH($AQ90,EUR!$D$5:$D$200,0))</f>
        <v>17Y</v>
      </c>
      <c r="AS90" s="25" t="str">
        <f>INDEX(EUR!$N$5:$N$200,MATCH($AQ90,EUR!$D$5:$D$200,0))</f>
        <v>6M</v>
      </c>
      <c r="AT90" s="27">
        <f>INDEX(EUR!$P$5:$P$200,MATCH($AQ90,EUR!$D$5:$D$200,0))</f>
        <v>37120</v>
      </c>
      <c r="AU90" s="25"/>
      <c r="AV90" s="25">
        <f>INDEX(EUR!$H$5:$H$200,MATCH($AQ90,EUR!$D$5:$D$200,0))</f>
        <v>1</v>
      </c>
      <c r="AW90" s="25">
        <f>INDEX(EUR!$I$5:$I$200,MATCH($AQ90,EUR!$D$5:$D$200,0))</f>
        <v>1</v>
      </c>
      <c r="AX90" s="25">
        <f>INDEX(EUR!$J$5:$J$200,MATCH($AQ90,EUR!$D$5:$D$200,0))</f>
        <v>1</v>
      </c>
      <c r="AY90" s="25">
        <f>INDEX(EUR!$K$5:$K$200,MATCH($AQ90,EUR!$D$5:$D$200,0))</f>
        <v>1</v>
      </c>
      <c r="AZ90" s="25" t="str">
        <f>INDEX(EUR!$L$5:$L$200,MATCH($AQ90,EUR!$D$5:$D$200,0))</f>
        <v>MID</v>
      </c>
    </row>
    <row r="91" spans="16:52" x14ac:dyDescent="0.25">
      <c r="AP91" s="9" t="str">
        <f>INDEX(EUR!$C$5:$C$200,MATCH($AQ91,EUR!$D$5:$D$200,0))</f>
        <v>IRS</v>
      </c>
      <c r="AQ91" s="9" t="str">
        <f>EUR!$D85</f>
        <v>EURAB6E18Y=</v>
      </c>
      <c r="AR91" s="25" t="str">
        <f>INDEX(EUR!$B$5:$B$200,MATCH($AQ91,EUR!$D$5:$D$200,0))</f>
        <v>18Y</v>
      </c>
      <c r="AS91" s="25" t="str">
        <f>INDEX(EUR!$N$5:$N$200,MATCH($AQ91,EUR!$D$5:$D$200,0))</f>
        <v>6M</v>
      </c>
      <c r="AT91" s="27">
        <f>INDEX(EUR!$P$5:$P$200,MATCH($AQ91,EUR!$D$5:$D$200,0))</f>
        <v>37083</v>
      </c>
      <c r="AU91" s="25"/>
      <c r="AV91" s="25">
        <f>INDEX(EUR!$H$5:$H$200,MATCH($AQ91,EUR!$D$5:$D$200,0))</f>
        <v>1</v>
      </c>
      <c r="AW91" s="25">
        <f>INDEX(EUR!$I$5:$I$200,MATCH($AQ91,EUR!$D$5:$D$200,0))</f>
        <v>1</v>
      </c>
      <c r="AX91" s="25">
        <f>INDEX(EUR!$J$5:$J$200,MATCH($AQ91,EUR!$D$5:$D$200,0))</f>
        <v>1</v>
      </c>
      <c r="AY91" s="25">
        <f>INDEX(EUR!$K$5:$K$200,MATCH($AQ91,EUR!$D$5:$D$200,0))</f>
        <v>1</v>
      </c>
      <c r="AZ91" s="25" t="str">
        <f>INDEX(EUR!$L$5:$L$200,MATCH($AQ91,EUR!$D$5:$D$200,0))</f>
        <v>MID</v>
      </c>
    </row>
    <row r="92" spans="16:52" x14ac:dyDescent="0.25">
      <c r="AP92" s="9" t="str">
        <f>INDEX(EUR!$C$5:$C$200,MATCH($AQ92,EUR!$D$5:$D$200,0))</f>
        <v>IRS</v>
      </c>
      <c r="AQ92" s="9" t="str">
        <f>EUR!$D86</f>
        <v>EURAB6E19Y=</v>
      </c>
      <c r="AR92" s="25" t="str">
        <f>INDEX(EUR!$B$5:$B$200,MATCH($AQ92,EUR!$D$5:$D$200,0))</f>
        <v>19Y</v>
      </c>
      <c r="AS92" s="25" t="str">
        <f>INDEX(EUR!$N$5:$N$200,MATCH($AQ92,EUR!$D$5:$D$200,0))</f>
        <v>6M</v>
      </c>
      <c r="AT92" s="27">
        <f>INDEX(EUR!$P$5:$P$200,MATCH($AQ92,EUR!$D$5:$D$200,0))</f>
        <v>37083</v>
      </c>
      <c r="AU92" s="25"/>
      <c r="AV92" s="25">
        <f>INDEX(EUR!$H$5:$H$200,MATCH($AQ92,EUR!$D$5:$D$200,0))</f>
        <v>1</v>
      </c>
      <c r="AW92" s="25">
        <f>INDEX(EUR!$I$5:$I$200,MATCH($AQ92,EUR!$D$5:$D$200,0))</f>
        <v>1</v>
      </c>
      <c r="AX92" s="25">
        <f>INDEX(EUR!$J$5:$J$200,MATCH($AQ92,EUR!$D$5:$D$200,0))</f>
        <v>1</v>
      </c>
      <c r="AY92" s="25">
        <f>INDEX(EUR!$K$5:$K$200,MATCH($AQ92,EUR!$D$5:$D$200,0))</f>
        <v>1</v>
      </c>
      <c r="AZ92" s="25" t="str">
        <f>INDEX(EUR!$L$5:$L$200,MATCH($AQ92,EUR!$D$5:$D$200,0))</f>
        <v>MID</v>
      </c>
    </row>
    <row r="93" spans="16:52" x14ac:dyDescent="0.25">
      <c r="AP93" s="9" t="str">
        <f>INDEX(EUR!$C$5:$C$200,MATCH($AQ93,EUR!$D$5:$D$200,0))</f>
        <v>IRS</v>
      </c>
      <c r="AQ93" s="9" t="str">
        <f>EUR!$D87</f>
        <v>EURAB6E20Y=</v>
      </c>
      <c r="AR93" s="25" t="str">
        <f>INDEX(EUR!$B$5:$B$200,MATCH($AQ93,EUR!$D$5:$D$200,0))</f>
        <v>20Y</v>
      </c>
      <c r="AS93" s="25" t="str">
        <f>INDEX(EUR!$N$5:$N$200,MATCH($AQ93,EUR!$D$5:$D$200,0))</f>
        <v>6M</v>
      </c>
      <c r="AT93" s="27">
        <f>INDEX(EUR!$P$5:$P$200,MATCH($AQ93,EUR!$D$5:$D$200,0))</f>
        <v>36020</v>
      </c>
      <c r="AU93" s="25"/>
      <c r="AV93" s="25">
        <f>INDEX(EUR!$H$5:$H$200,MATCH($AQ93,EUR!$D$5:$D$200,0))</f>
        <v>1</v>
      </c>
      <c r="AW93" s="25">
        <f>INDEX(EUR!$I$5:$I$200,MATCH($AQ93,EUR!$D$5:$D$200,0))</f>
        <v>1</v>
      </c>
      <c r="AX93" s="25">
        <f>INDEX(EUR!$J$5:$J$200,MATCH($AQ93,EUR!$D$5:$D$200,0))</f>
        <v>1</v>
      </c>
      <c r="AY93" s="25">
        <f>INDEX(EUR!$K$5:$K$200,MATCH($AQ93,EUR!$D$5:$D$200,0))</f>
        <v>1</v>
      </c>
      <c r="AZ93" s="25" t="str">
        <f>INDEX(EUR!$L$5:$L$200,MATCH($AQ93,EUR!$D$5:$D$200,0))</f>
        <v>MID</v>
      </c>
    </row>
    <row r="94" spans="16:52" x14ac:dyDescent="0.25">
      <c r="AP94" s="9" t="str">
        <f>INDEX(EUR!$C$5:$C$200,MATCH($AQ94,EUR!$D$5:$D$200,0))</f>
        <v>IRS</v>
      </c>
      <c r="AQ94" s="9" t="str">
        <f>EUR!$D88</f>
        <v>EURAB6E21Y=</v>
      </c>
      <c r="AR94" s="25" t="str">
        <f>INDEX(EUR!$B$5:$B$200,MATCH($AQ94,EUR!$D$5:$D$200,0))</f>
        <v>21Y</v>
      </c>
      <c r="AS94" s="25" t="str">
        <f>INDEX(EUR!$N$5:$N$200,MATCH($AQ94,EUR!$D$5:$D$200,0))</f>
        <v>6M</v>
      </c>
      <c r="AT94" s="27">
        <f>INDEX(EUR!$P$5:$P$200,MATCH($AQ94,EUR!$D$5:$D$200,0))</f>
        <v>37083</v>
      </c>
      <c r="AU94" s="25"/>
      <c r="AV94" s="25">
        <f>INDEX(EUR!$H$5:$H$200,MATCH($AQ94,EUR!$D$5:$D$200,0))</f>
        <v>1</v>
      </c>
      <c r="AW94" s="25">
        <f>INDEX(EUR!$I$5:$I$200,MATCH($AQ94,EUR!$D$5:$D$200,0))</f>
        <v>1</v>
      </c>
      <c r="AX94" s="25">
        <f>INDEX(EUR!$J$5:$J$200,MATCH($AQ94,EUR!$D$5:$D$200,0))</f>
        <v>1</v>
      </c>
      <c r="AY94" s="25">
        <f>INDEX(EUR!$K$5:$K$200,MATCH($AQ94,EUR!$D$5:$D$200,0))</f>
        <v>1</v>
      </c>
      <c r="AZ94" s="25" t="str">
        <f>INDEX(EUR!$L$5:$L$200,MATCH($AQ94,EUR!$D$5:$D$200,0))</f>
        <v>MID</v>
      </c>
    </row>
    <row r="95" spans="16:52" x14ac:dyDescent="0.25">
      <c r="AP95" s="9" t="str">
        <f>INDEX(EUR!$C$5:$C$200,MATCH($AQ95,EUR!$D$5:$D$200,0))</f>
        <v>IRS</v>
      </c>
      <c r="AQ95" s="9" t="str">
        <f>EUR!$D89</f>
        <v>EURAB6E22Y=</v>
      </c>
      <c r="AR95" s="25" t="str">
        <f>INDEX(EUR!$B$5:$B$200,MATCH($AQ95,EUR!$D$5:$D$200,0))</f>
        <v>22Y</v>
      </c>
      <c r="AS95" s="25" t="str">
        <f>INDEX(EUR!$N$5:$N$200,MATCH($AQ95,EUR!$D$5:$D$200,0))</f>
        <v>6M</v>
      </c>
      <c r="AT95" s="27">
        <f>INDEX(EUR!$P$5:$P$200,MATCH($AQ95,EUR!$D$5:$D$200,0))</f>
        <v>37083</v>
      </c>
      <c r="AU95" s="25"/>
      <c r="AV95" s="25">
        <f>INDEX(EUR!$H$5:$H$200,MATCH($AQ95,EUR!$D$5:$D$200,0))</f>
        <v>1</v>
      </c>
      <c r="AW95" s="25">
        <f>INDEX(EUR!$I$5:$I$200,MATCH($AQ95,EUR!$D$5:$D$200,0))</f>
        <v>1</v>
      </c>
      <c r="AX95" s="25">
        <f>INDEX(EUR!$J$5:$J$200,MATCH($AQ95,EUR!$D$5:$D$200,0))</f>
        <v>1</v>
      </c>
      <c r="AY95" s="25">
        <f>INDEX(EUR!$K$5:$K$200,MATCH($AQ95,EUR!$D$5:$D$200,0))</f>
        <v>1</v>
      </c>
      <c r="AZ95" s="25" t="str">
        <f>INDEX(EUR!$L$5:$L$200,MATCH($AQ95,EUR!$D$5:$D$200,0))</f>
        <v>MID</v>
      </c>
    </row>
    <row r="96" spans="16:52" x14ac:dyDescent="0.25">
      <c r="AP96" s="9" t="str">
        <f>INDEX(EUR!$C$5:$C$200,MATCH($AQ96,EUR!$D$5:$D$200,0))</f>
        <v>IRS</v>
      </c>
      <c r="AQ96" s="9" t="str">
        <f>EUR!$D90</f>
        <v>EURAB6E23Y=</v>
      </c>
      <c r="AR96" s="25" t="str">
        <f>INDEX(EUR!$B$5:$B$200,MATCH($AQ96,EUR!$D$5:$D$200,0))</f>
        <v>23Y</v>
      </c>
      <c r="AS96" s="25" t="str">
        <f>INDEX(EUR!$N$5:$N$200,MATCH($AQ96,EUR!$D$5:$D$200,0))</f>
        <v>6M</v>
      </c>
      <c r="AT96" s="27">
        <f>INDEX(EUR!$P$5:$P$200,MATCH($AQ96,EUR!$D$5:$D$200,0))</f>
        <v>37083</v>
      </c>
      <c r="AU96" s="25"/>
      <c r="AV96" s="25">
        <f>INDEX(EUR!$H$5:$H$200,MATCH($AQ96,EUR!$D$5:$D$200,0))</f>
        <v>1</v>
      </c>
      <c r="AW96" s="25">
        <f>INDEX(EUR!$I$5:$I$200,MATCH($AQ96,EUR!$D$5:$D$200,0))</f>
        <v>1</v>
      </c>
      <c r="AX96" s="25">
        <f>INDEX(EUR!$J$5:$J$200,MATCH($AQ96,EUR!$D$5:$D$200,0))</f>
        <v>1</v>
      </c>
      <c r="AY96" s="25">
        <f>INDEX(EUR!$K$5:$K$200,MATCH($AQ96,EUR!$D$5:$D$200,0))</f>
        <v>1</v>
      </c>
      <c r="AZ96" s="25" t="str">
        <f>INDEX(EUR!$L$5:$L$200,MATCH($AQ96,EUR!$D$5:$D$200,0))</f>
        <v>MID</v>
      </c>
    </row>
    <row r="97" spans="42:52" x14ac:dyDescent="0.25">
      <c r="AP97" s="9" t="str">
        <f>INDEX(EUR!$C$5:$C$200,MATCH($AQ97,EUR!$D$5:$D$200,0))</f>
        <v>IRS</v>
      </c>
      <c r="AQ97" s="9" t="str">
        <f>EUR!$D91</f>
        <v>EURAB6E24Y=</v>
      </c>
      <c r="AR97" s="25" t="str">
        <f>INDEX(EUR!$B$5:$B$200,MATCH($AQ97,EUR!$D$5:$D$200,0))</f>
        <v>24Y</v>
      </c>
      <c r="AS97" s="25" t="str">
        <f>INDEX(EUR!$N$5:$N$200,MATCH($AQ97,EUR!$D$5:$D$200,0))</f>
        <v>6M</v>
      </c>
      <c r="AT97" s="27">
        <f>INDEX(EUR!$P$5:$P$200,MATCH($AQ97,EUR!$D$5:$D$200,0))</f>
        <v>37280</v>
      </c>
      <c r="AU97" s="25"/>
      <c r="AV97" s="25">
        <f>INDEX(EUR!$H$5:$H$200,MATCH($AQ97,EUR!$D$5:$D$200,0))</f>
        <v>1</v>
      </c>
      <c r="AW97" s="25">
        <f>INDEX(EUR!$I$5:$I$200,MATCH($AQ97,EUR!$D$5:$D$200,0))</f>
        <v>1</v>
      </c>
      <c r="AX97" s="25">
        <f>INDEX(EUR!$J$5:$J$200,MATCH($AQ97,EUR!$D$5:$D$200,0))</f>
        <v>1</v>
      </c>
      <c r="AY97" s="25">
        <f>INDEX(EUR!$K$5:$K$200,MATCH($AQ97,EUR!$D$5:$D$200,0))</f>
        <v>1</v>
      </c>
      <c r="AZ97" s="25" t="str">
        <f>INDEX(EUR!$L$5:$L$200,MATCH($AQ97,EUR!$D$5:$D$200,0))</f>
        <v>MID</v>
      </c>
    </row>
    <row r="98" spans="42:52" x14ac:dyDescent="0.25">
      <c r="AP98" s="9" t="str">
        <f>INDEX(EUR!$C$5:$C$200,MATCH($AQ98,EUR!$D$5:$D$200,0))</f>
        <v>IRS</v>
      </c>
      <c r="AQ98" s="9" t="str">
        <f>EUR!$D92</f>
        <v>EURAB6E25Y=</v>
      </c>
      <c r="AR98" s="25" t="str">
        <f>INDEX(EUR!$B$5:$B$200,MATCH($AQ98,EUR!$D$5:$D$200,0))</f>
        <v>25Y</v>
      </c>
      <c r="AS98" s="25" t="str">
        <f>INDEX(EUR!$N$5:$N$200,MATCH($AQ98,EUR!$D$5:$D$200,0))</f>
        <v>6M</v>
      </c>
      <c r="AT98" s="27">
        <f>INDEX(EUR!$P$5:$P$200,MATCH($AQ98,EUR!$D$5:$D$200,0))</f>
        <v>36125</v>
      </c>
      <c r="AU98" s="25"/>
      <c r="AV98" s="25">
        <f>INDEX(EUR!$H$5:$H$200,MATCH($AQ98,EUR!$D$5:$D$200,0))</f>
        <v>1</v>
      </c>
      <c r="AW98" s="25">
        <f>INDEX(EUR!$I$5:$I$200,MATCH($AQ98,EUR!$D$5:$D$200,0))</f>
        <v>1</v>
      </c>
      <c r="AX98" s="25">
        <f>INDEX(EUR!$J$5:$J$200,MATCH($AQ98,EUR!$D$5:$D$200,0))</f>
        <v>1</v>
      </c>
      <c r="AY98" s="25">
        <f>INDEX(EUR!$K$5:$K$200,MATCH($AQ98,EUR!$D$5:$D$200,0))</f>
        <v>1</v>
      </c>
      <c r="AZ98" s="25" t="str">
        <f>INDEX(EUR!$L$5:$L$200,MATCH($AQ98,EUR!$D$5:$D$200,0))</f>
        <v>MID</v>
      </c>
    </row>
    <row r="99" spans="42:52" x14ac:dyDescent="0.25">
      <c r="AP99" s="9" t="str">
        <f>INDEX(EUR!$C$5:$C$200,MATCH($AQ99,EUR!$D$5:$D$200,0))</f>
        <v>IRS</v>
      </c>
      <c r="AQ99" s="9" t="str">
        <f>EUR!$D93</f>
        <v>EURAB6E26Y=</v>
      </c>
      <c r="AR99" s="25" t="str">
        <f>INDEX(EUR!$B$5:$B$200,MATCH($AQ99,EUR!$D$5:$D$200,0))</f>
        <v>26Y</v>
      </c>
      <c r="AS99" s="25" t="str">
        <f>INDEX(EUR!$N$5:$N$200,MATCH($AQ99,EUR!$D$5:$D$200,0))</f>
        <v>6M</v>
      </c>
      <c r="AT99" s="27">
        <f>INDEX(EUR!$P$5:$P$200,MATCH($AQ99,EUR!$D$5:$D$200,0))</f>
        <v>37083</v>
      </c>
      <c r="AU99" s="25"/>
      <c r="AV99" s="25">
        <f>INDEX(EUR!$H$5:$H$200,MATCH($AQ99,EUR!$D$5:$D$200,0))</f>
        <v>1</v>
      </c>
      <c r="AW99" s="25">
        <f>INDEX(EUR!$I$5:$I$200,MATCH($AQ99,EUR!$D$5:$D$200,0))</f>
        <v>1</v>
      </c>
      <c r="AX99" s="25">
        <f>INDEX(EUR!$J$5:$J$200,MATCH($AQ99,EUR!$D$5:$D$200,0))</f>
        <v>1</v>
      </c>
      <c r="AY99" s="25">
        <f>INDEX(EUR!$K$5:$K$200,MATCH($AQ99,EUR!$D$5:$D$200,0))</f>
        <v>1</v>
      </c>
      <c r="AZ99" s="25" t="str">
        <f>INDEX(EUR!$L$5:$L$200,MATCH($AQ99,EUR!$D$5:$D$200,0))</f>
        <v>MID</v>
      </c>
    </row>
    <row r="100" spans="42:52" x14ac:dyDescent="0.25">
      <c r="AP100" s="9" t="str">
        <f>INDEX(EUR!$C$5:$C$200,MATCH($AQ100,EUR!$D$5:$D$200,0))</f>
        <v>IRS</v>
      </c>
      <c r="AQ100" s="9" t="str">
        <f>EUR!$D94</f>
        <v>EURAB6E27Y=</v>
      </c>
      <c r="AR100" s="25" t="str">
        <f>INDEX(EUR!$B$5:$B$200,MATCH($AQ100,EUR!$D$5:$D$200,0))</f>
        <v>27Y</v>
      </c>
      <c r="AS100" s="25" t="str">
        <f>INDEX(EUR!$N$5:$N$200,MATCH($AQ100,EUR!$D$5:$D$200,0))</f>
        <v>6M</v>
      </c>
      <c r="AT100" s="27">
        <f>INDEX(EUR!$P$5:$P$200,MATCH($AQ100,EUR!$D$5:$D$200,0))</f>
        <v>37083</v>
      </c>
      <c r="AU100" s="25"/>
      <c r="AV100" s="25">
        <f>INDEX(EUR!$H$5:$H$200,MATCH($AQ100,EUR!$D$5:$D$200,0))</f>
        <v>1</v>
      </c>
      <c r="AW100" s="25">
        <f>INDEX(EUR!$I$5:$I$200,MATCH($AQ100,EUR!$D$5:$D$200,0))</f>
        <v>1</v>
      </c>
      <c r="AX100" s="25">
        <f>INDEX(EUR!$J$5:$J$200,MATCH($AQ100,EUR!$D$5:$D$200,0))</f>
        <v>1</v>
      </c>
      <c r="AY100" s="25">
        <f>INDEX(EUR!$K$5:$K$200,MATCH($AQ100,EUR!$D$5:$D$200,0))</f>
        <v>1</v>
      </c>
      <c r="AZ100" s="25" t="str">
        <f>INDEX(EUR!$L$5:$L$200,MATCH($AQ100,EUR!$D$5:$D$200,0))</f>
        <v>MID</v>
      </c>
    </row>
    <row r="101" spans="42:52" x14ac:dyDescent="0.25">
      <c r="AP101" s="9" t="str">
        <f>INDEX(EUR!$C$5:$C$200,MATCH($AQ101,EUR!$D$5:$D$200,0))</f>
        <v>IRS</v>
      </c>
      <c r="AQ101" s="9" t="str">
        <f>EUR!$D95</f>
        <v>EURAB6E28Y=</v>
      </c>
      <c r="AR101" s="25" t="str">
        <f>INDEX(EUR!$B$5:$B$200,MATCH($AQ101,EUR!$D$5:$D$200,0))</f>
        <v>28Y</v>
      </c>
      <c r="AS101" s="25" t="str">
        <f>INDEX(EUR!$N$5:$N$200,MATCH($AQ101,EUR!$D$5:$D$200,0))</f>
        <v>6M</v>
      </c>
      <c r="AT101" s="27">
        <f>INDEX(EUR!$P$5:$P$200,MATCH($AQ101,EUR!$D$5:$D$200,0))</f>
        <v>37083</v>
      </c>
      <c r="AU101" s="25"/>
      <c r="AV101" s="25">
        <f>INDEX(EUR!$H$5:$H$200,MATCH($AQ101,EUR!$D$5:$D$200,0))</f>
        <v>1</v>
      </c>
      <c r="AW101" s="25">
        <f>INDEX(EUR!$I$5:$I$200,MATCH($AQ101,EUR!$D$5:$D$200,0))</f>
        <v>1</v>
      </c>
      <c r="AX101" s="25">
        <f>INDEX(EUR!$J$5:$J$200,MATCH($AQ101,EUR!$D$5:$D$200,0))</f>
        <v>1</v>
      </c>
      <c r="AY101" s="25">
        <f>INDEX(EUR!$K$5:$K$200,MATCH($AQ101,EUR!$D$5:$D$200,0))</f>
        <v>1</v>
      </c>
      <c r="AZ101" s="25" t="str">
        <f>INDEX(EUR!$L$5:$L$200,MATCH($AQ101,EUR!$D$5:$D$200,0))</f>
        <v>MID</v>
      </c>
    </row>
    <row r="102" spans="42:52" x14ac:dyDescent="0.25">
      <c r="AP102" s="9" t="str">
        <f>INDEX(EUR!$C$5:$C$200,MATCH($AQ102,EUR!$D$5:$D$200,0))</f>
        <v>IRS</v>
      </c>
      <c r="AQ102" s="9" t="str">
        <f>EUR!$D96</f>
        <v>EURAB6E29Y=</v>
      </c>
      <c r="AR102" s="25" t="str">
        <f>INDEX(EUR!$B$5:$B$200,MATCH($AQ102,EUR!$D$5:$D$200,0))</f>
        <v>29Y</v>
      </c>
      <c r="AS102" s="25" t="str">
        <f>INDEX(EUR!$N$5:$N$200,MATCH($AQ102,EUR!$D$5:$D$200,0))</f>
        <v>6M</v>
      </c>
      <c r="AT102" s="27">
        <f>INDEX(EUR!$P$5:$P$200,MATCH($AQ102,EUR!$D$5:$D$200,0))</f>
        <v>37083</v>
      </c>
      <c r="AU102" s="25"/>
      <c r="AV102" s="25">
        <f>INDEX(EUR!$H$5:$H$200,MATCH($AQ102,EUR!$D$5:$D$200,0))</f>
        <v>1</v>
      </c>
      <c r="AW102" s="25">
        <f>INDEX(EUR!$I$5:$I$200,MATCH($AQ102,EUR!$D$5:$D$200,0))</f>
        <v>1</v>
      </c>
      <c r="AX102" s="25">
        <f>INDEX(EUR!$J$5:$J$200,MATCH($AQ102,EUR!$D$5:$D$200,0))</f>
        <v>1</v>
      </c>
      <c r="AY102" s="25">
        <f>INDEX(EUR!$K$5:$K$200,MATCH($AQ102,EUR!$D$5:$D$200,0))</f>
        <v>1</v>
      </c>
      <c r="AZ102" s="25" t="str">
        <f>INDEX(EUR!$L$5:$L$200,MATCH($AQ102,EUR!$D$5:$D$200,0))</f>
        <v>MID</v>
      </c>
    </row>
    <row r="103" spans="42:52" x14ac:dyDescent="0.25">
      <c r="AP103" s="9" t="str">
        <f>INDEX(EUR!$C$5:$C$200,MATCH($AQ103,EUR!$D$5:$D$200,0))</f>
        <v>IRS</v>
      </c>
      <c r="AQ103" s="9" t="str">
        <f>EUR!$D97</f>
        <v>EURAB6E30Y=</v>
      </c>
      <c r="AR103" s="25" t="str">
        <f>INDEX(EUR!$B$5:$B$200,MATCH($AQ103,EUR!$D$5:$D$200,0))</f>
        <v>30Y</v>
      </c>
      <c r="AS103" s="25" t="str">
        <f>INDEX(EUR!$N$5:$N$200,MATCH($AQ103,EUR!$D$5:$D$200,0))</f>
        <v>6M</v>
      </c>
      <c r="AT103" s="27">
        <f>INDEX(EUR!$P$5:$P$200,MATCH($AQ103,EUR!$D$5:$D$200,0))</f>
        <v>36020</v>
      </c>
      <c r="AU103" s="25"/>
      <c r="AV103" s="25">
        <f>INDEX(EUR!$H$5:$H$200,MATCH($AQ103,EUR!$D$5:$D$200,0))</f>
        <v>1</v>
      </c>
      <c r="AW103" s="25">
        <f>INDEX(EUR!$I$5:$I$200,MATCH($AQ103,EUR!$D$5:$D$200,0))</f>
        <v>1</v>
      </c>
      <c r="AX103" s="25">
        <f>INDEX(EUR!$J$5:$J$200,MATCH($AQ103,EUR!$D$5:$D$200,0))</f>
        <v>1</v>
      </c>
      <c r="AY103" s="25">
        <f>INDEX(EUR!$K$5:$K$200,MATCH($AQ103,EUR!$D$5:$D$200,0))</f>
        <v>1</v>
      </c>
      <c r="AZ103" s="25" t="str">
        <f>INDEX(EUR!$L$5:$L$200,MATCH($AQ103,EUR!$D$5:$D$200,0))</f>
        <v>MID</v>
      </c>
    </row>
    <row r="104" spans="42:52" x14ac:dyDescent="0.25">
      <c r="AP104" s="9" t="str">
        <f>INDEX(EUR!$C$5:$C$200,MATCH($AQ104,EUR!$D$5:$D$200,0))</f>
        <v>IRS</v>
      </c>
      <c r="AQ104" s="9" t="str">
        <f>EUR!$D98</f>
        <v>EURAB6E40Y=</v>
      </c>
      <c r="AR104" s="25" t="str">
        <f>INDEX(EUR!$B$5:$B$200,MATCH($AQ104,EUR!$D$5:$D$200,0))</f>
        <v>40Y</v>
      </c>
      <c r="AS104" s="25" t="str">
        <f>INDEX(EUR!$N$5:$N$200,MATCH($AQ104,EUR!$D$5:$D$200,0))</f>
        <v>6M</v>
      </c>
      <c r="AT104" s="27">
        <f>INDEX(EUR!$P$5:$P$200,MATCH($AQ104,EUR!$D$5:$D$200,0))</f>
        <v>37825</v>
      </c>
      <c r="AU104" s="25"/>
      <c r="AV104" s="25">
        <f>INDEX(EUR!$H$5:$H$200,MATCH($AQ104,EUR!$D$5:$D$200,0))</f>
        <v>1</v>
      </c>
      <c r="AW104" s="25">
        <f>INDEX(EUR!$I$5:$I$200,MATCH($AQ104,EUR!$D$5:$D$200,0))</f>
        <v>1</v>
      </c>
      <c r="AX104" s="25">
        <f>INDEX(EUR!$J$5:$J$200,MATCH($AQ104,EUR!$D$5:$D$200,0))</f>
        <v>1</v>
      </c>
      <c r="AY104" s="25">
        <f>INDEX(EUR!$K$5:$K$200,MATCH($AQ104,EUR!$D$5:$D$200,0))</f>
        <v>1</v>
      </c>
      <c r="AZ104" s="25" t="str">
        <f>INDEX(EUR!$L$5:$L$200,MATCH($AQ104,EUR!$D$5:$D$200,0))</f>
        <v>MID</v>
      </c>
    </row>
    <row r="105" spans="42:52" x14ac:dyDescent="0.25">
      <c r="AP105" s="9" t="str">
        <f>INDEX(EUR!$C$5:$C$200,MATCH($AQ105,EUR!$D$5:$D$200,0))</f>
        <v>IRS</v>
      </c>
      <c r="AQ105" s="9" t="str">
        <f>EUR!$D99</f>
        <v>EURAB6E50Y=</v>
      </c>
      <c r="AR105" s="25" t="str">
        <f>INDEX(EUR!$B$5:$B$200,MATCH($AQ105,EUR!$D$5:$D$200,0))</f>
        <v>50Y</v>
      </c>
      <c r="AS105" s="25" t="str">
        <f>INDEX(EUR!$N$5:$N$200,MATCH($AQ105,EUR!$D$5:$D$200,0))</f>
        <v>6M</v>
      </c>
      <c r="AT105" s="27">
        <f>INDEX(EUR!$P$5:$P$200,MATCH($AQ105,EUR!$D$5:$D$200,0))</f>
        <v>37825</v>
      </c>
      <c r="AU105" s="25"/>
      <c r="AV105" s="25">
        <f>INDEX(EUR!$H$5:$H$200,MATCH($AQ105,EUR!$D$5:$D$200,0))</f>
        <v>1</v>
      </c>
      <c r="AW105" s="25">
        <f>INDEX(EUR!$I$5:$I$200,MATCH($AQ105,EUR!$D$5:$D$200,0))</f>
        <v>1</v>
      </c>
      <c r="AX105" s="25">
        <f>INDEX(EUR!$J$5:$J$200,MATCH($AQ105,EUR!$D$5:$D$200,0))</f>
        <v>1</v>
      </c>
      <c r="AY105" s="25">
        <f>INDEX(EUR!$K$5:$K$200,MATCH($AQ105,EUR!$D$5:$D$200,0))</f>
        <v>1</v>
      </c>
      <c r="AZ105" s="25" t="str">
        <f>INDEX(EUR!$L$5:$L$200,MATCH($AQ105,EUR!$D$5:$D$200,0))</f>
        <v>MID</v>
      </c>
    </row>
    <row r="106" spans="42:52" x14ac:dyDescent="0.25">
      <c r="AP106" s="9" t="str">
        <f>INDEX(EUR!$C$5:$C$200,MATCH($AQ106,EUR!$D$5:$D$200,0))</f>
        <v>IRS</v>
      </c>
      <c r="AQ106" s="9" t="str">
        <f>EUR!$D100</f>
        <v>EURAM1E2M=</v>
      </c>
      <c r="AR106" s="25" t="str">
        <f>INDEX(EUR!$B$5:$B$200,MATCH($AQ106,EUR!$D$5:$D$200,0))</f>
        <v>2M</v>
      </c>
      <c r="AS106" s="25" t="str">
        <f>INDEX(EUR!$N$5:$N$200,MATCH($AQ106,EUR!$D$5:$D$200,0))</f>
        <v>1M</v>
      </c>
      <c r="AT106" s="27">
        <f>INDEX(EUR!$P$5:$P$200,MATCH($AQ106,EUR!$D$5:$D$200,0))</f>
        <v>41918</v>
      </c>
      <c r="AU106" s="25"/>
      <c r="AV106" s="25">
        <f>INDEX(EUR!$H$5:$H$200,MATCH($AQ106,EUR!$D$5:$D$200,0))</f>
        <v>1</v>
      </c>
      <c r="AW106" s="25">
        <f>INDEX(EUR!$I$5:$I$200,MATCH($AQ106,EUR!$D$5:$D$200,0))</f>
        <v>1</v>
      </c>
      <c r="AX106" s="25">
        <f>INDEX(EUR!$J$5:$J$200,MATCH($AQ106,EUR!$D$5:$D$200,0))</f>
        <v>1</v>
      </c>
      <c r="AY106" s="25">
        <f>INDEX(EUR!$K$5:$K$200,MATCH($AQ106,EUR!$D$5:$D$200,0))</f>
        <v>1</v>
      </c>
      <c r="AZ106" s="25" t="str">
        <f>INDEX(EUR!$L$5:$L$200,MATCH($AQ106,EUR!$D$5:$D$200,0))</f>
        <v>MID</v>
      </c>
    </row>
    <row r="107" spans="42:52" x14ac:dyDescent="0.25">
      <c r="AP107" s="9" t="str">
        <f>INDEX(EUR!$C$5:$C$200,MATCH($AQ107,EUR!$D$5:$D$200,0))</f>
        <v>IRS</v>
      </c>
      <c r="AQ107" s="9" t="str">
        <f>EUR!$D101</f>
        <v>EURAM1E3M=</v>
      </c>
      <c r="AR107" s="25" t="str">
        <f>INDEX(EUR!$B$5:$B$200,MATCH($AQ107,EUR!$D$5:$D$200,0))</f>
        <v>3M</v>
      </c>
      <c r="AS107" s="25" t="str">
        <f>INDEX(EUR!$N$5:$N$200,MATCH($AQ107,EUR!$D$5:$D$200,0))</f>
        <v>1M</v>
      </c>
      <c r="AT107" s="27">
        <f>INDEX(EUR!$P$5:$P$200,MATCH($AQ107,EUR!$D$5:$D$200,0))</f>
        <v>38007</v>
      </c>
      <c r="AU107" s="25"/>
      <c r="AV107" s="25">
        <f>INDEX(EUR!$H$5:$H$200,MATCH($AQ107,EUR!$D$5:$D$200,0))</f>
        <v>1</v>
      </c>
      <c r="AW107" s="25">
        <f>INDEX(EUR!$I$5:$I$200,MATCH($AQ107,EUR!$D$5:$D$200,0))</f>
        <v>1</v>
      </c>
      <c r="AX107" s="25">
        <f>INDEX(EUR!$J$5:$J$200,MATCH($AQ107,EUR!$D$5:$D$200,0))</f>
        <v>1</v>
      </c>
      <c r="AY107" s="25">
        <f>INDEX(EUR!$K$5:$K$200,MATCH($AQ107,EUR!$D$5:$D$200,0))</f>
        <v>1</v>
      </c>
      <c r="AZ107" s="25" t="str">
        <f>INDEX(EUR!$L$5:$L$200,MATCH($AQ107,EUR!$D$5:$D$200,0))</f>
        <v>MID</v>
      </c>
    </row>
    <row r="108" spans="42:52" x14ac:dyDescent="0.25">
      <c r="AP108" s="9" t="str">
        <f>INDEX(EUR!$C$5:$C$200,MATCH($AQ108,EUR!$D$5:$D$200,0))</f>
        <v>IRS</v>
      </c>
      <c r="AQ108" s="9" t="str">
        <f>EUR!$D102</f>
        <v>EURAM1E4M=</v>
      </c>
      <c r="AR108" s="25" t="str">
        <f>INDEX(EUR!$B$5:$B$200,MATCH($AQ108,EUR!$D$5:$D$200,0))</f>
        <v>4M</v>
      </c>
      <c r="AS108" s="25" t="str">
        <f>INDEX(EUR!$N$5:$N$200,MATCH($AQ108,EUR!$D$5:$D$200,0))</f>
        <v>1M</v>
      </c>
      <c r="AT108" s="27">
        <f>INDEX(EUR!$P$5:$P$200,MATCH($AQ108,EUR!$D$5:$D$200,0))</f>
        <v>41918</v>
      </c>
      <c r="AU108" s="25"/>
      <c r="AV108" s="25">
        <f>INDEX(EUR!$H$5:$H$200,MATCH($AQ108,EUR!$D$5:$D$200,0))</f>
        <v>1</v>
      </c>
      <c r="AW108" s="25">
        <f>INDEX(EUR!$I$5:$I$200,MATCH($AQ108,EUR!$D$5:$D$200,0))</f>
        <v>1</v>
      </c>
      <c r="AX108" s="25">
        <f>INDEX(EUR!$J$5:$J$200,MATCH($AQ108,EUR!$D$5:$D$200,0))</f>
        <v>1</v>
      </c>
      <c r="AY108" s="25">
        <f>INDEX(EUR!$K$5:$K$200,MATCH($AQ108,EUR!$D$5:$D$200,0))</f>
        <v>1</v>
      </c>
      <c r="AZ108" s="25" t="str">
        <f>INDEX(EUR!$L$5:$L$200,MATCH($AQ108,EUR!$D$5:$D$200,0))</f>
        <v>MID</v>
      </c>
    </row>
    <row r="109" spans="42:52" x14ac:dyDescent="0.25">
      <c r="AP109" s="9" t="str">
        <f>INDEX(EUR!$C$5:$C$200,MATCH($AQ109,EUR!$D$5:$D$200,0))</f>
        <v>IRS</v>
      </c>
      <c r="AQ109" s="9" t="str">
        <f>EUR!$D103</f>
        <v>EURAM1E5M=</v>
      </c>
      <c r="AR109" s="25" t="str">
        <f>INDEX(EUR!$B$5:$B$200,MATCH($AQ109,EUR!$D$5:$D$200,0))</f>
        <v>5M</v>
      </c>
      <c r="AS109" s="25" t="str">
        <f>INDEX(EUR!$N$5:$N$200,MATCH($AQ109,EUR!$D$5:$D$200,0))</f>
        <v>1M</v>
      </c>
      <c r="AT109" s="27">
        <f>INDEX(EUR!$P$5:$P$200,MATCH($AQ109,EUR!$D$5:$D$200,0))</f>
        <v>41918</v>
      </c>
      <c r="AU109" s="25"/>
      <c r="AV109" s="25">
        <f>INDEX(EUR!$H$5:$H$200,MATCH($AQ109,EUR!$D$5:$D$200,0))</f>
        <v>1</v>
      </c>
      <c r="AW109" s="25">
        <f>INDEX(EUR!$I$5:$I$200,MATCH($AQ109,EUR!$D$5:$D$200,0))</f>
        <v>1</v>
      </c>
      <c r="AX109" s="25">
        <f>INDEX(EUR!$J$5:$J$200,MATCH($AQ109,EUR!$D$5:$D$200,0))</f>
        <v>1</v>
      </c>
      <c r="AY109" s="25">
        <f>INDEX(EUR!$K$5:$K$200,MATCH($AQ109,EUR!$D$5:$D$200,0))</f>
        <v>1</v>
      </c>
      <c r="AZ109" s="25" t="str">
        <f>INDEX(EUR!$L$5:$L$200,MATCH($AQ109,EUR!$D$5:$D$200,0))</f>
        <v>MID</v>
      </c>
    </row>
    <row r="110" spans="42:52" x14ac:dyDescent="0.25">
      <c r="AP110" s="9" t="str">
        <f>INDEX(EUR!$C$5:$C$200,MATCH($AQ110,EUR!$D$5:$D$200,0))</f>
        <v>IRS</v>
      </c>
      <c r="AQ110" s="9" t="str">
        <f>EUR!$D104</f>
        <v>EURAM1E6M=</v>
      </c>
      <c r="AR110" s="25" t="str">
        <f>INDEX(EUR!$B$5:$B$200,MATCH($AQ110,EUR!$D$5:$D$200,0))</f>
        <v>6M</v>
      </c>
      <c r="AS110" s="25" t="str">
        <f>INDEX(EUR!$N$5:$N$200,MATCH($AQ110,EUR!$D$5:$D$200,0))</f>
        <v>1M</v>
      </c>
      <c r="AT110" s="27">
        <f>INDEX(EUR!$P$5:$P$200,MATCH($AQ110,EUR!$D$5:$D$200,0))</f>
        <v>38007</v>
      </c>
      <c r="AU110" s="25"/>
      <c r="AV110" s="25">
        <f>INDEX(EUR!$H$5:$H$200,MATCH($AQ110,EUR!$D$5:$D$200,0))</f>
        <v>1</v>
      </c>
      <c r="AW110" s="25">
        <f>INDEX(EUR!$I$5:$I$200,MATCH($AQ110,EUR!$D$5:$D$200,0))</f>
        <v>1</v>
      </c>
      <c r="AX110" s="25">
        <f>INDEX(EUR!$J$5:$J$200,MATCH($AQ110,EUR!$D$5:$D$200,0))</f>
        <v>1</v>
      </c>
      <c r="AY110" s="25">
        <f>INDEX(EUR!$K$5:$K$200,MATCH($AQ110,EUR!$D$5:$D$200,0))</f>
        <v>1</v>
      </c>
      <c r="AZ110" s="25" t="str">
        <f>INDEX(EUR!$L$5:$L$200,MATCH($AQ110,EUR!$D$5:$D$200,0))</f>
        <v>MID</v>
      </c>
    </row>
    <row r="111" spans="42:52" x14ac:dyDescent="0.25">
      <c r="AP111" s="9" t="str">
        <f>INDEX(EUR!$C$5:$C$200,MATCH($AQ111,EUR!$D$5:$D$200,0))</f>
        <v>IRS</v>
      </c>
      <c r="AQ111" s="9" t="str">
        <f>EUR!$D105</f>
        <v>EURAM1E7M=</v>
      </c>
      <c r="AR111" s="25" t="str">
        <f>INDEX(EUR!$B$5:$B$200,MATCH($AQ111,EUR!$D$5:$D$200,0))</f>
        <v>7M</v>
      </c>
      <c r="AS111" s="25" t="str">
        <f>INDEX(EUR!$N$5:$N$200,MATCH($AQ111,EUR!$D$5:$D$200,0))</f>
        <v>1M</v>
      </c>
      <c r="AT111" s="27">
        <f>INDEX(EUR!$P$5:$P$200,MATCH($AQ111,EUR!$D$5:$D$200,0))</f>
        <v>41918</v>
      </c>
      <c r="AU111" s="25"/>
      <c r="AV111" s="25">
        <f>INDEX(EUR!$H$5:$H$200,MATCH($AQ111,EUR!$D$5:$D$200,0))</f>
        <v>1</v>
      </c>
      <c r="AW111" s="25">
        <f>INDEX(EUR!$I$5:$I$200,MATCH($AQ111,EUR!$D$5:$D$200,0))</f>
        <v>1</v>
      </c>
      <c r="AX111" s="25">
        <f>INDEX(EUR!$J$5:$J$200,MATCH($AQ111,EUR!$D$5:$D$200,0))</f>
        <v>1</v>
      </c>
      <c r="AY111" s="25">
        <f>INDEX(EUR!$K$5:$K$200,MATCH($AQ111,EUR!$D$5:$D$200,0))</f>
        <v>1</v>
      </c>
      <c r="AZ111" s="25" t="str">
        <f>INDEX(EUR!$L$5:$L$200,MATCH($AQ111,EUR!$D$5:$D$200,0))</f>
        <v>MID</v>
      </c>
    </row>
    <row r="112" spans="42:52" x14ac:dyDescent="0.25">
      <c r="AP112" s="9" t="str">
        <f>INDEX(EUR!$C$5:$C$200,MATCH($AQ112,EUR!$D$5:$D$200,0))</f>
        <v>IRS</v>
      </c>
      <c r="AQ112" s="9" t="str">
        <f>EUR!$D106</f>
        <v>EURAM1E8M=</v>
      </c>
      <c r="AR112" s="25" t="str">
        <f>INDEX(EUR!$B$5:$B$200,MATCH($AQ112,EUR!$D$5:$D$200,0))</f>
        <v>8M</v>
      </c>
      <c r="AS112" s="25" t="str">
        <f>INDEX(EUR!$N$5:$N$200,MATCH($AQ112,EUR!$D$5:$D$200,0))</f>
        <v>1M</v>
      </c>
      <c r="AT112" s="27">
        <f>INDEX(EUR!$P$5:$P$200,MATCH($AQ112,EUR!$D$5:$D$200,0))</f>
        <v>41918</v>
      </c>
      <c r="AU112" s="25"/>
      <c r="AV112" s="25">
        <f>INDEX(EUR!$H$5:$H$200,MATCH($AQ112,EUR!$D$5:$D$200,0))</f>
        <v>1</v>
      </c>
      <c r="AW112" s="25">
        <f>INDEX(EUR!$I$5:$I$200,MATCH($AQ112,EUR!$D$5:$D$200,0))</f>
        <v>1</v>
      </c>
      <c r="AX112" s="25">
        <f>INDEX(EUR!$J$5:$J$200,MATCH($AQ112,EUR!$D$5:$D$200,0))</f>
        <v>1</v>
      </c>
      <c r="AY112" s="25">
        <f>INDEX(EUR!$K$5:$K$200,MATCH($AQ112,EUR!$D$5:$D$200,0))</f>
        <v>1</v>
      </c>
      <c r="AZ112" s="25" t="str">
        <f>INDEX(EUR!$L$5:$L$200,MATCH($AQ112,EUR!$D$5:$D$200,0))</f>
        <v>MID</v>
      </c>
    </row>
    <row r="113" spans="42:52" x14ac:dyDescent="0.25">
      <c r="AP113" s="9" t="str">
        <f>INDEX(EUR!$C$5:$C$200,MATCH($AQ113,EUR!$D$5:$D$200,0))</f>
        <v>IRS</v>
      </c>
      <c r="AQ113" s="9" t="str">
        <f>EUR!$D107</f>
        <v>EURAM1E9M=</v>
      </c>
      <c r="AR113" s="25" t="str">
        <f>INDEX(EUR!$B$5:$B$200,MATCH($AQ113,EUR!$D$5:$D$200,0))</f>
        <v>9M</v>
      </c>
      <c r="AS113" s="25" t="str">
        <f>INDEX(EUR!$N$5:$N$200,MATCH($AQ113,EUR!$D$5:$D$200,0))</f>
        <v>1M</v>
      </c>
      <c r="AT113" s="27">
        <f>INDEX(EUR!$P$5:$P$200,MATCH($AQ113,EUR!$D$5:$D$200,0))</f>
        <v>38041</v>
      </c>
      <c r="AU113" s="25"/>
      <c r="AV113" s="25">
        <f>INDEX(EUR!$H$5:$H$200,MATCH($AQ113,EUR!$D$5:$D$200,0))</f>
        <v>1</v>
      </c>
      <c r="AW113" s="25">
        <f>INDEX(EUR!$I$5:$I$200,MATCH($AQ113,EUR!$D$5:$D$200,0))</f>
        <v>1</v>
      </c>
      <c r="AX113" s="25">
        <f>INDEX(EUR!$J$5:$J$200,MATCH($AQ113,EUR!$D$5:$D$200,0))</f>
        <v>1</v>
      </c>
      <c r="AY113" s="25">
        <f>INDEX(EUR!$K$5:$K$200,MATCH($AQ113,EUR!$D$5:$D$200,0))</f>
        <v>1</v>
      </c>
      <c r="AZ113" s="25" t="str">
        <f>INDEX(EUR!$L$5:$L$200,MATCH($AQ113,EUR!$D$5:$D$200,0))</f>
        <v>MID</v>
      </c>
    </row>
    <row r="114" spans="42:52" x14ac:dyDescent="0.25">
      <c r="AP114" s="9" t="str">
        <f>INDEX(EUR!$C$5:$C$200,MATCH($AQ114,EUR!$D$5:$D$200,0))</f>
        <v>IRS</v>
      </c>
      <c r="AQ114" s="9" t="str">
        <f>EUR!$D108</f>
        <v>EURAM1E1Y=</v>
      </c>
      <c r="AR114" s="25" t="str">
        <f>INDEX(EUR!$B$5:$B$200,MATCH($AQ114,EUR!$D$5:$D$200,0))</f>
        <v>1Y</v>
      </c>
      <c r="AS114" s="25" t="str">
        <f>INDEX(EUR!$N$5:$N$200,MATCH($AQ114,EUR!$D$5:$D$200,0))</f>
        <v>1M</v>
      </c>
      <c r="AT114" s="27">
        <f>INDEX(EUR!$P$5:$P$200,MATCH($AQ114,EUR!$D$5:$D$200,0))</f>
        <v>38041</v>
      </c>
      <c r="AU114" s="25"/>
      <c r="AV114" s="25">
        <f>INDEX(EUR!$H$5:$H$200,MATCH($AQ114,EUR!$D$5:$D$200,0))</f>
        <v>1</v>
      </c>
      <c r="AW114" s="25">
        <f>INDEX(EUR!$I$5:$I$200,MATCH($AQ114,EUR!$D$5:$D$200,0))</f>
        <v>1</v>
      </c>
      <c r="AX114" s="25">
        <f>INDEX(EUR!$J$5:$J$200,MATCH($AQ114,EUR!$D$5:$D$200,0))</f>
        <v>1</v>
      </c>
      <c r="AY114" s="25">
        <f>INDEX(EUR!$K$5:$K$200,MATCH($AQ114,EUR!$D$5:$D$200,0))</f>
        <v>1</v>
      </c>
      <c r="AZ114" s="25" t="str">
        <f>INDEX(EUR!$L$5:$L$200,MATCH($AQ114,EUR!$D$5:$D$200,0))</f>
        <v>MID</v>
      </c>
    </row>
    <row r="115" spans="42:52" x14ac:dyDescent="0.25">
      <c r="AP115" s="9" t="str">
        <f>INDEX(EUR!$C$5:$C$200,MATCH($AQ115,EUR!$D$5:$D$200,0))</f>
        <v>IRS</v>
      </c>
      <c r="AQ115" s="9" t="str">
        <f>EUR!$D109</f>
        <v>EURAB3E9M=</v>
      </c>
      <c r="AR115" s="25" t="str">
        <f>INDEX(EUR!$B$5:$B$200,MATCH($AQ115,EUR!$D$5:$D$200,0))</f>
        <v>9M</v>
      </c>
      <c r="AS115" s="25" t="str">
        <f>INDEX(EUR!$N$5:$N$200,MATCH($AQ115,EUR!$D$5:$D$200,0))</f>
        <v>3M</v>
      </c>
      <c r="AT115" s="27">
        <f>INDEX(EUR!$P$5:$P$200,MATCH($AQ115,EUR!$D$5:$D$200,0))</f>
        <v>39450</v>
      </c>
      <c r="AU115" s="25"/>
      <c r="AV115" s="25">
        <f>INDEX(EUR!$H$5:$H$200,MATCH($AQ115,EUR!$D$5:$D$200,0))</f>
        <v>1</v>
      </c>
      <c r="AW115" s="25">
        <f>INDEX(EUR!$I$5:$I$200,MATCH($AQ115,EUR!$D$5:$D$200,0))</f>
        <v>1</v>
      </c>
      <c r="AX115" s="25">
        <f>INDEX(EUR!$J$5:$J$200,MATCH($AQ115,EUR!$D$5:$D$200,0))</f>
        <v>1</v>
      </c>
      <c r="AY115" s="25">
        <f>INDEX(EUR!$K$5:$K$200,MATCH($AQ115,EUR!$D$5:$D$200,0))</f>
        <v>1</v>
      </c>
      <c r="AZ115" s="25" t="str">
        <f>INDEX(EUR!$L$5:$L$200,MATCH($AQ115,EUR!$D$5:$D$200,0))</f>
        <v>MID</v>
      </c>
    </row>
    <row r="116" spans="42:52" x14ac:dyDescent="0.25">
      <c r="AP116" s="9" t="str">
        <f>INDEX(EUR!$C$5:$C$200,MATCH($AQ116,EUR!$D$5:$D$200,0))</f>
        <v>IRS</v>
      </c>
      <c r="AQ116" s="9" t="str">
        <f>EUR!$D110</f>
        <v>EURAB3E1Y=</v>
      </c>
      <c r="AR116" s="25" t="str">
        <f>INDEX(EUR!$B$5:$B$200,MATCH($AQ116,EUR!$D$5:$D$200,0))</f>
        <v>1Y</v>
      </c>
      <c r="AS116" s="25" t="str">
        <f>INDEX(EUR!$N$5:$N$200,MATCH($AQ116,EUR!$D$5:$D$200,0))</f>
        <v>3M</v>
      </c>
      <c r="AT116" s="27">
        <f>INDEX(EUR!$P$5:$P$200,MATCH($AQ116,EUR!$D$5:$D$200,0))</f>
        <v>36125</v>
      </c>
      <c r="AU116" s="25"/>
      <c r="AV116" s="25">
        <f>INDEX(EUR!$H$5:$H$200,MATCH($AQ116,EUR!$D$5:$D$200,0))</f>
        <v>1</v>
      </c>
      <c r="AW116" s="25">
        <f>INDEX(EUR!$I$5:$I$200,MATCH($AQ116,EUR!$D$5:$D$200,0))</f>
        <v>1</v>
      </c>
      <c r="AX116" s="25">
        <f>INDEX(EUR!$J$5:$J$200,MATCH($AQ116,EUR!$D$5:$D$200,0))</f>
        <v>1</v>
      </c>
      <c r="AY116" s="25">
        <f>INDEX(EUR!$K$5:$K$200,MATCH($AQ116,EUR!$D$5:$D$200,0))</f>
        <v>1</v>
      </c>
      <c r="AZ116" s="25" t="str">
        <f>INDEX(EUR!$L$5:$L$200,MATCH($AQ116,EUR!$D$5:$D$200,0))</f>
        <v>MID</v>
      </c>
    </row>
    <row r="117" spans="42:52" x14ac:dyDescent="0.25">
      <c r="AP117" s="9" t="str">
        <f>INDEX(EUR!$C$5:$C$200,MATCH($AQ117,EUR!$D$5:$D$200,0))</f>
        <v>IRS</v>
      </c>
      <c r="AQ117" s="9" t="str">
        <f>EUR!$D111</f>
        <v>EURAB3E18M=</v>
      </c>
      <c r="AR117" s="25" t="str">
        <f>INDEX(EUR!$B$5:$B$200,MATCH($AQ117,EUR!$D$5:$D$200,0))</f>
        <v>1.5Y</v>
      </c>
      <c r="AS117" s="25" t="str">
        <f>INDEX(EUR!$N$5:$N$200,MATCH($AQ117,EUR!$D$5:$D$200,0))</f>
        <v>3M</v>
      </c>
      <c r="AT117" s="27">
        <f>INDEX(EUR!$P$5:$P$200,MATCH($AQ117,EUR!$D$5:$D$200,0))</f>
        <v>36271</v>
      </c>
      <c r="AU117" s="25"/>
      <c r="AV117" s="25">
        <f>INDEX(EUR!$H$5:$H$200,MATCH($AQ117,EUR!$D$5:$D$200,0))</f>
        <v>1</v>
      </c>
      <c r="AW117" s="25">
        <f>INDEX(EUR!$I$5:$I$200,MATCH($AQ117,EUR!$D$5:$D$200,0))</f>
        <v>1</v>
      </c>
      <c r="AX117" s="25">
        <f>INDEX(EUR!$J$5:$J$200,MATCH($AQ117,EUR!$D$5:$D$200,0))</f>
        <v>1</v>
      </c>
      <c r="AY117" s="25">
        <f>INDEX(EUR!$K$5:$K$200,MATCH($AQ117,EUR!$D$5:$D$200,0))</f>
        <v>1</v>
      </c>
      <c r="AZ117" s="25" t="str">
        <f>INDEX(EUR!$L$5:$L$200,MATCH($AQ117,EUR!$D$5:$D$200,0))</f>
        <v>MID</v>
      </c>
    </row>
    <row r="118" spans="42:52" x14ac:dyDescent="0.25">
      <c r="AP118" s="9" t="str">
        <f>INDEX(EUR!$C$5:$C$200,MATCH($AQ118,EUR!$D$5:$D$200,0))</f>
        <v>IRS</v>
      </c>
      <c r="AQ118" s="9" t="str">
        <f>EUR!$D112</f>
        <v>EURAB3E2Y=</v>
      </c>
      <c r="AR118" s="25" t="str">
        <f>INDEX(EUR!$B$5:$B$200,MATCH($AQ118,EUR!$D$5:$D$200,0))</f>
        <v>2Y</v>
      </c>
      <c r="AS118" s="25" t="str">
        <f>INDEX(EUR!$N$5:$N$200,MATCH($AQ118,EUR!$D$5:$D$200,0))</f>
        <v>3M</v>
      </c>
      <c r="AT118" s="27">
        <f>INDEX(EUR!$P$5:$P$200,MATCH($AQ118,EUR!$D$5:$D$200,0))</f>
        <v>36130</v>
      </c>
      <c r="AU118" s="25"/>
      <c r="AV118" s="25">
        <f>INDEX(EUR!$H$5:$H$200,MATCH($AQ118,EUR!$D$5:$D$200,0))</f>
        <v>1</v>
      </c>
      <c r="AW118" s="25">
        <f>INDEX(EUR!$I$5:$I$200,MATCH($AQ118,EUR!$D$5:$D$200,0))</f>
        <v>1</v>
      </c>
      <c r="AX118" s="25">
        <f>INDEX(EUR!$J$5:$J$200,MATCH($AQ118,EUR!$D$5:$D$200,0))</f>
        <v>1</v>
      </c>
      <c r="AY118" s="25">
        <f>INDEX(EUR!$K$5:$K$200,MATCH($AQ118,EUR!$D$5:$D$200,0))</f>
        <v>1</v>
      </c>
      <c r="AZ118" s="25" t="str">
        <f>INDEX(EUR!$L$5:$L$200,MATCH($AQ118,EUR!$D$5:$D$200,0))</f>
        <v>MID</v>
      </c>
    </row>
    <row r="119" spans="42:52" x14ac:dyDescent="0.25">
      <c r="AP119" s="9" t="str">
        <f>INDEX(EUR!$C$5:$C$200,MATCH($AQ119,EUR!$D$5:$D$200,0))</f>
        <v>IRS</v>
      </c>
      <c r="AQ119" s="9" t="str">
        <f>EUR!$D113</f>
        <v>EURAB3E3Y=</v>
      </c>
      <c r="AR119" s="25" t="str">
        <f>INDEX(EUR!$B$5:$B$200,MATCH($AQ119,EUR!$D$5:$D$200,0))</f>
        <v>3Y</v>
      </c>
      <c r="AS119" s="25" t="str">
        <f>INDEX(EUR!$N$5:$N$200,MATCH($AQ119,EUR!$D$5:$D$200,0))</f>
        <v>3M</v>
      </c>
      <c r="AT119" s="27">
        <f>INDEX(EUR!$P$5:$P$200,MATCH($AQ119,EUR!$D$5:$D$200,0))</f>
        <v>36130</v>
      </c>
      <c r="AU119" s="25"/>
      <c r="AV119" s="25">
        <f>INDEX(EUR!$H$5:$H$200,MATCH($AQ119,EUR!$D$5:$D$200,0))</f>
        <v>1</v>
      </c>
      <c r="AW119" s="25">
        <f>INDEX(EUR!$I$5:$I$200,MATCH($AQ119,EUR!$D$5:$D$200,0))</f>
        <v>1</v>
      </c>
      <c r="AX119" s="25">
        <f>INDEX(EUR!$J$5:$J$200,MATCH($AQ119,EUR!$D$5:$D$200,0))</f>
        <v>1</v>
      </c>
      <c r="AY119" s="25">
        <f>INDEX(EUR!$K$5:$K$200,MATCH($AQ119,EUR!$D$5:$D$200,0))</f>
        <v>1</v>
      </c>
      <c r="AZ119" s="25" t="str">
        <f>INDEX(EUR!$L$5:$L$200,MATCH($AQ119,EUR!$D$5:$D$200,0))</f>
        <v>MID</v>
      </c>
    </row>
    <row r="120" spans="42:52" x14ac:dyDescent="0.25">
      <c r="AP120" s="9" t="str">
        <f>INDEX(EUR!$C$5:$C$200,MATCH($AQ120,EUR!$D$5:$D$200,0))</f>
        <v>IRS</v>
      </c>
      <c r="AQ120" s="9" t="str">
        <f>EUR!$D114</f>
        <v>EURAB3E4Y=</v>
      </c>
      <c r="AR120" s="25" t="str">
        <f>INDEX(EUR!$B$5:$B$200,MATCH($AQ120,EUR!$D$5:$D$200,0))</f>
        <v>4Y</v>
      </c>
      <c r="AS120" s="25" t="str">
        <f>INDEX(EUR!$N$5:$N$200,MATCH($AQ120,EUR!$D$5:$D$200,0))</f>
        <v>3M</v>
      </c>
      <c r="AT120" s="27">
        <f>INDEX(EUR!$P$5:$P$200,MATCH($AQ120,EUR!$D$5:$D$200,0))</f>
        <v>36130</v>
      </c>
      <c r="AU120" s="25"/>
      <c r="AV120" s="25">
        <f>INDEX(EUR!$H$5:$H$200,MATCH($AQ120,EUR!$D$5:$D$200,0))</f>
        <v>1</v>
      </c>
      <c r="AW120" s="25">
        <f>INDEX(EUR!$I$5:$I$200,MATCH($AQ120,EUR!$D$5:$D$200,0))</f>
        <v>1</v>
      </c>
      <c r="AX120" s="25">
        <f>INDEX(EUR!$J$5:$J$200,MATCH($AQ120,EUR!$D$5:$D$200,0))</f>
        <v>1</v>
      </c>
      <c r="AY120" s="25">
        <f>INDEX(EUR!$K$5:$K$200,MATCH($AQ120,EUR!$D$5:$D$200,0))</f>
        <v>1</v>
      </c>
      <c r="AZ120" s="25" t="str">
        <f>INDEX(EUR!$L$5:$L$200,MATCH($AQ120,EUR!$D$5:$D$200,0))</f>
        <v>MID</v>
      </c>
    </row>
    <row r="121" spans="42:52" x14ac:dyDescent="0.25">
      <c r="AP121" s="9" t="str">
        <f>INDEX(EUR!$C$5:$C$200,MATCH($AQ121,EUR!$D$5:$D$200,0))</f>
        <v>IRS</v>
      </c>
      <c r="AQ121" s="9" t="str">
        <f>EUR!$D115</f>
        <v>EURAB3E5Y=</v>
      </c>
      <c r="AR121" s="25" t="str">
        <f>INDEX(EUR!$B$5:$B$200,MATCH($AQ121,EUR!$D$5:$D$200,0))</f>
        <v>5Y</v>
      </c>
      <c r="AS121" s="25" t="str">
        <f>INDEX(EUR!$N$5:$N$200,MATCH($AQ121,EUR!$D$5:$D$200,0))</f>
        <v>3M</v>
      </c>
      <c r="AT121" s="27">
        <f>INDEX(EUR!$P$5:$P$200,MATCH($AQ121,EUR!$D$5:$D$200,0))</f>
        <v>36130</v>
      </c>
      <c r="AU121" s="25"/>
      <c r="AV121" s="25">
        <f>INDEX(EUR!$H$5:$H$200,MATCH($AQ121,EUR!$D$5:$D$200,0))</f>
        <v>1</v>
      </c>
      <c r="AW121" s="25">
        <f>INDEX(EUR!$I$5:$I$200,MATCH($AQ121,EUR!$D$5:$D$200,0))</f>
        <v>1</v>
      </c>
      <c r="AX121" s="25">
        <f>INDEX(EUR!$J$5:$J$200,MATCH($AQ121,EUR!$D$5:$D$200,0))</f>
        <v>1</v>
      </c>
      <c r="AY121" s="25">
        <f>INDEX(EUR!$K$5:$K$200,MATCH($AQ121,EUR!$D$5:$D$200,0))</f>
        <v>1</v>
      </c>
      <c r="AZ121" s="25" t="str">
        <f>INDEX(EUR!$L$5:$L$200,MATCH($AQ121,EUR!$D$5:$D$200,0))</f>
        <v>MID</v>
      </c>
    </row>
    <row r="122" spans="42:52" x14ac:dyDescent="0.25">
      <c r="AP122" s="9" t="str">
        <f>INDEX(EUR!$C$5:$C$200,MATCH($AQ122,EUR!$D$5:$D$200,0))</f>
        <v>IRS</v>
      </c>
      <c r="AQ122" s="9" t="str">
        <f>EUR!$D116</f>
        <v>EURAB3E6Y=</v>
      </c>
      <c r="AR122" s="25" t="str">
        <f>INDEX(EUR!$B$5:$B$200,MATCH($AQ122,EUR!$D$5:$D$200,0))</f>
        <v>6Y</v>
      </c>
      <c r="AS122" s="25" t="str">
        <f>INDEX(EUR!$N$5:$N$200,MATCH($AQ122,EUR!$D$5:$D$200,0))</f>
        <v>3M</v>
      </c>
      <c r="AT122" s="27">
        <f>INDEX(EUR!$P$5:$P$200,MATCH($AQ122,EUR!$D$5:$D$200,0))</f>
        <v>36130</v>
      </c>
      <c r="AU122" s="25"/>
      <c r="AV122" s="25">
        <f>INDEX(EUR!$H$5:$H$200,MATCH($AQ122,EUR!$D$5:$D$200,0))</f>
        <v>1</v>
      </c>
      <c r="AW122" s="25">
        <f>INDEX(EUR!$I$5:$I$200,MATCH($AQ122,EUR!$D$5:$D$200,0))</f>
        <v>1</v>
      </c>
      <c r="AX122" s="25">
        <f>INDEX(EUR!$J$5:$J$200,MATCH($AQ122,EUR!$D$5:$D$200,0))</f>
        <v>1</v>
      </c>
      <c r="AY122" s="25">
        <f>INDEX(EUR!$K$5:$K$200,MATCH($AQ122,EUR!$D$5:$D$200,0))</f>
        <v>1</v>
      </c>
      <c r="AZ122" s="25" t="str">
        <f>INDEX(EUR!$L$5:$L$200,MATCH($AQ122,EUR!$D$5:$D$200,0))</f>
        <v>MID</v>
      </c>
    </row>
    <row r="123" spans="42:52" x14ac:dyDescent="0.25">
      <c r="AP123" s="9" t="str">
        <f>INDEX(EUR!$C$5:$C$200,MATCH($AQ123,EUR!$D$5:$D$200,0))</f>
        <v>IRS</v>
      </c>
      <c r="AQ123" s="9" t="str">
        <f>EUR!$D117</f>
        <v>EURAB3E7Y=</v>
      </c>
      <c r="AR123" s="25" t="str">
        <f>INDEX(EUR!$B$5:$B$200,MATCH($AQ123,EUR!$D$5:$D$200,0))</f>
        <v>7Y</v>
      </c>
      <c r="AS123" s="25" t="str">
        <f>INDEX(EUR!$N$5:$N$200,MATCH($AQ123,EUR!$D$5:$D$200,0))</f>
        <v>3M</v>
      </c>
      <c r="AT123" s="27">
        <f>INDEX(EUR!$P$5:$P$200,MATCH($AQ123,EUR!$D$5:$D$200,0))</f>
        <v>36130</v>
      </c>
      <c r="AU123" s="25"/>
      <c r="AV123" s="25">
        <f>INDEX(EUR!$H$5:$H$200,MATCH($AQ123,EUR!$D$5:$D$200,0))</f>
        <v>1</v>
      </c>
      <c r="AW123" s="25">
        <f>INDEX(EUR!$I$5:$I$200,MATCH($AQ123,EUR!$D$5:$D$200,0))</f>
        <v>1</v>
      </c>
      <c r="AX123" s="25">
        <f>INDEX(EUR!$J$5:$J$200,MATCH($AQ123,EUR!$D$5:$D$200,0))</f>
        <v>1</v>
      </c>
      <c r="AY123" s="25">
        <f>INDEX(EUR!$K$5:$K$200,MATCH($AQ123,EUR!$D$5:$D$200,0))</f>
        <v>1</v>
      </c>
      <c r="AZ123" s="25" t="str">
        <f>INDEX(EUR!$L$5:$L$200,MATCH($AQ123,EUR!$D$5:$D$200,0))</f>
        <v>MID</v>
      </c>
    </row>
    <row r="124" spans="42:52" x14ac:dyDescent="0.25">
      <c r="AP124" s="9" t="str">
        <f>INDEX(EUR!$C$5:$C$200,MATCH($AQ124,EUR!$D$5:$D$200,0))</f>
        <v>IRS</v>
      </c>
      <c r="AQ124" s="9" t="str">
        <f>EUR!$D118</f>
        <v>EURAB3E8Y=</v>
      </c>
      <c r="AR124" s="25" t="str">
        <f>INDEX(EUR!$B$5:$B$200,MATCH($AQ124,EUR!$D$5:$D$200,0))</f>
        <v>8Y</v>
      </c>
      <c r="AS124" s="25" t="str">
        <f>INDEX(EUR!$N$5:$N$200,MATCH($AQ124,EUR!$D$5:$D$200,0))</f>
        <v>3M</v>
      </c>
      <c r="AT124" s="27">
        <f>INDEX(EUR!$P$5:$P$200,MATCH($AQ124,EUR!$D$5:$D$200,0))</f>
        <v>36130</v>
      </c>
      <c r="AU124" s="25"/>
      <c r="AV124" s="25">
        <f>INDEX(EUR!$H$5:$H$200,MATCH($AQ124,EUR!$D$5:$D$200,0))</f>
        <v>1</v>
      </c>
      <c r="AW124" s="25">
        <f>INDEX(EUR!$I$5:$I$200,MATCH($AQ124,EUR!$D$5:$D$200,0))</f>
        <v>1</v>
      </c>
      <c r="AX124" s="25">
        <f>INDEX(EUR!$J$5:$J$200,MATCH($AQ124,EUR!$D$5:$D$200,0))</f>
        <v>1</v>
      </c>
      <c r="AY124" s="25">
        <f>INDEX(EUR!$K$5:$K$200,MATCH($AQ124,EUR!$D$5:$D$200,0))</f>
        <v>1</v>
      </c>
      <c r="AZ124" s="25" t="str">
        <f>INDEX(EUR!$L$5:$L$200,MATCH($AQ124,EUR!$D$5:$D$200,0))</f>
        <v>MID</v>
      </c>
    </row>
    <row r="125" spans="42:52" x14ac:dyDescent="0.25">
      <c r="AP125" s="9" t="str">
        <f>INDEX(EUR!$C$5:$C$200,MATCH($AQ125,EUR!$D$5:$D$200,0))</f>
        <v>IRS</v>
      </c>
      <c r="AQ125" s="9" t="str">
        <f>EUR!$D119</f>
        <v>EURAB3E9Y=</v>
      </c>
      <c r="AR125" s="25" t="str">
        <f>INDEX(EUR!$B$5:$B$200,MATCH($AQ125,EUR!$D$5:$D$200,0))</f>
        <v>9Y</v>
      </c>
      <c r="AS125" s="25" t="str">
        <f>INDEX(EUR!$N$5:$N$200,MATCH($AQ125,EUR!$D$5:$D$200,0))</f>
        <v>3M</v>
      </c>
      <c r="AT125" s="27">
        <f>INDEX(EUR!$P$5:$P$200,MATCH($AQ125,EUR!$D$5:$D$200,0))</f>
        <v>36130</v>
      </c>
      <c r="AU125" s="25"/>
      <c r="AV125" s="25">
        <f>INDEX(EUR!$H$5:$H$200,MATCH($AQ125,EUR!$D$5:$D$200,0))</f>
        <v>1</v>
      </c>
      <c r="AW125" s="25">
        <f>INDEX(EUR!$I$5:$I$200,MATCH($AQ125,EUR!$D$5:$D$200,0))</f>
        <v>1</v>
      </c>
      <c r="AX125" s="25">
        <f>INDEX(EUR!$J$5:$J$200,MATCH($AQ125,EUR!$D$5:$D$200,0))</f>
        <v>1</v>
      </c>
      <c r="AY125" s="25">
        <f>INDEX(EUR!$K$5:$K$200,MATCH($AQ125,EUR!$D$5:$D$200,0))</f>
        <v>1</v>
      </c>
      <c r="AZ125" s="25" t="str">
        <f>INDEX(EUR!$L$5:$L$200,MATCH($AQ125,EUR!$D$5:$D$200,0))</f>
        <v>MID</v>
      </c>
    </row>
    <row r="126" spans="42:52" x14ac:dyDescent="0.25">
      <c r="AP126" s="9" t="str">
        <f>INDEX(EUR!$C$5:$C$200,MATCH($AQ126,EUR!$D$5:$D$200,0))</f>
        <v>IRS</v>
      </c>
      <c r="AQ126" s="9" t="str">
        <f>EUR!$D120</f>
        <v>EURAB3E10Y=</v>
      </c>
      <c r="AR126" s="25" t="str">
        <f>INDEX(EUR!$B$5:$B$200,MATCH($AQ126,EUR!$D$5:$D$200,0))</f>
        <v>10Y</v>
      </c>
      <c r="AS126" s="25" t="str">
        <f>INDEX(EUR!$N$5:$N$200,MATCH($AQ126,EUR!$D$5:$D$200,0))</f>
        <v>3M</v>
      </c>
      <c r="AT126" s="27">
        <f>INDEX(EUR!$P$5:$P$200,MATCH($AQ126,EUR!$D$5:$D$200,0))</f>
        <v>36167</v>
      </c>
      <c r="AU126" s="25"/>
      <c r="AV126" s="25">
        <f>INDEX(EUR!$H$5:$H$200,MATCH($AQ126,EUR!$D$5:$D$200,0))</f>
        <v>1</v>
      </c>
      <c r="AW126" s="25">
        <f>INDEX(EUR!$I$5:$I$200,MATCH($AQ126,EUR!$D$5:$D$200,0))</f>
        <v>1</v>
      </c>
      <c r="AX126" s="25">
        <f>INDEX(EUR!$J$5:$J$200,MATCH($AQ126,EUR!$D$5:$D$200,0))</f>
        <v>1</v>
      </c>
      <c r="AY126" s="25">
        <f>INDEX(EUR!$K$5:$K$200,MATCH($AQ126,EUR!$D$5:$D$200,0))</f>
        <v>1</v>
      </c>
      <c r="AZ126" s="25" t="str">
        <f>INDEX(EUR!$L$5:$L$200,MATCH($AQ126,EUR!$D$5:$D$200,0))</f>
        <v>MID</v>
      </c>
    </row>
    <row r="127" spans="42:52" x14ac:dyDescent="0.25">
      <c r="AP127" s="9" t="str">
        <f>INDEX(EUR!$C$5:$C$200,MATCH($AQ127,EUR!$D$5:$D$200,0))</f>
        <v>IRS</v>
      </c>
      <c r="AQ127" s="9" t="str">
        <f>EUR!$D121</f>
        <v>EURAB3E11Y=</v>
      </c>
      <c r="AR127" s="25" t="str">
        <f>INDEX(EUR!$B$5:$B$200,MATCH($AQ127,EUR!$D$5:$D$200,0))</f>
        <v>11Y</v>
      </c>
      <c r="AS127" s="25" t="str">
        <f>INDEX(EUR!$N$5:$N$200,MATCH($AQ127,EUR!$D$5:$D$200,0))</f>
        <v>3M</v>
      </c>
      <c r="AT127" s="27">
        <f>INDEX(EUR!$P$5:$P$200,MATCH($AQ127,EUR!$D$5:$D$200,0))</f>
        <v>37120</v>
      </c>
      <c r="AU127" s="25"/>
      <c r="AV127" s="25">
        <f>INDEX(EUR!$H$5:$H$200,MATCH($AQ127,EUR!$D$5:$D$200,0))</f>
        <v>1</v>
      </c>
      <c r="AW127" s="25">
        <f>INDEX(EUR!$I$5:$I$200,MATCH($AQ127,EUR!$D$5:$D$200,0))</f>
        <v>1</v>
      </c>
      <c r="AX127" s="25">
        <f>INDEX(EUR!$J$5:$J$200,MATCH($AQ127,EUR!$D$5:$D$200,0))</f>
        <v>1</v>
      </c>
      <c r="AY127" s="25">
        <f>INDEX(EUR!$K$5:$K$200,MATCH($AQ127,EUR!$D$5:$D$200,0))</f>
        <v>1</v>
      </c>
      <c r="AZ127" s="25" t="str">
        <f>INDEX(EUR!$L$5:$L$200,MATCH($AQ127,EUR!$D$5:$D$200,0))</f>
        <v>MID</v>
      </c>
    </row>
    <row r="128" spans="42:52" x14ac:dyDescent="0.25">
      <c r="AP128" s="9" t="str">
        <f>INDEX(EUR!$C$5:$C$200,MATCH($AQ128,EUR!$D$5:$D$200,0))</f>
        <v>IRS</v>
      </c>
      <c r="AQ128" s="9" t="str">
        <f>EUR!$D122</f>
        <v>EURAB3E12Y=</v>
      </c>
      <c r="AR128" s="25" t="str">
        <f>INDEX(EUR!$B$5:$B$200,MATCH($AQ128,EUR!$D$5:$D$200,0))</f>
        <v>12Y</v>
      </c>
      <c r="AS128" s="25" t="str">
        <f>INDEX(EUR!$N$5:$N$200,MATCH($AQ128,EUR!$D$5:$D$200,0))</f>
        <v>3M</v>
      </c>
      <c r="AT128" s="27">
        <f>INDEX(EUR!$P$5:$P$200,MATCH($AQ128,EUR!$D$5:$D$200,0))</f>
        <v>37120</v>
      </c>
      <c r="AU128" s="25"/>
      <c r="AV128" s="25">
        <f>INDEX(EUR!$H$5:$H$200,MATCH($AQ128,EUR!$D$5:$D$200,0))</f>
        <v>1</v>
      </c>
      <c r="AW128" s="25">
        <f>INDEX(EUR!$I$5:$I$200,MATCH($AQ128,EUR!$D$5:$D$200,0))</f>
        <v>1</v>
      </c>
      <c r="AX128" s="25">
        <f>INDEX(EUR!$J$5:$J$200,MATCH($AQ128,EUR!$D$5:$D$200,0))</f>
        <v>1</v>
      </c>
      <c r="AY128" s="25">
        <f>INDEX(EUR!$K$5:$K$200,MATCH($AQ128,EUR!$D$5:$D$200,0))</f>
        <v>1</v>
      </c>
      <c r="AZ128" s="25" t="str">
        <f>INDEX(EUR!$L$5:$L$200,MATCH($AQ128,EUR!$D$5:$D$200,0))</f>
        <v>MID</v>
      </c>
    </row>
    <row r="129" spans="42:52" x14ac:dyDescent="0.25">
      <c r="AP129" s="9" t="str">
        <f>INDEX(EUR!$C$5:$C$200,MATCH($AQ129,EUR!$D$5:$D$200,0))</f>
        <v>IRS</v>
      </c>
      <c r="AQ129" s="9" t="str">
        <f>EUR!$D123</f>
        <v>EURAB3E13Y=</v>
      </c>
      <c r="AR129" s="25" t="str">
        <f>INDEX(EUR!$B$5:$B$200,MATCH($AQ129,EUR!$D$5:$D$200,0))</f>
        <v>13Y</v>
      </c>
      <c r="AS129" s="25" t="str">
        <f>INDEX(EUR!$N$5:$N$200,MATCH($AQ129,EUR!$D$5:$D$200,0))</f>
        <v>3M</v>
      </c>
      <c r="AT129" s="27">
        <f>INDEX(EUR!$P$5:$P$200,MATCH($AQ129,EUR!$D$5:$D$200,0))</f>
        <v>37120</v>
      </c>
      <c r="AU129" s="25"/>
      <c r="AV129" s="25">
        <f>INDEX(EUR!$H$5:$H$200,MATCH($AQ129,EUR!$D$5:$D$200,0))</f>
        <v>1</v>
      </c>
      <c r="AW129" s="25">
        <f>INDEX(EUR!$I$5:$I$200,MATCH($AQ129,EUR!$D$5:$D$200,0))</f>
        <v>1</v>
      </c>
      <c r="AX129" s="25">
        <f>INDEX(EUR!$J$5:$J$200,MATCH($AQ129,EUR!$D$5:$D$200,0))</f>
        <v>1</v>
      </c>
      <c r="AY129" s="25">
        <f>INDEX(EUR!$K$5:$K$200,MATCH($AQ129,EUR!$D$5:$D$200,0))</f>
        <v>1</v>
      </c>
      <c r="AZ129" s="25" t="str">
        <f>INDEX(EUR!$L$5:$L$200,MATCH($AQ129,EUR!$D$5:$D$200,0))</f>
        <v>MID</v>
      </c>
    </row>
    <row r="130" spans="42:52" x14ac:dyDescent="0.25">
      <c r="AP130" s="9" t="str">
        <f>INDEX(EUR!$C$5:$C$200,MATCH($AQ130,EUR!$D$5:$D$200,0))</f>
        <v>IRS</v>
      </c>
      <c r="AQ130" s="9" t="str">
        <f>EUR!$D124</f>
        <v>EURAB3E14Y=</v>
      </c>
      <c r="AR130" s="25" t="str">
        <f>INDEX(EUR!$B$5:$B$200,MATCH($AQ130,EUR!$D$5:$D$200,0))</f>
        <v>14Y</v>
      </c>
      <c r="AS130" s="25" t="str">
        <f>INDEX(EUR!$N$5:$N$200,MATCH($AQ130,EUR!$D$5:$D$200,0))</f>
        <v>3M</v>
      </c>
      <c r="AT130" s="27">
        <f>INDEX(EUR!$P$5:$P$200,MATCH($AQ130,EUR!$D$5:$D$200,0))</f>
        <v>37120</v>
      </c>
      <c r="AU130" s="25"/>
      <c r="AV130" s="25">
        <f>INDEX(EUR!$H$5:$H$200,MATCH($AQ130,EUR!$D$5:$D$200,0))</f>
        <v>1</v>
      </c>
      <c r="AW130" s="25">
        <f>INDEX(EUR!$I$5:$I$200,MATCH($AQ130,EUR!$D$5:$D$200,0))</f>
        <v>1</v>
      </c>
      <c r="AX130" s="25">
        <f>INDEX(EUR!$J$5:$J$200,MATCH($AQ130,EUR!$D$5:$D$200,0))</f>
        <v>1</v>
      </c>
      <c r="AY130" s="25">
        <f>INDEX(EUR!$K$5:$K$200,MATCH($AQ130,EUR!$D$5:$D$200,0))</f>
        <v>1</v>
      </c>
      <c r="AZ130" s="25" t="str">
        <f>INDEX(EUR!$L$5:$L$200,MATCH($AQ130,EUR!$D$5:$D$200,0))</f>
        <v>MID</v>
      </c>
    </row>
    <row r="131" spans="42:52" x14ac:dyDescent="0.25">
      <c r="AP131" s="9" t="str">
        <f>INDEX(EUR!$C$5:$C$200,MATCH($AQ131,EUR!$D$5:$D$200,0))</f>
        <v>IRS</v>
      </c>
      <c r="AQ131" s="9" t="str">
        <f>EUR!$D125</f>
        <v>EURAB3E15Y=</v>
      </c>
      <c r="AR131" s="25" t="str">
        <f>INDEX(EUR!$B$5:$B$200,MATCH($AQ131,EUR!$D$5:$D$200,0))</f>
        <v>15Y</v>
      </c>
      <c r="AS131" s="25" t="str">
        <f>INDEX(EUR!$N$5:$N$200,MATCH($AQ131,EUR!$D$5:$D$200,0))</f>
        <v>3M</v>
      </c>
      <c r="AT131" s="27">
        <f>INDEX(EUR!$P$5:$P$200,MATCH($AQ131,EUR!$D$5:$D$200,0))</f>
        <v>37120</v>
      </c>
      <c r="AU131" s="25"/>
      <c r="AV131" s="25">
        <f>INDEX(EUR!$H$5:$H$200,MATCH($AQ131,EUR!$D$5:$D$200,0))</f>
        <v>1</v>
      </c>
      <c r="AW131" s="25">
        <f>INDEX(EUR!$I$5:$I$200,MATCH($AQ131,EUR!$D$5:$D$200,0))</f>
        <v>1</v>
      </c>
      <c r="AX131" s="25">
        <f>INDEX(EUR!$J$5:$J$200,MATCH($AQ131,EUR!$D$5:$D$200,0))</f>
        <v>1</v>
      </c>
      <c r="AY131" s="25">
        <f>INDEX(EUR!$K$5:$K$200,MATCH($AQ131,EUR!$D$5:$D$200,0))</f>
        <v>1</v>
      </c>
      <c r="AZ131" s="25" t="str">
        <f>INDEX(EUR!$L$5:$L$200,MATCH($AQ131,EUR!$D$5:$D$200,0))</f>
        <v>MID</v>
      </c>
    </row>
    <row r="132" spans="42:52" x14ac:dyDescent="0.25">
      <c r="AP132" s="9" t="str">
        <f>INDEX(EUR!$C$5:$C$200,MATCH($AQ132,EUR!$D$5:$D$200,0))</f>
        <v>IRS</v>
      </c>
      <c r="AQ132" s="9" t="str">
        <f>EUR!$D126</f>
        <v>EURAB3E16Y=</v>
      </c>
      <c r="AR132" s="25" t="str">
        <f>INDEX(EUR!$B$5:$B$200,MATCH($AQ132,EUR!$D$5:$D$200,0))</f>
        <v>16Y</v>
      </c>
      <c r="AS132" s="25" t="str">
        <f>INDEX(EUR!$N$5:$N$200,MATCH($AQ132,EUR!$D$5:$D$200,0))</f>
        <v>3M</v>
      </c>
      <c r="AT132" s="27">
        <f>INDEX(EUR!$P$5:$P$200,MATCH($AQ132,EUR!$D$5:$D$200,0))</f>
        <v>37120</v>
      </c>
      <c r="AU132" s="25"/>
      <c r="AV132" s="25">
        <f>INDEX(EUR!$H$5:$H$200,MATCH($AQ132,EUR!$D$5:$D$200,0))</f>
        <v>1</v>
      </c>
      <c r="AW132" s="25">
        <f>INDEX(EUR!$I$5:$I$200,MATCH($AQ132,EUR!$D$5:$D$200,0))</f>
        <v>1</v>
      </c>
      <c r="AX132" s="25">
        <f>INDEX(EUR!$J$5:$J$200,MATCH($AQ132,EUR!$D$5:$D$200,0))</f>
        <v>1</v>
      </c>
      <c r="AY132" s="25">
        <f>INDEX(EUR!$K$5:$K$200,MATCH($AQ132,EUR!$D$5:$D$200,0))</f>
        <v>1</v>
      </c>
      <c r="AZ132" s="25" t="str">
        <f>INDEX(EUR!$L$5:$L$200,MATCH($AQ132,EUR!$D$5:$D$200,0))</f>
        <v>MID</v>
      </c>
    </row>
    <row r="133" spans="42:52" x14ac:dyDescent="0.25">
      <c r="AP133" s="9" t="str">
        <f>INDEX(EUR!$C$5:$C$200,MATCH($AQ133,EUR!$D$5:$D$200,0))</f>
        <v>IRS</v>
      </c>
      <c r="AQ133" s="9" t="str">
        <f>EUR!$D127</f>
        <v>EURAB3E17Y=</v>
      </c>
      <c r="AR133" s="25" t="str">
        <f>INDEX(EUR!$B$5:$B$200,MATCH($AQ133,EUR!$D$5:$D$200,0))</f>
        <v>17Y</v>
      </c>
      <c r="AS133" s="25" t="str">
        <f>INDEX(EUR!$N$5:$N$200,MATCH($AQ133,EUR!$D$5:$D$200,0))</f>
        <v>3M</v>
      </c>
      <c r="AT133" s="27">
        <f>INDEX(EUR!$P$5:$P$200,MATCH($AQ133,EUR!$D$5:$D$200,0))</f>
        <v>37120</v>
      </c>
      <c r="AU133" s="25"/>
      <c r="AV133" s="25">
        <f>INDEX(EUR!$H$5:$H$200,MATCH($AQ133,EUR!$D$5:$D$200,0))</f>
        <v>1</v>
      </c>
      <c r="AW133" s="25">
        <f>INDEX(EUR!$I$5:$I$200,MATCH($AQ133,EUR!$D$5:$D$200,0))</f>
        <v>1</v>
      </c>
      <c r="AX133" s="25">
        <f>INDEX(EUR!$J$5:$J$200,MATCH($AQ133,EUR!$D$5:$D$200,0))</f>
        <v>1</v>
      </c>
      <c r="AY133" s="25">
        <f>INDEX(EUR!$K$5:$K$200,MATCH($AQ133,EUR!$D$5:$D$200,0))</f>
        <v>1</v>
      </c>
      <c r="AZ133" s="25" t="str">
        <f>INDEX(EUR!$L$5:$L$200,MATCH($AQ133,EUR!$D$5:$D$200,0))</f>
        <v>MID</v>
      </c>
    </row>
    <row r="134" spans="42:52" x14ac:dyDescent="0.25">
      <c r="AP134" s="9" t="str">
        <f>INDEX(EUR!$C$5:$C$200,MATCH($AQ134,EUR!$D$5:$D$200,0))</f>
        <v>IRS</v>
      </c>
      <c r="AQ134" s="9" t="str">
        <f>EUR!$D128</f>
        <v>EURAB3E18Y=</v>
      </c>
      <c r="AR134" s="25" t="str">
        <f>INDEX(EUR!$B$5:$B$200,MATCH($AQ134,EUR!$D$5:$D$200,0))</f>
        <v>18Y</v>
      </c>
      <c r="AS134" s="25" t="str">
        <f>INDEX(EUR!$N$5:$N$200,MATCH($AQ134,EUR!$D$5:$D$200,0))</f>
        <v>3M</v>
      </c>
      <c r="AT134" s="27">
        <f>INDEX(EUR!$P$5:$P$200,MATCH($AQ134,EUR!$D$5:$D$200,0))</f>
        <v>37120</v>
      </c>
      <c r="AU134" s="25"/>
      <c r="AV134" s="25">
        <f>INDEX(EUR!$H$5:$H$200,MATCH($AQ134,EUR!$D$5:$D$200,0))</f>
        <v>1</v>
      </c>
      <c r="AW134" s="25">
        <f>INDEX(EUR!$I$5:$I$200,MATCH($AQ134,EUR!$D$5:$D$200,0))</f>
        <v>1</v>
      </c>
      <c r="AX134" s="25">
        <f>INDEX(EUR!$J$5:$J$200,MATCH($AQ134,EUR!$D$5:$D$200,0))</f>
        <v>1</v>
      </c>
      <c r="AY134" s="25">
        <f>INDEX(EUR!$K$5:$K$200,MATCH($AQ134,EUR!$D$5:$D$200,0))</f>
        <v>1</v>
      </c>
      <c r="AZ134" s="25" t="str">
        <f>INDEX(EUR!$L$5:$L$200,MATCH($AQ134,EUR!$D$5:$D$200,0))</f>
        <v>MID</v>
      </c>
    </row>
    <row r="135" spans="42:52" x14ac:dyDescent="0.25">
      <c r="AP135" s="9" t="str">
        <f>INDEX(EUR!$C$5:$C$200,MATCH($AQ135,EUR!$D$5:$D$200,0))</f>
        <v>IRS</v>
      </c>
      <c r="AQ135" s="9" t="str">
        <f>EUR!$D129</f>
        <v>EURAB3E19Y=</v>
      </c>
      <c r="AR135" s="25" t="str">
        <f>INDEX(EUR!$B$5:$B$200,MATCH($AQ135,EUR!$D$5:$D$200,0))</f>
        <v>19Y</v>
      </c>
      <c r="AS135" s="25" t="str">
        <f>INDEX(EUR!$N$5:$N$200,MATCH($AQ135,EUR!$D$5:$D$200,0))</f>
        <v>3M</v>
      </c>
      <c r="AT135" s="27">
        <f>INDEX(EUR!$P$5:$P$200,MATCH($AQ135,EUR!$D$5:$D$200,0))</f>
        <v>37120</v>
      </c>
      <c r="AU135" s="25"/>
      <c r="AV135" s="25">
        <f>INDEX(EUR!$H$5:$H$200,MATCH($AQ135,EUR!$D$5:$D$200,0))</f>
        <v>1</v>
      </c>
      <c r="AW135" s="25">
        <f>INDEX(EUR!$I$5:$I$200,MATCH($AQ135,EUR!$D$5:$D$200,0))</f>
        <v>1</v>
      </c>
      <c r="AX135" s="25">
        <f>INDEX(EUR!$J$5:$J$200,MATCH($AQ135,EUR!$D$5:$D$200,0))</f>
        <v>1</v>
      </c>
      <c r="AY135" s="25">
        <f>INDEX(EUR!$K$5:$K$200,MATCH($AQ135,EUR!$D$5:$D$200,0))</f>
        <v>1</v>
      </c>
      <c r="AZ135" s="25" t="str">
        <f>INDEX(EUR!$L$5:$L$200,MATCH($AQ135,EUR!$D$5:$D$200,0))</f>
        <v>MID</v>
      </c>
    </row>
    <row r="136" spans="42:52" x14ac:dyDescent="0.25">
      <c r="AP136" s="9" t="str">
        <f>INDEX(EUR!$C$5:$C$200,MATCH($AQ136,EUR!$D$5:$D$200,0))</f>
        <v>IRS</v>
      </c>
      <c r="AQ136" s="9" t="str">
        <f>EUR!$D130</f>
        <v>EURAB3E20Y=</v>
      </c>
      <c r="AR136" s="25" t="str">
        <f>INDEX(EUR!$B$5:$B$200,MATCH($AQ136,EUR!$D$5:$D$200,0))</f>
        <v>20Y</v>
      </c>
      <c r="AS136" s="25" t="str">
        <f>INDEX(EUR!$N$5:$N$200,MATCH($AQ136,EUR!$D$5:$D$200,0))</f>
        <v>3M</v>
      </c>
      <c r="AT136" s="27">
        <f>INDEX(EUR!$P$5:$P$200,MATCH($AQ136,EUR!$D$5:$D$200,0))</f>
        <v>37120</v>
      </c>
      <c r="AU136" s="25"/>
      <c r="AV136" s="25">
        <f>INDEX(EUR!$H$5:$H$200,MATCH($AQ136,EUR!$D$5:$D$200,0))</f>
        <v>1</v>
      </c>
      <c r="AW136" s="25">
        <f>INDEX(EUR!$I$5:$I$200,MATCH($AQ136,EUR!$D$5:$D$200,0))</f>
        <v>1</v>
      </c>
      <c r="AX136" s="25">
        <f>INDEX(EUR!$J$5:$J$200,MATCH($AQ136,EUR!$D$5:$D$200,0))</f>
        <v>1</v>
      </c>
      <c r="AY136" s="25">
        <f>INDEX(EUR!$K$5:$K$200,MATCH($AQ136,EUR!$D$5:$D$200,0))</f>
        <v>1</v>
      </c>
      <c r="AZ136" s="25" t="str">
        <f>INDEX(EUR!$L$5:$L$200,MATCH($AQ136,EUR!$D$5:$D$200,0))</f>
        <v>MID</v>
      </c>
    </row>
    <row r="137" spans="42:52" x14ac:dyDescent="0.25">
      <c r="AP137" s="9" t="str">
        <f>INDEX(EUR!$C$5:$C$200,MATCH($AQ137,EUR!$D$5:$D$200,0))</f>
        <v>IRS</v>
      </c>
      <c r="AQ137" s="9" t="str">
        <f>EUR!$D131</f>
        <v>EURAB3E25Y=</v>
      </c>
      <c r="AR137" s="25" t="str">
        <f>INDEX(EUR!$B$5:$B$200,MATCH($AQ137,EUR!$D$5:$D$200,0))</f>
        <v>25Y</v>
      </c>
      <c r="AS137" s="25" t="str">
        <f>INDEX(EUR!$N$5:$N$200,MATCH($AQ137,EUR!$D$5:$D$200,0))</f>
        <v>3M</v>
      </c>
      <c r="AT137" s="27">
        <f>INDEX(EUR!$P$5:$P$200,MATCH($AQ137,EUR!$D$5:$D$200,0))</f>
        <v>37120</v>
      </c>
      <c r="AU137" s="25"/>
      <c r="AV137" s="25">
        <f>INDEX(EUR!$H$5:$H$200,MATCH($AQ137,EUR!$D$5:$D$200,0))</f>
        <v>1</v>
      </c>
      <c r="AW137" s="25">
        <f>INDEX(EUR!$I$5:$I$200,MATCH($AQ137,EUR!$D$5:$D$200,0))</f>
        <v>1</v>
      </c>
      <c r="AX137" s="25">
        <f>INDEX(EUR!$J$5:$J$200,MATCH($AQ137,EUR!$D$5:$D$200,0))</f>
        <v>1</v>
      </c>
      <c r="AY137" s="25">
        <f>INDEX(EUR!$K$5:$K$200,MATCH($AQ137,EUR!$D$5:$D$200,0))</f>
        <v>1</v>
      </c>
      <c r="AZ137" s="25" t="str">
        <f>INDEX(EUR!$L$5:$L$200,MATCH($AQ137,EUR!$D$5:$D$200,0))</f>
        <v>MID</v>
      </c>
    </row>
    <row r="138" spans="42:52" x14ac:dyDescent="0.25">
      <c r="AP138" s="9" t="str">
        <f>INDEX(EUR!$C$5:$C$200,MATCH($AQ138,EUR!$D$5:$D$200,0))</f>
        <v>IRS</v>
      </c>
      <c r="AQ138" s="9" t="str">
        <f>EUR!$D132</f>
        <v>EURAB3E30Y=</v>
      </c>
      <c r="AR138" s="25" t="str">
        <f>INDEX(EUR!$B$5:$B$200,MATCH($AQ138,EUR!$D$5:$D$200,0))</f>
        <v>30Y</v>
      </c>
      <c r="AS138" s="25" t="str">
        <f>INDEX(EUR!$N$5:$N$200,MATCH($AQ138,EUR!$D$5:$D$200,0))</f>
        <v>3M</v>
      </c>
      <c r="AT138" s="27">
        <f>INDEX(EUR!$P$5:$P$200,MATCH($AQ138,EUR!$D$5:$D$200,0))</f>
        <v>37120</v>
      </c>
      <c r="AU138" s="25"/>
      <c r="AV138" s="25">
        <f>INDEX(EUR!$H$5:$H$200,MATCH($AQ138,EUR!$D$5:$D$200,0))</f>
        <v>1</v>
      </c>
      <c r="AW138" s="25">
        <f>INDEX(EUR!$I$5:$I$200,MATCH($AQ138,EUR!$D$5:$D$200,0))</f>
        <v>1</v>
      </c>
      <c r="AX138" s="25">
        <f>INDEX(EUR!$J$5:$J$200,MATCH($AQ138,EUR!$D$5:$D$200,0))</f>
        <v>1</v>
      </c>
      <c r="AY138" s="25">
        <f>INDEX(EUR!$K$5:$K$200,MATCH($AQ138,EUR!$D$5:$D$200,0))</f>
        <v>1</v>
      </c>
      <c r="AZ138" s="25" t="str">
        <f>INDEX(EUR!$L$5:$L$200,MATCH($AQ138,EUR!$D$5:$D$200,0))</f>
        <v>MID</v>
      </c>
    </row>
    <row r="139" spans="42:52" x14ac:dyDescent="0.25">
      <c r="AP139" s="9" t="str">
        <f>INDEX(EUR!$C$5:$C$200,MATCH($AQ139,EUR!$D$5:$D$200,0))</f>
        <v>IRS</v>
      </c>
      <c r="AQ139" s="9" t="str">
        <f>EUR!$D133</f>
        <v>EURAB3E40Y=</v>
      </c>
      <c r="AR139" s="25" t="str">
        <f>INDEX(EUR!$B$5:$B$200,MATCH($AQ139,EUR!$D$5:$D$200,0))</f>
        <v>40Y</v>
      </c>
      <c r="AS139" s="25" t="str">
        <f>INDEX(EUR!$N$5:$N$200,MATCH($AQ139,EUR!$D$5:$D$200,0))</f>
        <v>3M</v>
      </c>
      <c r="AT139" s="27">
        <f>INDEX(EUR!$P$5:$P$200,MATCH($AQ139,EUR!$D$5:$D$200,0))</f>
        <v>40599</v>
      </c>
      <c r="AU139" s="25"/>
      <c r="AV139" s="25">
        <f>INDEX(EUR!$H$5:$H$200,MATCH($AQ139,EUR!$D$5:$D$200,0))</f>
        <v>1</v>
      </c>
      <c r="AW139" s="25">
        <f>INDEX(EUR!$I$5:$I$200,MATCH($AQ139,EUR!$D$5:$D$200,0))</f>
        <v>1</v>
      </c>
      <c r="AX139" s="25">
        <f>INDEX(EUR!$J$5:$J$200,MATCH($AQ139,EUR!$D$5:$D$200,0))</f>
        <v>1</v>
      </c>
      <c r="AY139" s="25">
        <f>INDEX(EUR!$K$5:$K$200,MATCH($AQ139,EUR!$D$5:$D$200,0))</f>
        <v>1</v>
      </c>
      <c r="AZ139" s="25" t="str">
        <f>INDEX(EUR!$L$5:$L$200,MATCH($AQ139,EUR!$D$5:$D$200,0))</f>
        <v>MID</v>
      </c>
    </row>
    <row r="140" spans="42:52" x14ac:dyDescent="0.25">
      <c r="AP140" s="9" t="str">
        <f>INDEX(EUR!$C$5:$C$200,MATCH($AQ140,EUR!$D$5:$D$200,0))</f>
        <v>IRS</v>
      </c>
      <c r="AQ140" s="9" t="str">
        <f>EUR!$D134</f>
        <v>EURAB3E50Y=</v>
      </c>
      <c r="AR140" s="25" t="str">
        <f>INDEX(EUR!$B$5:$B$200,MATCH($AQ140,EUR!$D$5:$D$200,0))</f>
        <v>50Y</v>
      </c>
      <c r="AS140" s="25" t="str">
        <f>INDEX(EUR!$N$5:$N$200,MATCH($AQ140,EUR!$D$5:$D$200,0))</f>
        <v>3M</v>
      </c>
      <c r="AT140" s="27">
        <f>INDEX(EUR!$P$5:$P$200,MATCH($AQ140,EUR!$D$5:$D$200,0))</f>
        <v>40602</v>
      </c>
      <c r="AU140" s="25"/>
      <c r="AV140" s="25">
        <f>INDEX(EUR!$H$5:$H$200,MATCH($AQ140,EUR!$D$5:$D$200,0))</f>
        <v>1</v>
      </c>
      <c r="AW140" s="25">
        <f>INDEX(EUR!$I$5:$I$200,MATCH($AQ140,EUR!$D$5:$D$200,0))</f>
        <v>1</v>
      </c>
      <c r="AX140" s="25">
        <f>INDEX(EUR!$J$5:$J$200,MATCH($AQ140,EUR!$D$5:$D$200,0))</f>
        <v>1</v>
      </c>
      <c r="AY140" s="25">
        <f>INDEX(EUR!$K$5:$K$200,MATCH($AQ140,EUR!$D$5:$D$200,0))</f>
        <v>1</v>
      </c>
      <c r="AZ140" s="25" t="str">
        <f>INDEX(EUR!$L$5:$L$200,MATCH($AQ140,EUR!$D$5:$D$200,0))</f>
        <v>MID</v>
      </c>
    </row>
  </sheetData>
  <autoFilter ref="B4:M63" xr:uid="{92E6433F-D20F-47B4-A7E7-089CC03C149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0FD4-9B4A-4D03-BBFB-A8EA3FBD9DF6}">
  <sheetPr>
    <tabColor theme="7"/>
  </sheetPr>
  <dimension ref="B2:H11"/>
  <sheetViews>
    <sheetView workbookViewId="0">
      <selection activeCell="F11" sqref="F11"/>
    </sheetView>
  </sheetViews>
  <sheetFormatPr defaultRowHeight="15" x14ac:dyDescent="0.25"/>
  <cols>
    <col min="2" max="2" width="23" bestFit="1" customWidth="1"/>
    <col min="3" max="3" width="12.42578125" bestFit="1" customWidth="1"/>
    <col min="4" max="4" width="20.5703125" bestFit="1" customWidth="1"/>
    <col min="5" max="5" width="14.28515625" bestFit="1" customWidth="1"/>
    <col min="6" max="6" width="27.140625" bestFit="1" customWidth="1"/>
    <col min="7" max="7" width="9.28515625" bestFit="1" customWidth="1"/>
    <col min="8" max="8" width="10.7109375" bestFit="1" customWidth="1"/>
  </cols>
  <sheetData>
    <row r="2" spans="2:8" ht="15.75" x14ac:dyDescent="0.25">
      <c r="C2" s="8" t="s">
        <v>72</v>
      </c>
      <c r="D2" s="8" t="s">
        <v>71</v>
      </c>
      <c r="E2" s="8" t="s">
        <v>73</v>
      </c>
      <c r="F2" s="8" t="s">
        <v>67</v>
      </c>
      <c r="G2" s="8" t="s">
        <v>53</v>
      </c>
      <c r="H2" s="8" t="s">
        <v>68</v>
      </c>
    </row>
    <row r="3" spans="2:8" ht="15.75" x14ac:dyDescent="0.25">
      <c r="B3" s="10" t="s">
        <v>83</v>
      </c>
      <c r="C3" s="11" t="s">
        <v>95</v>
      </c>
      <c r="D3" s="11" t="s">
        <v>100</v>
      </c>
      <c r="E3" s="11" t="s">
        <v>103</v>
      </c>
      <c r="F3" s="11" t="s">
        <v>104</v>
      </c>
      <c r="G3" s="11" t="s">
        <v>105</v>
      </c>
      <c r="H3" s="11" t="s">
        <v>92</v>
      </c>
    </row>
    <row r="4" spans="2:8" ht="15.75" x14ac:dyDescent="0.25">
      <c r="B4" s="8" t="s">
        <v>84</v>
      </c>
      <c r="C4" s="9" t="s">
        <v>96</v>
      </c>
      <c r="D4" s="9" t="s">
        <v>101</v>
      </c>
      <c r="E4" s="9" t="s">
        <v>108</v>
      </c>
      <c r="F4" s="9" t="s">
        <v>302</v>
      </c>
      <c r="G4" s="9" t="s">
        <v>106</v>
      </c>
      <c r="H4" s="9" t="s">
        <v>93</v>
      </c>
    </row>
    <row r="5" spans="2:8" ht="15.75" x14ac:dyDescent="0.25">
      <c r="B5" s="8" t="s">
        <v>85</v>
      </c>
      <c r="C5" s="9" t="s">
        <v>97</v>
      </c>
      <c r="D5" s="9" t="s">
        <v>623</v>
      </c>
      <c r="E5" s="9" t="s">
        <v>110</v>
      </c>
      <c r="F5" s="9" t="s">
        <v>591</v>
      </c>
      <c r="G5" s="9" t="s">
        <v>357</v>
      </c>
      <c r="H5" s="9" t="s">
        <v>86</v>
      </c>
    </row>
    <row r="6" spans="2:8" ht="15.75" x14ac:dyDescent="0.25">
      <c r="B6" s="8" t="s">
        <v>33</v>
      </c>
      <c r="C6" s="9" t="s">
        <v>98</v>
      </c>
      <c r="D6" s="9" t="s">
        <v>102</v>
      </c>
      <c r="E6" s="9" t="s">
        <v>109</v>
      </c>
      <c r="F6" s="9" t="s">
        <v>111</v>
      </c>
      <c r="G6" s="9" t="s">
        <v>107</v>
      </c>
      <c r="H6" s="9" t="s">
        <v>94</v>
      </c>
    </row>
    <row r="7" spans="2:8" ht="15.75" x14ac:dyDescent="0.25">
      <c r="B7" s="8" t="s">
        <v>2</v>
      </c>
      <c r="C7" s="9" t="s">
        <v>99</v>
      </c>
      <c r="D7" s="9" t="s">
        <v>237</v>
      </c>
      <c r="E7" s="9" t="s">
        <v>410</v>
      </c>
      <c r="F7" s="9" t="s">
        <v>413</v>
      </c>
      <c r="G7" s="9" t="s">
        <v>411</v>
      </c>
      <c r="H7" s="9" t="s">
        <v>412</v>
      </c>
    </row>
    <row r="9" spans="2:8" ht="15.75" x14ac:dyDescent="0.25">
      <c r="C9" s="8" t="s">
        <v>3</v>
      </c>
      <c r="D9" s="8" t="s">
        <v>402</v>
      </c>
      <c r="E9" s="8" t="s">
        <v>405</v>
      </c>
      <c r="F9" s="8" t="s">
        <v>654</v>
      </c>
    </row>
    <row r="10" spans="2:8" ht="15.75" x14ac:dyDescent="0.25">
      <c r="B10" s="8" t="s">
        <v>403</v>
      </c>
      <c r="C10" s="9" t="s">
        <v>404</v>
      </c>
      <c r="D10" s="9" t="s">
        <v>406</v>
      </c>
      <c r="E10" s="9" t="s">
        <v>386</v>
      </c>
      <c r="F10" s="9" t="s">
        <v>655</v>
      </c>
    </row>
    <row r="11" spans="2:8" x14ac:dyDescent="0.25">
      <c r="D11" s="9" t="s">
        <v>407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CED6-796B-4171-8E7B-5E5675F4CA55}">
  <sheetPr>
    <tabColor theme="9"/>
  </sheetPr>
  <dimension ref="A2:T57"/>
  <sheetViews>
    <sheetView zoomScaleNormal="100" workbookViewId="0">
      <selection activeCell="D26" sqref="D26"/>
    </sheetView>
  </sheetViews>
  <sheetFormatPr defaultRowHeight="15" x14ac:dyDescent="0.25"/>
  <cols>
    <col min="1" max="1" width="9.85546875" bestFit="1" customWidth="1"/>
    <col min="2" max="2" width="8.7109375" bestFit="1" customWidth="1"/>
    <col min="3" max="3" width="10.7109375" bestFit="1" customWidth="1"/>
    <col min="4" max="4" width="14.7109375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customWidth="1"/>
    <col min="14" max="14" width="6.140625" customWidth="1"/>
    <col min="16" max="16" width="11.85546875" bestFit="1" customWidth="1"/>
    <col min="17" max="17" width="7" bestFit="1" customWidth="1"/>
    <col min="19" max="19" width="1.85546875" customWidth="1"/>
    <col min="20" max="20" width="14" bestFit="1" customWidth="1"/>
  </cols>
  <sheetData>
    <row r="2" spans="2:20" x14ac:dyDescent="0.25">
      <c r="B2" s="1" t="s">
        <v>72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2:20" x14ac:dyDescent="0.25">
      <c r="B3" s="4" t="s">
        <v>54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  <c r="P3" s="28" t="str">
        <f>"01-Jan-1990"</f>
        <v>01-Jan-1990</v>
      </c>
    </row>
    <row r="4" spans="2:20" x14ac:dyDescent="0.25">
      <c r="B4" s="7" t="s">
        <v>0</v>
      </c>
      <c r="C4" s="7" t="s">
        <v>55</v>
      </c>
      <c r="D4" s="7" t="s">
        <v>56</v>
      </c>
      <c r="E4" s="7" t="s">
        <v>57</v>
      </c>
      <c r="F4" s="7" t="s">
        <v>58</v>
      </c>
      <c r="G4" s="7" t="s">
        <v>59</v>
      </c>
      <c r="H4" s="7" t="s">
        <v>60</v>
      </c>
      <c r="I4" s="7" t="s">
        <v>61</v>
      </c>
      <c r="J4" s="7" t="s">
        <v>62</v>
      </c>
      <c r="K4" s="7" t="s">
        <v>63</v>
      </c>
      <c r="L4" s="7" t="s">
        <v>64</v>
      </c>
      <c r="M4" s="7" t="s">
        <v>65</v>
      </c>
      <c r="N4" s="7" t="s">
        <v>236</v>
      </c>
      <c r="O4" s="22"/>
      <c r="P4" s="7" t="s">
        <v>384</v>
      </c>
      <c r="Q4" s="7" t="s">
        <v>382</v>
      </c>
      <c r="R4" s="22"/>
      <c r="S4" s="7" t="s">
        <v>393</v>
      </c>
      <c r="T4" s="7" t="s">
        <v>394</v>
      </c>
    </row>
    <row r="5" spans="2:20" x14ac:dyDescent="0.25">
      <c r="B5" t="s">
        <v>5</v>
      </c>
      <c r="C5" t="s">
        <v>1</v>
      </c>
      <c r="D5" t="s">
        <v>383</v>
      </c>
      <c r="E5">
        <f>_xll.RtGet("IDN",D5,"BID")</f>
        <v>3.4000000000000002E-2</v>
      </c>
      <c r="F5">
        <f>_xll.RtGet("IDN",D5,"ASK")</f>
        <v>5.3999999999999999E-2</v>
      </c>
      <c r="G5">
        <f>AVERAGE(E5:F5)</f>
        <v>4.3999999999999997E-2</v>
      </c>
      <c r="H5">
        <v>1</v>
      </c>
      <c r="I5">
        <v>1</v>
      </c>
      <c r="J5">
        <v>1</v>
      </c>
      <c r="K5">
        <v>1</v>
      </c>
      <c r="L5" t="s">
        <v>66</v>
      </c>
      <c r="M5" t="str">
        <f t="shared" ref="M5:M19" si="0">B$2</f>
        <v>SEK</v>
      </c>
      <c r="N5" s="12">
        <v>0</v>
      </c>
      <c r="P5" s="16">
        <f>_xll.RHistory(D5,".Timestamp;.Close","START:"&amp;$P$3&amp;" NBROWS:1 INTERVAL:1D",,"SORT:ASC TSREPEAT:NO")</f>
        <v>37502</v>
      </c>
      <c r="Q5">
        <v>4.34</v>
      </c>
    </row>
    <row r="6" spans="2:20" x14ac:dyDescent="0.25">
      <c r="B6" t="s">
        <v>6</v>
      </c>
      <c r="C6" t="s">
        <v>1</v>
      </c>
      <c r="D6" t="s">
        <v>420</v>
      </c>
      <c r="E6">
        <f>_xll.RtGet("IDN",D6,"BID")</f>
        <v>5.0000000000000001E-3</v>
      </c>
      <c r="F6">
        <f>_xll.RtGet("IDN",D6,"ASK")</f>
        <v>2.5000000000000001E-2</v>
      </c>
      <c r="G6">
        <f t="shared" ref="G6:G24" si="1">AVERAGE(E6:F6)</f>
        <v>1.5000000000000001E-2</v>
      </c>
      <c r="H6">
        <v>1</v>
      </c>
      <c r="I6">
        <v>1</v>
      </c>
      <c r="J6">
        <v>1</v>
      </c>
      <c r="K6">
        <v>1</v>
      </c>
      <c r="L6" t="s">
        <v>66</v>
      </c>
      <c r="M6" t="str">
        <f t="shared" si="0"/>
        <v>SEK</v>
      </c>
      <c r="N6" s="12">
        <v>0</v>
      </c>
      <c r="P6" s="16">
        <f>_xll.RHistory(D6,".Timestamp;.Close","START:"&amp;$P$3&amp;" NBROWS:1 INTERVAL:1D",,"SORT:ASC TSREPEAT:NO")</f>
        <v>37502</v>
      </c>
      <c r="Q6">
        <v>4.34</v>
      </c>
    </row>
    <row r="7" spans="2:20" x14ac:dyDescent="0.25">
      <c r="B7" t="s">
        <v>7</v>
      </c>
      <c r="C7" t="s">
        <v>1</v>
      </c>
      <c r="D7" t="s">
        <v>421</v>
      </c>
      <c r="E7">
        <f>_xll.RtGet("IDN",D7,"BID")</f>
        <v>-7.0000000000000001E-3</v>
      </c>
      <c r="F7">
        <f>_xll.RtGet("IDN",D7,"ASK")</f>
        <v>1.3000000000000001E-2</v>
      </c>
      <c r="G7">
        <f t="shared" si="1"/>
        <v>3.0000000000000005E-3</v>
      </c>
      <c r="H7">
        <v>1</v>
      </c>
      <c r="I7">
        <v>1</v>
      </c>
      <c r="J7">
        <v>1</v>
      </c>
      <c r="K7">
        <v>1</v>
      </c>
      <c r="L7" t="s">
        <v>66</v>
      </c>
      <c r="M7" t="str">
        <f t="shared" si="0"/>
        <v>SEK</v>
      </c>
      <c r="N7" s="12">
        <v>0</v>
      </c>
      <c r="P7" s="16">
        <f>_xll.RHistory(D7,".Timestamp;.Close","START:"&amp;$P$3&amp;" NBROWS:1 INTERVAL:1D",,"SORT:ASC TSREPEAT:NO")</f>
        <v>37502</v>
      </c>
      <c r="Q7">
        <v>4.33</v>
      </c>
    </row>
    <row r="8" spans="2:20" x14ac:dyDescent="0.25">
      <c r="B8" t="s">
        <v>10</v>
      </c>
      <c r="C8" t="s">
        <v>1</v>
      </c>
      <c r="D8" t="s">
        <v>422</v>
      </c>
      <c r="E8">
        <f>_xll.RtGet("IDN",D8,"BID")</f>
        <v>-0.04</v>
      </c>
      <c r="F8">
        <f>_xll.RtGet("IDN",D8,"ASK")</f>
        <v>-0.02</v>
      </c>
      <c r="G8">
        <f t="shared" si="1"/>
        <v>-0.03</v>
      </c>
      <c r="H8">
        <v>1</v>
      </c>
      <c r="I8">
        <v>1</v>
      </c>
      <c r="J8">
        <v>1</v>
      </c>
      <c r="K8">
        <v>1</v>
      </c>
      <c r="L8" t="s">
        <v>66</v>
      </c>
      <c r="M8" t="str">
        <f t="shared" si="0"/>
        <v>SEK</v>
      </c>
      <c r="N8" s="12">
        <v>0</v>
      </c>
      <c r="P8" s="16">
        <f>_xll.RHistory(D8,".Timestamp;.Close","START:"&amp;$P$3&amp;" NBROWS:1 INTERVAL:1D",,"SORT:ASC TSREPEAT:NO")</f>
        <v>37502</v>
      </c>
      <c r="Q8">
        <v>4.3600000000000003</v>
      </c>
    </row>
    <row r="9" spans="2:20" x14ac:dyDescent="0.25">
      <c r="B9" t="s">
        <v>13</v>
      </c>
      <c r="C9" t="s">
        <v>1</v>
      </c>
      <c r="D9" t="s">
        <v>423</v>
      </c>
      <c r="E9">
        <f>_xll.RtGet("IDN",D9,"BID")</f>
        <v>-5.3000000000000005E-2</v>
      </c>
      <c r="F9">
        <f>_xll.RtGet("IDN",D9,"ASK")</f>
        <v>-3.3000000000000002E-2</v>
      </c>
      <c r="G9">
        <f t="shared" si="1"/>
        <v>-4.3000000000000003E-2</v>
      </c>
      <c r="H9">
        <v>1</v>
      </c>
      <c r="I9">
        <v>1</v>
      </c>
      <c r="J9">
        <v>1</v>
      </c>
      <c r="K9">
        <v>1</v>
      </c>
      <c r="L9" t="s">
        <v>66</v>
      </c>
      <c r="M9" t="str">
        <f t="shared" si="0"/>
        <v>SEK</v>
      </c>
      <c r="N9" s="12">
        <v>0</v>
      </c>
      <c r="P9" s="16">
        <f>_xll.RHistory(D9,".Timestamp;.Close","START:"&amp;$P$3&amp;" NBROWS:1 INTERVAL:1D",,"SORT:ASC TSREPEAT:NO")</f>
        <v>37502</v>
      </c>
      <c r="Q9">
        <v>4.41</v>
      </c>
    </row>
    <row r="10" spans="2:20" x14ac:dyDescent="0.25">
      <c r="B10" t="s">
        <v>16</v>
      </c>
      <c r="C10" t="s">
        <v>1</v>
      </c>
      <c r="D10" t="s">
        <v>424</v>
      </c>
      <c r="E10">
        <f>_xll.RtGet("IDN",D10,"BID")</f>
        <v>-6.0000000000000005E-2</v>
      </c>
      <c r="F10">
        <f>_xll.RtGet("IDN",D10,"ASK")</f>
        <v>-0.04</v>
      </c>
      <c r="G10">
        <f t="shared" si="1"/>
        <v>-0.05</v>
      </c>
      <c r="H10">
        <v>1</v>
      </c>
      <c r="I10">
        <v>1</v>
      </c>
      <c r="J10">
        <v>1</v>
      </c>
      <c r="K10">
        <v>1</v>
      </c>
      <c r="L10" t="s">
        <v>66</v>
      </c>
      <c r="M10" t="str">
        <f t="shared" si="0"/>
        <v>SEK</v>
      </c>
      <c r="N10" s="12">
        <v>0</v>
      </c>
      <c r="P10" s="16">
        <f>_xll.RHistory(D10,".Timestamp;.Close","START:"&amp;$P$3&amp;" NBROWS:1 INTERVAL:1D",,"SORT:ASC TSREPEAT:NO")</f>
        <v>37497</v>
      </c>
      <c r="Q10">
        <v>4.4800000000000004</v>
      </c>
    </row>
    <row r="11" spans="2:20" x14ac:dyDescent="0.25">
      <c r="B11" t="s">
        <v>17</v>
      </c>
      <c r="C11" t="s">
        <v>1</v>
      </c>
      <c r="D11" t="s">
        <v>425</v>
      </c>
      <c r="E11">
        <f>_xll.RtGet("IDN",D11,"BID")</f>
        <v>-2.1000000000000001E-2</v>
      </c>
      <c r="F11">
        <f>_xll.RtGet("IDN",D11,"ASK")</f>
        <v>2.9000000000000001E-2</v>
      </c>
      <c r="G11">
        <f t="shared" si="1"/>
        <v>4.0000000000000001E-3</v>
      </c>
      <c r="H11">
        <v>1</v>
      </c>
      <c r="I11">
        <v>1</v>
      </c>
      <c r="J11">
        <v>1</v>
      </c>
      <c r="K11">
        <v>1</v>
      </c>
      <c r="L11" t="s">
        <v>66</v>
      </c>
      <c r="M11" t="str">
        <f t="shared" si="0"/>
        <v>SEK</v>
      </c>
      <c r="N11" s="12">
        <v>0</v>
      </c>
      <c r="P11" s="16">
        <f>_xll.RHistory(D11,".Timestamp;.Close","START:"&amp;$P$3&amp;" NBROWS:1 INTERVAL:1D",,"SORT:ASC TSREPEAT:NO")</f>
        <v>41204</v>
      </c>
      <c r="Q11">
        <v>1.0149999999999999</v>
      </c>
    </row>
    <row r="12" spans="2:20" x14ac:dyDescent="0.25">
      <c r="B12" t="s">
        <v>18</v>
      </c>
      <c r="C12" t="s">
        <v>1</v>
      </c>
      <c r="D12" t="s">
        <v>426</v>
      </c>
      <c r="E12">
        <f>_xll.RtGet("IDN",D12,"BID")</f>
        <v>3.1E-2</v>
      </c>
      <c r="F12">
        <f>_xll.RtGet("IDN",D12,"ASK")</f>
        <v>8.1000000000000003E-2</v>
      </c>
      <c r="G12">
        <f t="shared" si="1"/>
        <v>5.6000000000000001E-2</v>
      </c>
      <c r="H12">
        <v>1</v>
      </c>
      <c r="I12">
        <v>1</v>
      </c>
      <c r="J12">
        <v>1</v>
      </c>
      <c r="K12">
        <v>1</v>
      </c>
      <c r="L12" t="s">
        <v>66</v>
      </c>
      <c r="M12" t="str">
        <f t="shared" si="0"/>
        <v>SEK</v>
      </c>
      <c r="N12" s="12">
        <v>0</v>
      </c>
      <c r="P12" s="16">
        <f>_xll.RHistory(D12,".Timestamp;.Close","START:"&amp;$P$3&amp;" NBROWS:1 INTERVAL:1D",,"SORT:ASC TSREPEAT:NO")</f>
        <v>41204</v>
      </c>
      <c r="Q12">
        <v>1.105</v>
      </c>
    </row>
    <row r="13" spans="2:20" x14ac:dyDescent="0.25">
      <c r="B13" t="s">
        <v>19</v>
      </c>
      <c r="C13" t="s">
        <v>1</v>
      </c>
      <c r="D13" t="s">
        <v>427</v>
      </c>
      <c r="E13">
        <f>_xll.RtGet("IDN",D13,"BID")</f>
        <v>0.08</v>
      </c>
      <c r="F13">
        <f>_xll.RtGet("IDN",D13,"ASK")</f>
        <v>0.1</v>
      </c>
      <c r="G13">
        <f t="shared" si="1"/>
        <v>0.09</v>
      </c>
      <c r="H13">
        <v>1</v>
      </c>
      <c r="I13">
        <v>1</v>
      </c>
      <c r="J13">
        <v>1</v>
      </c>
      <c r="K13">
        <v>1</v>
      </c>
      <c r="L13" t="s">
        <v>66</v>
      </c>
      <c r="M13" t="str">
        <f t="shared" si="0"/>
        <v>SEK</v>
      </c>
      <c r="N13" s="12">
        <v>0</v>
      </c>
      <c r="P13" s="16">
        <f>_xll.RHistory(D13,".Timestamp;.Close","START:"&amp;$P$3&amp;" NBROWS:1 INTERVAL:1D",,"SORT:ASC TSREPEAT:NO")</f>
        <v>41204</v>
      </c>
      <c r="Q13">
        <v>1.22</v>
      </c>
    </row>
    <row r="14" spans="2:20" x14ac:dyDescent="0.25">
      <c r="B14" t="s">
        <v>20</v>
      </c>
      <c r="C14" t="s">
        <v>1</v>
      </c>
      <c r="D14" t="s">
        <v>428</v>
      </c>
      <c r="E14">
        <f>_xll.RtGet("IDN",D14,"BID")</f>
        <v>0.14899999999999999</v>
      </c>
      <c r="F14">
        <f>_xll.RtGet("IDN",D14,"ASK")</f>
        <v>0.16900000000000001</v>
      </c>
      <c r="G14">
        <f t="shared" si="1"/>
        <v>0.159</v>
      </c>
      <c r="H14">
        <v>1</v>
      </c>
      <c r="I14">
        <v>1</v>
      </c>
      <c r="J14">
        <v>1</v>
      </c>
      <c r="K14">
        <v>1</v>
      </c>
      <c r="L14" t="s">
        <v>66</v>
      </c>
      <c r="M14" t="str">
        <f t="shared" si="0"/>
        <v>SEK</v>
      </c>
      <c r="N14" s="12">
        <v>0</v>
      </c>
      <c r="P14" s="16">
        <f>_xll.RHistory(D14,".Timestamp;.Close","START:"&amp;$P$3&amp;" NBROWS:1 INTERVAL:1D",,"SORT:ASC TSREPEAT:NO")</f>
        <v>41204</v>
      </c>
      <c r="Q14">
        <v>1.365</v>
      </c>
    </row>
    <row r="15" spans="2:20" x14ac:dyDescent="0.25">
      <c r="B15" t="s">
        <v>21</v>
      </c>
      <c r="C15" t="s">
        <v>1</v>
      </c>
      <c r="D15" t="s">
        <v>429</v>
      </c>
      <c r="E15">
        <f>_xll.RtGet("IDN",D15,"BID")</f>
        <v>0.215</v>
      </c>
      <c r="F15">
        <f>_xll.RtGet("IDN",D15,"ASK")</f>
        <v>0.23500000000000001</v>
      </c>
      <c r="G15">
        <f t="shared" si="1"/>
        <v>0.22500000000000001</v>
      </c>
      <c r="H15">
        <v>1</v>
      </c>
      <c r="I15">
        <v>1</v>
      </c>
      <c r="J15">
        <v>1</v>
      </c>
      <c r="K15">
        <v>1</v>
      </c>
      <c r="L15" t="s">
        <v>66</v>
      </c>
      <c r="M15" t="str">
        <f t="shared" si="0"/>
        <v>SEK</v>
      </c>
      <c r="N15" s="12">
        <v>0</v>
      </c>
      <c r="P15" s="16">
        <f>_xll.RHistory(D15,".Timestamp;.Close","START:"&amp;$P$3&amp;" NBROWS:1 INTERVAL:1D",,"SORT:ASC TSREPEAT:NO")</f>
        <v>41204</v>
      </c>
      <c r="Q15">
        <v>1.49</v>
      </c>
    </row>
    <row r="16" spans="2:20" x14ac:dyDescent="0.25">
      <c r="B16" t="s">
        <v>22</v>
      </c>
      <c r="C16" t="s">
        <v>1</v>
      </c>
      <c r="D16" t="s">
        <v>430</v>
      </c>
      <c r="E16">
        <f>_xll.RtGet("IDN",D16,"BID")</f>
        <v>0.27400000000000002</v>
      </c>
      <c r="F16">
        <f>_xll.RtGet("IDN",D16,"ASK")</f>
        <v>0.29400000000000004</v>
      </c>
      <c r="G16">
        <f t="shared" si="1"/>
        <v>0.28400000000000003</v>
      </c>
      <c r="H16">
        <v>1</v>
      </c>
      <c r="I16">
        <v>1</v>
      </c>
      <c r="J16">
        <v>1</v>
      </c>
      <c r="K16">
        <v>1</v>
      </c>
      <c r="L16" t="s">
        <v>66</v>
      </c>
      <c r="M16" t="str">
        <f t="shared" si="0"/>
        <v>SEK</v>
      </c>
      <c r="N16" s="12">
        <v>0</v>
      </c>
      <c r="P16" s="16">
        <f>_xll.RHistory(D16,".Timestamp;.Close","START:"&amp;$P$3&amp;" NBROWS:1 INTERVAL:1D",,"SORT:ASC TSREPEAT:NO")</f>
        <v>41204</v>
      </c>
      <c r="Q16">
        <v>1.615</v>
      </c>
    </row>
    <row r="17" spans="1:20" x14ac:dyDescent="0.25">
      <c r="B17" t="s">
        <v>23</v>
      </c>
      <c r="C17" t="s">
        <v>1</v>
      </c>
      <c r="D17" t="s">
        <v>431</v>
      </c>
      <c r="E17">
        <f>_xll.RtGet("IDN",D17,"BID")</f>
        <v>0.25900000000000001</v>
      </c>
      <c r="F17">
        <f>_xll.RtGet("IDN",D17,"ASK")</f>
        <v>0.309</v>
      </c>
      <c r="G17">
        <f t="shared" si="1"/>
        <v>0.28400000000000003</v>
      </c>
      <c r="H17">
        <v>1</v>
      </c>
      <c r="I17">
        <v>1</v>
      </c>
      <c r="J17">
        <v>1</v>
      </c>
      <c r="K17">
        <v>1</v>
      </c>
      <c r="L17" t="s">
        <v>66</v>
      </c>
      <c r="M17" t="str">
        <f t="shared" si="0"/>
        <v>SEK</v>
      </c>
      <c r="N17" s="12">
        <v>0</v>
      </c>
      <c r="P17" s="16">
        <f>_xll.RHistory(D17,".Timestamp;.Close","START:"&amp;$P$3&amp;" NBROWS:1 INTERVAL:1D",,"SORT:ASC TSREPEAT:NO")</f>
        <v>41204</v>
      </c>
      <c r="Q17">
        <v>1.7150000000000001</v>
      </c>
    </row>
    <row r="18" spans="1:20" x14ac:dyDescent="0.25">
      <c r="B18" t="s">
        <v>24</v>
      </c>
      <c r="C18" t="s">
        <v>1</v>
      </c>
      <c r="D18" t="s">
        <v>432</v>
      </c>
      <c r="E18">
        <f>_xll.RtGet("IDN",D18,"BID")</f>
        <v>0.373</v>
      </c>
      <c r="F18">
        <f>_xll.RtGet("IDN",D18,"ASK")</f>
        <v>0.39300000000000002</v>
      </c>
      <c r="G18">
        <f t="shared" si="1"/>
        <v>0.38300000000000001</v>
      </c>
      <c r="H18">
        <v>1</v>
      </c>
      <c r="I18">
        <v>1</v>
      </c>
      <c r="J18">
        <v>1</v>
      </c>
      <c r="K18">
        <v>1</v>
      </c>
      <c r="L18" t="s">
        <v>66</v>
      </c>
      <c r="M18" t="str">
        <f t="shared" si="0"/>
        <v>SEK</v>
      </c>
      <c r="N18" s="12">
        <v>0</v>
      </c>
      <c r="P18" s="16">
        <f>_xll.RHistory(D18,".Timestamp;.Close","START:"&amp;$P$3&amp;" NBROWS:1 INTERVAL:1D",,"SORT:ASC TSREPEAT:NO")</f>
        <v>41204</v>
      </c>
      <c r="Q18">
        <v>1.81</v>
      </c>
    </row>
    <row r="19" spans="1:20" x14ac:dyDescent="0.25">
      <c r="B19" t="s">
        <v>25</v>
      </c>
      <c r="C19" t="s">
        <v>1</v>
      </c>
      <c r="D19" t="s">
        <v>433</v>
      </c>
      <c r="E19">
        <f>_xll.RtGet("IDN",D19,"BID")</f>
        <v>0.41600000000000004</v>
      </c>
      <c r="F19">
        <f>_xll.RtGet("IDN",D19,"ASK")</f>
        <v>0.436</v>
      </c>
      <c r="G19">
        <f t="shared" si="1"/>
        <v>0.42600000000000005</v>
      </c>
      <c r="H19">
        <v>1</v>
      </c>
      <c r="I19">
        <v>1</v>
      </c>
      <c r="J19">
        <v>1</v>
      </c>
      <c r="K19">
        <v>1</v>
      </c>
      <c r="L19" t="s">
        <v>66</v>
      </c>
      <c r="M19" t="str">
        <f t="shared" si="0"/>
        <v>SEK</v>
      </c>
      <c r="N19" s="12">
        <v>0</v>
      </c>
      <c r="P19" s="16">
        <f>_xll.RHistory(D19,".Timestamp;.Close","START:"&amp;$P$3&amp;" NBROWS:1 INTERVAL:1D",,"SORT:ASC TSREPEAT:NO")</f>
        <v>41204</v>
      </c>
      <c r="Q19">
        <v>1.895</v>
      </c>
    </row>
    <row r="20" spans="1:20" x14ac:dyDescent="0.25">
      <c r="B20" t="s">
        <v>26</v>
      </c>
      <c r="C20" t="s">
        <v>1</v>
      </c>
      <c r="D20" t="s">
        <v>434</v>
      </c>
      <c r="E20">
        <f>_xll.RtGet("IDN",D20,"BID")</f>
        <v>0.41300000000000003</v>
      </c>
      <c r="F20">
        <f>_xll.RtGet("IDN",D20,"ASK")</f>
        <v>0.46300000000000002</v>
      </c>
      <c r="G20">
        <f t="shared" si="1"/>
        <v>0.43800000000000006</v>
      </c>
      <c r="H20">
        <v>1</v>
      </c>
      <c r="I20">
        <v>1</v>
      </c>
      <c r="J20">
        <v>1</v>
      </c>
      <c r="K20">
        <v>1</v>
      </c>
      <c r="L20" t="s">
        <v>66</v>
      </c>
      <c r="M20" t="str">
        <f t="shared" ref="M20:M24" si="2">B$2</f>
        <v>SEK</v>
      </c>
      <c r="N20" s="12">
        <v>0</v>
      </c>
      <c r="P20" s="16">
        <f>_xll.RHistory(D20,".Timestamp;.Close","START:"&amp;$P$3&amp;" NBROWS:1 INTERVAL:1D",,"SORT:ASC TSREPEAT:NO")</f>
        <v>41459</v>
      </c>
      <c r="Q20">
        <v>2.4249999999999998</v>
      </c>
    </row>
    <row r="21" spans="1:20" x14ac:dyDescent="0.25">
      <c r="B21" t="s">
        <v>27</v>
      </c>
      <c r="C21" t="s">
        <v>1</v>
      </c>
      <c r="D21" t="s">
        <v>435</v>
      </c>
      <c r="E21">
        <f>_xll.RtGet("IDN",D21,"BID")</f>
        <v>0.48100000000000004</v>
      </c>
      <c r="F21">
        <f>_xll.RtGet("IDN",D21,"ASK")</f>
        <v>0.53100000000000003</v>
      </c>
      <c r="G21">
        <f t="shared" si="1"/>
        <v>0.50600000000000001</v>
      </c>
      <c r="H21">
        <v>1</v>
      </c>
      <c r="I21">
        <v>1</v>
      </c>
      <c r="J21">
        <v>1</v>
      </c>
      <c r="K21">
        <v>1</v>
      </c>
      <c r="L21" t="s">
        <v>66</v>
      </c>
      <c r="M21" t="str">
        <f t="shared" si="2"/>
        <v>SEK</v>
      </c>
      <c r="N21" s="12">
        <v>0</v>
      </c>
      <c r="P21" s="16">
        <f>_xll.RHistory(D21,".Timestamp;.Close","START:"&amp;$P$3&amp;" NBROWS:1 INTERVAL:1D",,"SORT:ASC TSREPEAT:NO")</f>
        <v>41459</v>
      </c>
      <c r="Q21">
        <v>2.5150000000000001</v>
      </c>
    </row>
    <row r="22" spans="1:20" x14ac:dyDescent="0.25">
      <c r="B22" t="s">
        <v>28</v>
      </c>
      <c r="C22" t="s">
        <v>1</v>
      </c>
      <c r="D22" t="s">
        <v>436</v>
      </c>
      <c r="E22">
        <f>_xll.RtGet("IDN",D22,"BID")</f>
        <v>0.621</v>
      </c>
      <c r="F22">
        <f>_xll.RtGet("IDN",D22,"ASK")</f>
        <v>0.64100000000000001</v>
      </c>
      <c r="G22">
        <f t="shared" si="1"/>
        <v>0.63100000000000001</v>
      </c>
      <c r="H22">
        <v>1</v>
      </c>
      <c r="I22">
        <v>1</v>
      </c>
      <c r="J22">
        <v>1</v>
      </c>
      <c r="K22">
        <v>1</v>
      </c>
      <c r="L22" t="s">
        <v>66</v>
      </c>
      <c r="M22" t="str">
        <f t="shared" si="2"/>
        <v>SEK</v>
      </c>
      <c r="N22" s="12">
        <v>0</v>
      </c>
      <c r="P22" s="16">
        <f>_xll.RHistory(D22,".Timestamp;.Close","START:"&amp;$P$3&amp;" NBROWS:1 INTERVAL:1D",,"SORT:ASC TSREPEAT:NO")</f>
        <v>41459</v>
      </c>
      <c r="Q22">
        <v>2.5750000000000002</v>
      </c>
    </row>
    <row r="23" spans="1:20" x14ac:dyDescent="0.25">
      <c r="B23" t="s">
        <v>29</v>
      </c>
      <c r="C23" t="s">
        <v>1</v>
      </c>
      <c r="D23" t="s">
        <v>437</v>
      </c>
      <c r="E23">
        <f>_xll.RtGet("IDN",D23,"BID")</f>
        <v>0.46400000000000002</v>
      </c>
      <c r="F23">
        <f>_xll.RtGet("IDN",D23,"ASK")</f>
        <v>0.51400000000000001</v>
      </c>
      <c r="G23">
        <f t="shared" si="1"/>
        <v>0.48899999999999999</v>
      </c>
      <c r="H23">
        <v>1</v>
      </c>
      <c r="I23">
        <v>1</v>
      </c>
      <c r="J23">
        <v>1</v>
      </c>
      <c r="K23">
        <v>1</v>
      </c>
      <c r="L23" t="s">
        <v>66</v>
      </c>
      <c r="M23" t="str">
        <f t="shared" si="2"/>
        <v>SEK</v>
      </c>
      <c r="N23" s="12">
        <v>0</v>
      </c>
      <c r="P23" s="16">
        <f>_xll.RHistory(D23,".Timestamp;.Close","START:"&amp;$P$3&amp;" NBROWS:1 INTERVAL:1D",,"SORT:ASC TSREPEAT:NO")</f>
        <v>41459</v>
      </c>
      <c r="Q23">
        <v>2.605</v>
      </c>
    </row>
    <row r="24" spans="1:20" x14ac:dyDescent="0.25">
      <c r="B24" t="s">
        <v>30</v>
      </c>
      <c r="C24" t="s">
        <v>1</v>
      </c>
      <c r="D24" t="s">
        <v>438</v>
      </c>
      <c r="E24">
        <f>_xll.RtGet("IDN",D24,"BID")</f>
        <v>0.61399999999999999</v>
      </c>
      <c r="F24">
        <f>_xll.RtGet("IDN",D24,"ASK")</f>
        <v>0.63400000000000001</v>
      </c>
      <c r="G24">
        <f t="shared" si="1"/>
        <v>0.624</v>
      </c>
      <c r="H24">
        <v>1</v>
      </c>
      <c r="I24">
        <v>1</v>
      </c>
      <c r="J24">
        <v>1</v>
      </c>
      <c r="K24">
        <v>1</v>
      </c>
      <c r="L24" t="s">
        <v>66</v>
      </c>
      <c r="M24" t="str">
        <f t="shared" si="2"/>
        <v>SEK</v>
      </c>
      <c r="N24" s="12">
        <v>0</v>
      </c>
      <c r="P24" s="16">
        <f>_xll.RHistory(D24,".Timestamp;.Close","START:"&amp;$P$3&amp;" NBROWS:1 INTERVAL:1D",,"SORT:ASC TSREPEAT:NO")</f>
        <v>41459</v>
      </c>
      <c r="Q24">
        <v>2.645</v>
      </c>
    </row>
    <row r="25" spans="1:20" x14ac:dyDescent="0.25">
      <c r="B25" t="s">
        <v>4</v>
      </c>
      <c r="C25" t="s">
        <v>2</v>
      </c>
      <c r="D25" t="s">
        <v>31</v>
      </c>
      <c r="G25">
        <f>_xll.RtGet("IDN",D25,"PRIMACT_1")</f>
        <v>9.6000000000000002E-2</v>
      </c>
      <c r="H25">
        <v>1</v>
      </c>
      <c r="I25">
        <v>1</v>
      </c>
      <c r="J25">
        <v>1</v>
      </c>
      <c r="K25">
        <v>1</v>
      </c>
      <c r="L25" t="s">
        <v>66</v>
      </c>
      <c r="M25" t="str">
        <f t="shared" ref="M25:M57" si="3">B$2</f>
        <v>SEK</v>
      </c>
      <c r="N25" s="12">
        <v>0</v>
      </c>
      <c r="P25" s="16">
        <f>_xll.RHistory(D25,".Timestamp;.Close","START:"&amp;$P$3&amp;" NBROWS:1 INTERVAL:1D",,"SORT:ASC TSREPEAT:NO")</f>
        <v>35591</v>
      </c>
      <c r="Q25">
        <v>4.2</v>
      </c>
      <c r="T25" s="16"/>
    </row>
    <row r="26" spans="1:20" x14ac:dyDescent="0.25">
      <c r="A26" t="s">
        <v>380</v>
      </c>
      <c r="B26" t="s">
        <v>112</v>
      </c>
      <c r="C26" t="s">
        <v>2</v>
      </c>
      <c r="D26" t="s">
        <v>385</v>
      </c>
      <c r="G26">
        <f>_xll.RtGet("IDN",D26,"PRIMACT_1")</f>
        <v>0.10700000000000001</v>
      </c>
      <c r="H26">
        <v>1</v>
      </c>
      <c r="I26">
        <v>1</v>
      </c>
      <c r="J26">
        <v>1</v>
      </c>
      <c r="K26">
        <v>1</v>
      </c>
      <c r="L26" t="s">
        <v>66</v>
      </c>
      <c r="M26" t="str">
        <f t="shared" ref="M26:M30" si="4">B$2</f>
        <v>SEK</v>
      </c>
      <c r="N26" s="12">
        <v>0</v>
      </c>
      <c r="P26" s="16">
        <f>_xll.RHistory(D26,".Timestamp;.Close","START:"&amp;$P$3&amp;" NBROWS:1 INTERVAL:1D",,"SORT:ASC TSREPEAT:NO")</f>
        <v>32875</v>
      </c>
      <c r="Q26">
        <v>12.75</v>
      </c>
    </row>
    <row r="27" spans="1:20" x14ac:dyDescent="0.25">
      <c r="A27" t="s">
        <v>380</v>
      </c>
      <c r="B27" t="s">
        <v>5</v>
      </c>
      <c r="C27" t="s">
        <v>2</v>
      </c>
      <c r="D27" t="s">
        <v>115</v>
      </c>
      <c r="G27">
        <f>_xll.RtGet("IDN",D27,"PRIMACT_1")</f>
        <v>0.24300000000000002</v>
      </c>
      <c r="H27">
        <v>1</v>
      </c>
      <c r="I27">
        <v>1</v>
      </c>
      <c r="J27">
        <v>1</v>
      </c>
      <c r="K27">
        <v>1</v>
      </c>
      <c r="L27" t="s">
        <v>66</v>
      </c>
      <c r="M27" t="str">
        <f t="shared" si="4"/>
        <v>SEK</v>
      </c>
      <c r="N27" s="12">
        <v>0</v>
      </c>
      <c r="P27" s="16">
        <f>_xll.RHistory(D27,".Timestamp;.Close","START:"&amp;$P$3&amp;" NBROWS:1 INTERVAL:1D",,"SORT:ASC TSREPEAT:NO")</f>
        <v>32875</v>
      </c>
      <c r="Q27">
        <v>12.54</v>
      </c>
    </row>
    <row r="28" spans="1:20" x14ac:dyDescent="0.25">
      <c r="A28" t="s">
        <v>380</v>
      </c>
      <c r="B28" t="s">
        <v>6</v>
      </c>
      <c r="C28" t="s">
        <v>2</v>
      </c>
      <c r="D28" t="s">
        <v>114</v>
      </c>
      <c r="G28">
        <f>_xll.RtGet("IDN",D28,"PRIMACT_1")</f>
        <v>0.30099999999999999</v>
      </c>
      <c r="H28">
        <v>1</v>
      </c>
      <c r="I28">
        <v>1</v>
      </c>
      <c r="J28">
        <v>1</v>
      </c>
      <c r="K28">
        <v>1</v>
      </c>
      <c r="L28" t="s">
        <v>66</v>
      </c>
      <c r="M28" t="str">
        <f t="shared" si="4"/>
        <v>SEK</v>
      </c>
      <c r="N28" s="12">
        <v>0</v>
      </c>
      <c r="P28" s="16">
        <f>_xll.RHistory(D28,".Timestamp;.Close","START:"&amp;$P$3&amp;" NBROWS:1 INTERVAL:1D",,"SORT:ASC TSREPEAT:NO")</f>
        <v>34583</v>
      </c>
      <c r="Q28">
        <v>7.9</v>
      </c>
    </row>
    <row r="29" spans="1:20" x14ac:dyDescent="0.25">
      <c r="B29" t="s">
        <v>7</v>
      </c>
      <c r="C29" t="s">
        <v>2</v>
      </c>
      <c r="D29" t="s">
        <v>32</v>
      </c>
      <c r="G29">
        <f>_xll.RtGet("IDN",D29,"PRIMACT_1")</f>
        <v>0.35700000000000004</v>
      </c>
      <c r="H29">
        <v>1</v>
      </c>
      <c r="I29">
        <v>1</v>
      </c>
      <c r="J29">
        <v>1</v>
      </c>
      <c r="K29">
        <v>1</v>
      </c>
      <c r="L29" t="s">
        <v>66</v>
      </c>
      <c r="M29" t="str">
        <f t="shared" si="4"/>
        <v>SEK</v>
      </c>
      <c r="N29" s="12">
        <v>0</v>
      </c>
      <c r="P29" s="16">
        <f>_xll.RHistory(D29,".Timestamp;.Close","START:"&amp;$P$3&amp;" NBROWS:1 INTERVAL:1D",,"SORT:ASC TSREPEAT:NO")</f>
        <v>32875</v>
      </c>
      <c r="Q29">
        <v>12.8</v>
      </c>
    </row>
    <row r="30" spans="1:20" x14ac:dyDescent="0.25">
      <c r="A30" t="s">
        <v>380</v>
      </c>
      <c r="B30" t="s">
        <v>10</v>
      </c>
      <c r="C30" t="s">
        <v>2</v>
      </c>
      <c r="D30" t="s">
        <v>113</v>
      </c>
      <c r="G30">
        <f>_xll.RtGet("IDN",D30,"PRIMACT_1")</f>
        <v>0.41000000000000003</v>
      </c>
      <c r="H30">
        <v>1</v>
      </c>
      <c r="I30">
        <v>1</v>
      </c>
      <c r="J30">
        <v>1</v>
      </c>
      <c r="K30">
        <v>1</v>
      </c>
      <c r="L30" t="s">
        <v>66</v>
      </c>
      <c r="M30" t="str">
        <f t="shared" si="4"/>
        <v>SEK</v>
      </c>
      <c r="N30" s="12">
        <v>0</v>
      </c>
      <c r="P30" s="16">
        <f>_xll.RHistory(D30,".Timestamp;.Close","START:"&amp;$P$3&amp;" NBROWS:1 INTERVAL:1D",,"SORT:ASC TSREPEAT:NO")</f>
        <v>32875</v>
      </c>
      <c r="Q30">
        <v>13.1</v>
      </c>
    </row>
    <row r="31" spans="1:20" x14ac:dyDescent="0.25">
      <c r="B31" t="s">
        <v>10</v>
      </c>
      <c r="C31" t="s">
        <v>33</v>
      </c>
      <c r="D31" t="s">
        <v>34</v>
      </c>
      <c r="E31">
        <f>_xll.RtGet("IDN",D31,"BID")</f>
        <v>0.182</v>
      </c>
      <c r="F31">
        <f>_xll.RtGet("IDN",D31,"ASK")</f>
        <v>0.20200000000000001</v>
      </c>
      <c r="G31">
        <f t="shared" ref="G31:G57" si="5">AVERAGE(E31:F31)</f>
        <v>0.192</v>
      </c>
      <c r="H31">
        <v>1</v>
      </c>
      <c r="I31">
        <v>1</v>
      </c>
      <c r="J31">
        <v>1</v>
      </c>
      <c r="K31">
        <v>1</v>
      </c>
      <c r="L31" t="s">
        <v>66</v>
      </c>
      <c r="M31" t="str">
        <f t="shared" si="3"/>
        <v>SEK</v>
      </c>
      <c r="N31" s="12" t="s">
        <v>7</v>
      </c>
      <c r="P31" s="16">
        <f>_xll.RHistory(D31,".Timestamp;.Close","START:"&amp;$P$3&amp;" NBROWS:1 INTERVAL:1D",,"SORT:ASC TSREPEAT:NO")</f>
        <v>35048</v>
      </c>
      <c r="Q31">
        <v>8.7200000000000006</v>
      </c>
      <c r="S31" t="str">
        <f>_xll.RtGet("IDN",D31,"GV3_TEXT")</f>
        <v>150620</v>
      </c>
      <c r="T31" s="16">
        <f>DATE(RIGHT(S31,2)+100,MID(S31,3,2)+LEFT(N31,1),LEFT(S31,2))</f>
        <v>44089</v>
      </c>
    </row>
    <row r="32" spans="1:20" x14ac:dyDescent="0.25">
      <c r="B32" t="s">
        <v>13</v>
      </c>
      <c r="C32" t="s">
        <v>33</v>
      </c>
      <c r="D32" t="s">
        <v>35</v>
      </c>
      <c r="E32">
        <f>_xll.RtGet("IDN",D32,"BID")</f>
        <v>0.16800000000000001</v>
      </c>
      <c r="F32">
        <f>_xll.RtGet("IDN",D32,"ASK")</f>
        <v>0.188</v>
      </c>
      <c r="G32">
        <f t="shared" si="5"/>
        <v>0.17799999999999999</v>
      </c>
      <c r="H32">
        <v>1</v>
      </c>
      <c r="I32">
        <v>1</v>
      </c>
      <c r="J32">
        <v>1</v>
      </c>
      <c r="K32">
        <v>1</v>
      </c>
      <c r="L32" t="s">
        <v>66</v>
      </c>
      <c r="M32" t="str">
        <f t="shared" si="3"/>
        <v>SEK</v>
      </c>
      <c r="N32" s="12" t="s">
        <v>7</v>
      </c>
      <c r="P32" s="16">
        <f>_xll.RHistory(D32,".Timestamp;.Close","START:"&amp;$P$3&amp;" NBROWS:1 INTERVAL:1D",,"SORT:ASC TSREPEAT:NO")</f>
        <v>35048</v>
      </c>
      <c r="Q32">
        <v>8.1300000000000008</v>
      </c>
      <c r="S32" t="str">
        <f>_xll.RtGet("IDN",D32,"GV3_TEXT")</f>
        <v>140920</v>
      </c>
      <c r="T32" s="16">
        <f t="shared" ref="T32:T42" si="6">DATE(RIGHT(S32,2)+100,MID(S32,3,2)+LEFT(N32,1),LEFT(S32,2))</f>
        <v>44179</v>
      </c>
    </row>
    <row r="33" spans="1:20" x14ac:dyDescent="0.25">
      <c r="B33" t="s">
        <v>16</v>
      </c>
      <c r="C33" t="s">
        <v>33</v>
      </c>
      <c r="D33" t="s">
        <v>36</v>
      </c>
      <c r="E33">
        <f>_xll.RtGet("IDN",D33,"BID")</f>
        <v>0.18</v>
      </c>
      <c r="F33">
        <f>_xll.RtGet("IDN",D33,"ASK")</f>
        <v>0.2</v>
      </c>
      <c r="G33">
        <f t="shared" si="5"/>
        <v>0.19</v>
      </c>
      <c r="H33">
        <v>1</v>
      </c>
      <c r="I33">
        <v>1</v>
      </c>
      <c r="J33">
        <v>1</v>
      </c>
      <c r="K33">
        <v>1</v>
      </c>
      <c r="L33" t="s">
        <v>66</v>
      </c>
      <c r="M33" t="str">
        <f t="shared" si="3"/>
        <v>SEK</v>
      </c>
      <c r="N33" s="12" t="s">
        <v>7</v>
      </c>
      <c r="P33" s="16">
        <f>_xll.RHistory(D33,".Timestamp;.Close","START:"&amp;$P$3&amp;" NBROWS:1 INTERVAL:1D",,"SORT:ASC TSREPEAT:NO")</f>
        <v>35048</v>
      </c>
      <c r="Q33">
        <v>7.83</v>
      </c>
      <c r="S33" t="str">
        <f>_xll.RtGet("IDN",D33,"GV3_TEXT")</f>
        <v>141220</v>
      </c>
      <c r="T33" s="16">
        <f t="shared" si="6"/>
        <v>44269</v>
      </c>
    </row>
    <row r="34" spans="1:20" x14ac:dyDescent="0.25">
      <c r="B34" t="s">
        <v>378</v>
      </c>
      <c r="C34" t="s">
        <v>33</v>
      </c>
      <c r="D34" t="s">
        <v>38</v>
      </c>
      <c r="E34">
        <f>_xll.RtGet("IDN",D34,"BID")</f>
        <v>0.2</v>
      </c>
      <c r="F34">
        <f>_xll.RtGet("IDN",D34,"ASK")</f>
        <v>0.22</v>
      </c>
      <c r="G34">
        <f t="shared" si="5"/>
        <v>0.21000000000000002</v>
      </c>
      <c r="H34">
        <v>1</v>
      </c>
      <c r="I34">
        <v>1</v>
      </c>
      <c r="J34">
        <v>1</v>
      </c>
      <c r="K34">
        <v>1</v>
      </c>
      <c r="L34" t="s">
        <v>66</v>
      </c>
      <c r="M34" t="str">
        <f t="shared" si="3"/>
        <v>SEK</v>
      </c>
      <c r="N34" s="12" t="s">
        <v>7</v>
      </c>
      <c r="P34" s="16">
        <f>_xll.RHistory(D34,".Timestamp;.Close","START:"&amp;$P$3&amp;" NBROWS:1 INTERVAL:1D",,"SORT:ASC TSREPEAT:NO")</f>
        <v>35048</v>
      </c>
      <c r="Q34">
        <v>7.69</v>
      </c>
      <c r="S34" t="str">
        <f>_xll.RtGet("IDN",D34,"GV3_TEXT")</f>
        <v>150321</v>
      </c>
      <c r="T34" s="16">
        <f t="shared" si="6"/>
        <v>44362</v>
      </c>
    </row>
    <row r="35" spans="1:20" x14ac:dyDescent="0.25">
      <c r="B35" t="s">
        <v>135</v>
      </c>
      <c r="C35" t="s">
        <v>33</v>
      </c>
      <c r="D35" t="s">
        <v>40</v>
      </c>
      <c r="E35">
        <f>_xll.RtGet("IDN",D35,"BID")</f>
        <v>0.185</v>
      </c>
      <c r="F35">
        <f>_xll.RtGet("IDN",D35,"ASK")</f>
        <v>0.215</v>
      </c>
      <c r="G35">
        <f t="shared" si="5"/>
        <v>0.2</v>
      </c>
      <c r="H35">
        <v>1</v>
      </c>
      <c r="I35">
        <v>1</v>
      </c>
      <c r="J35">
        <v>1</v>
      </c>
      <c r="K35">
        <v>1</v>
      </c>
      <c r="L35" t="s">
        <v>66</v>
      </c>
      <c r="M35" t="str">
        <f t="shared" si="3"/>
        <v>SEK</v>
      </c>
      <c r="N35" s="12" t="s">
        <v>7</v>
      </c>
      <c r="P35" s="16">
        <f>_xll.RHistory(D35,".Timestamp;.Close","START:"&amp;$P$3&amp;" NBROWS:1 INTERVAL:1D",,"SORT:ASC TSREPEAT:NO")</f>
        <v>35048</v>
      </c>
      <c r="Q35">
        <v>7.71</v>
      </c>
      <c r="S35" t="str">
        <f>_xll.RtGet("IDN",D35,"GV3_TEXT")</f>
        <v>140621</v>
      </c>
      <c r="T35" s="16">
        <f t="shared" si="6"/>
        <v>44453</v>
      </c>
    </row>
    <row r="36" spans="1:20" x14ac:dyDescent="0.25">
      <c r="B36" t="s">
        <v>379</v>
      </c>
      <c r="C36" t="s">
        <v>33</v>
      </c>
      <c r="D36" t="s">
        <v>42</v>
      </c>
      <c r="E36">
        <f>_xll.RtGet("IDN",D36,"BID")</f>
        <v>0.2</v>
      </c>
      <c r="F36">
        <f>_xll.RtGet("IDN",D36,"ASK")</f>
        <v>0.22</v>
      </c>
      <c r="G36">
        <f t="shared" si="5"/>
        <v>0.21000000000000002</v>
      </c>
      <c r="H36">
        <v>1</v>
      </c>
      <c r="I36">
        <v>1</v>
      </c>
      <c r="J36">
        <v>1</v>
      </c>
      <c r="K36">
        <v>1</v>
      </c>
      <c r="L36" t="s">
        <v>66</v>
      </c>
      <c r="M36" t="str">
        <f t="shared" si="3"/>
        <v>SEK</v>
      </c>
      <c r="N36" s="12" t="s">
        <v>7</v>
      </c>
      <c r="P36" s="16">
        <f>_xll.RHistory(D36,".Timestamp;.Close","START:"&amp;$P$3&amp;" NBROWS:1 INTERVAL:1D",,"SORT:ASC TSREPEAT:NO")</f>
        <v>35048</v>
      </c>
      <c r="Q36">
        <v>7.75</v>
      </c>
      <c r="S36" t="str">
        <f>_xll.RtGet("IDN",D36,"GV3_TEXT")</f>
        <v>130921</v>
      </c>
      <c r="T36" s="16">
        <f t="shared" si="6"/>
        <v>44543</v>
      </c>
    </row>
    <row r="37" spans="1:20" x14ac:dyDescent="0.25">
      <c r="B37" t="s">
        <v>17</v>
      </c>
      <c r="C37" t="s">
        <v>33</v>
      </c>
      <c r="D37" t="s">
        <v>43</v>
      </c>
      <c r="E37">
        <f>_xll.RtGet("IDN",D37,"BID")</f>
        <v>0.17</v>
      </c>
      <c r="F37">
        <f>_xll.RtGet("IDN",D37,"ASK")</f>
        <v>0.2</v>
      </c>
      <c r="G37">
        <f t="shared" si="5"/>
        <v>0.185</v>
      </c>
      <c r="H37">
        <v>1</v>
      </c>
      <c r="I37">
        <v>1</v>
      </c>
      <c r="J37">
        <v>1</v>
      </c>
      <c r="K37">
        <v>1</v>
      </c>
      <c r="L37" t="s">
        <v>66</v>
      </c>
      <c r="M37" t="str">
        <f t="shared" si="3"/>
        <v>SEK</v>
      </c>
      <c r="N37" s="12" t="s">
        <v>7</v>
      </c>
      <c r="P37" s="16">
        <f>_xll.RHistory(D37,".Timestamp;.Close","START:"&amp;$P$3&amp;" NBROWS:1 INTERVAL:1D",,"SORT:ASC TSREPEAT:NO")</f>
        <v>35048</v>
      </c>
      <c r="Q37">
        <v>7.8</v>
      </c>
      <c r="S37" t="str">
        <f>_xll.RtGet("IDN",D37,"GV3_TEXT")</f>
        <v>131221</v>
      </c>
      <c r="T37" s="16">
        <f t="shared" si="6"/>
        <v>44633</v>
      </c>
    </row>
    <row r="38" spans="1:20" x14ac:dyDescent="0.25">
      <c r="B38" t="s">
        <v>44</v>
      </c>
      <c r="C38" t="s">
        <v>33</v>
      </c>
      <c r="D38" t="s">
        <v>45</v>
      </c>
      <c r="E38">
        <f>_xll.RtGet("IDN",D38,"BID")</f>
        <v>0.20500000000000002</v>
      </c>
      <c r="F38">
        <f>_xll.RtGet("IDN",D38,"ASK")</f>
        <v>0.23500000000000001</v>
      </c>
      <c r="G38">
        <f t="shared" si="5"/>
        <v>0.22000000000000003</v>
      </c>
      <c r="H38">
        <v>1</v>
      </c>
      <c r="I38">
        <v>1</v>
      </c>
      <c r="J38">
        <v>1</v>
      </c>
      <c r="K38">
        <v>1</v>
      </c>
      <c r="L38" t="s">
        <v>66</v>
      </c>
      <c r="M38" t="str">
        <f t="shared" si="3"/>
        <v>SEK</v>
      </c>
      <c r="N38" s="12" t="s">
        <v>7</v>
      </c>
      <c r="P38" s="16">
        <f>_xll.RHistory(D38,".Timestamp;.Close","START:"&amp;$P$3&amp;" NBROWS:1 INTERVAL:1D",,"SORT:ASC TSREPEAT:NO")</f>
        <v>35048</v>
      </c>
      <c r="Q38">
        <v>7.85</v>
      </c>
      <c r="S38" t="str">
        <f>_xll.RtGet("IDN",D38,"GV3_TEXT")</f>
        <v>140322</v>
      </c>
      <c r="T38" s="16">
        <f t="shared" si="6"/>
        <v>44726</v>
      </c>
    </row>
    <row r="39" spans="1:20" x14ac:dyDescent="0.25">
      <c r="B39" t="s">
        <v>46</v>
      </c>
      <c r="C39" t="s">
        <v>33</v>
      </c>
      <c r="D39" t="s">
        <v>47</v>
      </c>
      <c r="E39">
        <f>_xll.RtGet("IDN",D39,"BID")</f>
        <v>0.27900000000000003</v>
      </c>
      <c r="F39">
        <f>_xll.RtGet("IDN",D39,"ASK")</f>
        <v>0.31900000000000001</v>
      </c>
      <c r="G39">
        <f t="shared" si="5"/>
        <v>0.29900000000000004</v>
      </c>
      <c r="H39">
        <v>1</v>
      </c>
      <c r="I39">
        <v>1</v>
      </c>
      <c r="J39">
        <v>1</v>
      </c>
      <c r="K39">
        <v>1</v>
      </c>
      <c r="L39" t="s">
        <v>66</v>
      </c>
      <c r="M39" t="str">
        <f t="shared" si="3"/>
        <v>SEK</v>
      </c>
      <c r="N39" s="12" t="s">
        <v>7</v>
      </c>
      <c r="P39" s="16">
        <f>_xll.RHistory(D39,".Timestamp;.Close","START:"&amp;$P$3&amp;" NBROWS:1 INTERVAL:1D",,"SORT:ASC TSREPEAT:NO")</f>
        <v>36305</v>
      </c>
      <c r="Q39">
        <v>4.5</v>
      </c>
      <c r="S39" t="str">
        <f>_xll.RtGet("IDN",D39,"GV3_TEXT")</f>
        <v>130622</v>
      </c>
      <c r="T39" s="16">
        <f t="shared" si="6"/>
        <v>44817</v>
      </c>
    </row>
    <row r="40" spans="1:20" x14ac:dyDescent="0.25">
      <c r="B40" t="s">
        <v>48</v>
      </c>
      <c r="C40" t="s">
        <v>33</v>
      </c>
      <c r="D40" t="s">
        <v>49</v>
      </c>
      <c r="E40">
        <f>_xll.RtGet("IDN",D40,"BID")</f>
        <v>0.314</v>
      </c>
      <c r="F40">
        <f>_xll.RtGet("IDN",D40,"ASK")</f>
        <v>0.35399999999999998</v>
      </c>
      <c r="G40">
        <f t="shared" si="5"/>
        <v>0.33399999999999996</v>
      </c>
      <c r="H40">
        <v>1</v>
      </c>
      <c r="I40">
        <v>1</v>
      </c>
      <c r="J40">
        <v>1</v>
      </c>
      <c r="K40">
        <v>1</v>
      </c>
      <c r="L40" t="s">
        <v>66</v>
      </c>
      <c r="M40" t="str">
        <f t="shared" si="3"/>
        <v>SEK</v>
      </c>
      <c r="N40" s="12" t="s">
        <v>7</v>
      </c>
      <c r="P40" s="16">
        <f>_xll.RHistory(D40,".Timestamp;.Close","START:"&amp;$P$3&amp;" NBROWS:1 INTERVAL:1D",,"SORT:ASC TSREPEAT:NO")</f>
        <v>36305</v>
      </c>
      <c r="Q40">
        <v>4.6900000000000004</v>
      </c>
      <c r="S40" t="str">
        <f>_xll.RtGet("IDN",D40,"GV3_TEXT")</f>
        <v>190922</v>
      </c>
      <c r="T40" s="16">
        <f t="shared" si="6"/>
        <v>44914</v>
      </c>
    </row>
    <row r="41" spans="1:20" x14ac:dyDescent="0.25">
      <c r="B41" t="s">
        <v>18</v>
      </c>
      <c r="C41" t="s">
        <v>33</v>
      </c>
      <c r="D41" t="s">
        <v>50</v>
      </c>
      <c r="E41">
        <f>_xll.RtGet("IDN",D41,"BID")</f>
        <v>0.29899999999999999</v>
      </c>
      <c r="F41">
        <f>_xll.RtGet("IDN",D41,"ASK")</f>
        <v>0.33900000000000002</v>
      </c>
      <c r="G41">
        <f t="shared" si="5"/>
        <v>0.31900000000000001</v>
      </c>
      <c r="H41">
        <v>1</v>
      </c>
      <c r="I41">
        <v>1</v>
      </c>
      <c r="J41">
        <v>1</v>
      </c>
      <c r="K41">
        <v>1</v>
      </c>
      <c r="L41" t="s">
        <v>66</v>
      </c>
      <c r="M41" t="str">
        <f t="shared" si="3"/>
        <v>SEK</v>
      </c>
      <c r="N41" s="12" t="s">
        <v>7</v>
      </c>
      <c r="P41" s="16">
        <f>_xll.RHistory(D41,".Timestamp;.Close","START:"&amp;$P$3&amp;" NBROWS:1 INTERVAL:1D",,"SORT:ASC TSREPEAT:NO")</f>
        <v>36305</v>
      </c>
      <c r="Q41">
        <v>4.83</v>
      </c>
      <c r="S41" t="str">
        <f>_xll.RtGet("IDN",D41,"GV3_TEXT")</f>
        <v>191222</v>
      </c>
      <c r="T41" s="16">
        <f t="shared" si="6"/>
        <v>45004</v>
      </c>
    </row>
    <row r="42" spans="1:20" x14ac:dyDescent="0.25">
      <c r="B42" t="s">
        <v>51</v>
      </c>
      <c r="C42" t="s">
        <v>33</v>
      </c>
      <c r="D42" t="s">
        <v>52</v>
      </c>
      <c r="E42">
        <f>_xll.RtGet("IDN",D42,"BID")</f>
        <v>0.34900000000000003</v>
      </c>
      <c r="F42">
        <f>_xll.RtGet("IDN",D42,"ASK")</f>
        <v>0.38900000000000001</v>
      </c>
      <c r="G42">
        <f t="shared" si="5"/>
        <v>0.36899999999999999</v>
      </c>
      <c r="H42">
        <v>1</v>
      </c>
      <c r="I42">
        <v>1</v>
      </c>
      <c r="J42">
        <v>1</v>
      </c>
      <c r="K42">
        <v>1</v>
      </c>
      <c r="L42" t="s">
        <v>66</v>
      </c>
      <c r="M42" t="str">
        <f t="shared" si="3"/>
        <v>SEK</v>
      </c>
      <c r="N42" s="12" t="s">
        <v>7</v>
      </c>
      <c r="P42" s="16">
        <f>_xll.RHistory(D42,".Timestamp;.Close","START:"&amp;$P$3&amp;" NBROWS:1 INTERVAL:1D",,"SORT:ASC TSREPEAT:NO")</f>
        <v>36305</v>
      </c>
      <c r="Q42">
        <v>4.91</v>
      </c>
      <c r="S42" t="str">
        <f>_xll.RtGet("IDN",D42,"GV3_TEXT")</f>
        <v>130323</v>
      </c>
      <c r="T42" s="16">
        <f t="shared" si="6"/>
        <v>45090</v>
      </c>
    </row>
    <row r="43" spans="1:20" x14ac:dyDescent="0.25">
      <c r="B43" t="s">
        <v>16</v>
      </c>
      <c r="C43" t="s">
        <v>3</v>
      </c>
      <c r="D43" t="s">
        <v>439</v>
      </c>
      <c r="E43">
        <f>_xll.RtGet("IDN",D43,"BID")</f>
        <v>0.19750000000000001</v>
      </c>
      <c r="F43">
        <f>_xll.RtGet("IDN",D43,"ASK")</f>
        <v>0.24750000000000003</v>
      </c>
      <c r="G43">
        <f t="shared" si="5"/>
        <v>0.22250000000000003</v>
      </c>
      <c r="H43">
        <v>1</v>
      </c>
      <c r="I43">
        <v>1</v>
      </c>
      <c r="J43">
        <v>1</v>
      </c>
      <c r="K43">
        <v>1</v>
      </c>
      <c r="L43" t="s">
        <v>66</v>
      </c>
      <c r="M43" t="str">
        <f t="shared" ref="M43" si="7">B$2</f>
        <v>SEK</v>
      </c>
      <c r="N43" s="12" t="s">
        <v>7</v>
      </c>
      <c r="P43" s="16">
        <f>_xll.RHistory(D43,".Timestamp;.Close","START:"&amp;$P$3&amp;" NBROWS:1 INTERVAL:1D",,"SORT:ASC TSREPEAT:NO")</f>
        <v>35558</v>
      </c>
      <c r="Q43">
        <v>4.72</v>
      </c>
      <c r="T43" s="16"/>
    </row>
    <row r="44" spans="1:20" x14ac:dyDescent="0.25">
      <c r="A44" t="s">
        <v>380</v>
      </c>
      <c r="B44" t="s">
        <v>135</v>
      </c>
      <c r="C44" t="s">
        <v>3</v>
      </c>
      <c r="D44" t="s">
        <v>116</v>
      </c>
      <c r="E44">
        <f>_xll.RtGet("IDN",D44,"BID")</f>
        <v>0.20800000000000002</v>
      </c>
      <c r="F44">
        <f>_xll.RtGet("IDN",D44,"ASK")</f>
        <v>0.22800000000000001</v>
      </c>
      <c r="G44">
        <f t="shared" si="5"/>
        <v>0.21800000000000003</v>
      </c>
      <c r="H44">
        <v>1</v>
      </c>
      <c r="I44">
        <v>1</v>
      </c>
      <c r="J44">
        <v>1</v>
      </c>
      <c r="K44">
        <v>1</v>
      </c>
      <c r="L44" t="s">
        <v>66</v>
      </c>
      <c r="M44" t="str">
        <f t="shared" ref="M44" si="8">B$2</f>
        <v>SEK</v>
      </c>
      <c r="N44" s="12" t="s">
        <v>7</v>
      </c>
      <c r="P44" s="16">
        <f>_xll.RHistory(D44,".Timestamp;.Close","START:"&amp;$P$3&amp;" NBROWS:1 INTERVAL:1D",,"SORT:ASC TSREPEAT:NO")</f>
        <v>37628</v>
      </c>
      <c r="Q44">
        <v>3.96</v>
      </c>
      <c r="T44" s="16"/>
    </row>
    <row r="45" spans="1:20" x14ac:dyDescent="0.25">
      <c r="B45" t="s">
        <v>17</v>
      </c>
      <c r="C45" t="s">
        <v>3</v>
      </c>
      <c r="D45" t="s">
        <v>440</v>
      </c>
      <c r="E45">
        <f>_xll.RtGet("IDN",D45,"BID")</f>
        <v>0.20800000000000002</v>
      </c>
      <c r="F45">
        <f>_xll.RtGet("IDN",D45,"ASK")</f>
        <v>0.22800000000000001</v>
      </c>
      <c r="G45">
        <f t="shared" si="5"/>
        <v>0.21800000000000003</v>
      </c>
      <c r="H45">
        <v>1</v>
      </c>
      <c r="I45">
        <v>1</v>
      </c>
      <c r="J45">
        <v>1</v>
      </c>
      <c r="K45">
        <v>1</v>
      </c>
      <c r="L45" t="s">
        <v>66</v>
      </c>
      <c r="M45" t="str">
        <f t="shared" si="3"/>
        <v>SEK</v>
      </c>
      <c r="N45" s="12" t="s">
        <v>7</v>
      </c>
      <c r="P45" s="16">
        <f>_xll.RHistory(D45,".Timestamp;.Close","START:"&amp;$P$3&amp;" NBROWS:1 INTERVAL:1D",,"SORT:ASC TSREPEAT:NO")</f>
        <v>33637</v>
      </c>
      <c r="Q45">
        <v>11.39</v>
      </c>
      <c r="T45" s="16"/>
    </row>
    <row r="46" spans="1:20" x14ac:dyDescent="0.25">
      <c r="B46" t="s">
        <v>18</v>
      </c>
      <c r="C46" t="s">
        <v>3</v>
      </c>
      <c r="D46" t="s">
        <v>441</v>
      </c>
      <c r="E46">
        <f>_xll.RtGet("IDN",D46,"BID")</f>
        <v>0.23300000000000001</v>
      </c>
      <c r="F46">
        <f>_xll.RtGet("IDN",D46,"ASK")</f>
        <v>0.253</v>
      </c>
      <c r="G46">
        <f t="shared" si="5"/>
        <v>0.24299999999999999</v>
      </c>
      <c r="H46">
        <v>1</v>
      </c>
      <c r="I46">
        <v>1</v>
      </c>
      <c r="J46">
        <v>1</v>
      </c>
      <c r="K46">
        <v>1</v>
      </c>
      <c r="L46" t="s">
        <v>66</v>
      </c>
      <c r="M46" t="str">
        <f t="shared" si="3"/>
        <v>SEK</v>
      </c>
      <c r="N46" s="12" t="s">
        <v>7</v>
      </c>
      <c r="P46" s="16">
        <f>_xll.RHistory(D46,".Timestamp;.Close","START:"&amp;$P$3&amp;" NBROWS:1 INTERVAL:1D",,"SORT:ASC TSREPEAT:NO")</f>
        <v>33637</v>
      </c>
      <c r="Q46">
        <v>11.18</v>
      </c>
      <c r="T46" s="16"/>
    </row>
    <row r="47" spans="1:20" x14ac:dyDescent="0.25">
      <c r="B47" t="s">
        <v>19</v>
      </c>
      <c r="C47" t="s">
        <v>3</v>
      </c>
      <c r="D47" t="s">
        <v>442</v>
      </c>
      <c r="E47">
        <f>_xll.RtGet("IDN",D47,"BID")</f>
        <v>0.28000000000000003</v>
      </c>
      <c r="F47">
        <f>_xll.RtGet("IDN",D47,"ASK")</f>
        <v>0.3</v>
      </c>
      <c r="G47">
        <f t="shared" si="5"/>
        <v>0.29000000000000004</v>
      </c>
      <c r="H47">
        <v>1</v>
      </c>
      <c r="I47">
        <v>1</v>
      </c>
      <c r="J47">
        <v>1</v>
      </c>
      <c r="K47">
        <v>1</v>
      </c>
      <c r="L47" t="s">
        <v>66</v>
      </c>
      <c r="M47" t="str">
        <f t="shared" si="3"/>
        <v>SEK</v>
      </c>
      <c r="N47" s="12" t="s">
        <v>7</v>
      </c>
      <c r="P47" s="16">
        <f>_xll.RHistory(D47,".Timestamp;.Close","START:"&amp;$P$3&amp;" NBROWS:1 INTERVAL:1D",,"SORT:ASC TSREPEAT:NO")</f>
        <v>33637</v>
      </c>
      <c r="Q47">
        <v>11.01</v>
      </c>
      <c r="T47" s="16"/>
    </row>
    <row r="48" spans="1:20" x14ac:dyDescent="0.25">
      <c r="B48" t="s">
        <v>20</v>
      </c>
      <c r="C48" t="s">
        <v>3</v>
      </c>
      <c r="D48" t="s">
        <v>443</v>
      </c>
      <c r="E48">
        <f>_xll.RtGet("IDN",D48,"BID")</f>
        <v>0.318</v>
      </c>
      <c r="F48">
        <f>_xll.RtGet("IDN",D48,"ASK")</f>
        <v>0.33800000000000002</v>
      </c>
      <c r="G48">
        <f t="shared" si="5"/>
        <v>0.32800000000000001</v>
      </c>
      <c r="H48">
        <v>1</v>
      </c>
      <c r="I48">
        <v>1</v>
      </c>
      <c r="J48">
        <v>1</v>
      </c>
      <c r="K48">
        <v>1</v>
      </c>
      <c r="L48" t="s">
        <v>66</v>
      </c>
      <c r="M48" t="str">
        <f t="shared" si="3"/>
        <v>SEK</v>
      </c>
      <c r="N48" s="12" t="s">
        <v>7</v>
      </c>
      <c r="P48" s="16">
        <f>_xll.RHistory(D48,".Timestamp;.Close","START:"&amp;$P$3&amp;" NBROWS:1 INTERVAL:1D",,"SORT:ASC TSREPEAT:NO")</f>
        <v>33637</v>
      </c>
      <c r="Q48">
        <v>10.93</v>
      </c>
    </row>
    <row r="49" spans="2:17" x14ac:dyDescent="0.25">
      <c r="B49" t="s">
        <v>21</v>
      </c>
      <c r="C49" t="s">
        <v>3</v>
      </c>
      <c r="D49" t="s">
        <v>444</v>
      </c>
      <c r="E49">
        <f>_xll.RtGet("IDN",D49,"BID")</f>
        <v>0.36000000000000004</v>
      </c>
      <c r="F49">
        <f>_xll.RtGet("IDN",D49,"ASK")</f>
        <v>0.38</v>
      </c>
      <c r="G49">
        <f t="shared" si="5"/>
        <v>0.37</v>
      </c>
      <c r="H49">
        <v>1</v>
      </c>
      <c r="I49">
        <v>1</v>
      </c>
      <c r="J49">
        <v>1</v>
      </c>
      <c r="K49">
        <v>1</v>
      </c>
      <c r="L49" t="s">
        <v>66</v>
      </c>
      <c r="M49" t="str">
        <f t="shared" si="3"/>
        <v>SEK</v>
      </c>
      <c r="N49" s="12" t="s">
        <v>7</v>
      </c>
      <c r="P49" s="16">
        <f>_xll.RHistory(D49,".Timestamp;.Close","START:"&amp;$P$3&amp;" NBROWS:1 INTERVAL:1D",,"SORT:ASC TSREPEAT:NO")</f>
        <v>35655</v>
      </c>
      <c r="Q49">
        <v>6.4</v>
      </c>
    </row>
    <row r="50" spans="2:17" x14ac:dyDescent="0.25">
      <c r="B50" t="s">
        <v>22</v>
      </c>
      <c r="C50" t="s">
        <v>3</v>
      </c>
      <c r="D50" t="s">
        <v>445</v>
      </c>
      <c r="E50">
        <f>_xll.RtGet("IDN",D50,"BID")</f>
        <v>0.39800000000000002</v>
      </c>
      <c r="F50">
        <f>_xll.RtGet("IDN",D50,"ASK")</f>
        <v>0.41800000000000004</v>
      </c>
      <c r="G50">
        <f t="shared" si="5"/>
        <v>0.40800000000000003</v>
      </c>
      <c r="H50">
        <v>1</v>
      </c>
      <c r="I50">
        <v>1</v>
      </c>
      <c r="J50">
        <v>1</v>
      </c>
      <c r="K50">
        <v>1</v>
      </c>
      <c r="L50" t="s">
        <v>66</v>
      </c>
      <c r="M50" t="str">
        <f t="shared" si="3"/>
        <v>SEK</v>
      </c>
      <c r="N50" s="12" t="s">
        <v>7</v>
      </c>
      <c r="P50" s="16">
        <f>_xll.RHistory(D50,".Timestamp;.Close","START:"&amp;$P$3&amp;" NBROWS:1 INTERVAL:1D",,"SORT:ASC TSREPEAT:NO")</f>
        <v>33637</v>
      </c>
      <c r="Q50">
        <v>10.76</v>
      </c>
    </row>
    <row r="51" spans="2:17" x14ac:dyDescent="0.25">
      <c r="B51" t="s">
        <v>23</v>
      </c>
      <c r="C51" t="s">
        <v>3</v>
      </c>
      <c r="D51" t="s">
        <v>446</v>
      </c>
      <c r="E51">
        <f>_xll.RtGet("IDN",D51,"BID")</f>
        <v>0.443</v>
      </c>
      <c r="F51">
        <f>_xll.RtGet("IDN",D51,"ASK")</f>
        <v>0.46300000000000002</v>
      </c>
      <c r="G51">
        <f t="shared" si="5"/>
        <v>0.45300000000000001</v>
      </c>
      <c r="H51">
        <v>1</v>
      </c>
      <c r="I51">
        <v>1</v>
      </c>
      <c r="J51">
        <v>1</v>
      </c>
      <c r="K51">
        <v>1</v>
      </c>
      <c r="L51" t="s">
        <v>66</v>
      </c>
      <c r="M51" t="str">
        <f t="shared" si="3"/>
        <v>SEK</v>
      </c>
      <c r="N51" s="12" t="s">
        <v>7</v>
      </c>
      <c r="P51" s="16">
        <f>_xll.RHistory(D51,".Timestamp;.Close","START:"&amp;$P$3&amp;" NBROWS:1 INTERVAL:1D",,"SORT:ASC TSREPEAT:NO")</f>
        <v>35655</v>
      </c>
      <c r="Q51">
        <v>6.63</v>
      </c>
    </row>
    <row r="52" spans="2:17" x14ac:dyDescent="0.25">
      <c r="B52" t="s">
        <v>24</v>
      </c>
      <c r="C52" t="s">
        <v>3</v>
      </c>
      <c r="D52" t="s">
        <v>447</v>
      </c>
      <c r="E52">
        <f>_xll.RtGet("IDN",D52,"BID")</f>
        <v>0.48000000000000004</v>
      </c>
      <c r="F52">
        <f>_xll.RtGet("IDN",D52,"ASK")</f>
        <v>0.5</v>
      </c>
      <c r="G52">
        <f t="shared" si="5"/>
        <v>0.49</v>
      </c>
      <c r="H52">
        <v>1</v>
      </c>
      <c r="I52">
        <v>1</v>
      </c>
      <c r="J52">
        <v>1</v>
      </c>
      <c r="K52">
        <v>1</v>
      </c>
      <c r="L52" t="s">
        <v>66</v>
      </c>
      <c r="M52" t="str">
        <f t="shared" si="3"/>
        <v>SEK</v>
      </c>
      <c r="N52" s="12" t="s">
        <v>7</v>
      </c>
      <c r="P52" s="16">
        <f>_xll.RHistory(D52,".Timestamp;.Close","START:"&amp;$P$3&amp;" NBROWS:1 INTERVAL:1D",,"SORT:ASC TSREPEAT:NO")</f>
        <v>35655</v>
      </c>
      <c r="Q52">
        <v>6.73</v>
      </c>
    </row>
    <row r="53" spans="2:17" x14ac:dyDescent="0.25">
      <c r="B53" t="s">
        <v>25</v>
      </c>
      <c r="C53" t="s">
        <v>3</v>
      </c>
      <c r="D53" t="s">
        <v>448</v>
      </c>
      <c r="E53">
        <f>_xll.RtGet("IDN",D53,"BID")</f>
        <v>0.51300000000000001</v>
      </c>
      <c r="F53">
        <f>_xll.RtGet("IDN",D53,"ASK")</f>
        <v>0.53300000000000003</v>
      </c>
      <c r="G53">
        <f t="shared" si="5"/>
        <v>0.52300000000000002</v>
      </c>
      <c r="H53">
        <v>1</v>
      </c>
      <c r="I53">
        <v>1</v>
      </c>
      <c r="J53">
        <v>1</v>
      </c>
      <c r="K53">
        <v>1</v>
      </c>
      <c r="L53" t="s">
        <v>66</v>
      </c>
      <c r="M53" t="str">
        <f t="shared" si="3"/>
        <v>SEK</v>
      </c>
      <c r="N53" s="12" t="s">
        <v>7</v>
      </c>
      <c r="P53" s="16">
        <f>_xll.RHistory(D53,".Timestamp;.Close","START:"&amp;$P$3&amp;" NBROWS:1 INTERVAL:1D",,"SORT:ASC TSREPEAT:NO")</f>
        <v>33637</v>
      </c>
      <c r="Q53">
        <v>10.65</v>
      </c>
    </row>
    <row r="54" spans="2:17" x14ac:dyDescent="0.25">
      <c r="B54" t="s">
        <v>26</v>
      </c>
      <c r="C54" t="s">
        <v>3</v>
      </c>
      <c r="D54" t="s">
        <v>449</v>
      </c>
      <c r="E54">
        <f>_xll.RtGet("IDN",D54,"BID")</f>
        <v>0.58800000000000008</v>
      </c>
      <c r="F54">
        <f>_xll.RtGet("IDN",D54,"ASK")</f>
        <v>0.60799999999999998</v>
      </c>
      <c r="G54">
        <f t="shared" si="5"/>
        <v>0.59800000000000009</v>
      </c>
      <c r="H54">
        <v>1</v>
      </c>
      <c r="I54">
        <v>1</v>
      </c>
      <c r="J54">
        <v>1</v>
      </c>
      <c r="K54">
        <v>1</v>
      </c>
      <c r="L54" t="s">
        <v>66</v>
      </c>
      <c r="M54" t="str">
        <f t="shared" si="3"/>
        <v>SEK</v>
      </c>
      <c r="N54" s="12" t="s">
        <v>7</v>
      </c>
      <c r="P54" s="16">
        <f>_xll.RHistory(D54,".Timestamp;.Close","START:"&amp;$P$3&amp;" NBROWS:1 INTERVAL:1D",,"SORT:ASC TSREPEAT:NO")</f>
        <v>39457</v>
      </c>
      <c r="Q54">
        <v>4.7925000000000004</v>
      </c>
    </row>
    <row r="55" spans="2:17" x14ac:dyDescent="0.25">
      <c r="B55" t="s">
        <v>27</v>
      </c>
      <c r="C55" t="s">
        <v>3</v>
      </c>
      <c r="D55" t="s">
        <v>450</v>
      </c>
      <c r="E55">
        <f>_xll.RtGet("IDN",D55,"BID")</f>
        <v>0.64800000000000002</v>
      </c>
      <c r="F55">
        <f>_xll.RtGet("IDN",D55,"ASK")</f>
        <v>0.67800000000000005</v>
      </c>
      <c r="G55">
        <f t="shared" si="5"/>
        <v>0.66300000000000003</v>
      </c>
      <c r="H55">
        <v>1</v>
      </c>
      <c r="I55">
        <v>1</v>
      </c>
      <c r="J55">
        <v>1</v>
      </c>
      <c r="K55">
        <v>1</v>
      </c>
      <c r="L55" t="s">
        <v>66</v>
      </c>
      <c r="M55" t="str">
        <f t="shared" si="3"/>
        <v>SEK</v>
      </c>
      <c r="N55" s="12" t="s">
        <v>7</v>
      </c>
      <c r="P55" s="16">
        <f>_xll.RHistory(D55,".Timestamp;.Close","START:"&amp;$P$3&amp;" NBROWS:1 INTERVAL:1D",,"SORT:ASC TSREPEAT:NO")</f>
        <v>39457</v>
      </c>
      <c r="Q55">
        <v>4.8099999999999996</v>
      </c>
    </row>
    <row r="56" spans="2:17" x14ac:dyDescent="0.25">
      <c r="B56" t="s">
        <v>28</v>
      </c>
      <c r="C56" t="s">
        <v>3</v>
      </c>
      <c r="D56" t="s">
        <v>451</v>
      </c>
      <c r="E56">
        <f>_xll.RtGet("IDN",D56,"BID")</f>
        <v>0.66800000000000004</v>
      </c>
      <c r="F56">
        <f>_xll.RtGet("IDN",D56,"ASK")</f>
        <v>0.69800000000000006</v>
      </c>
      <c r="G56">
        <f t="shared" si="5"/>
        <v>0.68300000000000005</v>
      </c>
      <c r="H56">
        <v>1</v>
      </c>
      <c r="I56">
        <v>1</v>
      </c>
      <c r="J56">
        <v>1</v>
      </c>
      <c r="K56">
        <v>1</v>
      </c>
      <c r="L56" t="s">
        <v>66</v>
      </c>
      <c r="M56" t="str">
        <f t="shared" si="3"/>
        <v>SEK</v>
      </c>
      <c r="N56" s="12" t="s">
        <v>7</v>
      </c>
      <c r="P56" s="16">
        <f>_xll.RHistory(D56,".Timestamp;.Close","START:"&amp;$P$3&amp;" NBROWS:1 INTERVAL:1D",,"SORT:ASC TSREPEAT:NO")</f>
        <v>39484</v>
      </c>
      <c r="Q56">
        <v>4.5925000000000002</v>
      </c>
    </row>
    <row r="57" spans="2:17" x14ac:dyDescent="0.25">
      <c r="B57" t="s">
        <v>30</v>
      </c>
      <c r="C57" t="s">
        <v>3</v>
      </c>
      <c r="D57" t="s">
        <v>452</v>
      </c>
      <c r="E57">
        <f>_xll.RtGet("IDN",D57,"BID")</f>
        <v>0.54</v>
      </c>
      <c r="F57">
        <f>_xll.RtGet("IDN",D57,"ASK")</f>
        <v>0.57000000000000006</v>
      </c>
      <c r="G57">
        <f t="shared" si="5"/>
        <v>0.55500000000000005</v>
      </c>
      <c r="H57">
        <v>1</v>
      </c>
      <c r="I57">
        <v>1</v>
      </c>
      <c r="J57">
        <v>1</v>
      </c>
      <c r="K57">
        <v>1</v>
      </c>
      <c r="L57" t="s">
        <v>66</v>
      </c>
      <c r="M57" t="str">
        <f t="shared" si="3"/>
        <v>SEK</v>
      </c>
      <c r="N57" s="12" t="s">
        <v>7</v>
      </c>
      <c r="P57" s="16">
        <f>_xll.RHistory(D57,".Timestamp;.Close","START:"&amp;$P$3&amp;" NBROWS:1 INTERVAL:1D",,"SORT:ASC TSREPEAT:NO")</f>
        <v>40947</v>
      </c>
      <c r="Q57">
        <v>2.4550000000000001</v>
      </c>
    </row>
  </sheetData>
  <dataValidations disablePrompts="1" count="1">
    <dataValidation type="list" allowBlank="1" showInputMessage="1" showErrorMessage="1" sqref="L5:L57" xr:uid="{3B4D4A55-569D-4483-BE34-EBC7B8B36026}">
      <formula1>"MID,BIDASK"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74317-CEBD-493C-9643-8943043EC18F}">
  <sheetPr>
    <tabColor theme="9"/>
  </sheetPr>
  <dimension ref="A2:T98"/>
  <sheetViews>
    <sheetView workbookViewId="0">
      <selection activeCell="H8" sqref="H8"/>
    </sheetView>
  </sheetViews>
  <sheetFormatPr defaultRowHeight="15" x14ac:dyDescent="0.25"/>
  <cols>
    <col min="1" max="1" width="9.85546875" bestFit="1" customWidth="1"/>
    <col min="2" max="2" width="8.7109375" bestFit="1" customWidth="1"/>
    <col min="3" max="3" width="5.28515625" bestFit="1" customWidth="1"/>
    <col min="4" max="4" width="16.5703125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bestFit="1" customWidth="1"/>
    <col min="16" max="16" width="11.85546875" bestFit="1" customWidth="1"/>
    <col min="20" max="20" width="14" bestFit="1" customWidth="1"/>
  </cols>
  <sheetData>
    <row r="2" spans="2:20" x14ac:dyDescent="0.25">
      <c r="B2" s="1" t="s">
        <v>71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2:20" x14ac:dyDescent="0.25">
      <c r="B3" s="4" t="s">
        <v>54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  <c r="P3" s="28" t="str">
        <f>"01-Jan-1990"</f>
        <v>01-Jan-1990</v>
      </c>
    </row>
    <row r="4" spans="2:20" x14ac:dyDescent="0.25">
      <c r="B4" s="5" t="s">
        <v>0</v>
      </c>
      <c r="C4" s="5" t="s">
        <v>55</v>
      </c>
      <c r="D4" s="5" t="s">
        <v>56</v>
      </c>
      <c r="E4" s="5" t="s">
        <v>57</v>
      </c>
      <c r="F4" s="5" t="s">
        <v>58</v>
      </c>
      <c r="G4" s="5" t="s">
        <v>59</v>
      </c>
      <c r="H4" s="6" t="s">
        <v>60</v>
      </c>
      <c r="I4" s="6" t="s">
        <v>61</v>
      </c>
      <c r="J4" s="6" t="s">
        <v>62</v>
      </c>
      <c r="K4" s="6" t="s">
        <v>63</v>
      </c>
      <c r="L4" s="6" t="s">
        <v>64</v>
      </c>
      <c r="M4" s="7" t="s">
        <v>65</v>
      </c>
      <c r="N4" s="7" t="s">
        <v>236</v>
      </c>
      <c r="P4" s="7" t="s">
        <v>384</v>
      </c>
      <c r="Q4" s="7" t="s">
        <v>382</v>
      </c>
      <c r="S4" s="7" t="s">
        <v>393</v>
      </c>
      <c r="T4" s="7" t="s">
        <v>394</v>
      </c>
    </row>
    <row r="5" spans="2:20" x14ac:dyDescent="0.25">
      <c r="B5" t="s">
        <v>5</v>
      </c>
      <c r="C5" t="s">
        <v>1</v>
      </c>
      <c r="D5" t="s">
        <v>593</v>
      </c>
      <c r="E5">
        <f>_xll.RtGet("IDN",D5,"BID")</f>
        <v>7.8E-2</v>
      </c>
      <c r="F5">
        <f>_xll.RtGet("IDN",D5,"ASK")</f>
        <v>0.128</v>
      </c>
      <c r="G5">
        <f>AVERAGE(E5:F5)</f>
        <v>0.10300000000000001</v>
      </c>
      <c r="H5">
        <v>1</v>
      </c>
      <c r="I5">
        <v>1</v>
      </c>
      <c r="J5">
        <v>1</v>
      </c>
      <c r="K5">
        <v>1</v>
      </c>
      <c r="L5" t="s">
        <v>66</v>
      </c>
      <c r="M5" t="str">
        <f>B$2</f>
        <v>USD</v>
      </c>
      <c r="N5" s="12">
        <v>0</v>
      </c>
      <c r="P5" s="16">
        <f>_xll.RHistory(D5,".Timestamp;.Close","START:"&amp;$P$3&amp;" NBROWS:1 INTERVAL:1D",,"SORT:ASC TSREPEAT:NO")</f>
        <v>37112</v>
      </c>
      <c r="Q5">
        <v>3.5230000000000001</v>
      </c>
    </row>
    <row r="6" spans="2:20" x14ac:dyDescent="0.25">
      <c r="B6" t="s">
        <v>6</v>
      </c>
      <c r="C6" t="s">
        <v>1</v>
      </c>
      <c r="D6" t="s">
        <v>594</v>
      </c>
      <c r="E6">
        <f>_xll.RtGet("IDN",D6,"BID")</f>
        <v>7.8E-2</v>
      </c>
      <c r="F6">
        <f>_xll.RtGet("IDN",D6,"ASK")</f>
        <v>0.128</v>
      </c>
      <c r="G6">
        <f t="shared" ref="G6:G21" si="0">AVERAGE(E6:F6)</f>
        <v>0.10300000000000001</v>
      </c>
      <c r="H6">
        <v>1</v>
      </c>
      <c r="I6">
        <v>1</v>
      </c>
      <c r="J6">
        <v>1</v>
      </c>
      <c r="K6">
        <v>1</v>
      </c>
      <c r="L6" t="s">
        <v>66</v>
      </c>
      <c r="M6" t="str">
        <f t="shared" ref="M6:M21" si="1">B$2</f>
        <v>USD</v>
      </c>
      <c r="N6" s="12">
        <v>1</v>
      </c>
      <c r="P6" s="16">
        <f>_xll.RHistory(D6,".Timestamp;.Close","START:"&amp;$P$3&amp;" NBROWS:1 INTERVAL:1D",,"SORT:ASC TSREPEAT:NO")</f>
        <v>37112</v>
      </c>
      <c r="Q6">
        <v>3.4630000000000001</v>
      </c>
    </row>
    <row r="7" spans="2:20" x14ac:dyDescent="0.25">
      <c r="B7" t="s">
        <v>7</v>
      </c>
      <c r="C7" t="s">
        <v>1</v>
      </c>
      <c r="D7" t="s">
        <v>595</v>
      </c>
      <c r="E7">
        <f>_xll.RtGet("IDN",D7,"BID")</f>
        <v>7.3999999999999996E-2</v>
      </c>
      <c r="F7">
        <f>_xll.RtGet("IDN",D7,"ASK")</f>
        <v>0.124</v>
      </c>
      <c r="G7">
        <f t="shared" si="0"/>
        <v>9.9000000000000005E-2</v>
      </c>
      <c r="H7">
        <v>1</v>
      </c>
      <c r="I7">
        <v>1</v>
      </c>
      <c r="J7">
        <v>1</v>
      </c>
      <c r="K7">
        <v>1</v>
      </c>
      <c r="L7" t="s">
        <v>66</v>
      </c>
      <c r="M7" t="str">
        <f t="shared" si="1"/>
        <v>USD</v>
      </c>
      <c r="N7" s="12">
        <v>2</v>
      </c>
      <c r="P7" s="16">
        <f>_xll.RHistory(D7,".Timestamp;.Close","START:"&amp;$P$3&amp;" NBROWS:1 INTERVAL:1D",,"SORT:ASC TSREPEAT:NO")</f>
        <v>37112</v>
      </c>
      <c r="Q7">
        <v>3.419</v>
      </c>
    </row>
    <row r="8" spans="2:20" x14ac:dyDescent="0.25">
      <c r="B8" t="s">
        <v>8</v>
      </c>
      <c r="C8" t="s">
        <v>1</v>
      </c>
      <c r="D8" t="s">
        <v>596</v>
      </c>
      <c r="E8">
        <f>_xll.RtGet("IDN",D8,"BID")</f>
        <v>6.9000000000000006E-2</v>
      </c>
      <c r="F8">
        <f>_xll.RtGet("IDN",D8,"ASK")</f>
        <v>0.11900000000000001</v>
      </c>
      <c r="G8">
        <f t="shared" si="0"/>
        <v>9.4E-2</v>
      </c>
      <c r="H8">
        <v>1</v>
      </c>
      <c r="I8">
        <v>1</v>
      </c>
      <c r="J8">
        <v>1</v>
      </c>
      <c r="K8">
        <v>1</v>
      </c>
      <c r="L8" t="s">
        <v>66</v>
      </c>
      <c r="M8" t="str">
        <f t="shared" si="1"/>
        <v>USD</v>
      </c>
      <c r="N8" s="12">
        <v>3</v>
      </c>
      <c r="P8" s="16">
        <f>_xll.RHistory(D8,".Timestamp;.Close","START:"&amp;$P$3&amp;" NBROWS:1 INTERVAL:1D",,"SORT:ASC TSREPEAT:NO")</f>
        <v>37112</v>
      </c>
      <c r="Q8">
        <v>3.41</v>
      </c>
    </row>
    <row r="9" spans="2:20" x14ac:dyDescent="0.25">
      <c r="B9" t="s">
        <v>9</v>
      </c>
      <c r="C9" t="s">
        <v>1</v>
      </c>
      <c r="D9" t="s">
        <v>597</v>
      </c>
      <c r="E9">
        <f>_xll.RtGet("IDN",D9,"BID")</f>
        <v>6.6000000000000003E-2</v>
      </c>
      <c r="F9">
        <f>_xll.RtGet("IDN",D9,"ASK")</f>
        <v>0.11600000000000001</v>
      </c>
      <c r="G9">
        <f t="shared" si="0"/>
        <v>9.0999999999999998E-2</v>
      </c>
      <c r="H9">
        <v>1</v>
      </c>
      <c r="I9">
        <v>1</v>
      </c>
      <c r="J9">
        <v>1</v>
      </c>
      <c r="K9">
        <v>1</v>
      </c>
      <c r="L9" t="s">
        <v>66</v>
      </c>
      <c r="M9" t="str">
        <f t="shared" si="1"/>
        <v>USD</v>
      </c>
      <c r="N9" s="12">
        <v>4</v>
      </c>
      <c r="P9" s="16">
        <f>_xll.RHistory(D9,".Timestamp;.Close","START:"&amp;$P$3&amp;" NBROWS:1 INTERVAL:1D",,"SORT:ASC TSREPEAT:NO")</f>
        <v>37112</v>
      </c>
      <c r="Q9">
        <v>3.403</v>
      </c>
    </row>
    <row r="10" spans="2:20" x14ac:dyDescent="0.25">
      <c r="B10" t="s">
        <v>10</v>
      </c>
      <c r="C10" t="s">
        <v>1</v>
      </c>
      <c r="D10" t="s">
        <v>598</v>
      </c>
      <c r="E10">
        <f>_xll.RtGet("IDN",D10,"BID")</f>
        <v>6.3E-2</v>
      </c>
      <c r="F10">
        <f>_xll.RtGet("IDN",D10,"ASK")</f>
        <v>0.113</v>
      </c>
      <c r="G10">
        <f t="shared" si="0"/>
        <v>8.7999999999999995E-2</v>
      </c>
      <c r="H10">
        <v>1</v>
      </c>
      <c r="I10">
        <v>1</v>
      </c>
      <c r="J10">
        <v>1</v>
      </c>
      <c r="K10">
        <v>1</v>
      </c>
      <c r="L10" t="s">
        <v>66</v>
      </c>
      <c r="M10" t="str">
        <f t="shared" si="1"/>
        <v>USD</v>
      </c>
      <c r="N10" s="12">
        <v>5</v>
      </c>
      <c r="P10" s="16">
        <f>_xll.RHistory(D10,".Timestamp;.Close","START:"&amp;$P$3&amp;" NBROWS:1 INTERVAL:1D",,"SORT:ASC TSREPEAT:NO")</f>
        <v>37112</v>
      </c>
      <c r="Q10">
        <v>3.3940000000000001</v>
      </c>
    </row>
    <row r="11" spans="2:20" x14ac:dyDescent="0.25">
      <c r="B11" t="s">
        <v>11</v>
      </c>
      <c r="C11" t="s">
        <v>1</v>
      </c>
      <c r="D11" t="s">
        <v>599</v>
      </c>
      <c r="E11">
        <f>_xll.RtGet("IDN",D11,"BID")</f>
        <v>6.0999999999999999E-2</v>
      </c>
      <c r="F11">
        <f>_xll.RtGet("IDN",D11,"ASK")</f>
        <v>0.111</v>
      </c>
      <c r="G11">
        <f t="shared" si="0"/>
        <v>8.5999999999999993E-2</v>
      </c>
      <c r="H11">
        <v>1</v>
      </c>
      <c r="I11">
        <v>1</v>
      </c>
      <c r="J11">
        <v>1</v>
      </c>
      <c r="K11">
        <v>1</v>
      </c>
      <c r="L11" t="s">
        <v>66</v>
      </c>
      <c r="M11" t="str">
        <f t="shared" si="1"/>
        <v>USD</v>
      </c>
      <c r="N11" s="12">
        <v>6</v>
      </c>
      <c r="P11" s="16">
        <f>_xll.RHistory(D11,".Timestamp;.Close","START:"&amp;$P$3&amp;" NBROWS:1 INTERVAL:1D",,"SORT:ASC TSREPEAT:NO")</f>
        <v>37112</v>
      </c>
      <c r="Q11">
        <v>3.3940000000000001</v>
      </c>
    </row>
    <row r="12" spans="2:20" x14ac:dyDescent="0.25">
      <c r="B12" t="s">
        <v>12</v>
      </c>
      <c r="C12" t="s">
        <v>1</v>
      </c>
      <c r="D12" t="s">
        <v>600</v>
      </c>
      <c r="E12">
        <f>_xll.RtGet("IDN",D12,"BID")</f>
        <v>5.9000000000000004E-2</v>
      </c>
      <c r="F12">
        <f>_xll.RtGet("IDN",D12,"ASK")</f>
        <v>0.109</v>
      </c>
      <c r="G12">
        <f t="shared" si="0"/>
        <v>8.4000000000000005E-2</v>
      </c>
      <c r="H12">
        <v>1</v>
      </c>
      <c r="I12">
        <v>1</v>
      </c>
      <c r="J12">
        <v>1</v>
      </c>
      <c r="K12">
        <v>1</v>
      </c>
      <c r="L12" t="s">
        <v>66</v>
      </c>
      <c r="M12" t="str">
        <f t="shared" si="1"/>
        <v>USD</v>
      </c>
      <c r="N12" s="12">
        <v>7</v>
      </c>
      <c r="P12" s="16">
        <f>_xll.RHistory(D12,".Timestamp;.Close","START:"&amp;$P$3&amp;" NBROWS:1 INTERVAL:1D",,"SORT:ASC TSREPEAT:NO")</f>
        <v>37112</v>
      </c>
      <c r="Q12">
        <v>3.4079999999999999</v>
      </c>
    </row>
    <row r="13" spans="2:20" x14ac:dyDescent="0.25">
      <c r="B13" t="s">
        <v>13</v>
      </c>
      <c r="C13" t="s">
        <v>1</v>
      </c>
      <c r="D13" t="s">
        <v>601</v>
      </c>
      <c r="E13">
        <f>_xll.RtGet("IDN",D13,"BID")</f>
        <v>5.9000000000000004E-2</v>
      </c>
      <c r="F13">
        <f>_xll.RtGet("IDN",D13,"ASK")</f>
        <v>0.109</v>
      </c>
      <c r="G13">
        <f t="shared" si="0"/>
        <v>8.4000000000000005E-2</v>
      </c>
      <c r="H13">
        <v>1</v>
      </c>
      <c r="I13">
        <v>1</v>
      </c>
      <c r="J13">
        <v>1</v>
      </c>
      <c r="K13">
        <v>1</v>
      </c>
      <c r="L13" t="s">
        <v>66</v>
      </c>
      <c r="M13" t="str">
        <f t="shared" si="1"/>
        <v>USD</v>
      </c>
      <c r="N13" s="12">
        <v>8</v>
      </c>
      <c r="P13" s="16">
        <f>_xll.RHistory(D13,".Timestamp;.Close","START:"&amp;$P$3&amp;" NBROWS:1 INTERVAL:1D",,"SORT:ASC TSREPEAT:NO")</f>
        <v>37112</v>
      </c>
      <c r="Q13">
        <v>3.43</v>
      </c>
    </row>
    <row r="14" spans="2:20" x14ac:dyDescent="0.25">
      <c r="B14" t="s">
        <v>14</v>
      </c>
      <c r="C14" t="s">
        <v>1</v>
      </c>
      <c r="D14" t="s">
        <v>602</v>
      </c>
      <c r="E14">
        <f>_xll.RtGet("IDN",D14,"BID")</f>
        <v>5.9000000000000004E-2</v>
      </c>
      <c r="F14">
        <f>_xll.RtGet("IDN",D14,"ASK")</f>
        <v>0.109</v>
      </c>
      <c r="G14">
        <f t="shared" si="0"/>
        <v>8.4000000000000005E-2</v>
      </c>
      <c r="H14">
        <v>1</v>
      </c>
      <c r="I14">
        <v>1</v>
      </c>
      <c r="J14">
        <v>1</v>
      </c>
      <c r="K14">
        <v>1</v>
      </c>
      <c r="L14" t="s">
        <v>66</v>
      </c>
      <c r="M14" t="str">
        <f t="shared" si="1"/>
        <v>USD</v>
      </c>
      <c r="N14" s="12">
        <v>9</v>
      </c>
      <c r="P14" s="16">
        <f>_xll.RHistory(D14,".Timestamp;.Close","START:"&amp;$P$3&amp;" NBROWS:1 INTERVAL:1D",,"SORT:ASC TSREPEAT:NO")</f>
        <v>37112</v>
      </c>
      <c r="Q14">
        <v>3.464</v>
      </c>
    </row>
    <row r="15" spans="2:20" x14ac:dyDescent="0.25">
      <c r="B15" t="s">
        <v>15</v>
      </c>
      <c r="C15" t="s">
        <v>1</v>
      </c>
      <c r="D15" t="s">
        <v>603</v>
      </c>
      <c r="E15">
        <f>_xll.RtGet("IDN",D15,"BID")</f>
        <v>6.2E-2</v>
      </c>
      <c r="F15">
        <f>_xll.RtGet("IDN",D15,"ASK")</f>
        <v>0.112</v>
      </c>
      <c r="G15">
        <f t="shared" si="0"/>
        <v>8.6999999999999994E-2</v>
      </c>
      <c r="H15">
        <v>1</v>
      </c>
      <c r="I15">
        <v>1</v>
      </c>
      <c r="J15">
        <v>1</v>
      </c>
      <c r="K15">
        <v>1</v>
      </c>
      <c r="L15" t="s">
        <v>66</v>
      </c>
      <c r="M15" t="str">
        <f t="shared" si="1"/>
        <v>USD</v>
      </c>
      <c r="N15" s="12">
        <v>10</v>
      </c>
      <c r="P15" s="16">
        <f>_xll.RHistory(D15,".Timestamp;.Close","START:"&amp;$P$3&amp;" NBROWS:1 INTERVAL:1D",,"SORT:ASC TSREPEAT:NO")</f>
        <v>37112</v>
      </c>
      <c r="Q15">
        <v>3.5030000000000001</v>
      </c>
    </row>
    <row r="16" spans="2:20" x14ac:dyDescent="0.25">
      <c r="B16" t="s">
        <v>16</v>
      </c>
      <c r="C16" t="s">
        <v>1</v>
      </c>
      <c r="D16" t="s">
        <v>604</v>
      </c>
      <c r="E16">
        <f>_xll.RtGet("IDN",D16,"BID")</f>
        <v>6.4000000000000001E-2</v>
      </c>
      <c r="F16">
        <f>_xll.RtGet("IDN",D16,"ASK")</f>
        <v>0.114</v>
      </c>
      <c r="G16">
        <f t="shared" si="0"/>
        <v>8.8999999999999996E-2</v>
      </c>
      <c r="H16">
        <v>1</v>
      </c>
      <c r="I16">
        <v>1</v>
      </c>
      <c r="J16">
        <v>1</v>
      </c>
      <c r="K16">
        <v>1</v>
      </c>
      <c r="L16" t="s">
        <v>66</v>
      </c>
      <c r="M16" t="str">
        <f t="shared" si="1"/>
        <v>USD</v>
      </c>
      <c r="N16" s="12">
        <v>11</v>
      </c>
      <c r="P16" s="16">
        <f>_xll.RHistory(D16,".Timestamp;.Close","START:"&amp;$P$3&amp;" NBROWS:1 INTERVAL:1D",,"SORT:ASC TSREPEAT:NO")</f>
        <v>37112</v>
      </c>
      <c r="Q16">
        <v>3.5390000000000001</v>
      </c>
    </row>
    <row r="17" spans="2:17" x14ac:dyDescent="0.25">
      <c r="B17" t="s">
        <v>37</v>
      </c>
      <c r="C17" t="s">
        <v>1</v>
      </c>
      <c r="D17" t="s">
        <v>606</v>
      </c>
      <c r="E17">
        <f>_xll.RtGet("IDN",D17,"BID")</f>
        <v>7.3999999999999996E-2</v>
      </c>
      <c r="F17">
        <f>_xll.RtGet("IDN",D17,"ASK")</f>
        <v>0.124</v>
      </c>
      <c r="G17">
        <f t="shared" si="0"/>
        <v>9.9000000000000005E-2</v>
      </c>
      <c r="H17">
        <v>1</v>
      </c>
      <c r="I17">
        <v>1</v>
      </c>
      <c r="J17">
        <v>1</v>
      </c>
      <c r="K17">
        <v>1</v>
      </c>
      <c r="L17" t="s">
        <v>66</v>
      </c>
      <c r="M17" t="str">
        <f t="shared" si="1"/>
        <v>USD</v>
      </c>
      <c r="N17" s="12">
        <v>12</v>
      </c>
      <c r="P17" s="16">
        <f>_xll.RHistory(D17,".Timestamp;.Close","START:"&amp;$P$3&amp;" NBROWS:1 INTERVAL:1D",,"SORT:ASC TSREPEAT:NO")</f>
        <v>37112</v>
      </c>
      <c r="Q17">
        <v>3.6840000000000002</v>
      </c>
    </row>
    <row r="18" spans="2:17" x14ac:dyDescent="0.25">
      <c r="B18" t="s">
        <v>39</v>
      </c>
      <c r="C18" t="s">
        <v>1</v>
      </c>
      <c r="D18" t="s">
        <v>607</v>
      </c>
      <c r="E18">
        <f>_xll.RtGet("IDN",D18,"BID")</f>
        <v>8.6000000000000007E-2</v>
      </c>
      <c r="F18">
        <f>_xll.RtGet("IDN",D18,"ASK")</f>
        <v>0.13600000000000001</v>
      </c>
      <c r="G18">
        <f t="shared" si="0"/>
        <v>0.11100000000000002</v>
      </c>
      <c r="H18">
        <v>1</v>
      </c>
      <c r="I18">
        <v>1</v>
      </c>
      <c r="J18">
        <v>1</v>
      </c>
      <c r="K18">
        <v>1</v>
      </c>
      <c r="L18" t="s">
        <v>66</v>
      </c>
      <c r="M18" t="str">
        <f t="shared" si="1"/>
        <v>USD</v>
      </c>
      <c r="N18" s="12">
        <v>13</v>
      </c>
      <c r="P18" s="16">
        <f>_xll.RHistory(D18,".Timestamp;.Close","START:"&amp;$P$3&amp;" NBROWS:1 INTERVAL:1D",,"SORT:ASC TSREPEAT:NO")</f>
        <v>37112</v>
      </c>
      <c r="Q18">
        <v>3.819</v>
      </c>
    </row>
    <row r="19" spans="2:17" x14ac:dyDescent="0.25">
      <c r="B19" t="s">
        <v>41</v>
      </c>
      <c r="C19" t="s">
        <v>1</v>
      </c>
      <c r="D19" t="s">
        <v>608</v>
      </c>
      <c r="E19">
        <f>_xll.RtGet("IDN",D19,"BID")</f>
        <v>9.7000000000000003E-2</v>
      </c>
      <c r="F19">
        <f>_xll.RtGet("IDN",D19,"ASK")</f>
        <v>0.14699999999999999</v>
      </c>
      <c r="G19">
        <f t="shared" si="0"/>
        <v>0.122</v>
      </c>
      <c r="H19">
        <v>1</v>
      </c>
      <c r="I19">
        <v>1</v>
      </c>
      <c r="J19">
        <v>1</v>
      </c>
      <c r="K19">
        <v>1</v>
      </c>
      <c r="L19" t="s">
        <v>66</v>
      </c>
      <c r="M19" t="str">
        <f t="shared" si="1"/>
        <v>USD</v>
      </c>
      <c r="N19" s="12">
        <v>14</v>
      </c>
      <c r="P19" s="16">
        <f>_xll.RHistory(D19,".Timestamp;.Close","START:"&amp;$P$3&amp;" NBROWS:1 INTERVAL:1D",,"SORT:ASC TSREPEAT:NO")</f>
        <v>37112</v>
      </c>
      <c r="Q19">
        <v>3.952</v>
      </c>
    </row>
    <row r="20" spans="2:17" x14ac:dyDescent="0.25">
      <c r="B20" t="s">
        <v>17</v>
      </c>
      <c r="C20" t="s">
        <v>1</v>
      </c>
      <c r="D20" t="s">
        <v>605</v>
      </c>
      <c r="E20">
        <f>_xll.RtGet("IDN",D20,"BID")</f>
        <v>0.107</v>
      </c>
      <c r="F20">
        <f>_xll.RtGet("IDN",D20,"ASK")</f>
        <v>0.157</v>
      </c>
      <c r="G20">
        <f t="shared" si="0"/>
        <v>0.13200000000000001</v>
      </c>
      <c r="H20">
        <v>1</v>
      </c>
      <c r="I20">
        <v>1</v>
      </c>
      <c r="J20">
        <v>1</v>
      </c>
      <c r="K20">
        <v>1</v>
      </c>
      <c r="L20" t="s">
        <v>66</v>
      </c>
      <c r="M20" t="str">
        <f t="shared" si="1"/>
        <v>USD</v>
      </c>
      <c r="N20" s="12">
        <v>15</v>
      </c>
      <c r="P20" s="16">
        <f>_xll.RHistory(D20,".Timestamp;.Close","START:"&amp;$P$3&amp;" NBROWS:1 INTERVAL:1D",,"SORT:ASC TSREPEAT:NO")</f>
        <v>37112</v>
      </c>
      <c r="Q20">
        <v>4.09</v>
      </c>
    </row>
    <row r="21" spans="2:17" x14ac:dyDescent="0.25">
      <c r="B21" t="s">
        <v>18</v>
      </c>
      <c r="C21" t="s">
        <v>1</v>
      </c>
      <c r="D21" t="s">
        <v>609</v>
      </c>
      <c r="E21">
        <f>_xll.RtGet("IDN",D21,"BID")</f>
        <v>0.156</v>
      </c>
      <c r="F21">
        <f>_xll.RtGet("IDN",D21,"ASK")</f>
        <v>0.20600000000000002</v>
      </c>
      <c r="G21">
        <f t="shared" si="0"/>
        <v>0.18099999999999999</v>
      </c>
      <c r="H21">
        <v>1</v>
      </c>
      <c r="I21">
        <v>1</v>
      </c>
      <c r="J21">
        <v>1</v>
      </c>
      <c r="K21">
        <v>1</v>
      </c>
      <c r="L21" t="s">
        <v>66</v>
      </c>
      <c r="M21" t="str">
        <f t="shared" si="1"/>
        <v>USD</v>
      </c>
      <c r="N21" s="12">
        <v>16</v>
      </c>
      <c r="P21" s="16">
        <f>_xll.RHistory(D21,".Timestamp;.Close","START:"&amp;$P$3&amp;" NBROWS:1 INTERVAL:1D",,"SORT:ASC TSREPEAT:NO")</f>
        <v>40998</v>
      </c>
      <c r="Q21">
        <v>0.38400000000000001</v>
      </c>
    </row>
    <row r="22" spans="2:17" x14ac:dyDescent="0.25">
      <c r="B22" t="s">
        <v>19</v>
      </c>
      <c r="C22" t="s">
        <v>1</v>
      </c>
      <c r="D22" t="s">
        <v>610</v>
      </c>
      <c r="E22">
        <f>_xll.RtGet("IDN",D22,"BID")</f>
        <v>0.20300000000000001</v>
      </c>
      <c r="F22">
        <f>_xll.RtGet("IDN",D22,"ASK")</f>
        <v>0.253</v>
      </c>
      <c r="G22">
        <f>AVERAGE(E22:F22)</f>
        <v>0.22800000000000001</v>
      </c>
      <c r="H22">
        <v>1</v>
      </c>
      <c r="I22">
        <v>1</v>
      </c>
      <c r="J22">
        <v>1</v>
      </c>
      <c r="K22">
        <v>1</v>
      </c>
      <c r="L22" t="s">
        <v>66</v>
      </c>
      <c r="M22" t="str">
        <f>B$2</f>
        <v>USD</v>
      </c>
      <c r="N22" s="12">
        <v>0</v>
      </c>
      <c r="P22" s="16">
        <f>_xll.RHistory(D22,".Timestamp;.Close","START:"&amp;$P$3&amp;" NBROWS:1 INTERVAL:1D",,"SORT:ASC TSREPEAT:NO")</f>
        <v>40998</v>
      </c>
      <c r="Q22">
        <v>0.63</v>
      </c>
    </row>
    <row r="23" spans="2:17" x14ac:dyDescent="0.25">
      <c r="B23" t="s">
        <v>20</v>
      </c>
      <c r="C23" t="s">
        <v>1</v>
      </c>
      <c r="D23" t="s">
        <v>611</v>
      </c>
      <c r="E23">
        <f>_xll.RtGet("IDN",D23,"BID")</f>
        <v>0.247</v>
      </c>
      <c r="F23">
        <f>_xll.RtGet("IDN",D23,"ASK")</f>
        <v>0.29699999999999999</v>
      </c>
      <c r="G23">
        <f t="shared" ref="G23:G34" si="2">AVERAGE(E23:F23)</f>
        <v>0.27200000000000002</v>
      </c>
      <c r="H23">
        <v>1</v>
      </c>
      <c r="I23">
        <v>1</v>
      </c>
      <c r="J23">
        <v>1</v>
      </c>
      <c r="K23">
        <v>1</v>
      </c>
      <c r="L23" t="s">
        <v>66</v>
      </c>
      <c r="M23" t="str">
        <f t="shared" ref="M23:M78" si="3">B$2</f>
        <v>USD</v>
      </c>
      <c r="N23" s="12">
        <v>0</v>
      </c>
      <c r="P23" s="16">
        <f>_xll.RHistory(D23,".Timestamp;.Close","START:"&amp;$P$3&amp;" NBROWS:1 INTERVAL:1D",,"SORT:ASC TSREPEAT:NO")</f>
        <v>40998</v>
      </c>
      <c r="Q23">
        <v>0.89600000000000002</v>
      </c>
    </row>
    <row r="24" spans="2:17" x14ac:dyDescent="0.25">
      <c r="B24" t="s">
        <v>21</v>
      </c>
      <c r="C24" t="s">
        <v>1</v>
      </c>
      <c r="D24" t="s">
        <v>612</v>
      </c>
      <c r="E24">
        <f>_xll.RtGet("IDN",D24,"BID")</f>
        <v>0.29399999999999998</v>
      </c>
      <c r="F24">
        <f>_xll.RtGet("IDN",D24,"ASK")</f>
        <v>0.34400000000000003</v>
      </c>
      <c r="G24">
        <f t="shared" si="2"/>
        <v>0.31900000000000001</v>
      </c>
      <c r="H24">
        <v>1</v>
      </c>
      <c r="I24">
        <v>1</v>
      </c>
      <c r="J24">
        <v>1</v>
      </c>
      <c r="K24">
        <v>1</v>
      </c>
      <c r="L24" t="s">
        <v>66</v>
      </c>
      <c r="M24" t="str">
        <f t="shared" si="3"/>
        <v>USD</v>
      </c>
      <c r="N24" s="12">
        <v>0</v>
      </c>
      <c r="P24" s="16">
        <f>_xll.RHistory(D24,".Timestamp;.Close","START:"&amp;$P$3&amp;" NBROWS:1 INTERVAL:1D",,"SORT:ASC TSREPEAT:NO")</f>
        <v>40998</v>
      </c>
      <c r="Q24">
        <v>1.167</v>
      </c>
    </row>
    <row r="25" spans="2:17" x14ac:dyDescent="0.25">
      <c r="B25" t="s">
        <v>22</v>
      </c>
      <c r="C25" t="s">
        <v>1</v>
      </c>
      <c r="D25" t="s">
        <v>613</v>
      </c>
      <c r="E25">
        <f>_xll.RtGet("IDN",D25,"BID")</f>
        <v>0.33800000000000002</v>
      </c>
      <c r="F25">
        <f>_xll.RtGet("IDN",D25,"ASK")</f>
        <v>0.38800000000000001</v>
      </c>
      <c r="G25">
        <f t="shared" si="2"/>
        <v>0.36299999999999999</v>
      </c>
      <c r="H25">
        <v>1</v>
      </c>
      <c r="I25">
        <v>1</v>
      </c>
      <c r="J25">
        <v>1</v>
      </c>
      <c r="K25">
        <v>1</v>
      </c>
      <c r="L25" t="s">
        <v>66</v>
      </c>
      <c r="M25" t="str">
        <f t="shared" si="3"/>
        <v>USD</v>
      </c>
      <c r="N25" s="12">
        <v>0</v>
      </c>
      <c r="P25" s="16">
        <f>_xll.RHistory(D25,".Timestamp;.Close","START:"&amp;$P$3&amp;" NBROWS:1 INTERVAL:1D",,"SORT:ASC TSREPEAT:NO")</f>
        <v>40998</v>
      </c>
      <c r="Q25">
        <v>1.4139999999999999</v>
      </c>
    </row>
    <row r="26" spans="2:17" x14ac:dyDescent="0.25">
      <c r="B26" t="s">
        <v>23</v>
      </c>
      <c r="C26" t="s">
        <v>1</v>
      </c>
      <c r="D26" t="s">
        <v>614</v>
      </c>
      <c r="E26">
        <f>_xll.RtGet("IDN",D26,"BID")</f>
        <v>0.373</v>
      </c>
      <c r="F26">
        <f>_xll.RtGet("IDN",D26,"ASK")</f>
        <v>0.42299999999999999</v>
      </c>
      <c r="G26">
        <f t="shared" si="2"/>
        <v>0.39800000000000002</v>
      </c>
      <c r="H26">
        <v>1</v>
      </c>
      <c r="I26">
        <v>1</v>
      </c>
      <c r="J26">
        <v>1</v>
      </c>
      <c r="K26">
        <v>1</v>
      </c>
      <c r="L26" t="s">
        <v>66</v>
      </c>
      <c r="M26" t="str">
        <f t="shared" si="3"/>
        <v>USD</v>
      </c>
      <c r="N26" s="12">
        <v>0</v>
      </c>
      <c r="P26" s="16">
        <f>_xll.RHistory(D26,".Timestamp;.Close","START:"&amp;$P$3&amp;" NBROWS:1 INTERVAL:1D",,"SORT:ASC TSREPEAT:NO")</f>
        <v>40998</v>
      </c>
      <c r="Q26">
        <v>1.6220000000000001</v>
      </c>
    </row>
    <row r="27" spans="2:17" x14ac:dyDescent="0.25">
      <c r="B27" t="s">
        <v>24</v>
      </c>
      <c r="C27" t="s">
        <v>1</v>
      </c>
      <c r="D27" t="s">
        <v>615</v>
      </c>
      <c r="E27">
        <f>_xll.RtGet("IDN",D27,"BID")</f>
        <v>0.40100000000000002</v>
      </c>
      <c r="F27">
        <f>_xll.RtGet("IDN",D27,"ASK")</f>
        <v>0.45100000000000001</v>
      </c>
      <c r="G27">
        <f t="shared" si="2"/>
        <v>0.42600000000000005</v>
      </c>
      <c r="H27">
        <v>1</v>
      </c>
      <c r="I27">
        <v>1</v>
      </c>
      <c r="J27">
        <v>1</v>
      </c>
      <c r="K27">
        <v>1</v>
      </c>
      <c r="L27" t="s">
        <v>66</v>
      </c>
      <c r="M27" t="str">
        <f t="shared" si="3"/>
        <v>USD</v>
      </c>
      <c r="N27" s="12">
        <v>0</v>
      </c>
      <c r="P27" s="16">
        <f>_xll.RHistory(D27,".Timestamp;.Close","START:"&amp;$P$3&amp;" NBROWS:1 INTERVAL:1D",,"SORT:ASC TSREPEAT:NO")</f>
        <v>40998</v>
      </c>
      <c r="Q27">
        <v>1.798</v>
      </c>
    </row>
    <row r="28" spans="2:17" x14ac:dyDescent="0.25">
      <c r="B28" t="s">
        <v>25</v>
      </c>
      <c r="C28" t="s">
        <v>1</v>
      </c>
      <c r="D28" t="s">
        <v>616</v>
      </c>
      <c r="E28">
        <f>_xll.RtGet("IDN",D28,"BID")</f>
        <v>0.42199999999999999</v>
      </c>
      <c r="F28">
        <f>_xll.RtGet("IDN",D28,"ASK")</f>
        <v>0.47200000000000003</v>
      </c>
      <c r="G28">
        <f t="shared" si="2"/>
        <v>0.44700000000000001</v>
      </c>
      <c r="H28">
        <v>1</v>
      </c>
      <c r="I28">
        <v>1</v>
      </c>
      <c r="J28">
        <v>1</v>
      </c>
      <c r="K28">
        <v>1</v>
      </c>
      <c r="L28" t="s">
        <v>66</v>
      </c>
      <c r="M28" t="str">
        <f t="shared" si="3"/>
        <v>USD</v>
      </c>
      <c r="N28" s="12">
        <v>0</v>
      </c>
      <c r="P28" s="16">
        <f>_xll.RHistory(D28,".Timestamp;.Close","START:"&amp;$P$3&amp;" NBROWS:1 INTERVAL:1D",,"SORT:ASC TSREPEAT:NO")</f>
        <v>40998</v>
      </c>
      <c r="Q28">
        <v>1.946</v>
      </c>
    </row>
    <row r="29" spans="2:17" x14ac:dyDescent="0.25">
      <c r="B29" t="s">
        <v>26</v>
      </c>
      <c r="C29" t="s">
        <v>1</v>
      </c>
      <c r="D29" t="s">
        <v>617</v>
      </c>
      <c r="E29">
        <f>_xll.RtGet("IDN",D29,"BID")</f>
        <v>0.45200000000000001</v>
      </c>
      <c r="F29">
        <f>_xll.RtGet("IDN",D29,"ASK")</f>
        <v>0.502</v>
      </c>
      <c r="G29">
        <f t="shared" si="2"/>
        <v>0.47699999999999998</v>
      </c>
      <c r="H29">
        <v>1</v>
      </c>
      <c r="I29">
        <v>1</v>
      </c>
      <c r="J29">
        <v>1</v>
      </c>
      <c r="K29">
        <v>1</v>
      </c>
      <c r="L29" t="s">
        <v>66</v>
      </c>
      <c r="M29" t="str">
        <f t="shared" si="3"/>
        <v>USD</v>
      </c>
      <c r="N29" s="12">
        <v>0</v>
      </c>
      <c r="P29" s="16">
        <f>_xll.RHistory(D29,".Timestamp;.Close","START:"&amp;$P$3&amp;" NBROWS:1 INTERVAL:1D",,"SORT:ASC TSREPEAT:NO")</f>
        <v>40998</v>
      </c>
      <c r="Q29">
        <v>2.1840000000000002</v>
      </c>
    </row>
    <row r="30" spans="2:17" x14ac:dyDescent="0.25">
      <c r="B30" t="s">
        <v>27</v>
      </c>
      <c r="C30" t="s">
        <v>1</v>
      </c>
      <c r="D30" t="s">
        <v>618</v>
      </c>
      <c r="E30">
        <f>_xll.RtGet("IDN",D30,"BID")</f>
        <v>0.47200000000000003</v>
      </c>
      <c r="F30">
        <f>_xll.RtGet("IDN",D30,"ASK")</f>
        <v>0.52200000000000002</v>
      </c>
      <c r="G30">
        <f t="shared" si="2"/>
        <v>0.497</v>
      </c>
      <c r="H30">
        <v>1</v>
      </c>
      <c r="I30">
        <v>1</v>
      </c>
      <c r="J30">
        <v>1</v>
      </c>
      <c r="K30">
        <v>1</v>
      </c>
      <c r="L30" t="s">
        <v>66</v>
      </c>
      <c r="M30" t="str">
        <f t="shared" si="3"/>
        <v>USD</v>
      </c>
      <c r="N30" s="12">
        <v>0</v>
      </c>
      <c r="P30" s="16">
        <f>_xll.RHistory(D30,".Timestamp;.Close","START:"&amp;$P$3&amp;" NBROWS:1 INTERVAL:1D",,"SORT:ASC TSREPEAT:NO")</f>
        <v>40998</v>
      </c>
      <c r="Q30">
        <v>2.4209999999999998</v>
      </c>
    </row>
    <row r="31" spans="2:17" x14ac:dyDescent="0.25">
      <c r="B31" t="s">
        <v>28</v>
      </c>
      <c r="C31" t="s">
        <v>1</v>
      </c>
      <c r="D31" t="s">
        <v>619</v>
      </c>
      <c r="E31">
        <f>_xll.RtGet("IDN",D31,"BID")</f>
        <v>0.497</v>
      </c>
      <c r="F31">
        <f>_xll.RtGet("IDN",D31,"ASK")</f>
        <v>0.54700000000000004</v>
      </c>
      <c r="G31">
        <f t="shared" si="2"/>
        <v>0.52200000000000002</v>
      </c>
      <c r="H31">
        <v>1</v>
      </c>
      <c r="I31">
        <v>1</v>
      </c>
      <c r="J31">
        <v>1</v>
      </c>
      <c r="K31">
        <v>1</v>
      </c>
      <c r="L31" t="s">
        <v>66</v>
      </c>
      <c r="M31" t="str">
        <f t="shared" si="3"/>
        <v>USD</v>
      </c>
      <c r="N31" s="12">
        <v>0</v>
      </c>
      <c r="P31" s="16">
        <f>_xll.RHistory(D31,".Timestamp;.Close","START:"&amp;$P$3&amp;" NBROWS:1 INTERVAL:1D",,"SORT:ASC TSREPEAT:NO")</f>
        <v>40998</v>
      </c>
      <c r="Q31">
        <v>2.617</v>
      </c>
    </row>
    <row r="32" spans="2:17" x14ac:dyDescent="0.25">
      <c r="B32" t="s">
        <v>29</v>
      </c>
      <c r="C32" t="s">
        <v>1</v>
      </c>
      <c r="D32" t="s">
        <v>620</v>
      </c>
      <c r="E32">
        <f>_xll.RtGet("IDN",D32,"BID")</f>
        <v>0.501</v>
      </c>
      <c r="F32">
        <f>_xll.RtGet("IDN",D32,"ASK")</f>
        <v>0.55100000000000005</v>
      </c>
      <c r="G32">
        <f t="shared" si="2"/>
        <v>0.52600000000000002</v>
      </c>
      <c r="H32">
        <v>1</v>
      </c>
      <c r="I32">
        <v>1</v>
      </c>
      <c r="J32">
        <v>1</v>
      </c>
      <c r="K32">
        <v>1</v>
      </c>
      <c r="L32" t="s">
        <v>66</v>
      </c>
      <c r="M32" t="str">
        <f t="shared" si="3"/>
        <v>USD</v>
      </c>
      <c r="N32" s="12">
        <v>0</v>
      </c>
      <c r="P32" s="16">
        <f>_xll.RHistory(D32,".Timestamp;.Close","START:"&amp;$P$3&amp;" NBROWS:1 INTERVAL:1D",,"SORT:ASC TSREPEAT:NO")</f>
        <v>40998</v>
      </c>
      <c r="Q32">
        <v>2.7170000000000001</v>
      </c>
    </row>
    <row r="33" spans="1:20" x14ac:dyDescent="0.25">
      <c r="B33" t="s">
        <v>30</v>
      </c>
      <c r="C33" t="s">
        <v>1</v>
      </c>
      <c r="D33" t="s">
        <v>621</v>
      </c>
      <c r="E33">
        <f>_xll.RtGet("IDN",D33,"BID")</f>
        <v>0.50600000000000001</v>
      </c>
      <c r="F33">
        <f>_xll.RtGet("IDN",D33,"ASK")</f>
        <v>0.55600000000000005</v>
      </c>
      <c r="G33">
        <f t="shared" si="2"/>
        <v>0.53100000000000003</v>
      </c>
      <c r="H33">
        <v>1</v>
      </c>
      <c r="I33">
        <v>1</v>
      </c>
      <c r="J33">
        <v>1</v>
      </c>
      <c r="K33">
        <v>1</v>
      </c>
      <c r="L33" t="s">
        <v>66</v>
      </c>
      <c r="M33" t="str">
        <f t="shared" si="3"/>
        <v>USD</v>
      </c>
      <c r="N33" s="12">
        <v>0</v>
      </c>
      <c r="P33" s="16">
        <f>_xll.RHistory(D33,".Timestamp;.Close","START:"&amp;$P$3&amp;" NBROWS:1 INTERVAL:1D",,"SORT:ASC TSREPEAT:NO")</f>
        <v>40998</v>
      </c>
      <c r="Q33">
        <v>2.78</v>
      </c>
    </row>
    <row r="34" spans="1:20" x14ac:dyDescent="0.25">
      <c r="B34" t="s">
        <v>152</v>
      </c>
      <c r="C34" t="s">
        <v>1</v>
      </c>
      <c r="D34" t="s">
        <v>622</v>
      </c>
      <c r="E34">
        <f>_xll.RtGet("IDN",D34,"BID")</f>
        <v>0.45</v>
      </c>
      <c r="F34">
        <f>_xll.RtGet("IDN",D34,"ASK")</f>
        <v>0.5</v>
      </c>
      <c r="G34">
        <f t="shared" si="2"/>
        <v>0.47499999999999998</v>
      </c>
      <c r="H34">
        <v>1</v>
      </c>
      <c r="I34">
        <v>1</v>
      </c>
      <c r="J34">
        <v>1</v>
      </c>
      <c r="K34">
        <v>1</v>
      </c>
      <c r="L34" t="s">
        <v>66</v>
      </c>
      <c r="M34" t="str">
        <f t="shared" si="3"/>
        <v>USD</v>
      </c>
      <c r="N34" s="12">
        <v>0</v>
      </c>
      <c r="P34" s="16">
        <f>_xll.RHistory(D34,".Timestamp;.Close","START:"&amp;$P$3&amp;" NBROWS:1 INTERVAL:1D",,"SORT:ASC TSREPEAT:NO")</f>
        <v>40998</v>
      </c>
      <c r="Q34">
        <v>2.8119999999999998</v>
      </c>
    </row>
    <row r="35" spans="1:20" x14ac:dyDescent="0.25">
      <c r="B35" t="s">
        <v>74</v>
      </c>
      <c r="C35" t="s">
        <v>2</v>
      </c>
      <c r="D35" t="s">
        <v>624</v>
      </c>
      <c r="G35">
        <f>_xll.RtGet("IDN",D35,"PRIMACT_1")</f>
        <v>0.02</v>
      </c>
      <c r="H35">
        <v>1</v>
      </c>
      <c r="I35">
        <v>1</v>
      </c>
      <c r="J35">
        <v>1</v>
      </c>
      <c r="K35">
        <v>1</v>
      </c>
      <c r="L35" t="s">
        <v>66</v>
      </c>
      <c r="M35" t="str">
        <f t="shared" ref="M35" si="4">B$2</f>
        <v>USD</v>
      </c>
      <c r="N35" s="12">
        <v>0</v>
      </c>
      <c r="P35" s="16">
        <f>_xll.RHistory(D35,".Timestamp;.Close","START:"&amp;$P$3&amp;" NBROWS:1 INTERVAL:1D",,"SORT:ASC TSREPEAT:NO")</f>
        <v>41873</v>
      </c>
      <c r="Q35">
        <v>0.06</v>
      </c>
    </row>
    <row r="36" spans="1:20" x14ac:dyDescent="0.25">
      <c r="B36" t="s">
        <v>74</v>
      </c>
      <c r="C36" t="s">
        <v>2</v>
      </c>
      <c r="D36" t="s">
        <v>75</v>
      </c>
      <c r="G36">
        <f>_xll.RtGet("IDN",D36,"PRIMACT_1")</f>
        <v>0.17813000000000001</v>
      </c>
      <c r="H36">
        <v>1</v>
      </c>
      <c r="I36">
        <v>1</v>
      </c>
      <c r="J36">
        <v>1</v>
      </c>
      <c r="K36">
        <v>1</v>
      </c>
      <c r="L36" t="s">
        <v>66</v>
      </c>
      <c r="M36" t="str">
        <f t="shared" ref="M36" si="5">B$2</f>
        <v>USD</v>
      </c>
      <c r="N36" s="12">
        <v>0</v>
      </c>
      <c r="P36" s="16">
        <f>_xll.RHistory(D36,".Timestamp;.Close","START:"&amp;$P$3&amp;" NBROWS:1 INTERVAL:1D",,"SORT:ASC TSREPEAT:NO")</f>
        <v>36893</v>
      </c>
      <c r="Q36">
        <v>6.6512500000000001</v>
      </c>
    </row>
    <row r="37" spans="1:20" x14ac:dyDescent="0.25">
      <c r="A37" t="s">
        <v>380</v>
      </c>
      <c r="B37" t="s">
        <v>69</v>
      </c>
      <c r="C37" t="s">
        <v>2</v>
      </c>
      <c r="D37" t="s">
        <v>239</v>
      </c>
      <c r="G37">
        <f>_xll.RtGet("IDN",D37,"PRIMACT_1")</f>
        <v>0.68388000000000004</v>
      </c>
      <c r="H37">
        <v>1</v>
      </c>
      <c r="I37">
        <v>1</v>
      </c>
      <c r="J37">
        <v>1</v>
      </c>
      <c r="K37">
        <v>1</v>
      </c>
      <c r="L37" t="s">
        <v>66</v>
      </c>
      <c r="M37" t="str">
        <f t="shared" ref="M37:M39" si="6">B$2</f>
        <v>USD</v>
      </c>
      <c r="N37" s="12">
        <v>0</v>
      </c>
      <c r="P37" s="16">
        <f>_xll.RHistory(D37,".Timestamp;.Close","START:"&amp;$P$3&amp;" NBROWS:1 INTERVAL:1D",,"SORT:ASC TSREPEAT:NO")</f>
        <v>35765</v>
      </c>
      <c r="Q37">
        <v>5.6953100000000001</v>
      </c>
    </row>
    <row r="38" spans="1:20" x14ac:dyDescent="0.25">
      <c r="A38" t="s">
        <v>380</v>
      </c>
      <c r="B38" t="s">
        <v>5</v>
      </c>
      <c r="C38" t="s">
        <v>2</v>
      </c>
      <c r="D38" t="s">
        <v>240</v>
      </c>
      <c r="G38">
        <f>_xll.RtGet("IDN",D38,"PRIMACT_1")</f>
        <v>0.92488000000000004</v>
      </c>
      <c r="H38">
        <v>1</v>
      </c>
      <c r="I38">
        <v>1</v>
      </c>
      <c r="J38">
        <v>1</v>
      </c>
      <c r="K38">
        <v>1</v>
      </c>
      <c r="L38" t="s">
        <v>66</v>
      </c>
      <c r="M38" t="str">
        <f t="shared" si="6"/>
        <v>USD</v>
      </c>
      <c r="N38" s="12">
        <v>0</v>
      </c>
      <c r="P38" s="16">
        <f>_xll.RHistory(D38,".Timestamp;.Close","START:"&amp;$P$3&amp;" NBROWS:1 INTERVAL:1D",,"SORT:ASC TSREPEAT:NO")</f>
        <v>32875</v>
      </c>
      <c r="Q38">
        <v>8.375</v>
      </c>
    </row>
    <row r="39" spans="1:20" x14ac:dyDescent="0.25">
      <c r="A39" t="s">
        <v>380</v>
      </c>
      <c r="B39" t="s">
        <v>6</v>
      </c>
      <c r="C39" t="s">
        <v>2</v>
      </c>
      <c r="D39" t="s">
        <v>241</v>
      </c>
      <c r="G39">
        <f>_xll.RtGet("IDN",D39,"PRIMACT_1")</f>
        <v>1.1016300000000001</v>
      </c>
      <c r="H39">
        <v>1</v>
      </c>
      <c r="I39">
        <v>1</v>
      </c>
      <c r="J39">
        <v>1</v>
      </c>
      <c r="K39">
        <v>1</v>
      </c>
      <c r="L39" t="s">
        <v>66</v>
      </c>
      <c r="M39" t="str">
        <f t="shared" si="6"/>
        <v>USD</v>
      </c>
      <c r="N39" s="12">
        <v>0</v>
      </c>
      <c r="P39" s="16">
        <f>_xll.RHistory(D39,".Timestamp;.Close","START:"&amp;$P$3&amp;" NBROWS:1 INTERVAL:1D",,"SORT:ASC TSREPEAT:NO")</f>
        <v>32875</v>
      </c>
      <c r="Q39">
        <v>8.375</v>
      </c>
    </row>
    <row r="40" spans="1:20" x14ac:dyDescent="0.25">
      <c r="B40" t="s">
        <v>7</v>
      </c>
      <c r="C40" t="s">
        <v>2</v>
      </c>
      <c r="D40" t="s">
        <v>76</v>
      </c>
      <c r="G40">
        <f>_xll.RtGet("IDN",D40,"PRIMACT_1")</f>
        <v>1.23238</v>
      </c>
      <c r="H40">
        <v>1</v>
      </c>
      <c r="I40">
        <v>1</v>
      </c>
      <c r="J40">
        <v>1</v>
      </c>
      <c r="K40">
        <v>1</v>
      </c>
      <c r="L40" t="s">
        <v>66</v>
      </c>
      <c r="M40" t="str">
        <f t="shared" si="3"/>
        <v>USD</v>
      </c>
      <c r="N40" s="12">
        <v>0</v>
      </c>
      <c r="P40" s="16">
        <f>_xll.RHistory(D40,".Timestamp;.Close","START:"&amp;$P$3&amp;" NBROWS:1 INTERVAL:1D",,"SORT:ASC TSREPEAT:NO")</f>
        <v>32875</v>
      </c>
      <c r="Q40">
        <v>8.375</v>
      </c>
    </row>
    <row r="41" spans="1:20" x14ac:dyDescent="0.25">
      <c r="A41" t="s">
        <v>380</v>
      </c>
      <c r="B41" t="s">
        <v>10</v>
      </c>
      <c r="C41" t="s">
        <v>2</v>
      </c>
      <c r="D41" t="s">
        <v>242</v>
      </c>
      <c r="G41">
        <f>_xll.RtGet("IDN",D41,"PRIMACT_1")</f>
        <v>0.98213000000000006</v>
      </c>
      <c r="H41">
        <v>1</v>
      </c>
      <c r="I41">
        <v>1</v>
      </c>
      <c r="J41">
        <v>1</v>
      </c>
      <c r="K41">
        <v>1</v>
      </c>
      <c r="L41" t="s">
        <v>66</v>
      </c>
      <c r="M41" t="str">
        <f t="shared" ref="M41:M44" si="7">B$2</f>
        <v>USD</v>
      </c>
      <c r="N41" s="12">
        <v>0</v>
      </c>
      <c r="P41" s="16">
        <f>_xll.RHistory(D41,".Timestamp;.Close","START:"&amp;$P$3&amp;" NBROWS:1 INTERVAL:1D",,"SORT:ASC TSREPEAT:NO")</f>
        <v>32875</v>
      </c>
      <c r="Q41">
        <v>8.25</v>
      </c>
    </row>
    <row r="42" spans="1:20" x14ac:dyDescent="0.25">
      <c r="B42" t="s">
        <v>16</v>
      </c>
      <c r="C42" t="s">
        <v>2</v>
      </c>
      <c r="D42" t="s">
        <v>238</v>
      </c>
      <c r="G42">
        <f>_xll.RtGet("IDN",D42,"PRIMACT_1")</f>
        <v>0.9567500000000001</v>
      </c>
      <c r="H42">
        <v>1</v>
      </c>
      <c r="I42">
        <v>1</v>
      </c>
      <c r="J42">
        <v>1</v>
      </c>
      <c r="K42">
        <v>1</v>
      </c>
      <c r="L42" t="s">
        <v>66</v>
      </c>
      <c r="M42" t="str">
        <f t="shared" si="7"/>
        <v>USD</v>
      </c>
      <c r="N42" s="12">
        <v>0</v>
      </c>
      <c r="P42" s="16">
        <f>_xll.RHistory(D42,".Timestamp;.Close","START:"&amp;$P$3&amp;" NBROWS:1 INTERVAL:1D",,"SORT:ASC TSREPEAT:NO")</f>
        <v>32875</v>
      </c>
      <c r="Q42">
        <v>8.25</v>
      </c>
    </row>
    <row r="43" spans="1:20" x14ac:dyDescent="0.25">
      <c r="A43" t="s">
        <v>380</v>
      </c>
      <c r="B43" t="s">
        <v>8</v>
      </c>
      <c r="C43" t="s">
        <v>33</v>
      </c>
      <c r="D43" t="s">
        <v>243</v>
      </c>
      <c r="E43">
        <f>_xll.RtGet("IDN",D43,"Ask")</f>
        <v>0.92900000000000005</v>
      </c>
      <c r="F43">
        <f>_xll.RtGet("IDN",D43,"Bid")</f>
        <v>0.879</v>
      </c>
      <c r="G43">
        <f t="shared" ref="G43:G44" si="8">(E43+F43)/2</f>
        <v>0.90400000000000003</v>
      </c>
      <c r="H43">
        <v>1</v>
      </c>
      <c r="I43">
        <v>1</v>
      </c>
      <c r="J43">
        <v>1</v>
      </c>
      <c r="K43">
        <v>1</v>
      </c>
      <c r="L43" t="s">
        <v>66</v>
      </c>
      <c r="M43" t="str">
        <f t="shared" si="7"/>
        <v>USD</v>
      </c>
      <c r="N43" s="12" t="s">
        <v>7</v>
      </c>
      <c r="P43" s="16">
        <f>_xll.RHistory(D43,".Timestamp;.Close","START:"&amp;$P$3&amp;" NBROWS:1 INTERVAL:1D",,"SORT:ASC TSREPEAT:NO")</f>
        <v>34705</v>
      </c>
      <c r="Q43">
        <v>6.73</v>
      </c>
      <c r="S43" t="str">
        <f>_xll.RtGet("IDN",D43,"GV3_TEXT")</f>
        <v>1X4</v>
      </c>
      <c r="T43" s="16" t="e">
        <f>DATE(RIGHT(S43,2)+100,MID(S43,3,2)+LEFT(N43,1),LEFT(S43,2))</f>
        <v>#VALUE!</v>
      </c>
    </row>
    <row r="44" spans="1:20" x14ac:dyDescent="0.25">
      <c r="A44" t="s">
        <v>380</v>
      </c>
      <c r="B44" t="s">
        <v>9</v>
      </c>
      <c r="C44" t="s">
        <v>33</v>
      </c>
      <c r="D44" t="s">
        <v>244</v>
      </c>
      <c r="E44">
        <f>_xll.RtGet("IDN",D44,"Ask")</f>
        <v>0.67900000000000005</v>
      </c>
      <c r="F44">
        <f>_xll.RtGet("IDN",D44,"Bid")</f>
        <v>0.65900000000000003</v>
      </c>
      <c r="G44">
        <f t="shared" si="8"/>
        <v>0.66900000000000004</v>
      </c>
      <c r="H44">
        <v>1</v>
      </c>
      <c r="I44">
        <v>1</v>
      </c>
      <c r="J44">
        <v>1</v>
      </c>
      <c r="K44">
        <v>1</v>
      </c>
      <c r="L44" t="s">
        <v>66</v>
      </c>
      <c r="M44" t="str">
        <f t="shared" si="7"/>
        <v>USD</v>
      </c>
      <c r="N44" s="12" t="s">
        <v>7</v>
      </c>
      <c r="P44" s="16">
        <f>_xll.RHistory(D44,".Timestamp;.Close","START:"&amp;$P$3&amp;" NBROWS:1 INTERVAL:1D",,"SORT:ASC TSREPEAT:NO")</f>
        <v>34705</v>
      </c>
      <c r="Q44">
        <v>7.3</v>
      </c>
    </row>
    <row r="45" spans="1:20" x14ac:dyDescent="0.25">
      <c r="B45" t="s">
        <v>10</v>
      </c>
      <c r="C45" t="s">
        <v>33</v>
      </c>
      <c r="D45" t="s">
        <v>77</v>
      </c>
      <c r="E45">
        <f>_xll.RtGet("IDN",D45,"Ask")</f>
        <v>0.53400000000000003</v>
      </c>
      <c r="F45">
        <f>_xll.RtGet("IDN",D45,"Bid")</f>
        <v>0.51400000000000001</v>
      </c>
      <c r="G45">
        <f t="shared" ref="G45:G62" si="9">(E45+F45)/2</f>
        <v>0.52400000000000002</v>
      </c>
      <c r="H45">
        <v>1</v>
      </c>
      <c r="I45">
        <v>1</v>
      </c>
      <c r="J45">
        <v>1</v>
      </c>
      <c r="K45">
        <v>1</v>
      </c>
      <c r="L45" t="s">
        <v>66</v>
      </c>
      <c r="M45" t="str">
        <f t="shared" si="3"/>
        <v>USD</v>
      </c>
      <c r="N45" s="12" t="s">
        <v>7</v>
      </c>
      <c r="P45" s="16">
        <f>_xll.RHistory(D45,".Timestamp;.Close","START:"&amp;$P$3&amp;" NBROWS:1 INTERVAL:1D",,"SORT:ASC TSREPEAT:NO")</f>
        <v>34705</v>
      </c>
      <c r="Q45">
        <v>7.4</v>
      </c>
    </row>
    <row r="46" spans="1:20" x14ac:dyDescent="0.25">
      <c r="A46" t="s">
        <v>380</v>
      </c>
      <c r="B46" t="s">
        <v>11</v>
      </c>
      <c r="C46" t="s">
        <v>33</v>
      </c>
      <c r="D46" t="s">
        <v>245</v>
      </c>
      <c r="E46">
        <f>_xll.RtGet("IDN",D46,"Ask")</f>
        <v>0.49010000000000004</v>
      </c>
      <c r="F46">
        <f>_xll.RtGet("IDN",D46,"Bid")</f>
        <v>0.4501</v>
      </c>
      <c r="G46">
        <f t="shared" ref="G46:G47" si="10">(E46+F46)/2</f>
        <v>0.47010000000000002</v>
      </c>
      <c r="H46">
        <v>1</v>
      </c>
      <c r="I46">
        <v>1</v>
      </c>
      <c r="J46">
        <v>1</v>
      </c>
      <c r="K46">
        <v>1</v>
      </c>
      <c r="L46" t="s">
        <v>66</v>
      </c>
      <c r="M46" t="str">
        <f t="shared" ref="M46:M47" si="11">B$2</f>
        <v>USD</v>
      </c>
      <c r="N46" s="12" t="s">
        <v>7</v>
      </c>
      <c r="P46" s="16">
        <f>_xll.RHistory(D46,".Timestamp;.Close","START:"&amp;$P$3&amp;" NBROWS:1 INTERVAL:1D",,"SORT:ASC TSREPEAT:NO")</f>
        <v>34705</v>
      </c>
      <c r="Q46">
        <v>7.5</v>
      </c>
    </row>
    <row r="47" spans="1:20" x14ac:dyDescent="0.25">
      <c r="A47" t="s">
        <v>380</v>
      </c>
      <c r="B47" t="s">
        <v>12</v>
      </c>
      <c r="C47" t="s">
        <v>33</v>
      </c>
      <c r="D47" t="s">
        <v>246</v>
      </c>
      <c r="E47">
        <f>_xll.RtGet("IDN",D47,"Ask")</f>
        <v>0.43570000000000003</v>
      </c>
      <c r="F47">
        <f>_xll.RtGet("IDN",D47,"Bid")</f>
        <v>0.3957</v>
      </c>
      <c r="G47">
        <f t="shared" si="10"/>
        <v>0.41570000000000001</v>
      </c>
      <c r="H47">
        <v>1</v>
      </c>
      <c r="I47">
        <v>1</v>
      </c>
      <c r="J47">
        <v>1</v>
      </c>
      <c r="K47">
        <v>1</v>
      </c>
      <c r="L47" t="s">
        <v>66</v>
      </c>
      <c r="M47" t="str">
        <f t="shared" si="11"/>
        <v>USD</v>
      </c>
      <c r="N47" s="12" t="s">
        <v>7</v>
      </c>
      <c r="P47" s="16">
        <f>_xll.RHistory(D47,".Timestamp;.Close","START:"&amp;$P$3&amp;" NBROWS:1 INTERVAL:1D",,"SORT:ASC TSREPEAT:NO")</f>
        <v>34705</v>
      </c>
      <c r="Q47">
        <v>7.6</v>
      </c>
    </row>
    <row r="48" spans="1:20" x14ac:dyDescent="0.25">
      <c r="B48" t="s">
        <v>13</v>
      </c>
      <c r="C48" t="s">
        <v>33</v>
      </c>
      <c r="D48" t="s">
        <v>78</v>
      </c>
      <c r="E48">
        <f>_xll.RtGet("IDN",D48,"Ask")</f>
        <v>0.39950000000000002</v>
      </c>
      <c r="F48">
        <f>_xll.RtGet("IDN",D48,"Bid")</f>
        <v>0.35950000000000004</v>
      </c>
      <c r="G48">
        <f t="shared" si="9"/>
        <v>0.37950000000000006</v>
      </c>
      <c r="H48">
        <v>1</v>
      </c>
      <c r="I48">
        <v>1</v>
      </c>
      <c r="J48">
        <v>1</v>
      </c>
      <c r="K48">
        <v>1</v>
      </c>
      <c r="L48" t="s">
        <v>66</v>
      </c>
      <c r="M48" t="str">
        <f t="shared" si="3"/>
        <v>USD</v>
      </c>
      <c r="N48" s="12" t="s">
        <v>7</v>
      </c>
      <c r="P48" s="16">
        <f>_xll.RHistory(D48,".Timestamp;.Close","START:"&amp;$P$3&amp;" NBROWS:1 INTERVAL:1D",,"SORT:ASC TSREPEAT:NO")</f>
        <v>34705</v>
      </c>
      <c r="Q48">
        <v>7.7</v>
      </c>
    </row>
    <row r="49" spans="1:17" x14ac:dyDescent="0.25">
      <c r="A49" t="s">
        <v>380</v>
      </c>
      <c r="B49" t="s">
        <v>14</v>
      </c>
      <c r="C49" t="s">
        <v>33</v>
      </c>
      <c r="D49" t="s">
        <v>247</v>
      </c>
      <c r="E49">
        <f>_xll.RtGet("IDN",D49,"Ask")</f>
        <v>0.40130000000000005</v>
      </c>
      <c r="F49">
        <f>_xll.RtGet("IDN",D49,"Bid")</f>
        <v>0.36130000000000001</v>
      </c>
      <c r="G49">
        <f t="shared" si="9"/>
        <v>0.38130000000000003</v>
      </c>
      <c r="H49">
        <v>1</v>
      </c>
      <c r="I49">
        <v>1</v>
      </c>
      <c r="J49">
        <v>1</v>
      </c>
      <c r="K49">
        <v>1</v>
      </c>
      <c r="L49" t="s">
        <v>66</v>
      </c>
      <c r="M49" t="str">
        <f t="shared" si="3"/>
        <v>USD</v>
      </c>
      <c r="N49" s="12" t="s">
        <v>7</v>
      </c>
      <c r="P49" s="16">
        <f>_xll.RHistory(D49,".Timestamp;.Close","START:"&amp;$P$3&amp;" NBROWS:1 INTERVAL:1D",,"SORT:ASC TSREPEAT:NO")</f>
        <v>34705</v>
      </c>
      <c r="Q49">
        <v>7.8</v>
      </c>
    </row>
    <row r="50" spans="1:17" x14ac:dyDescent="0.25">
      <c r="A50" t="s">
        <v>380</v>
      </c>
      <c r="B50" t="s">
        <v>15</v>
      </c>
      <c r="C50" t="s">
        <v>33</v>
      </c>
      <c r="D50" t="s">
        <v>248</v>
      </c>
      <c r="E50">
        <f>_xll.RtGet("IDN",D50,"Ask")</f>
        <v>0.39300000000000002</v>
      </c>
      <c r="F50">
        <f>_xll.RtGet("IDN",D50,"Bid")</f>
        <v>0.373</v>
      </c>
      <c r="G50">
        <f t="shared" ref="G50" si="12">(E50+F50)/2</f>
        <v>0.38300000000000001</v>
      </c>
      <c r="H50">
        <v>1</v>
      </c>
      <c r="I50">
        <v>1</v>
      </c>
      <c r="J50">
        <v>1</v>
      </c>
      <c r="K50">
        <v>1</v>
      </c>
      <c r="L50" t="s">
        <v>66</v>
      </c>
      <c r="M50" t="str">
        <f t="shared" ref="M50" si="13">B$2</f>
        <v>USD</v>
      </c>
      <c r="N50" s="12" t="s">
        <v>7</v>
      </c>
      <c r="P50" s="16">
        <f>_xll.RHistory(D50,".Timestamp;.Close","START:"&amp;$P$3&amp;" NBROWS:1 INTERVAL:1D",,"SORT:ASC TSREPEAT:NO")</f>
        <v>34705</v>
      </c>
      <c r="Q50">
        <v>7.9</v>
      </c>
    </row>
    <row r="51" spans="1:17" x14ac:dyDescent="0.25">
      <c r="B51" t="s">
        <v>16</v>
      </c>
      <c r="C51" t="s">
        <v>33</v>
      </c>
      <c r="D51" t="s">
        <v>79</v>
      </c>
      <c r="E51">
        <f>_xll.RtGet("IDN",D51,"Ask")</f>
        <v>0.40300000000000002</v>
      </c>
      <c r="F51">
        <f>_xll.RtGet("IDN",D51,"Bid")</f>
        <v>0.38300000000000001</v>
      </c>
      <c r="G51">
        <f t="shared" si="9"/>
        <v>0.39300000000000002</v>
      </c>
      <c r="H51">
        <v>1</v>
      </c>
      <c r="I51">
        <v>1</v>
      </c>
      <c r="J51">
        <v>1</v>
      </c>
      <c r="K51">
        <v>1</v>
      </c>
      <c r="L51" t="s">
        <v>66</v>
      </c>
      <c r="M51" t="str">
        <f t="shared" si="3"/>
        <v>USD</v>
      </c>
      <c r="N51" s="12" t="s">
        <v>7</v>
      </c>
      <c r="P51" s="16">
        <f>_xll.RHistory(D51,".Timestamp;.Close","START:"&amp;$P$3&amp;" NBROWS:1 INTERVAL:1D",,"SORT:ASC TSREPEAT:NO")</f>
        <v>34705</v>
      </c>
      <c r="Q51">
        <v>8.3000000000000007</v>
      </c>
    </row>
    <row r="52" spans="1:17" x14ac:dyDescent="0.25">
      <c r="A52" t="s">
        <v>380</v>
      </c>
      <c r="B52" t="s">
        <v>11</v>
      </c>
      <c r="C52" t="s">
        <v>33</v>
      </c>
      <c r="D52" t="s">
        <v>249</v>
      </c>
      <c r="E52">
        <f>_xll.RtGet("IDN",D52,"Ask")</f>
        <v>0.81200000000000006</v>
      </c>
      <c r="F52">
        <f>_xll.RtGet("IDN",D52,"Bid")</f>
        <v>0.77200000000000002</v>
      </c>
      <c r="G52">
        <f t="shared" ref="G52:G54" si="14">(E52+F52)/2</f>
        <v>0.79200000000000004</v>
      </c>
      <c r="H52">
        <v>1</v>
      </c>
      <c r="I52">
        <v>1</v>
      </c>
      <c r="J52">
        <v>1</v>
      </c>
      <c r="K52">
        <v>1</v>
      </c>
      <c r="L52" t="s">
        <v>66</v>
      </c>
      <c r="M52" t="str">
        <f t="shared" ref="M52:M54" si="15">B$2</f>
        <v>USD</v>
      </c>
      <c r="N52" s="12" t="s">
        <v>10</v>
      </c>
      <c r="P52" s="16">
        <f>_xll.RHistory(D52,".Timestamp;.Close","START:"&amp;$P$3&amp;" NBROWS:1 INTERVAL:1D",,"SORT:ASC TSREPEAT:NO")</f>
        <v>34705</v>
      </c>
      <c r="Q52">
        <v>7.2</v>
      </c>
    </row>
    <row r="53" spans="1:17" x14ac:dyDescent="0.25">
      <c r="A53" t="s">
        <v>380</v>
      </c>
      <c r="B53" t="s">
        <v>12</v>
      </c>
      <c r="C53" t="s">
        <v>33</v>
      </c>
      <c r="D53" t="s">
        <v>250</v>
      </c>
      <c r="E53">
        <f>_xll.RtGet("IDN",D53,"Ask")</f>
        <v>0.65250000000000008</v>
      </c>
      <c r="F53">
        <f>_xll.RtGet("IDN",D53,"Bid")</f>
        <v>0.59250000000000003</v>
      </c>
      <c r="G53">
        <f t="shared" si="14"/>
        <v>0.62250000000000005</v>
      </c>
      <c r="H53">
        <v>1</v>
      </c>
      <c r="I53">
        <v>1</v>
      </c>
      <c r="J53">
        <v>1</v>
      </c>
      <c r="K53">
        <v>1</v>
      </c>
      <c r="L53" t="s">
        <v>66</v>
      </c>
      <c r="M53" t="str">
        <f t="shared" si="15"/>
        <v>USD</v>
      </c>
      <c r="N53" s="12" t="s">
        <v>10</v>
      </c>
      <c r="P53" s="16">
        <f>_xll.RHistory(D53,".Timestamp;.Close","START:"&amp;$P$3&amp;" NBROWS:1 INTERVAL:1D",,"SORT:ASC TSREPEAT:NO")</f>
        <v>34705</v>
      </c>
      <c r="Q53">
        <v>7.46</v>
      </c>
    </row>
    <row r="54" spans="1:17" x14ac:dyDescent="0.25">
      <c r="A54" t="s">
        <v>380</v>
      </c>
      <c r="B54" t="s">
        <v>13</v>
      </c>
      <c r="C54" t="s">
        <v>33</v>
      </c>
      <c r="D54" t="s">
        <v>251</v>
      </c>
      <c r="E54">
        <f>_xll.RtGet("IDN",D54,"Ask")</f>
        <v>0.56000000000000005</v>
      </c>
      <c r="F54">
        <f>_xll.RtGet("IDN",D54,"Bid")</f>
        <v>0.52</v>
      </c>
      <c r="G54">
        <f t="shared" si="14"/>
        <v>0.54</v>
      </c>
      <c r="H54">
        <v>1</v>
      </c>
      <c r="I54">
        <v>1</v>
      </c>
      <c r="J54">
        <v>1</v>
      </c>
      <c r="K54">
        <v>1</v>
      </c>
      <c r="L54" t="s">
        <v>66</v>
      </c>
      <c r="M54" t="str">
        <f t="shared" si="15"/>
        <v>USD</v>
      </c>
      <c r="N54" s="12" t="s">
        <v>10</v>
      </c>
      <c r="P54" s="16">
        <f>_xll.RHistory(D54,".Timestamp;.Close","START:"&amp;$P$3&amp;" NBROWS:1 INTERVAL:1D",,"SORT:ASC TSREPEAT:NO")</f>
        <v>34705</v>
      </c>
      <c r="Q54">
        <v>7.66</v>
      </c>
    </row>
    <row r="55" spans="1:17" x14ac:dyDescent="0.25">
      <c r="A55" t="s">
        <v>380</v>
      </c>
      <c r="B55" t="s">
        <v>14</v>
      </c>
      <c r="C55" t="s">
        <v>33</v>
      </c>
      <c r="D55" t="s">
        <v>252</v>
      </c>
      <c r="E55">
        <f>_xll.RtGet("IDN",D55,"Ask")</f>
        <v>0.51800000000000002</v>
      </c>
      <c r="F55">
        <f>_xll.RtGet("IDN",D55,"Bid")</f>
        <v>0.47800000000000004</v>
      </c>
      <c r="G55">
        <f t="shared" ref="G55:G58" si="16">(E55+F55)/2</f>
        <v>0.498</v>
      </c>
      <c r="H55">
        <v>1</v>
      </c>
      <c r="I55">
        <v>1</v>
      </c>
      <c r="J55">
        <v>1</v>
      </c>
      <c r="K55">
        <v>1</v>
      </c>
      <c r="L55" t="s">
        <v>66</v>
      </c>
      <c r="M55" t="str">
        <f t="shared" ref="M55:M58" si="17">B$2</f>
        <v>USD</v>
      </c>
      <c r="N55" s="12" t="s">
        <v>10</v>
      </c>
      <c r="P55" s="16">
        <f>_xll.RHistory(D55,".Timestamp;.Close","START:"&amp;$P$3&amp;" NBROWS:1 INTERVAL:1D",,"SORT:ASC TSREPEAT:NO")</f>
        <v>34705</v>
      </c>
      <c r="Q55">
        <v>7.89</v>
      </c>
    </row>
    <row r="56" spans="1:17" x14ac:dyDescent="0.25">
      <c r="A56" t="s">
        <v>380</v>
      </c>
      <c r="B56" t="s">
        <v>15</v>
      </c>
      <c r="C56" t="s">
        <v>33</v>
      </c>
      <c r="D56" t="s">
        <v>253</v>
      </c>
      <c r="E56">
        <f>_xll.RtGet("IDN",D56,"Ask")</f>
        <v>0.49500000000000005</v>
      </c>
      <c r="F56">
        <f>_xll.RtGet("IDN",D56,"Bid")</f>
        <v>0.45500000000000002</v>
      </c>
      <c r="G56">
        <f t="shared" si="16"/>
        <v>0.47500000000000003</v>
      </c>
      <c r="H56">
        <v>1</v>
      </c>
      <c r="I56">
        <v>1</v>
      </c>
      <c r="J56">
        <v>1</v>
      </c>
      <c r="K56">
        <v>1</v>
      </c>
      <c r="L56" t="s">
        <v>66</v>
      </c>
      <c r="M56" t="str">
        <f t="shared" si="17"/>
        <v>USD</v>
      </c>
      <c r="N56" s="12" t="s">
        <v>10</v>
      </c>
      <c r="P56" s="16">
        <f>_xll.RHistory(D56,".Timestamp;.Close","START:"&amp;$P$3&amp;" NBROWS:1 INTERVAL:1D",,"SORT:ASC TSREPEAT:NO")</f>
        <v>34705</v>
      </c>
      <c r="Q56">
        <v>8.6999999999999993</v>
      </c>
    </row>
    <row r="57" spans="1:17" x14ac:dyDescent="0.25">
      <c r="A57" t="s">
        <v>380</v>
      </c>
      <c r="B57" t="s">
        <v>119</v>
      </c>
      <c r="C57" t="s">
        <v>33</v>
      </c>
      <c r="D57" t="s">
        <v>254</v>
      </c>
      <c r="E57">
        <f>_xll.RtGet("IDN",D57,"Ask")</f>
        <v>0.46400000000000002</v>
      </c>
      <c r="F57">
        <f>_xll.RtGet("IDN",D57,"Bid")</f>
        <v>0.42399999999999999</v>
      </c>
      <c r="G57">
        <f t="shared" si="16"/>
        <v>0.44400000000000001</v>
      </c>
      <c r="H57">
        <v>1</v>
      </c>
      <c r="I57">
        <v>1</v>
      </c>
      <c r="J57">
        <v>1</v>
      </c>
      <c r="K57">
        <v>1</v>
      </c>
      <c r="L57" t="s">
        <v>66</v>
      </c>
      <c r="M57" t="str">
        <f t="shared" si="17"/>
        <v>USD</v>
      </c>
      <c r="N57" s="12" t="s">
        <v>10</v>
      </c>
      <c r="P57" s="16">
        <f>_xll.RHistory(D57,".Timestamp;.Close","START:"&amp;$P$3&amp;" NBROWS:1 INTERVAL:1D",,"SORT:ASC TSREPEAT:NO")</f>
        <v>34705</v>
      </c>
      <c r="Q57">
        <v>8.18</v>
      </c>
    </row>
    <row r="58" spans="1:17" x14ac:dyDescent="0.25">
      <c r="A58" t="s">
        <v>380</v>
      </c>
      <c r="B58" t="s">
        <v>378</v>
      </c>
      <c r="C58" t="s">
        <v>33</v>
      </c>
      <c r="D58" t="s">
        <v>255</v>
      </c>
      <c r="E58">
        <f>_xll.RtGet("IDN",D58,"Ask")</f>
        <v>0.45</v>
      </c>
      <c r="F58">
        <f>_xll.RtGet("IDN",D58,"Bid")</f>
        <v>0.41000000000000003</v>
      </c>
      <c r="G58">
        <f t="shared" si="16"/>
        <v>0.43000000000000005</v>
      </c>
      <c r="H58">
        <v>1</v>
      </c>
      <c r="I58">
        <v>1</v>
      </c>
      <c r="J58">
        <v>1</v>
      </c>
      <c r="K58">
        <v>1</v>
      </c>
      <c r="L58" t="s">
        <v>66</v>
      </c>
      <c r="M58" t="str">
        <f t="shared" si="17"/>
        <v>USD</v>
      </c>
      <c r="N58" s="12" t="s">
        <v>10</v>
      </c>
      <c r="P58" s="16">
        <f>_xll.RHistory(D58,".Timestamp;.Close","START:"&amp;$P$3&amp;" NBROWS:1 INTERVAL:1D",,"SORT:ASC TSREPEAT:NO")</f>
        <v>34705</v>
      </c>
      <c r="Q58">
        <v>8.39</v>
      </c>
    </row>
    <row r="59" spans="1:17" x14ac:dyDescent="0.25">
      <c r="A59" t="s">
        <v>380</v>
      </c>
      <c r="B59" t="s">
        <v>135</v>
      </c>
      <c r="C59" t="s">
        <v>33</v>
      </c>
      <c r="D59" t="s">
        <v>256</v>
      </c>
      <c r="E59">
        <f>_xll.RtGet("IDN",D59,"Ask")</f>
        <v>0.46700000000000003</v>
      </c>
      <c r="F59">
        <f>_xll.RtGet("IDN",D59,"Bid")</f>
        <v>0.42699999999999999</v>
      </c>
      <c r="G59">
        <f t="shared" ref="G59" si="18">(E59+F59)/2</f>
        <v>0.44700000000000001</v>
      </c>
      <c r="H59">
        <v>1</v>
      </c>
      <c r="I59">
        <v>1</v>
      </c>
      <c r="J59">
        <v>1</v>
      </c>
      <c r="K59">
        <v>1</v>
      </c>
      <c r="L59" t="s">
        <v>66</v>
      </c>
      <c r="M59" t="str">
        <f t="shared" ref="M59" si="19">B$2</f>
        <v>USD</v>
      </c>
      <c r="N59" s="12" t="s">
        <v>10</v>
      </c>
      <c r="P59" s="16">
        <f>_xll.RHistory(D59,".Timestamp;.Close","START:"&amp;$P$3&amp;" NBROWS:1 INTERVAL:1D",,"SORT:ASC TSREPEAT:NO")</f>
        <v>34705</v>
      </c>
      <c r="Q59">
        <v>8.2899999999999991</v>
      </c>
    </row>
    <row r="60" spans="1:17" x14ac:dyDescent="0.25">
      <c r="B60" t="s">
        <v>378</v>
      </c>
      <c r="C60" t="s">
        <v>33</v>
      </c>
      <c r="D60" t="s">
        <v>80</v>
      </c>
      <c r="E60">
        <f>_xll.RtGet("IDN",D60,"Ask")</f>
        <v>0.36810000000000004</v>
      </c>
      <c r="F60">
        <f>_xll.RtGet("IDN",D60,"Bid")</f>
        <v>0.3281</v>
      </c>
      <c r="G60">
        <f t="shared" si="9"/>
        <v>0.34810000000000002</v>
      </c>
      <c r="H60">
        <v>1</v>
      </c>
      <c r="I60">
        <v>1</v>
      </c>
      <c r="J60">
        <v>1</v>
      </c>
      <c r="K60">
        <v>1</v>
      </c>
      <c r="L60" t="s">
        <v>66</v>
      </c>
      <c r="M60" t="str">
        <f t="shared" si="3"/>
        <v>USD</v>
      </c>
      <c r="N60" s="12" t="s">
        <v>7</v>
      </c>
      <c r="P60" s="16">
        <f>_xll.RHistory(D60,".Timestamp;.Close","START:"&amp;$P$3&amp;" NBROWS:1 INTERVAL:1D",,"SORT:ASC TSREPEAT:NO")</f>
        <v>34705</v>
      </c>
      <c r="Q60">
        <v>8.24</v>
      </c>
    </row>
    <row r="61" spans="1:17" x14ac:dyDescent="0.25">
      <c r="B61" t="s">
        <v>135</v>
      </c>
      <c r="C61" t="s">
        <v>33</v>
      </c>
      <c r="D61" t="s">
        <v>81</v>
      </c>
      <c r="E61">
        <f>_xll.RtGet("IDN",D61,"Ask")</f>
        <v>0.38870000000000005</v>
      </c>
      <c r="F61">
        <f>_xll.RtGet("IDN",D61,"Bid")</f>
        <v>0.34870000000000001</v>
      </c>
      <c r="G61">
        <f t="shared" si="9"/>
        <v>0.36870000000000003</v>
      </c>
      <c r="H61">
        <v>1</v>
      </c>
      <c r="I61">
        <v>1</v>
      </c>
      <c r="J61">
        <v>1</v>
      </c>
      <c r="K61">
        <v>1</v>
      </c>
      <c r="L61" t="s">
        <v>66</v>
      </c>
      <c r="M61" t="str">
        <f t="shared" si="3"/>
        <v>USD</v>
      </c>
      <c r="N61" s="12" t="s">
        <v>7</v>
      </c>
      <c r="P61" s="16">
        <f>_xll.RHistory(D61,".Timestamp;.Close","START:"&amp;$P$3&amp;" NBROWS:1 INTERVAL:1D",,"SORT:ASC TSREPEAT:NO")</f>
        <v>34705</v>
      </c>
      <c r="Q61">
        <v>8.19</v>
      </c>
    </row>
    <row r="62" spans="1:17" x14ac:dyDescent="0.25">
      <c r="B62" t="s">
        <v>379</v>
      </c>
      <c r="C62" t="s">
        <v>33</v>
      </c>
      <c r="D62" t="s">
        <v>82</v>
      </c>
      <c r="E62">
        <f>_xll.RtGet("IDN",D62,"Ask")</f>
        <v>0.39</v>
      </c>
      <c r="F62">
        <f>_xll.RtGet("IDN",D62,"Bid")</f>
        <v>0.37</v>
      </c>
      <c r="G62">
        <f t="shared" si="9"/>
        <v>0.38</v>
      </c>
      <c r="H62">
        <v>1</v>
      </c>
      <c r="I62">
        <v>1</v>
      </c>
      <c r="J62">
        <v>1</v>
      </c>
      <c r="K62">
        <v>1</v>
      </c>
      <c r="L62" t="s">
        <v>66</v>
      </c>
      <c r="M62" t="str">
        <f t="shared" si="3"/>
        <v>USD</v>
      </c>
      <c r="N62" s="12" t="s">
        <v>7</v>
      </c>
      <c r="P62" s="16">
        <f>_xll.RHistory(D62,".Timestamp;.Close","START:"&amp;$P$3&amp;" NBROWS:1 INTERVAL:1D",,"SORT:ASC TSREPEAT:NO")</f>
        <v>34705</v>
      </c>
      <c r="Q62">
        <v>8.14</v>
      </c>
    </row>
    <row r="63" spans="1:17" x14ac:dyDescent="0.25">
      <c r="A63" t="s">
        <v>380</v>
      </c>
      <c r="B63" t="s">
        <v>17</v>
      </c>
      <c r="C63" t="s">
        <v>33</v>
      </c>
      <c r="D63" t="s">
        <v>257</v>
      </c>
      <c r="E63">
        <f>_xll.RtGet("IDN",D63,"Ask")</f>
        <v>0.495</v>
      </c>
      <c r="F63">
        <f>_xll.RtGet("IDN",D63,"Bid")</f>
        <v>0.45500000000000002</v>
      </c>
      <c r="G63">
        <f t="shared" ref="G63" si="20">(E63+F63)/2</f>
        <v>0.47499999999999998</v>
      </c>
      <c r="H63">
        <v>1</v>
      </c>
      <c r="I63">
        <v>1</v>
      </c>
      <c r="J63">
        <v>1</v>
      </c>
      <c r="K63">
        <v>1</v>
      </c>
      <c r="L63" t="s">
        <v>66</v>
      </c>
      <c r="M63" t="str">
        <f t="shared" ref="M63" si="21">B$2</f>
        <v>USD</v>
      </c>
      <c r="N63" s="12" t="s">
        <v>10</v>
      </c>
      <c r="P63" s="16">
        <f>_xll.RHistory(D63,".Timestamp;.Close","START:"&amp;$P$3&amp;" NBROWS:1 INTERVAL:1D",,"SORT:ASC TSREPEAT:NO")</f>
        <v>34705</v>
      </c>
      <c r="Q63">
        <v>8.2100000000000009</v>
      </c>
    </row>
    <row r="64" spans="1:17" x14ac:dyDescent="0.25">
      <c r="B64" t="s">
        <v>16</v>
      </c>
      <c r="C64" t="s">
        <v>3</v>
      </c>
      <c r="D64" t="s">
        <v>466</v>
      </c>
      <c r="E64">
        <f>_xll.RtGet("IDN",D64,"Ask")</f>
        <v>0.64300000000000002</v>
      </c>
      <c r="F64">
        <f>_xll.RtGet("IDN",D64,"Bid")</f>
        <v>0.623</v>
      </c>
      <c r="G64">
        <f>_xll.RtGet("IDN",D64,"GEN_VAL4")</f>
        <v>0.63300000000000001</v>
      </c>
      <c r="H64">
        <v>1</v>
      </c>
      <c r="I64">
        <v>1</v>
      </c>
      <c r="J64">
        <v>1</v>
      </c>
      <c r="K64">
        <v>1</v>
      </c>
      <c r="L64" t="s">
        <v>66</v>
      </c>
      <c r="M64" t="str">
        <f t="shared" si="3"/>
        <v>USD</v>
      </c>
      <c r="N64" s="12" t="s">
        <v>7</v>
      </c>
      <c r="P64" s="16">
        <f>_xll.RHistory(D64,".Timestamp;.Close","START:"&amp;$P$3&amp;" NBROWS:1 INTERVAL:1D",,"SORT:ASC TSREPEAT:NO")</f>
        <v>35072</v>
      </c>
      <c r="Q64">
        <v>5.33</v>
      </c>
    </row>
    <row r="65" spans="1:17" x14ac:dyDescent="0.25">
      <c r="B65" t="s">
        <v>17</v>
      </c>
      <c r="C65" t="s">
        <v>3</v>
      </c>
      <c r="D65" t="s">
        <v>467</v>
      </c>
      <c r="E65">
        <f>_xll.RtGet("IDN",D65,"Ask")</f>
        <v>0.50890000000000002</v>
      </c>
      <c r="F65">
        <f>_xll.RtGet("IDN",D65,"Bid")</f>
        <v>0.50450000000000006</v>
      </c>
      <c r="G65">
        <f>_xll.RtGet("IDN",D65,"GEN_VAL4")</f>
        <v>0.51</v>
      </c>
      <c r="H65">
        <v>1</v>
      </c>
      <c r="I65">
        <v>1</v>
      </c>
      <c r="J65">
        <v>1</v>
      </c>
      <c r="K65">
        <v>1</v>
      </c>
      <c r="L65" t="s">
        <v>66</v>
      </c>
      <c r="M65" t="str">
        <f t="shared" si="3"/>
        <v>USD</v>
      </c>
      <c r="N65" s="12" t="s">
        <v>7</v>
      </c>
      <c r="P65" s="16">
        <f>_xll.RHistory(D65,".Timestamp;.Close","START:"&amp;$P$3&amp;" NBROWS:1 INTERVAL:1D",,"SORT:ASC TSREPEAT:NO")</f>
        <v>32875</v>
      </c>
      <c r="Q65">
        <v>8.3699999999999992</v>
      </c>
    </row>
    <row r="66" spans="1:17" x14ac:dyDescent="0.25">
      <c r="B66" t="s">
        <v>18</v>
      </c>
      <c r="C66" t="s">
        <v>3</v>
      </c>
      <c r="D66" t="s">
        <v>468</v>
      </c>
      <c r="E66">
        <f>_xll.RtGet("IDN",D66,"Ask")</f>
        <v>0.52700000000000002</v>
      </c>
      <c r="F66">
        <f>_xll.RtGet("IDN",D66,"Bid")</f>
        <v>0.48700000000000004</v>
      </c>
      <c r="G66">
        <f>_xll.RtGet("IDN",D66,"GEN_VAL4")</f>
        <v>0.50700000000000001</v>
      </c>
      <c r="H66">
        <v>1</v>
      </c>
      <c r="I66">
        <v>1</v>
      </c>
      <c r="J66">
        <v>1</v>
      </c>
      <c r="K66">
        <v>1</v>
      </c>
      <c r="L66" t="s">
        <v>66</v>
      </c>
      <c r="M66" t="str">
        <f t="shared" si="3"/>
        <v>USD</v>
      </c>
      <c r="N66" s="12" t="s">
        <v>7</v>
      </c>
      <c r="P66" s="16">
        <f>_xll.RHistory(D66,".Timestamp;.Close","START:"&amp;$P$3&amp;" NBROWS:1 INTERVAL:1D",,"SORT:ASC TSREPEAT:NO")</f>
        <v>32875</v>
      </c>
      <c r="Q66">
        <v>8.52</v>
      </c>
    </row>
    <row r="67" spans="1:17" x14ac:dyDescent="0.25">
      <c r="B67" t="s">
        <v>19</v>
      </c>
      <c r="C67" t="s">
        <v>3</v>
      </c>
      <c r="D67" t="s">
        <v>469</v>
      </c>
      <c r="E67">
        <f>_xll.RtGet("IDN",D67,"Ask")</f>
        <v>0.55100000000000005</v>
      </c>
      <c r="F67">
        <f>_xll.RtGet("IDN",D67,"Bid")</f>
        <v>0.51100000000000001</v>
      </c>
      <c r="G67">
        <f>_xll.RtGet("IDN",D67,"GEN_VAL4")</f>
        <v>0.53100000000000003</v>
      </c>
      <c r="H67">
        <v>1</v>
      </c>
      <c r="I67">
        <v>1</v>
      </c>
      <c r="J67">
        <v>1</v>
      </c>
      <c r="K67">
        <v>1</v>
      </c>
      <c r="L67" t="s">
        <v>66</v>
      </c>
      <c r="M67" t="str">
        <f t="shared" si="3"/>
        <v>USD</v>
      </c>
      <c r="N67" s="12" t="s">
        <v>7</v>
      </c>
      <c r="P67" s="16">
        <f>_xll.RHistory(D67,".Timestamp;.Close","START:"&amp;$P$3&amp;" NBROWS:1 INTERVAL:1D",,"SORT:ASC TSREPEAT:NO")</f>
        <v>32875</v>
      </c>
      <c r="Q67">
        <v>8.6199999999999992</v>
      </c>
    </row>
    <row r="68" spans="1:17" x14ac:dyDescent="0.25">
      <c r="B68" t="s">
        <v>20</v>
      </c>
      <c r="C68" t="s">
        <v>3</v>
      </c>
      <c r="D68" t="s">
        <v>470</v>
      </c>
      <c r="E68">
        <f>_xll.RtGet("IDN",D68,"Ask")</f>
        <v>0.58179999999999998</v>
      </c>
      <c r="F68">
        <f>_xll.RtGet("IDN",D68,"Bid")</f>
        <v>0.54220000000000002</v>
      </c>
      <c r="G68">
        <f>_xll.RtGet("IDN",D68,"GEN_VAL4")</f>
        <v>0.56200000000000006</v>
      </c>
      <c r="H68">
        <v>1</v>
      </c>
      <c r="I68">
        <v>1</v>
      </c>
      <c r="J68">
        <v>1</v>
      </c>
      <c r="K68">
        <v>1</v>
      </c>
      <c r="L68" t="s">
        <v>66</v>
      </c>
      <c r="M68" t="str">
        <f t="shared" si="3"/>
        <v>USD</v>
      </c>
      <c r="N68" s="12" t="s">
        <v>7</v>
      </c>
      <c r="P68" s="16">
        <f>_xll.RHistory(D68,".Timestamp;.Close","START:"&amp;$P$3&amp;" NBROWS:1 INTERVAL:1D",,"SORT:ASC TSREPEAT:NO")</f>
        <v>32875</v>
      </c>
      <c r="Q68">
        <v>8.68</v>
      </c>
    </row>
    <row r="69" spans="1:17" x14ac:dyDescent="0.25">
      <c r="B69" t="s">
        <v>21</v>
      </c>
      <c r="C69" t="s">
        <v>3</v>
      </c>
      <c r="D69" t="s">
        <v>471</v>
      </c>
      <c r="E69">
        <f>_xll.RtGet("IDN",D69,"Ask")</f>
        <v>0.65400000000000003</v>
      </c>
      <c r="F69">
        <f>_xll.RtGet("IDN",D69,"Bid")</f>
        <v>0.61440000000000006</v>
      </c>
      <c r="G69">
        <f>_xll.RtGet("IDN",D69,"GEN_VAL4")</f>
        <v>0.63419999999999999</v>
      </c>
      <c r="H69">
        <v>1</v>
      </c>
      <c r="I69">
        <v>1</v>
      </c>
      <c r="J69">
        <v>1</v>
      </c>
      <c r="K69">
        <v>1</v>
      </c>
      <c r="L69" t="s">
        <v>66</v>
      </c>
      <c r="M69" t="str">
        <f t="shared" si="3"/>
        <v>USD</v>
      </c>
      <c r="N69" s="12" t="s">
        <v>7</v>
      </c>
      <c r="P69" s="16">
        <f>_xll.RHistory(D69,".Timestamp;.Close","START:"&amp;$P$3&amp;" NBROWS:1 INTERVAL:1D",,"SORT:ASC TSREPEAT:NO")</f>
        <v>35298</v>
      </c>
      <c r="Q69">
        <v>6.73</v>
      </c>
    </row>
    <row r="70" spans="1:17" x14ac:dyDescent="0.25">
      <c r="B70" t="s">
        <v>22</v>
      </c>
      <c r="C70" t="s">
        <v>3</v>
      </c>
      <c r="D70" t="s">
        <v>472</v>
      </c>
      <c r="E70">
        <f>_xll.RtGet("IDN",D70,"Ask")</f>
        <v>0.66100000000000003</v>
      </c>
      <c r="F70">
        <f>_xll.RtGet("IDN",D70,"Bid")</f>
        <v>0.621</v>
      </c>
      <c r="G70">
        <f>_xll.RtGet("IDN",D70,"GEN_VAL4")</f>
        <v>0.63800000000000001</v>
      </c>
      <c r="H70">
        <v>1</v>
      </c>
      <c r="I70">
        <v>1</v>
      </c>
      <c r="J70">
        <v>1</v>
      </c>
      <c r="K70">
        <v>1</v>
      </c>
      <c r="L70" t="s">
        <v>66</v>
      </c>
      <c r="M70" t="str">
        <f t="shared" si="3"/>
        <v>USD</v>
      </c>
      <c r="N70" s="12" t="s">
        <v>7</v>
      </c>
      <c r="P70" s="16">
        <f>_xll.RHistory(D70,".Timestamp;.Close","START:"&amp;$P$3&amp;" NBROWS:1 INTERVAL:1D",,"SORT:ASC TSREPEAT:NO")</f>
        <v>32875</v>
      </c>
      <c r="Q70">
        <v>8.84</v>
      </c>
    </row>
    <row r="71" spans="1:17" x14ac:dyDescent="0.25">
      <c r="B71" t="s">
        <v>23</v>
      </c>
      <c r="C71" t="s">
        <v>3</v>
      </c>
      <c r="D71" t="s">
        <v>473</v>
      </c>
      <c r="E71">
        <f>_xll.RtGet("IDN",D71,"Ask")</f>
        <v>0.71830000000000005</v>
      </c>
      <c r="F71">
        <f>_xll.RtGet("IDN",D71,"Bid")</f>
        <v>0.67880000000000007</v>
      </c>
      <c r="G71">
        <f>_xll.RtGet("IDN",D71,"GEN_VAL4")</f>
        <v>0.6986</v>
      </c>
      <c r="H71">
        <v>1</v>
      </c>
      <c r="I71">
        <v>1</v>
      </c>
      <c r="J71">
        <v>1</v>
      </c>
      <c r="K71">
        <v>1</v>
      </c>
      <c r="L71" t="s">
        <v>66</v>
      </c>
      <c r="M71" t="str">
        <f t="shared" si="3"/>
        <v>USD</v>
      </c>
      <c r="N71" s="12" t="s">
        <v>7</v>
      </c>
      <c r="P71" s="16">
        <f>_xll.RHistory(D71,".Timestamp;.Close","START:"&amp;$P$3&amp;" NBROWS:1 INTERVAL:1D",,"SORT:ASC TSREPEAT:NO")</f>
        <v>35298</v>
      </c>
      <c r="Q71">
        <v>6.83</v>
      </c>
    </row>
    <row r="72" spans="1:17" x14ac:dyDescent="0.25">
      <c r="B72" t="s">
        <v>24</v>
      </c>
      <c r="C72" t="s">
        <v>3</v>
      </c>
      <c r="D72" t="s">
        <v>474</v>
      </c>
      <c r="E72">
        <f>_xll.RtGet("IDN",D72,"Ask")</f>
        <v>0.73420000000000007</v>
      </c>
      <c r="F72">
        <f>_xll.RtGet("IDN",D72,"Bid")</f>
        <v>0.6946</v>
      </c>
      <c r="G72">
        <f>_xll.RtGet("IDN",D72,"GEN_VAL4")</f>
        <v>0.71440000000000003</v>
      </c>
      <c r="H72">
        <v>1</v>
      </c>
      <c r="I72">
        <v>1</v>
      </c>
      <c r="J72">
        <v>1</v>
      </c>
      <c r="K72">
        <v>1</v>
      </c>
      <c r="L72" t="s">
        <v>66</v>
      </c>
      <c r="M72" t="str">
        <f t="shared" si="3"/>
        <v>USD</v>
      </c>
      <c r="N72" s="12" t="s">
        <v>7</v>
      </c>
      <c r="P72" s="16">
        <f>_xll.RHistory(D72,".Timestamp;.Close","START:"&amp;$P$3&amp;" NBROWS:1 INTERVAL:1D",,"SORT:ASC TSREPEAT:NO")</f>
        <v>35299</v>
      </c>
      <c r="Q72">
        <v>6.95</v>
      </c>
    </row>
    <row r="73" spans="1:17" x14ac:dyDescent="0.25">
      <c r="B73" t="s">
        <v>25</v>
      </c>
      <c r="C73" t="s">
        <v>3</v>
      </c>
      <c r="D73" t="s">
        <v>475</v>
      </c>
      <c r="E73">
        <f>_xll.RtGet("IDN",D73,"Ask")</f>
        <v>0.73470000000000002</v>
      </c>
      <c r="F73">
        <f>_xll.RtGet("IDN",D73,"Bid")</f>
        <v>0.69510000000000005</v>
      </c>
      <c r="G73">
        <f>_xll.RtGet("IDN",D73,"GEN_VAL4")</f>
        <v>0.71489999999999998</v>
      </c>
      <c r="H73">
        <v>1</v>
      </c>
      <c r="I73">
        <v>1</v>
      </c>
      <c r="J73">
        <v>1</v>
      </c>
      <c r="K73">
        <v>1</v>
      </c>
      <c r="L73" t="s">
        <v>66</v>
      </c>
      <c r="M73" t="str">
        <f t="shared" si="3"/>
        <v>USD</v>
      </c>
      <c r="N73" s="12" t="s">
        <v>7</v>
      </c>
      <c r="P73" s="16">
        <f>_xll.RHistory(D73,".Timestamp;.Close","START:"&amp;$P$3&amp;" NBROWS:1 INTERVAL:1D",,"SORT:ASC TSREPEAT:NO")</f>
        <v>32875</v>
      </c>
      <c r="Q73">
        <v>8.86</v>
      </c>
    </row>
    <row r="74" spans="1:17" x14ac:dyDescent="0.25">
      <c r="B74" t="s">
        <v>26</v>
      </c>
      <c r="C74" t="s">
        <v>3</v>
      </c>
      <c r="D74" t="s">
        <v>476</v>
      </c>
      <c r="E74">
        <f>_xll.RtGet("IDN",D74,"Ask")</f>
        <v>0.76440000000000008</v>
      </c>
      <c r="F74">
        <f>_xll.RtGet("IDN",D74,"Bid")</f>
        <v>0.7248</v>
      </c>
      <c r="G74">
        <f>_xll.RtGet("IDN",D74,"GEN_VAL4")</f>
        <v>0.74460000000000004</v>
      </c>
      <c r="H74">
        <v>1</v>
      </c>
      <c r="I74">
        <v>1</v>
      </c>
      <c r="J74">
        <v>1</v>
      </c>
      <c r="K74">
        <v>1</v>
      </c>
      <c r="L74" t="s">
        <v>66</v>
      </c>
      <c r="M74" t="str">
        <f t="shared" si="3"/>
        <v>USD</v>
      </c>
      <c r="N74" s="12" t="s">
        <v>7</v>
      </c>
      <c r="P74" s="16">
        <f>_xll.RHistory(D74,".Timestamp;.Close","START:"&amp;$P$3&amp;" NBROWS:1 INTERVAL:1D",,"SORT:ASC TSREPEAT:NO")</f>
        <v>35648</v>
      </c>
      <c r="Q74">
        <v>6.23</v>
      </c>
    </row>
    <row r="75" spans="1:17" x14ac:dyDescent="0.25">
      <c r="B75" t="s">
        <v>27</v>
      </c>
      <c r="C75" t="s">
        <v>3</v>
      </c>
      <c r="D75" t="s">
        <v>477</v>
      </c>
      <c r="E75">
        <f>_xll.RtGet("IDN",D75,"Ask")</f>
        <v>0.77400000000000002</v>
      </c>
      <c r="F75">
        <f>_xll.RtGet("IDN",D75,"Bid")</f>
        <v>0.754</v>
      </c>
      <c r="G75">
        <f>_xll.RtGet("IDN",D75,"GEN_VAL4")</f>
        <v>0.76400000000000001</v>
      </c>
      <c r="H75">
        <v>1</v>
      </c>
      <c r="I75">
        <v>1</v>
      </c>
      <c r="J75">
        <v>1</v>
      </c>
      <c r="K75">
        <v>1</v>
      </c>
      <c r="L75" t="s">
        <v>66</v>
      </c>
      <c r="M75" t="str">
        <f t="shared" si="3"/>
        <v>USD</v>
      </c>
      <c r="N75" s="12" t="s">
        <v>7</v>
      </c>
      <c r="P75" s="16">
        <f>_xll.RHistory(D75,".Timestamp;.Close","START:"&amp;$P$3&amp;" NBROWS:1 INTERVAL:1D",,"SORT:ASC TSREPEAT:NO")</f>
        <v>35648</v>
      </c>
      <c r="Q75">
        <v>6.75</v>
      </c>
    </row>
    <row r="76" spans="1:17" x14ac:dyDescent="0.25">
      <c r="B76" t="s">
        <v>28</v>
      </c>
      <c r="C76" t="s">
        <v>3</v>
      </c>
      <c r="D76" t="s">
        <v>478</v>
      </c>
      <c r="E76">
        <f>_xll.RtGet("IDN",D76,"Ask")</f>
        <v>0.77129999999999999</v>
      </c>
      <c r="F76">
        <f>_xll.RtGet("IDN",D76,"Bid")</f>
        <v>0.73170000000000002</v>
      </c>
      <c r="G76">
        <f>_xll.RtGet("IDN",D76,"GEN_VAL4")</f>
        <v>0.78200000000000003</v>
      </c>
      <c r="H76">
        <v>1</v>
      </c>
      <c r="I76">
        <v>1</v>
      </c>
      <c r="J76">
        <v>1</v>
      </c>
      <c r="K76">
        <v>1</v>
      </c>
      <c r="L76" t="s">
        <v>66</v>
      </c>
      <c r="M76" t="str">
        <f t="shared" si="3"/>
        <v>USD</v>
      </c>
      <c r="N76" s="12" t="s">
        <v>7</v>
      </c>
      <c r="P76" s="16">
        <f>_xll.RHistory(D76,".Timestamp;.Close","START:"&amp;$P$3&amp;" NBROWS:1 INTERVAL:1D",,"SORT:ASC TSREPEAT:NO")</f>
        <v>35648</v>
      </c>
      <c r="Q76">
        <v>6.56</v>
      </c>
    </row>
    <row r="77" spans="1:17" x14ac:dyDescent="0.25">
      <c r="B77" t="s">
        <v>29</v>
      </c>
      <c r="C77" t="s">
        <v>3</v>
      </c>
      <c r="D77" t="s">
        <v>479</v>
      </c>
      <c r="E77">
        <f>_xll.RtGet("IDN",D77,"Ask")</f>
        <v>0.79300000000000004</v>
      </c>
      <c r="F77">
        <f>_xll.RtGet("IDN",D77,"Bid")</f>
        <v>0.77300000000000002</v>
      </c>
      <c r="G77">
        <f>_xll.RtGet("IDN",D77,"GEN_VAL4")</f>
        <v>0.78300000000000003</v>
      </c>
      <c r="H77">
        <v>1</v>
      </c>
      <c r="I77">
        <v>1</v>
      </c>
      <c r="J77">
        <v>1</v>
      </c>
      <c r="K77">
        <v>1</v>
      </c>
      <c r="L77" t="s">
        <v>66</v>
      </c>
      <c r="M77" t="str">
        <f t="shared" si="3"/>
        <v>USD</v>
      </c>
      <c r="N77" s="12" t="s">
        <v>7</v>
      </c>
      <c r="P77" s="16">
        <f>_xll.RHistory(D77,".Timestamp;.Close","START:"&amp;$P$3&amp;" NBROWS:1 INTERVAL:1D",,"SORT:ASC TSREPEAT:NO")</f>
        <v>35648</v>
      </c>
      <c r="Q77">
        <v>6.69</v>
      </c>
    </row>
    <row r="78" spans="1:17" x14ac:dyDescent="0.25">
      <c r="B78" t="s">
        <v>30</v>
      </c>
      <c r="C78" t="s">
        <v>3</v>
      </c>
      <c r="D78" t="s">
        <v>480</v>
      </c>
      <c r="E78">
        <f>_xll.RtGet("IDN",D78,"Ask")</f>
        <v>0.80840000000000001</v>
      </c>
      <c r="F78">
        <f>_xll.RtGet("IDN",D78,"Bid")</f>
        <v>0.76880000000000004</v>
      </c>
      <c r="G78">
        <f>_xll.RtGet("IDN",D78,"GEN_VAL4")</f>
        <v>0.78860000000000008</v>
      </c>
      <c r="H78">
        <v>1</v>
      </c>
      <c r="I78">
        <v>1</v>
      </c>
      <c r="J78">
        <v>1</v>
      </c>
      <c r="K78">
        <v>1</v>
      </c>
      <c r="L78" t="s">
        <v>66</v>
      </c>
      <c r="M78" t="str">
        <f t="shared" si="3"/>
        <v>USD</v>
      </c>
      <c r="N78" s="12" t="s">
        <v>7</v>
      </c>
      <c r="P78" s="16">
        <f>_xll.RHistory(D78,".Timestamp;.Close","START:"&amp;$P$3&amp;" NBROWS:1 INTERVAL:1D",,"SORT:ASC TSREPEAT:NO")</f>
        <v>35648</v>
      </c>
      <c r="Q78">
        <v>6.82</v>
      </c>
    </row>
    <row r="79" spans="1:17" x14ac:dyDescent="0.25">
      <c r="A79" t="s">
        <v>380</v>
      </c>
      <c r="B79" t="s">
        <v>152</v>
      </c>
      <c r="C79" t="s">
        <v>3</v>
      </c>
      <c r="D79" t="s">
        <v>481</v>
      </c>
      <c r="E79">
        <f>_xll.RtGet("IDN",D79,"Ask")</f>
        <v>0.68</v>
      </c>
      <c r="F79">
        <f>_xll.RtGet("IDN",D79,"Bid")</f>
        <v>0.66</v>
      </c>
      <c r="G79">
        <f>_xll.RtGet("IDN",D79,"GEN_VAL4")</f>
        <v>0.67</v>
      </c>
      <c r="H79">
        <v>1</v>
      </c>
      <c r="I79">
        <v>1</v>
      </c>
      <c r="J79">
        <v>1</v>
      </c>
      <c r="K79">
        <v>1</v>
      </c>
      <c r="L79" t="s">
        <v>66</v>
      </c>
      <c r="M79" t="str">
        <f t="shared" ref="M79:M80" si="22">B$2</f>
        <v>USD</v>
      </c>
      <c r="N79" s="12" t="s">
        <v>7</v>
      </c>
      <c r="P79" s="16">
        <f>_xll.RHistory(D79,".Timestamp;.Close","START:"&amp;$P$3&amp;" NBROWS:1 INTERVAL:1D",,"SORT:ASC TSREPEAT:NO")</f>
        <v>39245</v>
      </c>
      <c r="Q79">
        <v>5.9770000000000003</v>
      </c>
    </row>
    <row r="80" spans="1:17" x14ac:dyDescent="0.25">
      <c r="A80" t="s">
        <v>380</v>
      </c>
      <c r="B80" t="s">
        <v>153</v>
      </c>
      <c r="C80" t="s">
        <v>3</v>
      </c>
      <c r="D80" t="s">
        <v>482</v>
      </c>
      <c r="E80">
        <f>_xll.RtGet("IDN",D80,"Ask")</f>
        <v>0.60099999999999998</v>
      </c>
      <c r="F80">
        <f>_xll.RtGet("IDN",D80,"Bid")</f>
        <v>0.58100000000000007</v>
      </c>
      <c r="G80">
        <f>_xll.RtGet("IDN",D80,"GEN_VAL4")</f>
        <v>0.59100000000000008</v>
      </c>
      <c r="H80">
        <v>1</v>
      </c>
      <c r="I80">
        <v>1</v>
      </c>
      <c r="J80">
        <v>1</v>
      </c>
      <c r="K80">
        <v>1</v>
      </c>
      <c r="L80" t="s">
        <v>66</v>
      </c>
      <c r="M80" t="str">
        <f t="shared" si="22"/>
        <v>USD</v>
      </c>
      <c r="N80" s="12" t="s">
        <v>7</v>
      </c>
      <c r="P80" s="16">
        <f>_xll.RHistory(D80,".Timestamp;.Close","START:"&amp;$P$3&amp;" NBROWS:1 INTERVAL:1D",,"SORT:ASC TSREPEAT:NO")</f>
        <v>39245</v>
      </c>
      <c r="Q80">
        <v>5.9580000000000002</v>
      </c>
    </row>
    <row r="85" spans="2:17" x14ac:dyDescent="0.25">
      <c r="B85" t="s">
        <v>592</v>
      </c>
    </row>
    <row r="86" spans="2:17" x14ac:dyDescent="0.25">
      <c r="B86" t="s">
        <v>5</v>
      </c>
      <c r="C86" t="s">
        <v>1</v>
      </c>
      <c r="D86" t="s">
        <v>453</v>
      </c>
      <c r="E86">
        <f>_xll.RtGet("IDN",D86,"BID")</f>
        <v>7.9000000000000001E-2</v>
      </c>
      <c r="F86">
        <f>_xll.RtGet("IDN",D86,"ASK")</f>
        <v>0.11900000000000001</v>
      </c>
      <c r="G86">
        <f>AVERAGE(E86:F86)</f>
        <v>9.9000000000000005E-2</v>
      </c>
      <c r="H86">
        <v>1</v>
      </c>
      <c r="I86">
        <v>1</v>
      </c>
      <c r="J86">
        <v>1</v>
      </c>
      <c r="K86">
        <v>1</v>
      </c>
      <c r="L86" t="s">
        <v>66</v>
      </c>
      <c r="M86" t="str">
        <f>B$2</f>
        <v>USD</v>
      </c>
      <c r="N86" s="12">
        <v>0</v>
      </c>
      <c r="P86" s="16">
        <f>_xll.RHistory(D86,".Timestamp;.Close","START:"&amp;$P$3&amp;" NBROWS:1 INTERVAL:1D",,"SORT:ASC TSREPEAT:NO")</f>
        <v>37931</v>
      </c>
      <c r="Q86">
        <v>1</v>
      </c>
    </row>
    <row r="87" spans="2:17" x14ac:dyDescent="0.25">
      <c r="B87" t="s">
        <v>6</v>
      </c>
      <c r="C87" t="s">
        <v>1</v>
      </c>
      <c r="D87" t="s">
        <v>454</v>
      </c>
      <c r="E87">
        <f>_xll.RtGet("IDN",D87,"BID")</f>
        <v>0.08</v>
      </c>
      <c r="F87">
        <f>_xll.RtGet("IDN",D87,"ASK")</f>
        <v>0.12000000000000001</v>
      </c>
      <c r="G87">
        <f t="shared" ref="G87:G98" si="23">AVERAGE(E87:F87)</f>
        <v>0.1</v>
      </c>
      <c r="H87">
        <v>1</v>
      </c>
      <c r="I87">
        <v>1</v>
      </c>
      <c r="J87">
        <v>1</v>
      </c>
      <c r="K87">
        <v>1</v>
      </c>
      <c r="L87" t="s">
        <v>66</v>
      </c>
      <c r="M87" t="str">
        <f t="shared" ref="M87:M98" si="24">B$2</f>
        <v>USD</v>
      </c>
      <c r="N87" s="12">
        <v>0</v>
      </c>
      <c r="P87" s="16">
        <f>_xll.RHistory(D87,".Timestamp;.Close","START:"&amp;$P$3&amp;" NBROWS:1 INTERVAL:1D",,"SORT:ASC TSREPEAT:NO")</f>
        <v>37948</v>
      </c>
      <c r="Q87">
        <v>1</v>
      </c>
    </row>
    <row r="88" spans="2:17" x14ac:dyDescent="0.25">
      <c r="B88" t="s">
        <v>7</v>
      </c>
      <c r="C88" t="s">
        <v>1</v>
      </c>
      <c r="D88" t="s">
        <v>455</v>
      </c>
      <c r="E88">
        <f>_xll.RtGet("IDN",D88,"BID")</f>
        <v>7.6999999999999999E-2</v>
      </c>
      <c r="F88">
        <f>_xll.RtGet("IDN",D88,"ASK")</f>
        <v>0.11700000000000001</v>
      </c>
      <c r="G88">
        <f t="shared" si="23"/>
        <v>9.7000000000000003E-2</v>
      </c>
      <c r="H88">
        <v>1</v>
      </c>
      <c r="I88">
        <v>1</v>
      </c>
      <c r="J88">
        <v>1</v>
      </c>
      <c r="K88">
        <v>1</v>
      </c>
      <c r="L88" t="s">
        <v>66</v>
      </c>
      <c r="M88" t="str">
        <f t="shared" si="24"/>
        <v>USD</v>
      </c>
      <c r="N88" s="12">
        <v>0</v>
      </c>
      <c r="P88" s="16">
        <f>_xll.RHistory(D88,".Timestamp;.Close","START:"&amp;$P$3&amp;" NBROWS:1 INTERVAL:1D",,"SORT:ASC TSREPEAT:NO")</f>
        <v>37948</v>
      </c>
      <c r="Q88">
        <v>1.01</v>
      </c>
    </row>
    <row r="89" spans="2:17" x14ac:dyDescent="0.25">
      <c r="B89" t="s">
        <v>8</v>
      </c>
      <c r="C89" t="s">
        <v>1</v>
      </c>
      <c r="D89" t="s">
        <v>456</v>
      </c>
      <c r="E89">
        <f>_xll.RtGet("IDN",D89,"BID")</f>
        <v>6.9000000000000006E-2</v>
      </c>
      <c r="F89">
        <f>_xll.RtGet("IDN",D89,"ASK")</f>
        <v>0.11900000000000001</v>
      </c>
      <c r="G89">
        <f t="shared" si="23"/>
        <v>9.4E-2</v>
      </c>
      <c r="H89">
        <v>1</v>
      </c>
      <c r="I89">
        <v>1</v>
      </c>
      <c r="J89">
        <v>1</v>
      </c>
      <c r="K89">
        <v>1</v>
      </c>
      <c r="L89" t="s">
        <v>66</v>
      </c>
      <c r="M89" t="str">
        <f t="shared" si="24"/>
        <v>USD</v>
      </c>
      <c r="N89" s="12">
        <v>0</v>
      </c>
      <c r="P89" s="16">
        <f>_xll.RHistory(D89,".Timestamp;.Close","START:"&amp;$P$3&amp;" NBROWS:1 INTERVAL:1D",,"SORT:ASC TSREPEAT:NO")</f>
        <v>37949</v>
      </c>
      <c r="Q89">
        <v>1.0325</v>
      </c>
    </row>
    <row r="90" spans="2:17" x14ac:dyDescent="0.25">
      <c r="B90" t="s">
        <v>9</v>
      </c>
      <c r="C90" t="s">
        <v>1</v>
      </c>
      <c r="D90" t="s">
        <v>457</v>
      </c>
      <c r="E90">
        <f>_xll.RtGet("IDN",D90,"BID")</f>
        <v>8.2000000000000003E-2</v>
      </c>
      <c r="F90">
        <f>_xll.RtGet("IDN",D90,"ASK")</f>
        <v>0.10200000000000001</v>
      </c>
      <c r="G90">
        <f t="shared" si="23"/>
        <v>9.1999999999999998E-2</v>
      </c>
      <c r="H90">
        <v>1</v>
      </c>
      <c r="I90">
        <v>1</v>
      </c>
      <c r="J90">
        <v>1</v>
      </c>
      <c r="K90">
        <v>1</v>
      </c>
      <c r="L90" t="s">
        <v>66</v>
      </c>
      <c r="M90" t="str">
        <f t="shared" si="24"/>
        <v>USD</v>
      </c>
      <c r="N90" s="12">
        <v>0</v>
      </c>
      <c r="P90" s="16">
        <f>_xll.RHistory(D90,".Timestamp;.Close","START:"&amp;$P$3&amp;" NBROWS:1 INTERVAL:1D",,"SORT:ASC TSREPEAT:NO")</f>
        <v>37948</v>
      </c>
      <c r="Q90">
        <v>1.0325</v>
      </c>
    </row>
    <row r="91" spans="2:17" x14ac:dyDescent="0.25">
      <c r="B91" t="s">
        <v>10</v>
      </c>
      <c r="C91" t="s">
        <v>1</v>
      </c>
      <c r="D91" t="s">
        <v>458</v>
      </c>
      <c r="E91">
        <f>_xll.RtGet("IDN",D91,"BID")</f>
        <v>7.9000000000000001E-2</v>
      </c>
      <c r="F91">
        <f>_xll.RtGet("IDN",D91,"ASK")</f>
        <v>9.9000000000000005E-2</v>
      </c>
      <c r="G91">
        <f t="shared" si="23"/>
        <v>8.8999999999999996E-2</v>
      </c>
      <c r="H91">
        <v>1</v>
      </c>
      <c r="I91">
        <v>1</v>
      </c>
      <c r="J91">
        <v>1</v>
      </c>
      <c r="K91">
        <v>1</v>
      </c>
      <c r="L91" t="s">
        <v>66</v>
      </c>
      <c r="M91" t="str">
        <f t="shared" si="24"/>
        <v>USD</v>
      </c>
      <c r="N91" s="12">
        <v>0</v>
      </c>
      <c r="P91" s="16">
        <f>_xll.RHistory(D91,".Timestamp;.Close","START:"&amp;$P$3&amp;" NBROWS:1 INTERVAL:1D",,"SORT:ASC TSREPEAT:NO")</f>
        <v>37948</v>
      </c>
      <c r="Q91">
        <v>1.0525</v>
      </c>
    </row>
    <row r="92" spans="2:17" x14ac:dyDescent="0.25">
      <c r="B92" t="s">
        <v>11</v>
      </c>
      <c r="C92" t="s">
        <v>1</v>
      </c>
      <c r="D92" t="s">
        <v>459</v>
      </c>
      <c r="E92">
        <f>_xll.RtGet("IDN",D92,"BID")</f>
        <v>6.1000000000000006E-2</v>
      </c>
      <c r="F92">
        <f>_xll.RtGet("IDN",D92,"ASK")</f>
        <v>0.111</v>
      </c>
      <c r="G92">
        <f t="shared" si="23"/>
        <v>8.6000000000000007E-2</v>
      </c>
      <c r="H92">
        <v>1</v>
      </c>
      <c r="I92">
        <v>1</v>
      </c>
      <c r="J92">
        <v>1</v>
      </c>
      <c r="K92">
        <v>1</v>
      </c>
      <c r="L92" t="s">
        <v>66</v>
      </c>
      <c r="M92" t="str">
        <f t="shared" si="24"/>
        <v>USD</v>
      </c>
      <c r="N92" s="12">
        <v>0</v>
      </c>
      <c r="P92" s="16">
        <f>_xll.RHistory(D92,".Timestamp;.Close","START:"&amp;$P$3&amp;" NBROWS:1 INTERVAL:1D",,"SORT:ASC TSREPEAT:NO")</f>
        <v>37949</v>
      </c>
      <c r="Q92">
        <v>1.0900000000000001</v>
      </c>
    </row>
    <row r="93" spans="2:17" x14ac:dyDescent="0.25">
      <c r="B93" t="s">
        <v>12</v>
      </c>
      <c r="C93" t="s">
        <v>1</v>
      </c>
      <c r="D93" t="s">
        <v>460</v>
      </c>
      <c r="E93">
        <f>_xll.RtGet("IDN",D93,"BID")</f>
        <v>5.9000000000000004E-2</v>
      </c>
      <c r="F93">
        <f>_xll.RtGet("IDN",D93,"ASK")</f>
        <v>0.109</v>
      </c>
      <c r="G93">
        <f t="shared" si="23"/>
        <v>8.4000000000000005E-2</v>
      </c>
      <c r="H93">
        <v>1</v>
      </c>
      <c r="I93">
        <v>1</v>
      </c>
      <c r="J93">
        <v>1</v>
      </c>
      <c r="K93">
        <v>1</v>
      </c>
      <c r="L93" t="s">
        <v>66</v>
      </c>
      <c r="M93" t="str">
        <f t="shared" si="24"/>
        <v>USD</v>
      </c>
      <c r="N93" s="12">
        <v>0</v>
      </c>
      <c r="P93" s="16">
        <f>_xll.RHistory(D93,".Timestamp;.Close","START:"&amp;$P$3&amp;" NBROWS:1 INTERVAL:1D",,"SORT:ASC TSREPEAT:NO")</f>
        <v>37949</v>
      </c>
      <c r="Q93">
        <v>1.1299999999999999</v>
      </c>
    </row>
    <row r="94" spans="2:17" x14ac:dyDescent="0.25">
      <c r="B94" t="s">
        <v>13</v>
      </c>
      <c r="C94" t="s">
        <v>1</v>
      </c>
      <c r="D94" t="s">
        <v>461</v>
      </c>
      <c r="E94">
        <f>_xll.RtGet("IDN",D94,"BID")</f>
        <v>7.400000000000001E-2</v>
      </c>
      <c r="F94">
        <f>_xll.RtGet("IDN",D94,"ASK")</f>
        <v>9.4E-2</v>
      </c>
      <c r="G94">
        <f t="shared" si="23"/>
        <v>8.4000000000000005E-2</v>
      </c>
      <c r="H94">
        <v>1</v>
      </c>
      <c r="I94">
        <v>1</v>
      </c>
      <c r="J94">
        <v>1</v>
      </c>
      <c r="K94">
        <v>1</v>
      </c>
      <c r="L94" t="s">
        <v>66</v>
      </c>
      <c r="M94" t="str">
        <f t="shared" si="24"/>
        <v>USD</v>
      </c>
      <c r="N94" s="12">
        <v>0</v>
      </c>
      <c r="P94" s="16">
        <f>_xll.RHistory(D94,".Timestamp;.Close","START:"&amp;$P$3&amp;" NBROWS:1 INTERVAL:1D",,"SORT:ASC TSREPEAT:NO")</f>
        <v>37948</v>
      </c>
      <c r="Q94">
        <v>1.1499999999999999</v>
      </c>
    </row>
    <row r="95" spans="2:17" x14ac:dyDescent="0.25">
      <c r="B95" t="s">
        <v>14</v>
      </c>
      <c r="C95" t="s">
        <v>1</v>
      </c>
      <c r="D95" t="s">
        <v>462</v>
      </c>
      <c r="E95">
        <f>_xll.RtGet("IDN",D95,"BID")</f>
        <v>5.9000000000000004E-2</v>
      </c>
      <c r="F95">
        <f>_xll.RtGet("IDN",D95,"ASK")</f>
        <v>0.109</v>
      </c>
      <c r="G95">
        <f t="shared" si="23"/>
        <v>8.4000000000000005E-2</v>
      </c>
      <c r="H95">
        <v>1</v>
      </c>
      <c r="I95">
        <v>1</v>
      </c>
      <c r="J95">
        <v>1</v>
      </c>
      <c r="K95">
        <v>1</v>
      </c>
      <c r="L95" t="s">
        <v>66</v>
      </c>
      <c r="M95" t="str">
        <f t="shared" si="24"/>
        <v>USD</v>
      </c>
      <c r="N95" s="12">
        <v>0</v>
      </c>
      <c r="P95" s="16">
        <f>_xll.RHistory(D95,".Timestamp;.Close","START:"&amp;$P$3&amp;" NBROWS:1 INTERVAL:1D",,"SORT:ASC TSREPEAT:NO")</f>
        <v>37949</v>
      </c>
      <c r="Q95">
        <v>1.2</v>
      </c>
    </row>
    <row r="96" spans="2:17" x14ac:dyDescent="0.25">
      <c r="B96" t="s">
        <v>15</v>
      </c>
      <c r="C96" t="s">
        <v>1</v>
      </c>
      <c r="D96" t="s">
        <v>463</v>
      </c>
      <c r="E96">
        <f>_xll.RtGet("IDN",D96,"BID")</f>
        <v>6.2E-2</v>
      </c>
      <c r="F96">
        <f>_xll.RtGet("IDN",D96,"ASK")</f>
        <v>0.112</v>
      </c>
      <c r="G96">
        <f t="shared" si="23"/>
        <v>8.6999999999999994E-2</v>
      </c>
      <c r="H96">
        <v>1</v>
      </c>
      <c r="I96">
        <v>1</v>
      </c>
      <c r="J96">
        <v>1</v>
      </c>
      <c r="K96">
        <v>1</v>
      </c>
      <c r="L96" t="s">
        <v>66</v>
      </c>
      <c r="M96" t="str">
        <f t="shared" si="24"/>
        <v>USD</v>
      </c>
      <c r="N96" s="12">
        <v>0</v>
      </c>
      <c r="P96" s="16">
        <f>_xll.RHistory(D96,".Timestamp;.Close","START:"&amp;$P$3&amp;" NBROWS:1 INTERVAL:1D",,"SORT:ASC TSREPEAT:NO")</f>
        <v>37949</v>
      </c>
      <c r="Q96">
        <v>1.24</v>
      </c>
    </row>
    <row r="97" spans="2:17" x14ac:dyDescent="0.25">
      <c r="B97" t="s">
        <v>16</v>
      </c>
      <c r="C97" t="s">
        <v>1</v>
      </c>
      <c r="D97" t="s">
        <v>464</v>
      </c>
      <c r="E97">
        <f>_xll.RtGet("IDN",D97,"BID")</f>
        <v>7.8E-2</v>
      </c>
      <c r="F97">
        <f>_xll.RtGet("IDN",D97,"ASK")</f>
        <v>9.8000000000000004E-2</v>
      </c>
      <c r="G97">
        <f t="shared" si="23"/>
        <v>8.7999999999999995E-2</v>
      </c>
      <c r="H97">
        <v>1</v>
      </c>
      <c r="I97">
        <v>1</v>
      </c>
      <c r="J97">
        <v>1</v>
      </c>
      <c r="K97">
        <v>1</v>
      </c>
      <c r="L97" t="s">
        <v>66</v>
      </c>
      <c r="M97" t="str">
        <f t="shared" si="24"/>
        <v>USD</v>
      </c>
      <c r="N97" s="12">
        <v>0</v>
      </c>
      <c r="P97" s="16">
        <f>_xll.RHistory(D97,".Timestamp;.Close","START:"&amp;$P$3&amp;" NBROWS:1 INTERVAL:1D",,"SORT:ASC TSREPEAT:NO")</f>
        <v>37948</v>
      </c>
      <c r="Q97">
        <v>1.2775000000000001</v>
      </c>
    </row>
    <row r="98" spans="2:17" x14ac:dyDescent="0.25">
      <c r="B98" t="s">
        <v>17</v>
      </c>
      <c r="C98" t="s">
        <v>1</v>
      </c>
      <c r="D98" t="s">
        <v>465</v>
      </c>
      <c r="E98">
        <f>_xll.RtGet("IDN",D98,"BID")</f>
        <v>0.10700000000000001</v>
      </c>
      <c r="F98">
        <f>_xll.RtGet("IDN",D98,"ASK")</f>
        <v>0.157</v>
      </c>
      <c r="G98">
        <f t="shared" si="23"/>
        <v>0.13200000000000001</v>
      </c>
      <c r="H98">
        <v>1</v>
      </c>
      <c r="I98">
        <v>1</v>
      </c>
      <c r="J98">
        <v>1</v>
      </c>
      <c r="K98">
        <v>1</v>
      </c>
      <c r="L98" t="s">
        <v>66</v>
      </c>
      <c r="M98" t="str">
        <f t="shared" si="24"/>
        <v>USD</v>
      </c>
      <c r="N98" s="12">
        <v>0</v>
      </c>
      <c r="P98" s="16">
        <f>_xll.RHistory(D98,".Timestamp;.Close","START:"&amp;$P$3&amp;" NBROWS:1 INTERVAL:1D",,"SORT:ASC TSREPEAT:NO")</f>
        <v>39218</v>
      </c>
      <c r="Q98">
        <v>5.016</v>
      </c>
    </row>
  </sheetData>
  <dataValidations disablePrompts="1" count="1">
    <dataValidation type="list" allowBlank="1" showInputMessage="1" showErrorMessage="1" sqref="L86:L98 L5:L80" xr:uid="{32873950-C88B-4CFC-9234-A29D97C1617C}">
      <formula1>"MID,BIDASK"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4809D-1CBA-4903-90E9-4D8250E56E8E}">
  <sheetPr>
    <tabColor theme="9"/>
  </sheetPr>
  <dimension ref="B2:T42"/>
  <sheetViews>
    <sheetView topLeftCell="A19" zoomScaleNormal="100" workbookViewId="0">
      <selection activeCell="E37" sqref="E37"/>
    </sheetView>
  </sheetViews>
  <sheetFormatPr defaultColWidth="8.85546875" defaultRowHeight="15" x14ac:dyDescent="0.25"/>
  <cols>
    <col min="1" max="1" width="11" bestFit="1" customWidth="1"/>
    <col min="2" max="2" width="8.7109375" bestFit="1" customWidth="1"/>
    <col min="3" max="3" width="5.28515625" bestFit="1" customWidth="1"/>
    <col min="4" max="4" width="14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6" max="16" width="11.85546875" bestFit="1" customWidth="1"/>
    <col min="19" max="19" width="1.85546875" customWidth="1"/>
    <col min="20" max="20" width="14" bestFit="1" customWidth="1"/>
  </cols>
  <sheetData>
    <row r="2" spans="2:20" x14ac:dyDescent="0.25">
      <c r="B2" s="1" t="s">
        <v>73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2:20" x14ac:dyDescent="0.25">
      <c r="B3" s="4" t="s">
        <v>54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  <c r="P3" s="28" t="str">
        <f>"01-Jan-1990"</f>
        <v>01-Jan-1990</v>
      </c>
    </row>
    <row r="4" spans="2:20" x14ac:dyDescent="0.25">
      <c r="B4" s="23" t="s">
        <v>0</v>
      </c>
      <c r="C4" s="23" t="s">
        <v>55</v>
      </c>
      <c r="D4" s="23" t="s">
        <v>56</v>
      </c>
      <c r="E4" s="23" t="s">
        <v>57</v>
      </c>
      <c r="F4" s="23" t="s">
        <v>58</v>
      </c>
      <c r="G4" s="23" t="s">
        <v>59</v>
      </c>
      <c r="H4" s="23" t="s">
        <v>60</v>
      </c>
      <c r="I4" s="23" t="s">
        <v>61</v>
      </c>
      <c r="J4" s="23" t="s">
        <v>62</v>
      </c>
      <c r="K4" s="23" t="s">
        <v>63</v>
      </c>
      <c r="L4" s="23" t="s">
        <v>64</v>
      </c>
      <c r="M4" s="23" t="s">
        <v>65</v>
      </c>
      <c r="N4" s="23" t="s">
        <v>236</v>
      </c>
      <c r="O4" s="24"/>
      <c r="P4" s="7" t="s">
        <v>384</v>
      </c>
      <c r="Q4" s="23" t="s">
        <v>382</v>
      </c>
      <c r="R4" s="24"/>
      <c r="S4" s="23" t="s">
        <v>393</v>
      </c>
      <c r="T4" s="23" t="s">
        <v>394</v>
      </c>
    </row>
    <row r="5" spans="2:20" x14ac:dyDescent="0.25">
      <c r="B5" t="s">
        <v>118</v>
      </c>
      <c r="C5" t="s">
        <v>2</v>
      </c>
      <c r="D5" t="s">
        <v>395</v>
      </c>
      <c r="G5">
        <f>_xll.RtGet("IDN",D5,"PRIMACT_1")</f>
        <v>0.54</v>
      </c>
      <c r="H5">
        <v>1</v>
      </c>
      <c r="I5">
        <v>1</v>
      </c>
      <c r="J5">
        <v>1</v>
      </c>
      <c r="K5">
        <v>1</v>
      </c>
      <c r="L5" t="s">
        <v>66</v>
      </c>
      <c r="M5" t="s">
        <v>73</v>
      </c>
      <c r="N5" s="12">
        <v>0</v>
      </c>
      <c r="P5" s="16">
        <f>_xll.RHistory(D5,".Timestamp;.Close","START:"&amp;$P$3&amp;" NBROWS:1 INTERVAL:1D",,"SORT:ASC TSREPEAT:NO")</f>
        <v>42146</v>
      </c>
      <c r="Q5">
        <v>1.49</v>
      </c>
    </row>
    <row r="6" spans="2:20" x14ac:dyDescent="0.25">
      <c r="B6" t="s">
        <v>5</v>
      </c>
      <c r="C6" t="s">
        <v>2</v>
      </c>
      <c r="D6" t="s">
        <v>396</v>
      </c>
      <c r="G6">
        <f>_xll.RtGet("IDN",D6,"PRIMACT_1")</f>
        <v>0.9</v>
      </c>
      <c r="H6">
        <v>1</v>
      </c>
      <c r="I6">
        <v>1</v>
      </c>
      <c r="J6">
        <v>1</v>
      </c>
      <c r="K6">
        <v>1</v>
      </c>
      <c r="L6" t="s">
        <v>66</v>
      </c>
      <c r="M6" t="s">
        <v>73</v>
      </c>
      <c r="N6" s="12">
        <v>0</v>
      </c>
      <c r="P6" s="16">
        <f>_xll.RHistory(D6,".Timestamp;.Close","START:"&amp;$P$3&amp;" NBROWS:1 INTERVAL:1D",,"SORT:ASC TSREPEAT:NO")</f>
        <v>42146</v>
      </c>
      <c r="Q6">
        <v>1.45</v>
      </c>
    </row>
    <row r="7" spans="2:20" x14ac:dyDescent="0.25">
      <c r="B7" t="s">
        <v>6</v>
      </c>
      <c r="C7" t="s">
        <v>2</v>
      </c>
      <c r="D7" t="s">
        <v>397</v>
      </c>
      <c r="G7">
        <f>_xll.RtGet("IDN",D7,"PRIMACT_1")</f>
        <v>1.01</v>
      </c>
      <c r="H7">
        <v>1</v>
      </c>
      <c r="I7">
        <v>1</v>
      </c>
      <c r="J7">
        <v>1</v>
      </c>
      <c r="K7">
        <v>1</v>
      </c>
      <c r="L7" t="s">
        <v>66</v>
      </c>
      <c r="M7" t="s">
        <v>73</v>
      </c>
      <c r="N7" s="12">
        <v>0</v>
      </c>
      <c r="P7" s="16">
        <f>_xll.RHistory(D7,".Timestamp;.Close","START:"&amp;$P$3&amp;" NBROWS:1 INTERVAL:1D",,"SORT:ASC TSREPEAT:NO")</f>
        <v>42146</v>
      </c>
      <c r="Q7">
        <v>1.47</v>
      </c>
    </row>
    <row r="8" spans="2:20" x14ac:dyDescent="0.25">
      <c r="B8" t="s">
        <v>7</v>
      </c>
      <c r="C8" t="s">
        <v>2</v>
      </c>
      <c r="D8" t="s">
        <v>399</v>
      </c>
      <c r="G8">
        <f>_xll.RtGet("IDN",D8,"PRIMACT_1")</f>
        <v>1.1300000000000001</v>
      </c>
      <c r="H8">
        <v>1</v>
      </c>
      <c r="I8">
        <v>1</v>
      </c>
      <c r="J8">
        <v>1</v>
      </c>
      <c r="K8">
        <v>1</v>
      </c>
      <c r="L8" t="s">
        <v>66</v>
      </c>
      <c r="M8" t="s">
        <v>73</v>
      </c>
      <c r="N8" s="12">
        <v>0</v>
      </c>
      <c r="P8" s="16">
        <f>_xll.RHistory(D8,".Timestamp;.Close","START:"&amp;$P$3&amp;" NBROWS:1 INTERVAL:1D",,"SORT:ASC TSREPEAT:NO")</f>
        <v>42146</v>
      </c>
      <c r="Q8">
        <v>1.5</v>
      </c>
    </row>
    <row r="9" spans="2:20" x14ac:dyDescent="0.25">
      <c r="B9" t="s">
        <v>10</v>
      </c>
      <c r="C9" t="s">
        <v>2</v>
      </c>
      <c r="D9" t="s">
        <v>398</v>
      </c>
      <c r="G9">
        <f>_xll.RtGet("IDN",D9,"PRIMACT_1")</f>
        <v>1.05</v>
      </c>
      <c r="H9">
        <v>1</v>
      </c>
      <c r="I9">
        <v>1</v>
      </c>
      <c r="J9">
        <v>1</v>
      </c>
      <c r="K9">
        <v>1</v>
      </c>
      <c r="L9" t="s">
        <v>66</v>
      </c>
      <c r="M9" t="s">
        <v>73</v>
      </c>
      <c r="N9" s="12">
        <v>0</v>
      </c>
      <c r="P9" s="16">
        <f>_xll.RHistory(D9,".Timestamp;.Close","START:"&amp;$P$3&amp;" NBROWS:1 INTERVAL:1D",,"SORT:ASC TSREPEAT:NO")</f>
        <v>42146</v>
      </c>
      <c r="Q9">
        <v>1.49</v>
      </c>
    </row>
    <row r="10" spans="2:20" x14ac:dyDescent="0.25">
      <c r="B10" t="s">
        <v>10</v>
      </c>
      <c r="C10" t="s">
        <v>33</v>
      </c>
      <c r="D10" t="s">
        <v>120</v>
      </c>
      <c r="E10">
        <f>_xll.RtGet("IDN",D10,"BID")</f>
        <v>0.63500000000000001</v>
      </c>
      <c r="F10">
        <f>_xll.RtGet("IDN",D10,"ASK")</f>
        <v>0.65500000000000003</v>
      </c>
      <c r="G10">
        <f t="shared" ref="G10:G26" si="0">AVERAGE(E10:F10)</f>
        <v>0.64500000000000002</v>
      </c>
      <c r="H10">
        <v>1</v>
      </c>
      <c r="I10">
        <v>1</v>
      </c>
      <c r="J10">
        <v>1</v>
      </c>
      <c r="K10">
        <v>1</v>
      </c>
      <c r="L10" t="s">
        <v>66</v>
      </c>
      <c r="M10" t="str">
        <f>B$2</f>
        <v>NOK</v>
      </c>
      <c r="N10" s="12" t="s">
        <v>7</v>
      </c>
      <c r="P10" s="16">
        <f>_xll.RHistory(D10,".Timestamp;.Close","START:"&amp;$P$3&amp;" NBROWS:1 INTERVAL:1D",,"SORT:ASC TSREPEAT:NO")</f>
        <v>34705</v>
      </c>
      <c r="Q10">
        <v>6.15</v>
      </c>
      <c r="S10" t="str">
        <f>_xll.RtGet("IDN",D10,"GV3_TEXT")</f>
        <v>150620</v>
      </c>
      <c r="T10" s="16">
        <f>DATE(RIGHT(S10,2)+100,MID(S10,3,2)+LEFT(N10,1),LEFT(S10,2))</f>
        <v>44089</v>
      </c>
    </row>
    <row r="11" spans="2:20" x14ac:dyDescent="0.25">
      <c r="B11" t="s">
        <v>13</v>
      </c>
      <c r="C11" t="s">
        <v>33</v>
      </c>
      <c r="D11" t="s">
        <v>122</v>
      </c>
      <c r="E11">
        <f>_xll.RtGet("IDN",D11,"BID")</f>
        <v>0.58499999999999996</v>
      </c>
      <c r="F11">
        <f>_xll.RtGet("IDN",D11,"ASK")</f>
        <v>0.60499999999999998</v>
      </c>
      <c r="G11">
        <f t="shared" si="0"/>
        <v>0.59499999999999997</v>
      </c>
      <c r="H11">
        <v>1</v>
      </c>
      <c r="I11">
        <v>1</v>
      </c>
      <c r="J11">
        <v>1</v>
      </c>
      <c r="K11">
        <v>1</v>
      </c>
      <c r="L11" t="s">
        <v>66</v>
      </c>
      <c r="M11" t="str">
        <f t="shared" ref="M11:M25" si="1">B$2</f>
        <v>NOK</v>
      </c>
      <c r="N11" s="12" t="s">
        <v>7</v>
      </c>
      <c r="P11" s="16">
        <f>_xll.RHistory(D11,".Timestamp;.Close","START:"&amp;$P$3&amp;" NBROWS:1 INTERVAL:1D",,"SORT:ASC TSREPEAT:NO")</f>
        <v>34705</v>
      </c>
      <c r="Q11">
        <v>6.57</v>
      </c>
      <c r="S11" t="str">
        <f>_xll.RtGet("IDN",D11,"GV3_TEXT")</f>
        <v>140920</v>
      </c>
      <c r="T11" s="16">
        <f t="shared" ref="T11:T25" si="2">DATE(RIGHT(S11,2)+100,MID(S11,3,2)+LEFT(N11,1),LEFT(S11,2))</f>
        <v>44179</v>
      </c>
    </row>
    <row r="12" spans="2:20" x14ac:dyDescent="0.25">
      <c r="B12" t="s">
        <v>16</v>
      </c>
      <c r="C12" t="s">
        <v>33</v>
      </c>
      <c r="D12" t="s">
        <v>123</v>
      </c>
      <c r="E12">
        <f>_xll.RtGet("IDN",D12,"BID")</f>
        <v>0.625</v>
      </c>
      <c r="F12">
        <f>_xll.RtGet("IDN",D12,"ASK")</f>
        <v>0.64500000000000002</v>
      </c>
      <c r="G12">
        <f t="shared" si="0"/>
        <v>0.63500000000000001</v>
      </c>
      <c r="H12">
        <v>1</v>
      </c>
      <c r="I12">
        <v>1</v>
      </c>
      <c r="J12">
        <v>1</v>
      </c>
      <c r="K12">
        <v>1</v>
      </c>
      <c r="L12" t="s">
        <v>66</v>
      </c>
      <c r="M12" t="str">
        <f t="shared" si="1"/>
        <v>NOK</v>
      </c>
      <c r="N12" s="12" t="s">
        <v>7</v>
      </c>
      <c r="P12" s="16">
        <f>_xll.RHistory(D12,".Timestamp;.Close","START:"&amp;$P$3&amp;" NBROWS:1 INTERVAL:1D",,"SORT:ASC TSREPEAT:NO")</f>
        <v>34705</v>
      </c>
      <c r="Q12">
        <v>6.9</v>
      </c>
      <c r="S12" t="str">
        <f>_xll.RtGet("IDN",D12,"GV3_TEXT")</f>
        <v>141220</v>
      </c>
      <c r="T12" s="16">
        <f t="shared" si="2"/>
        <v>44269</v>
      </c>
    </row>
    <row r="13" spans="2:20" x14ac:dyDescent="0.25">
      <c r="B13" t="s">
        <v>37</v>
      </c>
      <c r="C13" t="s">
        <v>33</v>
      </c>
      <c r="D13" t="s">
        <v>124</v>
      </c>
      <c r="E13">
        <f>_xll.RtGet("IDN",D13,"BID")</f>
        <v>0.58499999999999996</v>
      </c>
      <c r="F13">
        <f>_xll.RtGet("IDN",D13,"ASK")</f>
        <v>0.60499999999999998</v>
      </c>
      <c r="G13">
        <f t="shared" si="0"/>
        <v>0.59499999999999997</v>
      </c>
      <c r="H13">
        <v>1</v>
      </c>
      <c r="I13">
        <v>1</v>
      </c>
      <c r="J13">
        <v>1</v>
      </c>
      <c r="K13">
        <v>1</v>
      </c>
      <c r="L13" t="s">
        <v>66</v>
      </c>
      <c r="M13" t="str">
        <f t="shared" si="1"/>
        <v>NOK</v>
      </c>
      <c r="N13" s="12" t="s">
        <v>7</v>
      </c>
      <c r="P13" s="16">
        <f>_xll.RHistory(D13,".Timestamp;.Close","START:"&amp;$P$3&amp;" NBROWS:1 INTERVAL:1D",,"SORT:ASC TSREPEAT:NO")</f>
        <v>34705</v>
      </c>
      <c r="Q13">
        <v>7.3</v>
      </c>
      <c r="S13" t="str">
        <f>_xll.RtGet("IDN",D13,"GV3_TEXT")</f>
        <v>150321</v>
      </c>
      <c r="T13" s="16">
        <f t="shared" si="2"/>
        <v>44362</v>
      </c>
    </row>
    <row r="14" spans="2:20" x14ac:dyDescent="0.25">
      <c r="B14" t="s">
        <v>39</v>
      </c>
      <c r="C14" t="s">
        <v>33</v>
      </c>
      <c r="D14" t="s">
        <v>125</v>
      </c>
      <c r="E14">
        <f>_xll.RtGet("IDN",D14,"BID")</f>
        <v>0.6</v>
      </c>
      <c r="F14">
        <f>_xll.RtGet("IDN",D14,"ASK")</f>
        <v>0.63</v>
      </c>
      <c r="G14">
        <f t="shared" si="0"/>
        <v>0.61499999999999999</v>
      </c>
      <c r="H14">
        <v>1</v>
      </c>
      <c r="I14">
        <v>1</v>
      </c>
      <c r="J14">
        <v>1</v>
      </c>
      <c r="K14">
        <v>1</v>
      </c>
      <c r="L14" t="s">
        <v>66</v>
      </c>
      <c r="M14" t="str">
        <f t="shared" si="1"/>
        <v>NOK</v>
      </c>
      <c r="N14" s="12" t="s">
        <v>7</v>
      </c>
      <c r="P14" s="16">
        <f>_xll.RHistory(D14,".Timestamp;.Close","START:"&amp;$P$3&amp;" NBROWS:1 INTERVAL:1D",,"SORT:ASC TSREPEAT:NO")</f>
        <v>39310</v>
      </c>
      <c r="Q14">
        <v>5.47</v>
      </c>
      <c r="S14" t="str">
        <f>_xll.RtGet("IDN",D14,"GV3_TEXT")</f>
        <v>140621</v>
      </c>
      <c r="T14" s="16">
        <f t="shared" si="2"/>
        <v>44453</v>
      </c>
    </row>
    <row r="15" spans="2:20" x14ac:dyDescent="0.25">
      <c r="B15" t="s">
        <v>41</v>
      </c>
      <c r="C15" t="s">
        <v>33</v>
      </c>
      <c r="D15" t="s">
        <v>126</v>
      </c>
      <c r="E15">
        <f>_xll.RtGet("IDN",D15,"BID")</f>
        <v>0.63</v>
      </c>
      <c r="F15">
        <f>_xll.RtGet("IDN",D15,"ASK")</f>
        <v>0.66</v>
      </c>
      <c r="G15">
        <f t="shared" si="0"/>
        <v>0.64500000000000002</v>
      </c>
      <c r="H15">
        <v>1</v>
      </c>
      <c r="I15">
        <v>1</v>
      </c>
      <c r="J15">
        <v>1</v>
      </c>
      <c r="K15">
        <v>1</v>
      </c>
      <c r="L15" t="s">
        <v>66</v>
      </c>
      <c r="M15" t="str">
        <f t="shared" si="1"/>
        <v>NOK</v>
      </c>
      <c r="N15" s="12" t="s">
        <v>7</v>
      </c>
      <c r="P15" s="16">
        <f>_xll.RHistory(D15,".Timestamp;.Close","START:"&amp;$P$3&amp;" NBROWS:1 INTERVAL:1D",,"SORT:ASC TSREPEAT:NO")</f>
        <v>39310</v>
      </c>
      <c r="Q15">
        <v>5.42</v>
      </c>
      <c r="S15" t="str">
        <f>_xll.RtGet("IDN",D15,"GV3_TEXT")</f>
        <v>130921</v>
      </c>
      <c r="T15" s="16">
        <f t="shared" si="2"/>
        <v>44543</v>
      </c>
    </row>
    <row r="16" spans="2:20" x14ac:dyDescent="0.25">
      <c r="B16" t="s">
        <v>17</v>
      </c>
      <c r="C16" t="s">
        <v>33</v>
      </c>
      <c r="D16" t="s">
        <v>127</v>
      </c>
      <c r="E16">
        <f>_xll.RtGet("IDN",D16,"BID")</f>
        <v>0.70000000000000007</v>
      </c>
      <c r="F16">
        <f>_xll.RtGet("IDN",D16,"ASK")</f>
        <v>0.73</v>
      </c>
      <c r="G16">
        <f t="shared" si="0"/>
        <v>0.71500000000000008</v>
      </c>
      <c r="H16">
        <v>1</v>
      </c>
      <c r="I16">
        <v>1</v>
      </c>
      <c r="J16">
        <v>1</v>
      </c>
      <c r="K16">
        <v>1</v>
      </c>
      <c r="L16" t="s">
        <v>66</v>
      </c>
      <c r="M16" t="str">
        <f t="shared" si="1"/>
        <v>NOK</v>
      </c>
      <c r="N16" s="12" t="s">
        <v>7</v>
      </c>
      <c r="P16" s="16">
        <f>_xll.RHistory(D16,".Timestamp;.Close","START:"&amp;$P$3&amp;" NBROWS:1 INTERVAL:1D",,"SORT:ASC TSREPEAT:NO")</f>
        <v>39951</v>
      </c>
      <c r="Q16">
        <v>3.14</v>
      </c>
      <c r="S16" t="str">
        <f>_xll.RtGet("IDN",D16,"GV3_TEXT")</f>
        <v>131221</v>
      </c>
      <c r="T16" s="16">
        <f t="shared" si="2"/>
        <v>44633</v>
      </c>
    </row>
    <row r="17" spans="2:20" x14ac:dyDescent="0.25">
      <c r="B17" t="s">
        <v>44</v>
      </c>
      <c r="C17" t="s">
        <v>33</v>
      </c>
      <c r="D17" t="s">
        <v>128</v>
      </c>
      <c r="E17">
        <f>_xll.RtGet("IDN",D17,"BID")</f>
        <v>0.72</v>
      </c>
      <c r="F17">
        <f>_xll.RtGet("IDN",D17,"ASK")</f>
        <v>0.75</v>
      </c>
      <c r="G17">
        <f t="shared" si="0"/>
        <v>0.73499999999999999</v>
      </c>
      <c r="H17">
        <v>1</v>
      </c>
      <c r="I17">
        <v>1</v>
      </c>
      <c r="J17">
        <v>1</v>
      </c>
      <c r="K17">
        <v>1</v>
      </c>
      <c r="L17" t="s">
        <v>66</v>
      </c>
      <c r="M17" t="str">
        <f t="shared" si="1"/>
        <v>NOK</v>
      </c>
      <c r="N17" s="12" t="s">
        <v>7</v>
      </c>
      <c r="P17" s="16">
        <f>_xll.RHistory(D17,".Timestamp;.Close","START:"&amp;$P$3&amp;" NBROWS:1 INTERVAL:1D",,"SORT:ASC TSREPEAT:NO")</f>
        <v>39951</v>
      </c>
      <c r="Q17">
        <v>3.42</v>
      </c>
      <c r="S17" t="str">
        <f>_xll.RtGet("IDN",D17,"GV3_TEXT")</f>
        <v>140322</v>
      </c>
      <c r="T17" s="16">
        <f t="shared" si="2"/>
        <v>44726</v>
      </c>
    </row>
    <row r="18" spans="2:20" x14ac:dyDescent="0.25">
      <c r="B18" t="s">
        <v>46</v>
      </c>
      <c r="C18" t="s">
        <v>33</v>
      </c>
      <c r="D18" t="s">
        <v>131</v>
      </c>
      <c r="E18">
        <f>_xll.RtGet("IDN",D18,"BID")</f>
        <v>0.78</v>
      </c>
      <c r="F18">
        <f>_xll.RtGet("IDN",D18,"ASK")</f>
        <v>0.81</v>
      </c>
      <c r="G18">
        <f t="shared" si="0"/>
        <v>0.79500000000000004</v>
      </c>
      <c r="H18">
        <v>1</v>
      </c>
      <c r="I18">
        <v>1</v>
      </c>
      <c r="J18">
        <v>1</v>
      </c>
      <c r="K18">
        <v>1</v>
      </c>
      <c r="L18" t="s">
        <v>66</v>
      </c>
      <c r="M18" t="str">
        <f t="shared" si="1"/>
        <v>NOK</v>
      </c>
      <c r="N18" s="12" t="s">
        <v>7</v>
      </c>
      <c r="P18" s="16">
        <f>_xll.RHistory(D18,".Timestamp;.Close","START:"&amp;$P$3&amp;" NBROWS:1 INTERVAL:1D",,"SORT:ASC TSREPEAT:NO")</f>
        <v>42934</v>
      </c>
      <c r="Q18">
        <v>1.32</v>
      </c>
      <c r="S18" t="str">
        <f>_xll.RtGet("IDN",D18,"GV3_TEXT")</f>
        <v>130622</v>
      </c>
      <c r="T18" s="16">
        <f t="shared" si="2"/>
        <v>44817</v>
      </c>
    </row>
    <row r="19" spans="2:20" x14ac:dyDescent="0.25">
      <c r="B19" t="s">
        <v>48</v>
      </c>
      <c r="C19" t="s">
        <v>33</v>
      </c>
      <c r="D19" t="s">
        <v>132</v>
      </c>
      <c r="E19">
        <f>_xll.RtGet("IDN",D19,"BID")</f>
        <v>0.83000000000000007</v>
      </c>
      <c r="F19">
        <f>_xll.RtGet("IDN",D19,"ASK")</f>
        <v>0.86</v>
      </c>
      <c r="G19">
        <f t="shared" si="0"/>
        <v>0.84499999999999997</v>
      </c>
      <c r="H19">
        <v>1</v>
      </c>
      <c r="I19">
        <v>1</v>
      </c>
      <c r="J19">
        <v>1</v>
      </c>
      <c r="K19">
        <v>1</v>
      </c>
      <c r="L19" t="s">
        <v>66</v>
      </c>
      <c r="M19" t="str">
        <f t="shared" si="1"/>
        <v>NOK</v>
      </c>
      <c r="N19" s="12" t="s">
        <v>7</v>
      </c>
      <c r="P19" s="16">
        <f>_xll.RHistory(D19,".Timestamp;.Close","START:"&amp;$P$3&amp;" NBROWS:1 INTERVAL:1D",,"SORT:ASC TSREPEAT:NO")</f>
        <v>42934</v>
      </c>
      <c r="Q19">
        <v>1.41</v>
      </c>
      <c r="S19" t="str">
        <f>_xll.RtGet("IDN",D19,"GV3_TEXT")</f>
        <v>190922</v>
      </c>
      <c r="T19" s="16">
        <f t="shared" si="2"/>
        <v>44914</v>
      </c>
    </row>
    <row r="20" spans="2:20" x14ac:dyDescent="0.25">
      <c r="B20" t="s">
        <v>18</v>
      </c>
      <c r="C20" t="s">
        <v>33</v>
      </c>
      <c r="D20" t="s">
        <v>133</v>
      </c>
      <c r="E20">
        <f>_xll.RtGet("IDN",D20,"BID")</f>
        <v>0.9</v>
      </c>
      <c r="F20">
        <f>_xll.RtGet("IDN",D20,"ASK")</f>
        <v>0.93</v>
      </c>
      <c r="G20">
        <f t="shared" si="0"/>
        <v>0.91500000000000004</v>
      </c>
      <c r="H20">
        <v>1</v>
      </c>
      <c r="I20">
        <v>1</v>
      </c>
      <c r="J20">
        <v>1</v>
      </c>
      <c r="K20">
        <v>1</v>
      </c>
      <c r="L20" t="s">
        <v>66</v>
      </c>
      <c r="M20" t="str">
        <f t="shared" si="1"/>
        <v>NOK</v>
      </c>
      <c r="N20" s="12" t="s">
        <v>7</v>
      </c>
      <c r="P20" s="16">
        <f>_xll.RHistory(D20,".Timestamp;.Close","START:"&amp;$P$3&amp;" NBROWS:1 INTERVAL:1D",,"SORT:ASC TSREPEAT:NO")</f>
        <v>42934</v>
      </c>
      <c r="Q20">
        <v>1.47</v>
      </c>
      <c r="S20" t="str">
        <f>_xll.RtGet("IDN",D20,"GV3_TEXT")</f>
        <v>191222</v>
      </c>
      <c r="T20" s="16">
        <f t="shared" si="2"/>
        <v>45004</v>
      </c>
    </row>
    <row r="21" spans="2:20" x14ac:dyDescent="0.25">
      <c r="B21" t="s">
        <v>51</v>
      </c>
      <c r="C21" t="s">
        <v>33</v>
      </c>
      <c r="D21" t="s">
        <v>134</v>
      </c>
      <c r="E21">
        <f>_xll.RtGet("IDN",D21,"BID")</f>
        <v>0.94000000000000006</v>
      </c>
      <c r="F21">
        <f>_xll.RtGet("IDN",D21,"ASK")</f>
        <v>0.97</v>
      </c>
      <c r="G21">
        <f t="shared" si="0"/>
        <v>0.95500000000000007</v>
      </c>
      <c r="H21">
        <v>1</v>
      </c>
      <c r="I21">
        <v>1</v>
      </c>
      <c r="J21">
        <v>1</v>
      </c>
      <c r="K21">
        <v>1</v>
      </c>
      <c r="L21" t="s">
        <v>66</v>
      </c>
      <c r="M21" t="str">
        <f t="shared" si="1"/>
        <v>NOK</v>
      </c>
      <c r="N21" s="12" t="s">
        <v>7</v>
      </c>
      <c r="P21" s="16">
        <f>_xll.RHistory(D21,".Timestamp;.Close","START:"&amp;$P$3&amp;" NBROWS:1 INTERVAL:1D",,"SORT:ASC TSREPEAT:NO")</f>
        <v>42934</v>
      </c>
      <c r="Q21">
        <v>1.55</v>
      </c>
      <c r="S21" t="str">
        <f>_xll.RtGet("IDN",D21,"GV3_TEXT")</f>
        <v>130323</v>
      </c>
      <c r="T21" s="16">
        <f t="shared" si="2"/>
        <v>45090</v>
      </c>
    </row>
    <row r="22" spans="2:20" x14ac:dyDescent="0.25">
      <c r="B22" t="s">
        <v>13</v>
      </c>
      <c r="C22" t="s">
        <v>33</v>
      </c>
      <c r="D22" t="s">
        <v>121</v>
      </c>
      <c r="E22">
        <f>_xll.RtGet("IDN",D22,"BID")</f>
        <v>0.73</v>
      </c>
      <c r="F22">
        <f>_xll.RtGet("IDN",D22,"ASK")</f>
        <v>0.76</v>
      </c>
      <c r="G22">
        <f t="shared" si="0"/>
        <v>0.745</v>
      </c>
      <c r="H22">
        <v>1</v>
      </c>
      <c r="I22">
        <v>1</v>
      </c>
      <c r="J22">
        <v>1</v>
      </c>
      <c r="K22">
        <v>1</v>
      </c>
      <c r="L22" t="s">
        <v>66</v>
      </c>
      <c r="M22" t="str">
        <f t="shared" si="1"/>
        <v>NOK</v>
      </c>
      <c r="N22" s="12" t="s">
        <v>10</v>
      </c>
      <c r="P22" s="16">
        <f>_xll.RHistory(D22,".Timestamp;.Close","START:"&amp;$P$3&amp;" NBROWS:1 INTERVAL:1D",,"SORT:ASC TSREPEAT:NO")</f>
        <v>34705</v>
      </c>
      <c r="Q22">
        <v>6.4</v>
      </c>
      <c r="S22" t="str">
        <f>_xll.RtGet("IDN",D22,"GV3_TEXT")</f>
        <v>150620</v>
      </c>
      <c r="T22" s="16">
        <f t="shared" si="2"/>
        <v>44180</v>
      </c>
    </row>
    <row r="23" spans="2:20" x14ac:dyDescent="0.25">
      <c r="B23" t="s">
        <v>16</v>
      </c>
      <c r="C23" t="s">
        <v>33</v>
      </c>
      <c r="D23" t="s">
        <v>129</v>
      </c>
      <c r="E23">
        <f>_xll.RtGet("IDN",D23,"BID")</f>
        <v>0.69000000000000006</v>
      </c>
      <c r="F23">
        <f>_xll.RtGet("IDN",D23,"ASK")</f>
        <v>0.72</v>
      </c>
      <c r="G23">
        <f t="shared" si="0"/>
        <v>0.70500000000000007</v>
      </c>
      <c r="H23">
        <v>1</v>
      </c>
      <c r="I23">
        <v>1</v>
      </c>
      <c r="J23">
        <v>1</v>
      </c>
      <c r="K23">
        <v>1</v>
      </c>
      <c r="L23" t="s">
        <v>66</v>
      </c>
      <c r="M23" t="str">
        <f t="shared" si="1"/>
        <v>NOK</v>
      </c>
      <c r="N23" s="12" t="s">
        <v>10</v>
      </c>
      <c r="P23" s="16">
        <f>_xll.RHistory(D23,".Timestamp;.Close","START:"&amp;$P$3&amp;" NBROWS:1 INTERVAL:1D",,"SORT:ASC TSREPEAT:NO")</f>
        <v>34705</v>
      </c>
      <c r="Q23">
        <v>6.8</v>
      </c>
      <c r="S23" t="str">
        <f>_xll.RtGet("IDN",D23,"GV3_TEXT")</f>
        <v>140920</v>
      </c>
      <c r="T23" s="16">
        <f t="shared" si="2"/>
        <v>44269</v>
      </c>
    </row>
    <row r="24" spans="2:20" x14ac:dyDescent="0.25">
      <c r="B24" t="s">
        <v>378</v>
      </c>
      <c r="C24" t="s">
        <v>33</v>
      </c>
      <c r="D24" t="s">
        <v>130</v>
      </c>
      <c r="E24">
        <f>_xll.RtGet("IDN",D24,"BID")</f>
        <v>0.67</v>
      </c>
      <c r="F24">
        <f>_xll.RtGet("IDN",D24,"ASK")</f>
        <v>0.70000000000000007</v>
      </c>
      <c r="G24">
        <f t="shared" si="0"/>
        <v>0.68500000000000005</v>
      </c>
      <c r="H24">
        <v>1</v>
      </c>
      <c r="I24">
        <v>1</v>
      </c>
      <c r="J24">
        <v>1</v>
      </c>
      <c r="K24">
        <v>1</v>
      </c>
      <c r="L24" t="s">
        <v>66</v>
      </c>
      <c r="M24" t="str">
        <f t="shared" si="1"/>
        <v>NOK</v>
      </c>
      <c r="N24" s="12" t="s">
        <v>10</v>
      </c>
      <c r="P24" s="16">
        <f>_xll.RHistory(D24,".Timestamp;.Close","START:"&amp;$P$3&amp;" NBROWS:1 INTERVAL:1D",,"SORT:ASC TSREPEAT:NO")</f>
        <v>34705</v>
      </c>
      <c r="Q24">
        <v>7.25</v>
      </c>
      <c r="S24" t="str">
        <f>_xll.RtGet("IDN",D24,"GV3_TEXT")</f>
        <v>141220</v>
      </c>
      <c r="T24" s="16">
        <f t="shared" si="2"/>
        <v>44361</v>
      </c>
    </row>
    <row r="25" spans="2:20" x14ac:dyDescent="0.25">
      <c r="B25" t="s">
        <v>135</v>
      </c>
      <c r="C25" t="s">
        <v>33</v>
      </c>
      <c r="D25" t="s">
        <v>136</v>
      </c>
      <c r="E25">
        <f>_xll.RtGet("IDN",D25,"BID")</f>
        <v>0.66</v>
      </c>
      <c r="F25">
        <f>_xll.RtGet("IDN",D25,"ASK")</f>
        <v>0.69000000000000006</v>
      </c>
      <c r="G25">
        <f t="shared" si="0"/>
        <v>0.67500000000000004</v>
      </c>
      <c r="H25">
        <v>1</v>
      </c>
      <c r="I25">
        <v>1</v>
      </c>
      <c r="J25">
        <v>1</v>
      </c>
      <c r="K25">
        <v>1</v>
      </c>
      <c r="L25" t="s">
        <v>66</v>
      </c>
      <c r="M25" t="str">
        <f t="shared" si="1"/>
        <v>NOK</v>
      </c>
      <c r="N25" s="12" t="s">
        <v>10</v>
      </c>
      <c r="P25" s="16">
        <f>_xll.RHistory(D25,".Timestamp;.Close","START:"&amp;$P$3&amp;" NBROWS:1 INTERVAL:1D",,"SORT:ASC TSREPEAT:NO")</f>
        <v>34705</v>
      </c>
      <c r="Q25">
        <v>7.6</v>
      </c>
      <c r="S25" t="str">
        <f>_xll.RtGet("IDN",D25,"GV3_TEXT")</f>
        <v>150321</v>
      </c>
      <c r="T25" s="16">
        <f t="shared" si="2"/>
        <v>44454</v>
      </c>
    </row>
    <row r="26" spans="2:20" x14ac:dyDescent="0.25">
      <c r="B26" t="s">
        <v>16</v>
      </c>
      <c r="C26" t="s">
        <v>3</v>
      </c>
      <c r="D26" t="s">
        <v>483</v>
      </c>
      <c r="E26">
        <f>_xll.RtGet("IDN",D26,"BID")</f>
        <v>0.71800000000000008</v>
      </c>
      <c r="F26">
        <f>_xll.RtGet("IDN",D26,"ASK")</f>
        <v>0.76800000000000002</v>
      </c>
      <c r="G26">
        <f t="shared" si="0"/>
        <v>0.7430000000000001</v>
      </c>
      <c r="H26">
        <v>1</v>
      </c>
      <c r="I26">
        <v>1</v>
      </c>
      <c r="J26">
        <v>1</v>
      </c>
      <c r="K26">
        <v>1</v>
      </c>
      <c r="L26" t="s">
        <v>66</v>
      </c>
      <c r="M26" t="str">
        <f>B$2</f>
        <v>NOK</v>
      </c>
      <c r="N26" s="12" t="s">
        <v>7</v>
      </c>
      <c r="P26" s="16">
        <f>_xll.RHistory(D26,".Timestamp;.Close","START:"&amp;$P$3&amp;" NBROWS:1 INTERVAL:1D",,"SORT:ASC TSREPEAT:NO")</f>
        <v>35696</v>
      </c>
      <c r="Q26">
        <v>4.34</v>
      </c>
      <c r="T26" s="16"/>
    </row>
    <row r="27" spans="2:20" x14ac:dyDescent="0.25">
      <c r="B27" t="s">
        <v>17</v>
      </c>
      <c r="C27" t="s">
        <v>3</v>
      </c>
      <c r="D27" t="s">
        <v>484</v>
      </c>
      <c r="E27">
        <f>_xll.RtGet("IDN",D27,"BID")</f>
        <v>0.78</v>
      </c>
      <c r="F27">
        <f>_xll.RtGet("IDN",D27,"ASK")</f>
        <v>0.8</v>
      </c>
      <c r="G27">
        <f t="shared" ref="G27:G36" si="3">AVERAGE(E27:F27)</f>
        <v>0.79</v>
      </c>
      <c r="H27">
        <v>1</v>
      </c>
      <c r="I27">
        <v>1</v>
      </c>
      <c r="J27">
        <v>1</v>
      </c>
      <c r="K27">
        <v>1</v>
      </c>
      <c r="L27" t="s">
        <v>66</v>
      </c>
      <c r="M27" t="str">
        <f t="shared" ref="M27:M36" si="4">B$2</f>
        <v>NOK</v>
      </c>
      <c r="N27" s="12" t="s">
        <v>10</v>
      </c>
      <c r="P27" s="16">
        <f>_xll.RHistory(D27,".Timestamp;.Close","START:"&amp;$P$3&amp;" NBROWS:1 INTERVAL:1D",,"SORT:ASC TSREPEAT:NO")</f>
        <v>34705</v>
      </c>
      <c r="Q27">
        <v>7.35</v>
      </c>
      <c r="T27" s="16"/>
    </row>
    <row r="28" spans="2:20" x14ac:dyDescent="0.25">
      <c r="B28" t="s">
        <v>18</v>
      </c>
      <c r="C28" t="s">
        <v>3</v>
      </c>
      <c r="D28" t="s">
        <v>485</v>
      </c>
      <c r="E28">
        <f>_xll.RtGet("IDN",D28,"BID")</f>
        <v>0.81300000000000006</v>
      </c>
      <c r="F28">
        <f>_xll.RtGet("IDN",D28,"ASK")</f>
        <v>0.83300000000000007</v>
      </c>
      <c r="G28">
        <f t="shared" si="3"/>
        <v>0.82300000000000006</v>
      </c>
      <c r="H28">
        <v>1</v>
      </c>
      <c r="I28">
        <v>1</v>
      </c>
      <c r="J28">
        <v>1</v>
      </c>
      <c r="K28">
        <v>1</v>
      </c>
      <c r="L28" t="s">
        <v>66</v>
      </c>
      <c r="M28" t="str">
        <f t="shared" si="4"/>
        <v>NOK</v>
      </c>
      <c r="N28" s="12" t="s">
        <v>10</v>
      </c>
      <c r="P28" s="16">
        <f>_xll.RHistory(D28,".Timestamp;.Close","START:"&amp;$P$3&amp;" NBROWS:1 INTERVAL:1D",,"SORT:ASC TSREPEAT:NO")</f>
        <v>34705</v>
      </c>
      <c r="Q28">
        <v>7.82</v>
      </c>
    </row>
    <row r="29" spans="2:20" x14ac:dyDescent="0.25">
      <c r="B29" t="s">
        <v>19</v>
      </c>
      <c r="C29" t="s">
        <v>3</v>
      </c>
      <c r="D29" t="s">
        <v>486</v>
      </c>
      <c r="E29">
        <f>_xll.RtGet("IDN",D29,"BID")</f>
        <v>0.875</v>
      </c>
      <c r="F29">
        <f>_xll.RtGet("IDN",D29,"ASK")</f>
        <v>0.89500000000000002</v>
      </c>
      <c r="G29">
        <f t="shared" si="3"/>
        <v>0.88500000000000001</v>
      </c>
      <c r="H29">
        <v>1</v>
      </c>
      <c r="I29">
        <v>1</v>
      </c>
      <c r="J29">
        <v>1</v>
      </c>
      <c r="K29">
        <v>1</v>
      </c>
      <c r="L29" t="s">
        <v>66</v>
      </c>
      <c r="M29" t="str">
        <f t="shared" si="4"/>
        <v>NOK</v>
      </c>
      <c r="N29" s="12" t="s">
        <v>10</v>
      </c>
      <c r="P29" s="16">
        <f>_xll.RHistory(D29,".Timestamp;.Close","START:"&amp;$P$3&amp;" NBROWS:1 INTERVAL:1D",,"SORT:ASC TSREPEAT:NO")</f>
        <v>34705</v>
      </c>
      <c r="Q29">
        <v>8.1999999999999993</v>
      </c>
    </row>
    <row r="30" spans="2:20" x14ac:dyDescent="0.25">
      <c r="B30" t="s">
        <v>20</v>
      </c>
      <c r="C30" t="s">
        <v>3</v>
      </c>
      <c r="D30" t="s">
        <v>487</v>
      </c>
      <c r="E30">
        <f>_xll.RtGet("IDN",D30,"BID")</f>
        <v>0.95000000000000007</v>
      </c>
      <c r="F30">
        <f>_xll.RtGet("IDN",D30,"ASK")</f>
        <v>0.97000000000000008</v>
      </c>
      <c r="G30">
        <f t="shared" si="3"/>
        <v>0.96000000000000008</v>
      </c>
      <c r="H30">
        <v>1</v>
      </c>
      <c r="I30">
        <v>1</v>
      </c>
      <c r="J30">
        <v>1</v>
      </c>
      <c r="K30">
        <v>1</v>
      </c>
      <c r="L30" t="s">
        <v>66</v>
      </c>
      <c r="M30" t="str">
        <f t="shared" si="4"/>
        <v>NOK</v>
      </c>
      <c r="N30" s="12" t="s">
        <v>10</v>
      </c>
      <c r="P30" s="16">
        <f>_xll.RHistory(D30,".Timestamp;.Close","START:"&amp;$P$3&amp;" NBROWS:1 INTERVAL:1D",,"SORT:ASC TSREPEAT:NO")</f>
        <v>34705</v>
      </c>
      <c r="Q30">
        <v>8.3000000000000007</v>
      </c>
    </row>
    <row r="31" spans="2:20" x14ac:dyDescent="0.25">
      <c r="B31" t="s">
        <v>21</v>
      </c>
      <c r="C31" t="s">
        <v>3</v>
      </c>
      <c r="D31" t="s">
        <v>488</v>
      </c>
      <c r="E31">
        <f>_xll.RtGet("IDN",D31,"BID")</f>
        <v>1.038</v>
      </c>
      <c r="F31">
        <f>_xll.RtGet("IDN",D31,"ASK")</f>
        <v>1.0680000000000001</v>
      </c>
      <c r="G31">
        <f t="shared" si="3"/>
        <v>1.0529999999999999</v>
      </c>
      <c r="H31">
        <v>1</v>
      </c>
      <c r="I31">
        <v>1</v>
      </c>
      <c r="J31">
        <v>1</v>
      </c>
      <c r="K31">
        <v>1</v>
      </c>
      <c r="L31" t="s">
        <v>66</v>
      </c>
      <c r="M31" t="str">
        <f t="shared" si="4"/>
        <v>NOK</v>
      </c>
      <c r="N31" s="12" t="s">
        <v>10</v>
      </c>
      <c r="P31" s="16">
        <f>_xll.RHistory(D31,".Timestamp;.Close","START:"&amp;$P$3&amp;" NBROWS:1 INTERVAL:1D",,"SORT:ASC TSREPEAT:NO")</f>
        <v>35655</v>
      </c>
      <c r="Q31">
        <v>5.79</v>
      </c>
    </row>
    <row r="32" spans="2:20" x14ac:dyDescent="0.25">
      <c r="B32" t="s">
        <v>22</v>
      </c>
      <c r="C32" t="s">
        <v>3</v>
      </c>
      <c r="D32" t="s">
        <v>489</v>
      </c>
      <c r="E32">
        <f>_xll.RtGet("IDN",D32,"BID")</f>
        <v>1.0980000000000001</v>
      </c>
      <c r="F32">
        <f>_xll.RtGet("IDN",D32,"ASK")</f>
        <v>1.1480000000000001</v>
      </c>
      <c r="G32">
        <f t="shared" si="3"/>
        <v>1.1230000000000002</v>
      </c>
      <c r="H32">
        <v>1</v>
      </c>
      <c r="I32">
        <v>1</v>
      </c>
      <c r="J32">
        <v>1</v>
      </c>
      <c r="K32">
        <v>1</v>
      </c>
      <c r="L32" t="s">
        <v>66</v>
      </c>
      <c r="M32" t="str">
        <f t="shared" si="4"/>
        <v>NOK</v>
      </c>
      <c r="N32" s="12" t="s">
        <v>10</v>
      </c>
      <c r="P32" s="16">
        <f>_xll.RHistory(D32,".Timestamp;.Close","START:"&amp;$P$3&amp;" NBROWS:1 INTERVAL:1D",,"SORT:ASC TSREPEAT:NO")</f>
        <v>34928</v>
      </c>
      <c r="Q32">
        <v>7.67</v>
      </c>
    </row>
    <row r="33" spans="2:17" x14ac:dyDescent="0.25">
      <c r="B33" t="s">
        <v>23</v>
      </c>
      <c r="C33" t="s">
        <v>3</v>
      </c>
      <c r="D33" t="s">
        <v>490</v>
      </c>
      <c r="E33">
        <f>_xll.RtGet("IDN",D33,"BID")</f>
        <v>1.175</v>
      </c>
      <c r="F33">
        <f>_xll.RtGet("IDN",D33,"ASK")</f>
        <v>1.2050000000000001</v>
      </c>
      <c r="G33">
        <f t="shared" si="3"/>
        <v>1.19</v>
      </c>
      <c r="H33">
        <v>1</v>
      </c>
      <c r="I33">
        <v>1</v>
      </c>
      <c r="J33">
        <v>1</v>
      </c>
      <c r="K33">
        <v>1</v>
      </c>
      <c r="L33" t="s">
        <v>66</v>
      </c>
      <c r="M33" t="str">
        <f t="shared" si="4"/>
        <v>NOK</v>
      </c>
      <c r="N33" s="12" t="s">
        <v>10</v>
      </c>
      <c r="P33" s="16">
        <f>_xll.RHistory(D33,".Timestamp;.Close","START:"&amp;$P$3&amp;" NBROWS:1 INTERVAL:1D",,"SORT:ASC TSREPEAT:NO")</f>
        <v>35655</v>
      </c>
      <c r="Q33">
        <v>6.06</v>
      </c>
    </row>
    <row r="34" spans="2:17" x14ac:dyDescent="0.25">
      <c r="B34" t="s">
        <v>24</v>
      </c>
      <c r="C34" t="s">
        <v>3</v>
      </c>
      <c r="D34" t="s">
        <v>491</v>
      </c>
      <c r="E34">
        <f>_xll.RtGet("IDN",D34,"BID")</f>
        <v>1.2150000000000001</v>
      </c>
      <c r="F34">
        <f>_xll.RtGet("IDN",D34,"ASK")</f>
        <v>1.2650000000000001</v>
      </c>
      <c r="G34">
        <f t="shared" si="3"/>
        <v>1.2400000000000002</v>
      </c>
      <c r="H34">
        <v>1</v>
      </c>
      <c r="I34">
        <v>1</v>
      </c>
      <c r="J34">
        <v>1</v>
      </c>
      <c r="K34">
        <v>1</v>
      </c>
      <c r="L34" t="s">
        <v>66</v>
      </c>
      <c r="M34" t="str">
        <f t="shared" si="4"/>
        <v>NOK</v>
      </c>
      <c r="N34" s="12" t="s">
        <v>10</v>
      </c>
      <c r="P34" s="16">
        <f>_xll.RHistory(D34,".Timestamp;.Close","START:"&amp;$P$3&amp;" NBROWS:1 INTERVAL:1D",,"SORT:ASC TSREPEAT:NO")</f>
        <v>35655</v>
      </c>
      <c r="Q34">
        <v>6.16</v>
      </c>
    </row>
    <row r="35" spans="2:17" x14ac:dyDescent="0.25">
      <c r="B35" t="s">
        <v>25</v>
      </c>
      <c r="C35" t="s">
        <v>3</v>
      </c>
      <c r="D35" t="s">
        <v>492</v>
      </c>
      <c r="E35">
        <f>_xll.RtGet("IDN",D35,"BID")</f>
        <v>1.26</v>
      </c>
      <c r="F35">
        <f>_xll.RtGet("IDN",D35,"ASK")</f>
        <v>1.31</v>
      </c>
      <c r="G35">
        <f t="shared" si="3"/>
        <v>1.2850000000000001</v>
      </c>
      <c r="H35">
        <v>1</v>
      </c>
      <c r="I35">
        <v>1</v>
      </c>
      <c r="J35">
        <v>1</v>
      </c>
      <c r="K35">
        <v>1</v>
      </c>
      <c r="L35" t="s">
        <v>66</v>
      </c>
      <c r="M35" t="str">
        <f t="shared" si="4"/>
        <v>NOK</v>
      </c>
      <c r="N35" s="12" t="s">
        <v>10</v>
      </c>
      <c r="P35" s="16">
        <f>_xll.RHistory(D35,".Timestamp;.Close","START:"&amp;$P$3&amp;" NBROWS:1 INTERVAL:1D",,"SORT:ASC TSREPEAT:NO")</f>
        <v>34928</v>
      </c>
      <c r="Q35">
        <v>7.84</v>
      </c>
    </row>
    <row r="36" spans="2:17" x14ac:dyDescent="0.25">
      <c r="B36" t="s">
        <v>27</v>
      </c>
      <c r="C36" t="s">
        <v>3</v>
      </c>
      <c r="D36" t="s">
        <v>493</v>
      </c>
      <c r="E36">
        <f>_xll.RtGet("IDN",D36,"BID")</f>
        <v>1.345</v>
      </c>
      <c r="F36">
        <f>_xll.RtGet("IDN",D36,"ASK")</f>
        <v>1.395</v>
      </c>
      <c r="G36">
        <f t="shared" si="3"/>
        <v>1.37</v>
      </c>
      <c r="H36">
        <v>1</v>
      </c>
      <c r="I36">
        <v>1</v>
      </c>
      <c r="J36">
        <v>1</v>
      </c>
      <c r="K36">
        <v>1</v>
      </c>
      <c r="L36" t="s">
        <v>66</v>
      </c>
      <c r="M36" t="str">
        <f t="shared" si="4"/>
        <v>NOK</v>
      </c>
      <c r="N36" s="12" t="s">
        <v>10</v>
      </c>
      <c r="P36" s="16">
        <f>_xll.RHistory(D36,".Timestamp;.Close","START:"&amp;$P$3&amp;" NBROWS:1 INTERVAL:1D",,"SORT:ASC TSREPEAT:NO")</f>
        <v>39561</v>
      </c>
      <c r="Q36">
        <v>5.41</v>
      </c>
    </row>
    <row r="37" spans="2:17" ht="15" customHeight="1" x14ac:dyDescent="0.25">
      <c r="N37" s="13" t="s">
        <v>301</v>
      </c>
    </row>
    <row r="41" spans="2:17" x14ac:dyDescent="0.25">
      <c r="B41" t="s">
        <v>590</v>
      </c>
    </row>
    <row r="42" spans="2:17" x14ac:dyDescent="0.25">
      <c r="B42" t="s">
        <v>74</v>
      </c>
      <c r="C42" t="s">
        <v>2</v>
      </c>
      <c r="D42" t="s">
        <v>235</v>
      </c>
      <c r="G42">
        <f>_xll.RtGet("IDN",D42,"PRIMACT_1")</f>
        <v>0.24</v>
      </c>
      <c r="H42">
        <v>1</v>
      </c>
      <c r="I42">
        <v>1</v>
      </c>
      <c r="J42">
        <v>1</v>
      </c>
      <c r="K42">
        <v>1</v>
      </c>
      <c r="L42" t="s">
        <v>66</v>
      </c>
      <c r="M42" t="s">
        <v>73</v>
      </c>
      <c r="N42" s="12">
        <v>0</v>
      </c>
    </row>
  </sheetData>
  <dataValidations disablePrompts="1" count="1">
    <dataValidation type="list" allowBlank="1" showInputMessage="1" showErrorMessage="1" sqref="L5:L36 L42" xr:uid="{DD953361-201E-41F2-96C3-B3878F185E3C}">
      <formula1>"MID,BIDASK"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1A43-7E5A-4176-A8D6-91A5F1AD4C38}">
  <sheetPr>
    <tabColor theme="9"/>
  </sheetPr>
  <dimension ref="A2:X168"/>
  <sheetViews>
    <sheetView zoomScaleNormal="100" workbookViewId="0">
      <selection activeCell="E4" sqref="E4"/>
    </sheetView>
  </sheetViews>
  <sheetFormatPr defaultRowHeight="15" x14ac:dyDescent="0.25"/>
  <cols>
    <col min="1" max="1" width="12.140625" customWidth="1"/>
    <col min="2" max="2" width="8.7109375" bestFit="1" customWidth="1"/>
    <col min="3" max="3" width="8.42578125" bestFit="1" customWidth="1"/>
    <col min="4" max="4" width="14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bestFit="1" customWidth="1"/>
    <col min="14" max="14" width="6.140625" bestFit="1" customWidth="1"/>
    <col min="16" max="16" width="11.85546875" bestFit="1" customWidth="1"/>
    <col min="23" max="23" width="18.5703125" bestFit="1" customWidth="1"/>
  </cols>
  <sheetData>
    <row r="2" spans="1:20" x14ac:dyDescent="0.25">
      <c r="B2" s="1" t="s">
        <v>67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1:20" x14ac:dyDescent="0.25">
      <c r="B3" s="4" t="s">
        <v>54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  <c r="P3" s="28" t="str">
        <f>"01-Jan-1990"</f>
        <v>01-Jan-1990</v>
      </c>
    </row>
    <row r="4" spans="1:20" x14ac:dyDescent="0.25">
      <c r="B4" s="7" t="s">
        <v>0</v>
      </c>
      <c r="C4" s="7" t="s">
        <v>55</v>
      </c>
      <c r="D4" s="7" t="s">
        <v>56</v>
      </c>
      <c r="E4" s="7" t="s">
        <v>57</v>
      </c>
      <c r="F4" s="7" t="s">
        <v>58</v>
      </c>
      <c r="G4" s="7" t="s">
        <v>59</v>
      </c>
      <c r="H4" s="7" t="s">
        <v>60</v>
      </c>
      <c r="I4" s="7" t="s">
        <v>61</v>
      </c>
      <c r="J4" s="7" t="s">
        <v>62</v>
      </c>
      <c r="K4" s="7" t="s">
        <v>63</v>
      </c>
      <c r="L4" s="7" t="s">
        <v>64</v>
      </c>
      <c r="M4" s="7" t="s">
        <v>65</v>
      </c>
      <c r="N4" s="7" t="s">
        <v>236</v>
      </c>
      <c r="O4" s="22"/>
      <c r="P4" s="7" t="s">
        <v>384</v>
      </c>
      <c r="Q4" s="7" t="s">
        <v>382</v>
      </c>
      <c r="R4" s="22"/>
      <c r="S4" s="7" t="s">
        <v>393</v>
      </c>
      <c r="T4" s="7" t="s">
        <v>394</v>
      </c>
    </row>
    <row r="5" spans="1:20" x14ac:dyDescent="0.25">
      <c r="A5" t="s">
        <v>117</v>
      </c>
      <c r="B5" t="s">
        <v>69</v>
      </c>
      <c r="C5" t="s">
        <v>1</v>
      </c>
      <c r="D5" t="s">
        <v>494</v>
      </c>
      <c r="E5">
        <f>_xll.RtGet("IDN",D5,"BID")</f>
        <v>-0.499</v>
      </c>
      <c r="F5">
        <f>_xll.RtGet("IDN",D5,"ASK")</f>
        <v>-0.44900000000000001</v>
      </c>
      <c r="G5">
        <f>AVERAGE(E5:F5)</f>
        <v>-0.47399999999999998</v>
      </c>
      <c r="H5">
        <v>1</v>
      </c>
      <c r="I5">
        <v>1</v>
      </c>
      <c r="J5">
        <v>1</v>
      </c>
      <c r="K5">
        <v>1</v>
      </c>
      <c r="L5" t="s">
        <v>66</v>
      </c>
      <c r="M5" t="str">
        <f>B$2</f>
        <v>EUR</v>
      </c>
      <c r="N5" s="12">
        <v>0</v>
      </c>
      <c r="P5" s="16">
        <f>_xll.RHistory(D5,".Timestamp;.Close","START:"&amp;$P$3&amp;" NBROWS:1 INTERVAL:1D",,"SORT:ASC TSREPEAT:NO")</f>
        <v>36229</v>
      </c>
      <c r="Q5">
        <v>3.0049999999999999</v>
      </c>
    </row>
    <row r="6" spans="1:20" x14ac:dyDescent="0.25">
      <c r="A6" t="s">
        <v>117</v>
      </c>
      <c r="B6" t="s">
        <v>70</v>
      </c>
      <c r="C6" t="s">
        <v>1</v>
      </c>
      <c r="D6" t="s">
        <v>495</v>
      </c>
      <c r="E6">
        <f>_xll.RtGet("IDN",D6,"BID")</f>
        <v>-0.48000000000000004</v>
      </c>
      <c r="F6">
        <f>_xll.RtGet("IDN",D6,"ASK")</f>
        <v>-0.46</v>
      </c>
      <c r="G6">
        <f>AVERAGE(E6:F6)</f>
        <v>-0.47000000000000003</v>
      </c>
      <c r="H6">
        <v>1</v>
      </c>
      <c r="I6">
        <v>1</v>
      </c>
      <c r="J6">
        <v>1</v>
      </c>
      <c r="K6">
        <v>1</v>
      </c>
      <c r="L6" t="s">
        <v>66</v>
      </c>
      <c r="M6" t="str">
        <f>B$2</f>
        <v>EUR</v>
      </c>
      <c r="N6" s="12">
        <v>0</v>
      </c>
      <c r="P6" s="16">
        <f>_xll.RHistory(D6,".Timestamp;.Close","START:"&amp;$P$3&amp;" NBROWS:1 INTERVAL:1D",,"SORT:ASC TSREPEAT:NO")</f>
        <v>36229</v>
      </c>
      <c r="Q6">
        <v>3.0150000000000001</v>
      </c>
    </row>
    <row r="7" spans="1:20" x14ac:dyDescent="0.25">
      <c r="A7" t="s">
        <v>117</v>
      </c>
      <c r="B7" t="s">
        <v>187</v>
      </c>
      <c r="C7" t="s">
        <v>1</v>
      </c>
      <c r="D7" t="s">
        <v>496</v>
      </c>
      <c r="E7">
        <f>_xll.RtGet("IDN",D7,"BID")</f>
        <v>-0.48000000000000004</v>
      </c>
      <c r="F7">
        <f>_xll.RtGet("IDN",D7,"ASK")</f>
        <v>-0.46</v>
      </c>
      <c r="G7">
        <f>AVERAGE(E7:F7)</f>
        <v>-0.47000000000000003</v>
      </c>
      <c r="H7">
        <v>1</v>
      </c>
      <c r="I7">
        <v>1</v>
      </c>
      <c r="J7">
        <v>1</v>
      </c>
      <c r="K7">
        <v>1</v>
      </c>
      <c r="L7" t="s">
        <v>66</v>
      </c>
      <c r="M7" t="str">
        <f>B$2</f>
        <v>EUR</v>
      </c>
      <c r="N7" s="12">
        <v>0</v>
      </c>
      <c r="P7" s="16">
        <f>_xll.RHistory(D7,".Timestamp;.Close","START:"&amp;$P$3&amp;" NBROWS:1 INTERVAL:1D",,"SORT:ASC TSREPEAT:NO")</f>
        <v>36229</v>
      </c>
      <c r="Q7">
        <v>3.03</v>
      </c>
    </row>
    <row r="8" spans="1:20" x14ac:dyDescent="0.25">
      <c r="B8" t="s">
        <v>5</v>
      </c>
      <c r="C8" t="s">
        <v>1</v>
      </c>
      <c r="D8" t="s">
        <v>497</v>
      </c>
      <c r="E8">
        <f>_xll.RtGet("IDN",D8,"BID")</f>
        <v>-0.47000000000000003</v>
      </c>
      <c r="F8">
        <f>_xll.RtGet("IDN",D8,"ASK")</f>
        <v>-0.45</v>
      </c>
      <c r="G8">
        <f>AVERAGE(E8:F8)</f>
        <v>-0.46</v>
      </c>
      <c r="H8">
        <v>1</v>
      </c>
      <c r="I8">
        <v>1</v>
      </c>
      <c r="J8">
        <v>1</v>
      </c>
      <c r="K8">
        <v>1</v>
      </c>
      <c r="L8" t="s">
        <v>66</v>
      </c>
      <c r="M8" t="str">
        <f>B$2</f>
        <v>EUR</v>
      </c>
      <c r="N8" s="12">
        <v>0</v>
      </c>
      <c r="P8" s="16">
        <f>_xll.RHistory(D8,".Timestamp;.Close","START:"&amp;$P$3&amp;" NBROWS:1 INTERVAL:1D",,"SORT:ASC TSREPEAT:NO")</f>
        <v>36164</v>
      </c>
      <c r="Q8">
        <v>3.11</v>
      </c>
    </row>
    <row r="9" spans="1:20" x14ac:dyDescent="0.25">
      <c r="B9" t="s">
        <v>6</v>
      </c>
      <c r="C9" t="s">
        <v>1</v>
      </c>
      <c r="D9" t="s">
        <v>498</v>
      </c>
      <c r="E9">
        <f>_xll.RtGet("IDN",D9,"BID")</f>
        <v>-0.49020000000000002</v>
      </c>
      <c r="F9">
        <f>_xll.RtGet("IDN",D9,"ASK")</f>
        <v>-0.46810000000000002</v>
      </c>
      <c r="G9">
        <f t="shared" ref="G9:G31" si="0">AVERAGE(E9:F9)</f>
        <v>-0.47915000000000002</v>
      </c>
      <c r="H9">
        <v>1</v>
      </c>
      <c r="I9">
        <v>1</v>
      </c>
      <c r="J9">
        <v>1</v>
      </c>
      <c r="K9">
        <v>1</v>
      </c>
      <c r="L9" t="s">
        <v>66</v>
      </c>
      <c r="M9" t="str">
        <f t="shared" ref="M9:M30" si="1">B$2</f>
        <v>EUR</v>
      </c>
      <c r="N9" s="12">
        <v>0</v>
      </c>
      <c r="P9" s="16">
        <f>_xll.RHistory(D9,".Timestamp;.Close","START:"&amp;$P$3&amp;" NBROWS:1 INTERVAL:1D",,"SORT:ASC TSREPEAT:NO")</f>
        <v>36164</v>
      </c>
      <c r="Q9">
        <v>3.09</v>
      </c>
    </row>
    <row r="10" spans="1:20" x14ac:dyDescent="0.25">
      <c r="B10" t="s">
        <v>7</v>
      </c>
      <c r="C10" t="s">
        <v>1</v>
      </c>
      <c r="D10" t="s">
        <v>499</v>
      </c>
      <c r="E10">
        <f>_xll.RtGet("IDN",D10,"BID")</f>
        <v>-0.50080000000000002</v>
      </c>
      <c r="F10">
        <f>_xll.RtGet("IDN",D10,"ASK")</f>
        <v>-0.48280000000000001</v>
      </c>
      <c r="G10">
        <f t="shared" si="0"/>
        <v>-0.49180000000000001</v>
      </c>
      <c r="H10">
        <v>1</v>
      </c>
      <c r="I10">
        <v>1</v>
      </c>
      <c r="J10">
        <v>1</v>
      </c>
      <c r="K10">
        <v>1</v>
      </c>
      <c r="L10" t="s">
        <v>66</v>
      </c>
      <c r="M10" t="str">
        <f t="shared" si="1"/>
        <v>EUR</v>
      </c>
      <c r="N10" s="12">
        <v>0</v>
      </c>
      <c r="P10" s="16">
        <f>_xll.RHistory(D10,".Timestamp;.Close","START:"&amp;$P$3&amp;" NBROWS:1 INTERVAL:1D",,"SORT:ASC TSREPEAT:NO")</f>
        <v>36164</v>
      </c>
      <c r="Q10">
        <v>3.08</v>
      </c>
    </row>
    <row r="11" spans="1:20" x14ac:dyDescent="0.25">
      <c r="B11" t="s">
        <v>8</v>
      </c>
      <c r="C11" t="s">
        <v>1</v>
      </c>
      <c r="D11" t="s">
        <v>500</v>
      </c>
      <c r="E11">
        <f>_xll.RtGet("IDN",D11,"BID")</f>
        <v>-0.5091</v>
      </c>
      <c r="F11">
        <f>_xll.RtGet("IDN",D11,"ASK")</f>
        <v>-0.49110000000000004</v>
      </c>
      <c r="G11">
        <f t="shared" si="0"/>
        <v>-0.50009999999999999</v>
      </c>
      <c r="H11">
        <v>1</v>
      </c>
      <c r="I11">
        <v>1</v>
      </c>
      <c r="J11">
        <v>1</v>
      </c>
      <c r="K11">
        <v>1</v>
      </c>
      <c r="L11" t="s">
        <v>66</v>
      </c>
      <c r="M11" t="str">
        <f t="shared" si="1"/>
        <v>EUR</v>
      </c>
      <c r="N11" s="12">
        <v>0</v>
      </c>
      <c r="P11" s="16">
        <f>_xll.RHistory(D11,".Timestamp;.Close","START:"&amp;$P$3&amp;" NBROWS:1 INTERVAL:1D",,"SORT:ASC TSREPEAT:NO")</f>
        <v>36229</v>
      </c>
      <c r="Q11">
        <v>3</v>
      </c>
    </row>
    <row r="12" spans="1:20" x14ac:dyDescent="0.25">
      <c r="B12" t="s">
        <v>9</v>
      </c>
      <c r="C12" t="s">
        <v>1</v>
      </c>
      <c r="D12" t="s">
        <v>501</v>
      </c>
      <c r="E12">
        <f>_xll.RtGet("IDN",D12,"BID")</f>
        <v>-0.51670000000000005</v>
      </c>
      <c r="F12">
        <f>_xll.RtGet("IDN",D12,"ASK")</f>
        <v>-0.49870000000000003</v>
      </c>
      <c r="G12">
        <f t="shared" si="0"/>
        <v>-0.50770000000000004</v>
      </c>
      <c r="H12">
        <v>1</v>
      </c>
      <c r="I12">
        <v>1</v>
      </c>
      <c r="J12">
        <v>1</v>
      </c>
      <c r="K12">
        <v>1</v>
      </c>
      <c r="L12" t="s">
        <v>66</v>
      </c>
      <c r="M12" t="str">
        <f t="shared" si="1"/>
        <v>EUR</v>
      </c>
      <c r="N12" s="12">
        <v>0</v>
      </c>
      <c r="P12" s="16">
        <f>_xll.RHistory(D12,".Timestamp;.Close","START:"&amp;$P$3&amp;" NBROWS:1 INTERVAL:1D",,"SORT:ASC TSREPEAT:NO")</f>
        <v>36229</v>
      </c>
      <c r="Q12">
        <v>2.99</v>
      </c>
    </row>
    <row r="13" spans="1:20" x14ac:dyDescent="0.25">
      <c r="B13" t="s">
        <v>10</v>
      </c>
      <c r="C13" t="s">
        <v>1</v>
      </c>
      <c r="D13" t="s">
        <v>502</v>
      </c>
      <c r="E13">
        <f>_xll.RtGet("IDN",D13,"BID")</f>
        <v>-0.52160000000000006</v>
      </c>
      <c r="F13">
        <f>_xll.RtGet("IDN",D13,"ASK")</f>
        <v>-0.50370000000000004</v>
      </c>
      <c r="G13">
        <f t="shared" si="0"/>
        <v>-0.51265000000000005</v>
      </c>
      <c r="H13">
        <v>1</v>
      </c>
      <c r="I13">
        <v>1</v>
      </c>
      <c r="J13">
        <v>1</v>
      </c>
      <c r="K13">
        <v>1</v>
      </c>
      <c r="L13" t="s">
        <v>66</v>
      </c>
      <c r="M13" t="str">
        <f t="shared" si="1"/>
        <v>EUR</v>
      </c>
      <c r="N13" s="12">
        <v>0</v>
      </c>
      <c r="P13" s="16">
        <f>_xll.RHistory(D13,".Timestamp;.Close","START:"&amp;$P$3&amp;" NBROWS:1 INTERVAL:1D",,"SORT:ASC TSREPEAT:NO")</f>
        <v>36164</v>
      </c>
      <c r="Q13">
        <v>3.04</v>
      </c>
    </row>
    <row r="14" spans="1:20" x14ac:dyDescent="0.25">
      <c r="B14" t="s">
        <v>11</v>
      </c>
      <c r="C14" t="s">
        <v>1</v>
      </c>
      <c r="D14" t="s">
        <v>503</v>
      </c>
      <c r="E14">
        <f>_xll.RtGet("IDN",D14,"BID")</f>
        <v>-0.52390000000000003</v>
      </c>
      <c r="F14">
        <f>_xll.RtGet("IDN",D14,"ASK")</f>
        <v>-0.50590000000000002</v>
      </c>
      <c r="G14">
        <f t="shared" si="0"/>
        <v>-0.51490000000000002</v>
      </c>
      <c r="H14">
        <v>1</v>
      </c>
      <c r="I14">
        <v>1</v>
      </c>
      <c r="J14">
        <v>1</v>
      </c>
      <c r="K14">
        <v>1</v>
      </c>
      <c r="L14" t="s">
        <v>66</v>
      </c>
      <c r="M14" t="str">
        <f t="shared" si="1"/>
        <v>EUR</v>
      </c>
      <c r="N14" s="12">
        <v>0</v>
      </c>
      <c r="P14" s="16">
        <f>_xll.RHistory(D14,".Timestamp;.Close","START:"&amp;$P$3&amp;" NBROWS:1 INTERVAL:1D",,"SORT:ASC TSREPEAT:NO")</f>
        <v>36229</v>
      </c>
      <c r="Q14">
        <v>2.97</v>
      </c>
    </row>
    <row r="15" spans="1:20" x14ac:dyDescent="0.25">
      <c r="B15" t="s">
        <v>12</v>
      </c>
      <c r="C15" t="s">
        <v>1</v>
      </c>
      <c r="D15" t="s">
        <v>504</v>
      </c>
      <c r="E15">
        <f>_xll.RtGet("IDN",D15,"BID")</f>
        <v>-0.52550000000000008</v>
      </c>
      <c r="F15">
        <f>_xll.RtGet("IDN",D15,"ASK")</f>
        <v>-0.50760000000000005</v>
      </c>
      <c r="G15">
        <f t="shared" si="0"/>
        <v>-0.51655000000000006</v>
      </c>
      <c r="H15">
        <v>1</v>
      </c>
      <c r="I15">
        <v>1</v>
      </c>
      <c r="J15">
        <v>1</v>
      </c>
      <c r="K15">
        <v>1</v>
      </c>
      <c r="L15" t="s">
        <v>66</v>
      </c>
      <c r="M15" t="str">
        <f t="shared" si="1"/>
        <v>EUR</v>
      </c>
      <c r="N15" s="12">
        <v>0</v>
      </c>
      <c r="P15" s="16">
        <f>_xll.RHistory(D15,".Timestamp;.Close","START:"&amp;$P$3&amp;" NBROWS:1 INTERVAL:1D",,"SORT:ASC TSREPEAT:NO")</f>
        <v>36229</v>
      </c>
      <c r="Q15">
        <v>2.9649999999999999</v>
      </c>
    </row>
    <row r="16" spans="1:20" x14ac:dyDescent="0.25">
      <c r="B16" t="s">
        <v>13</v>
      </c>
      <c r="C16" t="s">
        <v>1</v>
      </c>
      <c r="D16" t="s">
        <v>505</v>
      </c>
      <c r="E16">
        <f>_xll.RtGet("IDN",D16,"BID")</f>
        <v>-0.52650000000000008</v>
      </c>
      <c r="F16">
        <f>_xll.RtGet("IDN",D16,"ASK")</f>
        <v>-0.50860000000000005</v>
      </c>
      <c r="G16">
        <f t="shared" si="0"/>
        <v>-0.51755000000000007</v>
      </c>
      <c r="H16">
        <v>1</v>
      </c>
      <c r="I16">
        <v>1</v>
      </c>
      <c r="J16">
        <v>1</v>
      </c>
      <c r="K16">
        <v>1</v>
      </c>
      <c r="L16" t="s">
        <v>66</v>
      </c>
      <c r="M16" t="str">
        <f t="shared" si="1"/>
        <v>EUR</v>
      </c>
      <c r="N16" s="12">
        <v>0</v>
      </c>
      <c r="P16" s="16">
        <f>_xll.RHistory(D16,".Timestamp;.Close","START:"&amp;$P$3&amp;" NBROWS:1 INTERVAL:1D",,"SORT:ASC TSREPEAT:NO")</f>
        <v>36164</v>
      </c>
      <c r="Q16">
        <v>3.02</v>
      </c>
    </row>
    <row r="17" spans="2:17" x14ac:dyDescent="0.25">
      <c r="B17" t="s">
        <v>14</v>
      </c>
      <c r="C17" t="s">
        <v>1</v>
      </c>
      <c r="D17" t="s">
        <v>506</v>
      </c>
      <c r="E17">
        <f>_xll.RtGet("IDN",D17,"BID")</f>
        <v>-0.52710000000000001</v>
      </c>
      <c r="F17">
        <f>_xll.RtGet("IDN",D17,"ASK")</f>
        <v>-0.50919999999999999</v>
      </c>
      <c r="G17">
        <f t="shared" si="0"/>
        <v>-0.51815</v>
      </c>
      <c r="H17">
        <v>1</v>
      </c>
      <c r="I17">
        <v>1</v>
      </c>
      <c r="J17">
        <v>1</v>
      </c>
      <c r="K17">
        <v>1</v>
      </c>
      <c r="L17" t="s">
        <v>66</v>
      </c>
      <c r="M17" t="str">
        <f t="shared" si="1"/>
        <v>EUR</v>
      </c>
      <c r="N17" s="12">
        <v>0</v>
      </c>
      <c r="P17" s="16">
        <f>_xll.RHistory(D17,".Timestamp;.Close","START:"&amp;$P$3&amp;" NBROWS:1 INTERVAL:1D",,"SORT:ASC TSREPEAT:NO")</f>
        <v>36229</v>
      </c>
      <c r="Q17">
        <v>2.99</v>
      </c>
    </row>
    <row r="18" spans="2:17" x14ac:dyDescent="0.25">
      <c r="B18" t="s">
        <v>15</v>
      </c>
      <c r="C18" t="s">
        <v>1</v>
      </c>
      <c r="D18" t="s">
        <v>507</v>
      </c>
      <c r="E18">
        <f>_xll.RtGet("IDN",D18,"BID")</f>
        <v>-0.52729999999999999</v>
      </c>
      <c r="F18">
        <f>_xll.RtGet("IDN",D18,"ASK")</f>
        <v>-0.50940000000000007</v>
      </c>
      <c r="G18">
        <f t="shared" si="0"/>
        <v>-0.51835000000000009</v>
      </c>
      <c r="H18">
        <v>1</v>
      </c>
      <c r="I18">
        <v>1</v>
      </c>
      <c r="J18">
        <v>1</v>
      </c>
      <c r="K18">
        <v>1</v>
      </c>
      <c r="L18" t="s">
        <v>66</v>
      </c>
      <c r="M18" t="str">
        <f t="shared" si="1"/>
        <v>EUR</v>
      </c>
      <c r="N18" s="12">
        <v>0</v>
      </c>
      <c r="P18" s="16">
        <f>_xll.RHistory(D18,".Timestamp;.Close","START:"&amp;$P$3&amp;" NBROWS:1 INTERVAL:1D",,"SORT:ASC TSREPEAT:NO")</f>
        <v>36229</v>
      </c>
      <c r="Q18">
        <v>2.9849999999999999</v>
      </c>
    </row>
    <row r="19" spans="2:17" x14ac:dyDescent="0.25">
      <c r="B19" t="s">
        <v>16</v>
      </c>
      <c r="C19" t="s">
        <v>1</v>
      </c>
      <c r="D19" t="s">
        <v>508</v>
      </c>
      <c r="E19">
        <f>_xll.RtGet("IDN",D19,"BID")</f>
        <v>-0.5272</v>
      </c>
      <c r="F19">
        <f>_xll.RtGet("IDN",D19,"ASK")</f>
        <v>-0.50929999999999997</v>
      </c>
      <c r="G19">
        <f t="shared" si="0"/>
        <v>-0.51824999999999999</v>
      </c>
      <c r="H19">
        <v>1</v>
      </c>
      <c r="I19">
        <v>1</v>
      </c>
      <c r="J19">
        <v>1</v>
      </c>
      <c r="K19">
        <v>1</v>
      </c>
      <c r="L19" t="s">
        <v>66</v>
      </c>
      <c r="M19" t="str">
        <f t="shared" si="1"/>
        <v>EUR</v>
      </c>
      <c r="N19" s="12">
        <v>0</v>
      </c>
      <c r="P19" s="16">
        <f>_xll.RHistory(D19,".Timestamp;.Close","START:"&amp;$P$3&amp;" NBROWS:1 INTERVAL:1D",,"SORT:ASC TSREPEAT:NO")</f>
        <v>36164</v>
      </c>
      <c r="Q19">
        <v>3.02</v>
      </c>
    </row>
    <row r="20" spans="2:17" x14ac:dyDescent="0.25">
      <c r="B20" t="s">
        <v>378</v>
      </c>
      <c r="C20" t="s">
        <v>1</v>
      </c>
      <c r="D20" t="s">
        <v>509</v>
      </c>
      <c r="E20">
        <f>_xll.RtGet("IDN",D20,"BID")</f>
        <v>-0.5262</v>
      </c>
      <c r="F20">
        <f>_xll.RtGet("IDN",D20,"ASK")</f>
        <v>-0.5081</v>
      </c>
      <c r="G20">
        <f t="shared" si="0"/>
        <v>-0.51715</v>
      </c>
      <c r="H20">
        <v>1</v>
      </c>
      <c r="I20">
        <v>1</v>
      </c>
      <c r="J20">
        <v>1</v>
      </c>
      <c r="K20">
        <v>1</v>
      </c>
      <c r="L20" t="s">
        <v>66</v>
      </c>
      <c r="M20" t="str">
        <f t="shared" si="1"/>
        <v>EUR</v>
      </c>
      <c r="N20" s="12">
        <v>0</v>
      </c>
      <c r="P20" s="16">
        <f>_xll.RHistory(D20,".Timestamp;.Close","START:"&amp;$P$3&amp;" NBROWS:1 INTERVAL:1D",,"SORT:ASC TSREPEAT:NO")</f>
        <v>38344</v>
      </c>
      <c r="Q20">
        <v>2.294</v>
      </c>
    </row>
    <row r="21" spans="2:17" x14ac:dyDescent="0.25">
      <c r="B21" t="s">
        <v>135</v>
      </c>
      <c r="C21" t="s">
        <v>1</v>
      </c>
      <c r="D21" t="s">
        <v>510</v>
      </c>
      <c r="E21">
        <f>_xll.RtGet("IDN",D21,"BID")</f>
        <v>-0.52329999999999999</v>
      </c>
      <c r="F21">
        <f>_xll.RtGet("IDN",D21,"ASK")</f>
        <v>-0.50480000000000003</v>
      </c>
      <c r="G21">
        <f t="shared" si="0"/>
        <v>-0.51405000000000001</v>
      </c>
      <c r="H21">
        <v>1</v>
      </c>
      <c r="I21">
        <v>1</v>
      </c>
      <c r="J21">
        <v>1</v>
      </c>
      <c r="K21">
        <v>1</v>
      </c>
      <c r="L21" t="s">
        <v>66</v>
      </c>
      <c r="M21" t="str">
        <f t="shared" si="1"/>
        <v>EUR</v>
      </c>
      <c r="N21" s="12">
        <v>0</v>
      </c>
      <c r="P21" s="16">
        <f>_xll.RHistory(D21,".Timestamp;.Close","START:"&amp;$P$3&amp;" NBROWS:1 INTERVAL:1D",,"SORT:ASC TSREPEAT:NO")</f>
        <v>38344</v>
      </c>
      <c r="Q21">
        <v>2.3450000000000002</v>
      </c>
    </row>
    <row r="22" spans="2:17" x14ac:dyDescent="0.25">
      <c r="B22" t="s">
        <v>379</v>
      </c>
      <c r="C22" t="s">
        <v>1</v>
      </c>
      <c r="D22" t="s">
        <v>511</v>
      </c>
      <c r="E22">
        <f>_xll.RtGet("IDN",D22,"BID")</f>
        <v>-0.52600000000000002</v>
      </c>
      <c r="F22">
        <f>_xll.RtGet("IDN",D22,"ASK")</f>
        <v>-0.47600000000000003</v>
      </c>
      <c r="G22">
        <f t="shared" si="0"/>
        <v>-0.501</v>
      </c>
      <c r="H22">
        <v>1</v>
      </c>
      <c r="I22">
        <v>1</v>
      </c>
      <c r="J22">
        <v>1</v>
      </c>
      <c r="K22">
        <v>1</v>
      </c>
      <c r="L22" t="s">
        <v>66</v>
      </c>
      <c r="M22" t="str">
        <f t="shared" si="1"/>
        <v>EUR</v>
      </c>
      <c r="N22" s="12">
        <v>0</v>
      </c>
      <c r="P22" s="16">
        <f>_xll.RHistory(D22,".Timestamp;.Close","START:"&amp;$P$3&amp;" NBROWS:1 INTERVAL:1D",,"SORT:ASC TSREPEAT:NO")</f>
        <v>38344</v>
      </c>
      <c r="Q22">
        <v>2.4020000000000001</v>
      </c>
    </row>
    <row r="23" spans="2:17" x14ac:dyDescent="0.25">
      <c r="B23" t="s">
        <v>17</v>
      </c>
      <c r="C23" t="s">
        <v>1</v>
      </c>
      <c r="D23" t="s">
        <v>512</v>
      </c>
      <c r="E23">
        <f>_xll.RtGet("IDN",D23,"BID")</f>
        <v>-0.50970000000000004</v>
      </c>
      <c r="F23">
        <f>_xll.RtGet("IDN",D23,"ASK")</f>
        <v>-0.48970000000000002</v>
      </c>
      <c r="G23">
        <f t="shared" si="0"/>
        <v>-0.49970000000000003</v>
      </c>
      <c r="H23">
        <v>1</v>
      </c>
      <c r="I23">
        <v>1</v>
      </c>
      <c r="J23">
        <v>1</v>
      </c>
      <c r="K23">
        <v>1</v>
      </c>
      <c r="L23" t="s">
        <v>66</v>
      </c>
      <c r="M23" t="str">
        <f t="shared" si="1"/>
        <v>EUR</v>
      </c>
      <c r="N23" s="12">
        <v>0</v>
      </c>
      <c r="P23" s="16">
        <f>_xll.RHistory(D23,".Timestamp;.Close","START:"&amp;$P$3&amp;" NBROWS:1 INTERVAL:1D",,"SORT:ASC TSREPEAT:NO")</f>
        <v>36907</v>
      </c>
      <c r="Q23">
        <v>4.55</v>
      </c>
    </row>
    <row r="24" spans="2:17" x14ac:dyDescent="0.25">
      <c r="B24" t="s">
        <v>18</v>
      </c>
      <c r="C24" t="s">
        <v>1</v>
      </c>
      <c r="D24" t="s">
        <v>513</v>
      </c>
      <c r="E24">
        <f>_xll.RtGet("IDN",D24,"BID")</f>
        <v>-0.46200000000000002</v>
      </c>
      <c r="F24">
        <f>_xll.RtGet("IDN",D24,"ASK")</f>
        <v>-0.45200000000000001</v>
      </c>
      <c r="G24">
        <f t="shared" si="0"/>
        <v>-0.45700000000000002</v>
      </c>
      <c r="H24">
        <v>1</v>
      </c>
      <c r="I24">
        <v>1</v>
      </c>
      <c r="J24">
        <v>1</v>
      </c>
      <c r="K24">
        <v>1</v>
      </c>
      <c r="L24" t="s">
        <v>66</v>
      </c>
      <c r="M24" t="str">
        <f t="shared" si="1"/>
        <v>EUR</v>
      </c>
      <c r="N24" s="12">
        <v>0</v>
      </c>
      <c r="P24" s="16">
        <f>_xll.RHistory(D24,".Timestamp;.Close","START:"&amp;$P$3&amp;" NBROWS:1 INTERVAL:1D",,"SORT:ASC TSREPEAT:NO")</f>
        <v>38344</v>
      </c>
      <c r="Q24">
        <v>2.63</v>
      </c>
    </row>
    <row r="25" spans="2:17" x14ac:dyDescent="0.25">
      <c r="B25" t="s">
        <v>19</v>
      </c>
      <c r="C25" t="s">
        <v>1</v>
      </c>
      <c r="D25" t="s">
        <v>514</v>
      </c>
      <c r="E25">
        <f>_xll.RtGet("IDN",D25,"BID")</f>
        <v>-0.42000000000000004</v>
      </c>
      <c r="F25">
        <f>_xll.RtGet("IDN",D25,"ASK")</f>
        <v>-0.41000000000000003</v>
      </c>
      <c r="G25">
        <f t="shared" si="0"/>
        <v>-0.41500000000000004</v>
      </c>
      <c r="H25">
        <v>1</v>
      </c>
      <c r="I25">
        <v>1</v>
      </c>
      <c r="J25">
        <v>1</v>
      </c>
      <c r="K25">
        <v>1</v>
      </c>
      <c r="L25" t="s">
        <v>66</v>
      </c>
      <c r="M25" t="str">
        <f t="shared" si="1"/>
        <v>EUR</v>
      </c>
      <c r="N25" s="12">
        <v>0</v>
      </c>
      <c r="P25" s="16">
        <f>_xll.RHistory(D25,".Timestamp;.Close","START:"&amp;$P$3&amp;" NBROWS:1 INTERVAL:1D",,"SORT:ASC TSREPEAT:NO")</f>
        <v>38579</v>
      </c>
      <c r="Q25">
        <v>2.5720000000000001</v>
      </c>
    </row>
    <row r="26" spans="2:17" x14ac:dyDescent="0.25">
      <c r="B26" t="s">
        <v>20</v>
      </c>
      <c r="C26" t="s">
        <v>1</v>
      </c>
      <c r="D26" t="s">
        <v>515</v>
      </c>
      <c r="E26">
        <f>_xll.RtGet("IDN",D26,"BID")</f>
        <v>-0.36100000000000004</v>
      </c>
      <c r="F26">
        <f>_xll.RtGet("IDN",D26,"ASK")</f>
        <v>-0.35100000000000003</v>
      </c>
      <c r="G26">
        <f t="shared" si="0"/>
        <v>-0.35600000000000004</v>
      </c>
      <c r="H26">
        <v>1</v>
      </c>
      <c r="I26">
        <v>1</v>
      </c>
      <c r="J26">
        <v>1</v>
      </c>
      <c r="K26">
        <v>1</v>
      </c>
      <c r="L26" t="s">
        <v>66</v>
      </c>
      <c r="M26" t="str">
        <f t="shared" si="1"/>
        <v>EUR</v>
      </c>
      <c r="N26" s="12">
        <v>0</v>
      </c>
      <c r="P26" s="16">
        <f>_xll.RHistory(D26,".Timestamp;.Close","START:"&amp;$P$3&amp;" NBROWS:1 INTERVAL:1D",,"SORT:ASC TSREPEAT:NO")</f>
        <v>38579</v>
      </c>
      <c r="Q26">
        <v>2.71</v>
      </c>
    </row>
    <row r="27" spans="2:17" x14ac:dyDescent="0.25">
      <c r="B27" t="s">
        <v>21</v>
      </c>
      <c r="C27" t="s">
        <v>1</v>
      </c>
      <c r="D27" t="s">
        <v>516</v>
      </c>
      <c r="E27">
        <f>_xll.RtGet("IDN",D27,"BID")</f>
        <v>-0.308</v>
      </c>
      <c r="F27">
        <f>_xll.RtGet("IDN",D27,"ASK")</f>
        <v>-0.29799999999999999</v>
      </c>
      <c r="G27">
        <f t="shared" si="0"/>
        <v>-0.30299999999999999</v>
      </c>
      <c r="H27">
        <v>1</v>
      </c>
      <c r="I27">
        <v>1</v>
      </c>
      <c r="J27">
        <v>1</v>
      </c>
      <c r="K27">
        <v>1</v>
      </c>
      <c r="L27" t="s">
        <v>66</v>
      </c>
      <c r="M27" t="str">
        <f t="shared" si="1"/>
        <v>EUR</v>
      </c>
      <c r="N27" s="12">
        <v>0</v>
      </c>
      <c r="P27" s="16">
        <f>_xll.RHistory(D27,".Timestamp;.Close","START:"&amp;$P$3&amp;" NBROWS:1 INTERVAL:1D",,"SORT:ASC TSREPEAT:NO")</f>
        <v>38579</v>
      </c>
      <c r="Q27">
        <v>2.835</v>
      </c>
    </row>
    <row r="28" spans="2:17" x14ac:dyDescent="0.25">
      <c r="B28" t="s">
        <v>22</v>
      </c>
      <c r="C28" t="s">
        <v>1</v>
      </c>
      <c r="D28" t="s">
        <v>517</v>
      </c>
      <c r="E28">
        <f>_xll.RtGet("IDN",D28,"BID")</f>
        <v>-0.25800000000000001</v>
      </c>
      <c r="F28">
        <f>_xll.RtGet("IDN",D28,"ASK")</f>
        <v>-0.248</v>
      </c>
      <c r="G28">
        <f t="shared" si="0"/>
        <v>-0.253</v>
      </c>
      <c r="H28">
        <v>1</v>
      </c>
      <c r="I28">
        <v>1</v>
      </c>
      <c r="J28">
        <v>1</v>
      </c>
      <c r="K28">
        <v>1</v>
      </c>
      <c r="L28" t="s">
        <v>66</v>
      </c>
      <c r="M28" t="str">
        <f t="shared" si="1"/>
        <v>EUR</v>
      </c>
      <c r="N28" s="12">
        <v>0</v>
      </c>
      <c r="P28" s="16">
        <f>_xll.RHistory(D28,".Timestamp;.Close","START:"&amp;$P$3&amp;" NBROWS:1 INTERVAL:1D",,"SORT:ASC TSREPEAT:NO")</f>
        <v>38579</v>
      </c>
      <c r="Q28">
        <v>2.9609999999999999</v>
      </c>
    </row>
    <row r="29" spans="2:17" x14ac:dyDescent="0.25">
      <c r="B29" t="s">
        <v>23</v>
      </c>
      <c r="C29" t="s">
        <v>1</v>
      </c>
      <c r="D29" t="s">
        <v>518</v>
      </c>
      <c r="E29">
        <f>_xll.RtGet("IDN",D29,"BID")</f>
        <v>-0.215</v>
      </c>
      <c r="F29">
        <f>_xll.RtGet("IDN",D29,"ASK")</f>
        <v>-0.20500000000000002</v>
      </c>
      <c r="G29">
        <f t="shared" si="0"/>
        <v>-0.21000000000000002</v>
      </c>
      <c r="H29">
        <v>1</v>
      </c>
      <c r="I29">
        <v>1</v>
      </c>
      <c r="J29">
        <v>1</v>
      </c>
      <c r="K29">
        <v>1</v>
      </c>
      <c r="L29" t="s">
        <v>66</v>
      </c>
      <c r="M29" t="str">
        <f t="shared" si="1"/>
        <v>EUR</v>
      </c>
      <c r="N29" s="12">
        <v>0</v>
      </c>
      <c r="P29" s="16">
        <f>_xll.RHistory(D29,".Timestamp;.Close","START:"&amp;$P$3&amp;" NBROWS:1 INTERVAL:1D",,"SORT:ASC TSREPEAT:NO")</f>
        <v>38579</v>
      </c>
      <c r="Q29">
        <v>3.0720000000000001</v>
      </c>
    </row>
    <row r="30" spans="2:17" x14ac:dyDescent="0.25">
      <c r="B30" t="s">
        <v>24</v>
      </c>
      <c r="C30" t="s">
        <v>1</v>
      </c>
      <c r="D30" t="s">
        <v>519</v>
      </c>
      <c r="E30">
        <f>_xll.RtGet("IDN",D30,"BID")</f>
        <v>-0.17600000000000002</v>
      </c>
      <c r="F30">
        <f>_xll.RtGet("IDN",D30,"ASK")</f>
        <v>-0.16600000000000001</v>
      </c>
      <c r="G30">
        <f t="shared" si="0"/>
        <v>-0.17100000000000001</v>
      </c>
      <c r="H30">
        <v>1</v>
      </c>
      <c r="I30">
        <v>1</v>
      </c>
      <c r="J30">
        <v>1</v>
      </c>
      <c r="K30">
        <v>1</v>
      </c>
      <c r="L30" t="s">
        <v>66</v>
      </c>
      <c r="M30" t="str">
        <f t="shared" si="1"/>
        <v>EUR</v>
      </c>
      <c r="N30" s="12">
        <v>0</v>
      </c>
      <c r="P30" s="16">
        <f>_xll.RHistory(D30,".Timestamp;.Close","START:"&amp;$P$3&amp;" NBROWS:1 INTERVAL:1D",,"SORT:ASC TSREPEAT:NO")</f>
        <v>38579</v>
      </c>
      <c r="Q30">
        <v>3.1709999999999998</v>
      </c>
    </row>
    <row r="31" spans="2:17" x14ac:dyDescent="0.25">
      <c r="B31" t="s">
        <v>25</v>
      </c>
      <c r="C31" t="s">
        <v>1</v>
      </c>
      <c r="D31" t="s">
        <v>520</v>
      </c>
      <c r="E31">
        <f>_xll.RtGet("IDN",D31,"BID")</f>
        <v>-0.13800000000000001</v>
      </c>
      <c r="F31">
        <f>_xll.RtGet("IDN",D31,"ASK")</f>
        <v>-0.128</v>
      </c>
      <c r="G31">
        <f t="shared" si="0"/>
        <v>-0.13300000000000001</v>
      </c>
      <c r="H31">
        <v>1</v>
      </c>
      <c r="I31">
        <v>1</v>
      </c>
      <c r="J31">
        <v>1</v>
      </c>
      <c r="K31">
        <v>1</v>
      </c>
      <c r="L31" t="s">
        <v>66</v>
      </c>
      <c r="M31" t="str">
        <f>B$2</f>
        <v>EUR</v>
      </c>
      <c r="N31" s="12">
        <v>0</v>
      </c>
      <c r="P31" s="16">
        <f>_xll.RHistory(D31,".Timestamp;.Close","START:"&amp;$P$3&amp;" NBROWS:1 INTERVAL:1D",,"SORT:ASC TSREPEAT:NO")</f>
        <v>38579</v>
      </c>
      <c r="Q31">
        <v>3.2559999999999998</v>
      </c>
    </row>
    <row r="32" spans="2:17" x14ac:dyDescent="0.25">
      <c r="B32" t="s">
        <v>28</v>
      </c>
      <c r="C32" t="s">
        <v>1</v>
      </c>
      <c r="D32" t="s">
        <v>521</v>
      </c>
      <c r="E32">
        <f>_xll.RtGet("IDN",D32,"BID")</f>
        <v>6.5000000000000002E-2</v>
      </c>
      <c r="F32">
        <f>_xll.RtGet("IDN",D32,"ASK")</f>
        <v>7.4999999999999997E-2</v>
      </c>
      <c r="G32">
        <f t="shared" ref="G32:G34" si="2">AVERAGE(E32:F32)</f>
        <v>7.0000000000000007E-2</v>
      </c>
      <c r="H32">
        <v>1</v>
      </c>
      <c r="I32">
        <v>1</v>
      </c>
      <c r="J32">
        <v>1</v>
      </c>
      <c r="K32">
        <v>1</v>
      </c>
      <c r="L32" t="s">
        <v>66</v>
      </c>
      <c r="M32" t="str">
        <f t="shared" ref="M32:M33" si="3">B$2</f>
        <v>EUR</v>
      </c>
      <c r="N32" s="12">
        <v>0</v>
      </c>
      <c r="P32" s="16">
        <f>_xll.RHistory(D32,".Timestamp;.Close","START:"&amp;$P$3&amp;" NBROWS:1 INTERVAL:1D",,"SORT:ASC TSREPEAT:NO")</f>
        <v>39450</v>
      </c>
      <c r="Q32">
        <v>4.5460000000000003</v>
      </c>
    </row>
    <row r="33" spans="2:20" x14ac:dyDescent="0.25">
      <c r="B33" t="s">
        <v>29</v>
      </c>
      <c r="C33" t="s">
        <v>1</v>
      </c>
      <c r="D33" t="s">
        <v>522</v>
      </c>
      <c r="E33">
        <f>_xll.RtGet("IDN",D33,"BID")</f>
        <v>0.04</v>
      </c>
      <c r="F33">
        <f>_xll.RtGet("IDN",D33,"ASK")</f>
        <v>0.05</v>
      </c>
      <c r="G33">
        <f t="shared" si="2"/>
        <v>4.4999999999999998E-2</v>
      </c>
      <c r="H33">
        <v>1</v>
      </c>
      <c r="I33">
        <v>1</v>
      </c>
      <c r="J33">
        <v>1</v>
      </c>
      <c r="K33">
        <v>1</v>
      </c>
      <c r="L33" t="s">
        <v>66</v>
      </c>
      <c r="M33" t="str">
        <f t="shared" si="3"/>
        <v>EUR</v>
      </c>
      <c r="N33" s="12">
        <v>0</v>
      </c>
      <c r="P33" s="16">
        <f>_xll.RHistory(D33,".Timestamp;.Close","START:"&amp;$P$3&amp;" NBROWS:1 INTERVAL:1D",,"SORT:ASC TSREPEAT:NO")</f>
        <v>43025</v>
      </c>
      <c r="Q33">
        <v>1.331</v>
      </c>
    </row>
    <row r="34" spans="2:20" x14ac:dyDescent="0.25">
      <c r="B34" t="s">
        <v>30</v>
      </c>
      <c r="C34" t="s">
        <v>1</v>
      </c>
      <c r="D34" t="s">
        <v>523</v>
      </c>
      <c r="E34">
        <f>_xll.RtGet("IDN",D34,"BID")</f>
        <v>-9.0000000000000011E-3</v>
      </c>
      <c r="F34">
        <f>_xll.RtGet("IDN",D34,"ASK")</f>
        <v>1E-3</v>
      </c>
      <c r="G34">
        <f t="shared" si="2"/>
        <v>-4.0000000000000001E-3</v>
      </c>
      <c r="H34">
        <v>1</v>
      </c>
      <c r="I34">
        <v>1</v>
      </c>
      <c r="J34">
        <v>1</v>
      </c>
      <c r="K34">
        <v>1</v>
      </c>
      <c r="L34" t="s">
        <v>66</v>
      </c>
      <c r="M34" t="str">
        <f>B$2</f>
        <v>EUR</v>
      </c>
      <c r="N34" s="12">
        <v>0</v>
      </c>
      <c r="P34" s="16">
        <f>_xll.RHistory(D34,".Timestamp;.Close","START:"&amp;$P$3&amp;" NBROWS:1 INTERVAL:1D",,"SORT:ASC TSREPEAT:NO")</f>
        <v>39450</v>
      </c>
      <c r="Q34">
        <v>4.5389999999999997</v>
      </c>
    </row>
    <row r="35" spans="2:20" x14ac:dyDescent="0.25">
      <c r="B35" t="s">
        <v>74</v>
      </c>
      <c r="C35" t="s">
        <v>2</v>
      </c>
      <c r="D35" t="s">
        <v>234</v>
      </c>
      <c r="G35">
        <f>_xll.RtGet("IDN",D35,"PRIMACT_1")</f>
        <v>-0.439</v>
      </c>
      <c r="H35">
        <v>1</v>
      </c>
      <c r="I35">
        <v>1</v>
      </c>
      <c r="J35">
        <v>1</v>
      </c>
      <c r="K35">
        <v>1</v>
      </c>
      <c r="L35" t="s">
        <v>66</v>
      </c>
      <c r="M35" t="str">
        <f>B$2</f>
        <v>EUR</v>
      </c>
      <c r="N35" s="12">
        <v>0</v>
      </c>
      <c r="P35" s="16">
        <f>_xll.RHistory(D35,".Timestamp;.Close","START:"&amp;$P$3&amp;" NBROWS:1 INTERVAL:1D",,"SORT:ASC TSREPEAT:NO")</f>
        <v>36164</v>
      </c>
      <c r="Q35">
        <v>3.2</v>
      </c>
    </row>
    <row r="36" spans="2:20" x14ac:dyDescent="0.25">
      <c r="B36" t="s">
        <v>69</v>
      </c>
      <c r="C36" t="s">
        <v>2</v>
      </c>
      <c r="D36" t="s">
        <v>229</v>
      </c>
      <c r="G36">
        <f>_xll.RtGet("IDN",D36,"PRIMACT_1")</f>
        <v>-0.50600000000000001</v>
      </c>
      <c r="H36">
        <v>1</v>
      </c>
      <c r="I36">
        <v>1</v>
      </c>
      <c r="J36">
        <v>1</v>
      </c>
      <c r="K36">
        <v>1</v>
      </c>
      <c r="L36" t="s">
        <v>66</v>
      </c>
      <c r="M36" t="str">
        <f t="shared" ref="M36:M40" si="4">B$2</f>
        <v>EUR</v>
      </c>
      <c r="N36" s="12">
        <v>0</v>
      </c>
      <c r="P36" s="16">
        <f>_xll.RHistory(D36,".Timestamp;.Close","START:"&amp;$P$3&amp;" NBROWS:1 INTERVAL:1D",,"SORT:ASC TSREPEAT:NO")</f>
        <v>36159</v>
      </c>
      <c r="Q36">
        <v>3.2509999999999999</v>
      </c>
    </row>
    <row r="37" spans="2:20" x14ac:dyDescent="0.25">
      <c r="B37" t="s">
        <v>5</v>
      </c>
      <c r="C37" t="s">
        <v>2</v>
      </c>
      <c r="D37" t="s">
        <v>230</v>
      </c>
      <c r="G37">
        <f>_xll.RtGet("IDN",D37,"PRIMACT_1")</f>
        <v>-0.44500000000000001</v>
      </c>
      <c r="H37">
        <v>1</v>
      </c>
      <c r="I37">
        <v>1</v>
      </c>
      <c r="J37">
        <v>1</v>
      </c>
      <c r="K37">
        <v>1</v>
      </c>
      <c r="L37" t="s">
        <v>66</v>
      </c>
      <c r="M37" t="str">
        <f t="shared" si="4"/>
        <v>EUR</v>
      </c>
      <c r="N37" s="12">
        <v>0</v>
      </c>
      <c r="P37" s="16">
        <f>_xll.RHistory(D37,".Timestamp;.Close","START:"&amp;$P$3&amp;" NBROWS:1 INTERVAL:1D",,"SORT:ASC TSREPEAT:NO")</f>
        <v>33108</v>
      </c>
      <c r="Q37">
        <v>8.25</v>
      </c>
    </row>
    <row r="38" spans="2:20" x14ac:dyDescent="0.25">
      <c r="B38" t="s">
        <v>7</v>
      </c>
      <c r="C38" t="s">
        <v>2</v>
      </c>
      <c r="D38" t="s">
        <v>231</v>
      </c>
      <c r="G38">
        <f>_xll.RtGet("IDN",D38,"PRIMACT_1")</f>
        <v>-0.36899999999999999</v>
      </c>
      <c r="H38">
        <v>1</v>
      </c>
      <c r="I38">
        <v>1</v>
      </c>
      <c r="J38">
        <v>1</v>
      </c>
      <c r="K38">
        <v>1</v>
      </c>
      <c r="L38" t="s">
        <v>66</v>
      </c>
      <c r="M38" t="str">
        <f t="shared" si="4"/>
        <v>EUR</v>
      </c>
      <c r="N38" s="12">
        <v>0</v>
      </c>
      <c r="P38" s="16">
        <f>_xll.RHistory(D38,".Timestamp;.Close","START:"&amp;$P$3&amp;" NBROWS:1 INTERVAL:1D",,"SORT:ASC TSREPEAT:NO")</f>
        <v>33029</v>
      </c>
      <c r="Q38">
        <v>8.3000000000000007</v>
      </c>
    </row>
    <row r="39" spans="2:20" x14ac:dyDescent="0.25">
      <c r="B39" t="s">
        <v>10</v>
      </c>
      <c r="C39" t="s">
        <v>2</v>
      </c>
      <c r="D39" t="s">
        <v>232</v>
      </c>
      <c r="G39">
        <f>_xll.RtGet("IDN",D39,"PRIMACT_1")</f>
        <v>-0.307</v>
      </c>
      <c r="H39">
        <v>1</v>
      </c>
      <c r="I39">
        <v>1</v>
      </c>
      <c r="J39">
        <v>1</v>
      </c>
      <c r="K39">
        <v>1</v>
      </c>
      <c r="L39" t="s">
        <v>66</v>
      </c>
      <c r="M39" t="str">
        <f t="shared" si="4"/>
        <v>EUR</v>
      </c>
      <c r="N39" s="12">
        <v>0</v>
      </c>
      <c r="P39" s="16">
        <f>_xll.RHistory(D39,".Timestamp;.Close","START:"&amp;$P$3&amp;" NBROWS:1 INTERVAL:1D",,"SORT:ASC TSREPEAT:NO")</f>
        <v>33029</v>
      </c>
      <c r="Q39">
        <v>8.6</v>
      </c>
    </row>
    <row r="40" spans="2:20" x14ac:dyDescent="0.25">
      <c r="B40" t="s">
        <v>16</v>
      </c>
      <c r="C40" t="s">
        <v>2</v>
      </c>
      <c r="D40" t="s">
        <v>233</v>
      </c>
      <c r="G40">
        <f>_xll.RtGet("IDN",D40,"PRIMACT_1")</f>
        <v>-0.191</v>
      </c>
      <c r="H40">
        <v>1</v>
      </c>
      <c r="I40">
        <v>1</v>
      </c>
      <c r="J40">
        <v>1</v>
      </c>
      <c r="K40">
        <v>1</v>
      </c>
      <c r="L40" t="s">
        <v>66</v>
      </c>
      <c r="M40" t="str">
        <f t="shared" si="4"/>
        <v>EUR</v>
      </c>
      <c r="N40" s="12">
        <v>0</v>
      </c>
      <c r="P40" s="16">
        <f>_xll.RHistory(D40,".Timestamp;.Close","START:"&amp;$P$3&amp;" NBROWS:1 INTERVAL:1D",,"SORT:ASC TSREPEAT:NO")</f>
        <v>33108</v>
      </c>
      <c r="Q40">
        <v>8.0129999999999999</v>
      </c>
    </row>
    <row r="41" spans="2:20" x14ac:dyDescent="0.25">
      <c r="B41" t="s">
        <v>8</v>
      </c>
      <c r="C41" t="s">
        <v>33</v>
      </c>
      <c r="D41" t="s">
        <v>203</v>
      </c>
      <c r="E41">
        <f>_xll.RtGet("IDN",D41,"BID")</f>
        <v>-0.378</v>
      </c>
      <c r="F41">
        <f>_xll.RtGet("IDN",D41,"ASK")</f>
        <v>-0.35799999999999998</v>
      </c>
      <c r="G41">
        <f t="shared" ref="G41" si="5">AVERAGE(E41:F41)</f>
        <v>-0.36799999999999999</v>
      </c>
      <c r="H41">
        <v>1</v>
      </c>
      <c r="I41">
        <v>1</v>
      </c>
      <c r="J41">
        <v>1</v>
      </c>
      <c r="K41">
        <v>1</v>
      </c>
      <c r="L41" t="s">
        <v>66</v>
      </c>
      <c r="M41" t="str">
        <f>B$2</f>
        <v>EUR</v>
      </c>
      <c r="N41" s="12" t="s">
        <v>7</v>
      </c>
      <c r="P41" s="16">
        <f>_xll.RHistory(D41,".Timestamp;.Close","START:"&amp;$P$3&amp;" NBROWS:1 INTERVAL:1D",,"SORT:ASC TSREPEAT:NO")</f>
        <v>34705</v>
      </c>
      <c r="Q41">
        <v>6.44</v>
      </c>
      <c r="S41" t="str">
        <f>_xll.RtGet("IDN",D41,"GV3_TEXT")</f>
        <v>1X4</v>
      </c>
      <c r="T41" s="16" t="e">
        <f>DATE(RIGHT(S41,2)+100,MID(S41,3,2)+LEFT(N41,1),LEFT(S41,2))</f>
        <v>#VALUE!</v>
      </c>
    </row>
    <row r="42" spans="2:20" x14ac:dyDescent="0.25">
      <c r="B42" t="s">
        <v>9</v>
      </c>
      <c r="C42" t="s">
        <v>33</v>
      </c>
      <c r="D42" t="s">
        <v>204</v>
      </c>
      <c r="E42">
        <f>_xll.RtGet("IDN",D42,"BID")</f>
        <v>-0.38</v>
      </c>
      <c r="F42">
        <f>_xll.RtGet("IDN",D42,"ASK")</f>
        <v>-0.36</v>
      </c>
      <c r="G42">
        <f t="shared" ref="G42:G66" si="6">AVERAGE(E42:F42)</f>
        <v>-0.37</v>
      </c>
      <c r="H42">
        <v>1</v>
      </c>
      <c r="I42">
        <v>1</v>
      </c>
      <c r="J42">
        <v>1</v>
      </c>
      <c r="K42">
        <v>1</v>
      </c>
      <c r="L42" t="s">
        <v>66</v>
      </c>
      <c r="M42" t="str">
        <f t="shared" ref="M42:M66" si="7">B$2</f>
        <v>EUR</v>
      </c>
      <c r="N42" s="12" t="s">
        <v>7</v>
      </c>
      <c r="P42" s="16">
        <f>_xll.RHistory(D42,".Timestamp;.Close","START:"&amp;$P$3&amp;" NBROWS:1 INTERVAL:1D",,"SORT:ASC TSREPEAT:NO")</f>
        <v>34705</v>
      </c>
      <c r="Q42">
        <v>6.62</v>
      </c>
      <c r="S42" t="str">
        <f>_xll.RtGet("IDN",D42,"GV3_TEXT")</f>
        <v>2X5</v>
      </c>
      <c r="T42" s="16" t="e">
        <f t="shared" ref="T42:T66" si="8">DATE(RIGHT(S42,2)+100,MID(S42,3,2)+LEFT(N42,1),LEFT(S42,2))</f>
        <v>#VALUE!</v>
      </c>
    </row>
    <row r="43" spans="2:20" x14ac:dyDescent="0.25">
      <c r="B43" t="s">
        <v>10</v>
      </c>
      <c r="C43" t="s">
        <v>33</v>
      </c>
      <c r="D43" t="s">
        <v>205</v>
      </c>
      <c r="E43">
        <f>_xll.RtGet("IDN",D43,"BID")</f>
        <v>-0.39</v>
      </c>
      <c r="F43">
        <f>_xll.RtGet("IDN",D43,"ASK")</f>
        <v>-0.37</v>
      </c>
      <c r="G43">
        <f t="shared" si="6"/>
        <v>-0.38</v>
      </c>
      <c r="H43">
        <v>1</v>
      </c>
      <c r="I43">
        <v>1</v>
      </c>
      <c r="J43">
        <v>1</v>
      </c>
      <c r="K43">
        <v>1</v>
      </c>
      <c r="L43" t="s">
        <v>66</v>
      </c>
      <c r="M43" t="str">
        <f t="shared" si="7"/>
        <v>EUR</v>
      </c>
      <c r="N43" s="12" t="s">
        <v>7</v>
      </c>
      <c r="P43" s="16">
        <f>_xll.RHistory(D43,".Timestamp;.Close","START:"&amp;$P$3&amp;" NBROWS:1 INTERVAL:1D",,"SORT:ASC TSREPEAT:NO")</f>
        <v>34705</v>
      </c>
      <c r="Q43">
        <v>6.78</v>
      </c>
      <c r="S43" t="str">
        <f>_xll.RtGet("IDN",D43,"GV3_TEXT")</f>
        <v>3X6</v>
      </c>
      <c r="T43" s="16" t="e">
        <f t="shared" si="8"/>
        <v>#VALUE!</v>
      </c>
    </row>
    <row r="44" spans="2:20" x14ac:dyDescent="0.25">
      <c r="B44" t="s">
        <v>11</v>
      </c>
      <c r="C44" t="s">
        <v>33</v>
      </c>
      <c r="D44" t="s">
        <v>206</v>
      </c>
      <c r="E44">
        <f>_xll.RtGet("IDN",D44,"BID")</f>
        <v>-0.39100000000000001</v>
      </c>
      <c r="F44">
        <f>_xll.RtGet("IDN",D44,"ASK")</f>
        <v>-0.371</v>
      </c>
      <c r="G44">
        <f t="shared" si="6"/>
        <v>-0.38100000000000001</v>
      </c>
      <c r="H44">
        <v>1</v>
      </c>
      <c r="I44">
        <v>1</v>
      </c>
      <c r="J44">
        <v>1</v>
      </c>
      <c r="K44">
        <v>1</v>
      </c>
      <c r="L44" t="s">
        <v>66</v>
      </c>
      <c r="M44" t="str">
        <f t="shared" si="7"/>
        <v>EUR</v>
      </c>
      <c r="N44" s="12" t="s">
        <v>7</v>
      </c>
      <c r="P44" s="16">
        <f>_xll.RHistory(D44,".Timestamp;.Close","START:"&amp;$P$3&amp;" NBROWS:1 INTERVAL:1D",,"SORT:ASC TSREPEAT:NO")</f>
        <v>34705</v>
      </c>
      <c r="Q44">
        <v>6.92</v>
      </c>
      <c r="S44" t="str">
        <f>_xll.RtGet("IDN",D44,"GV3_TEXT")</f>
        <v>4X7</v>
      </c>
      <c r="T44" s="16" t="e">
        <f t="shared" si="8"/>
        <v>#VALUE!</v>
      </c>
    </row>
    <row r="45" spans="2:20" x14ac:dyDescent="0.25">
      <c r="B45" t="s">
        <v>12</v>
      </c>
      <c r="C45" t="s">
        <v>33</v>
      </c>
      <c r="D45" t="s">
        <v>207</v>
      </c>
      <c r="E45">
        <f>_xll.RtGet("IDN",D45,"BID")</f>
        <v>-0.4</v>
      </c>
      <c r="F45">
        <f>_xll.RtGet("IDN",D45,"ASK")</f>
        <v>-0.38</v>
      </c>
      <c r="G45">
        <f t="shared" si="6"/>
        <v>-0.39</v>
      </c>
      <c r="H45">
        <v>1</v>
      </c>
      <c r="I45">
        <v>1</v>
      </c>
      <c r="J45">
        <v>1</v>
      </c>
      <c r="K45">
        <v>1</v>
      </c>
      <c r="L45" t="s">
        <v>66</v>
      </c>
      <c r="M45" t="str">
        <f t="shared" si="7"/>
        <v>EUR</v>
      </c>
      <c r="N45" s="12" t="s">
        <v>7</v>
      </c>
      <c r="P45" s="16">
        <f>_xll.RHistory(D45,".Timestamp;.Close","START:"&amp;$P$3&amp;" NBROWS:1 INTERVAL:1D",,"SORT:ASC TSREPEAT:NO")</f>
        <v>34705</v>
      </c>
      <c r="Q45">
        <v>7.08</v>
      </c>
      <c r="S45" t="str">
        <f>_xll.RtGet("IDN",D45,"GV3_TEXT")</f>
        <v xml:space="preserve">5X8   </v>
      </c>
      <c r="T45" s="16" t="e">
        <f t="shared" si="8"/>
        <v>#VALUE!</v>
      </c>
    </row>
    <row r="46" spans="2:20" x14ac:dyDescent="0.25">
      <c r="B46" t="s">
        <v>13</v>
      </c>
      <c r="C46" t="s">
        <v>33</v>
      </c>
      <c r="D46" t="s">
        <v>208</v>
      </c>
      <c r="E46">
        <f>_xll.RtGet("IDN",D46,"BID")</f>
        <v>-0.41400000000000003</v>
      </c>
      <c r="F46">
        <f>_xll.RtGet("IDN",D46,"ASK")</f>
        <v>-0.36399999999999999</v>
      </c>
      <c r="G46">
        <f t="shared" si="6"/>
        <v>-0.38900000000000001</v>
      </c>
      <c r="H46">
        <v>1</v>
      </c>
      <c r="I46">
        <v>1</v>
      </c>
      <c r="J46">
        <v>1</v>
      </c>
      <c r="K46">
        <v>1</v>
      </c>
      <c r="L46" t="s">
        <v>66</v>
      </c>
      <c r="M46" t="str">
        <f t="shared" si="7"/>
        <v>EUR</v>
      </c>
      <c r="N46" s="12" t="s">
        <v>7</v>
      </c>
      <c r="P46" s="16">
        <f>_xll.RHistory(D46,".Timestamp;.Close","START:"&amp;$P$3&amp;" NBROWS:1 INTERVAL:1D",,"SORT:ASC TSREPEAT:NO")</f>
        <v>34705</v>
      </c>
      <c r="Q46">
        <v>7.21</v>
      </c>
      <c r="S46" t="str">
        <f>_xll.RtGet("IDN",D46,"GV3_TEXT")</f>
        <v>6X9</v>
      </c>
      <c r="T46" s="16" t="e">
        <f t="shared" si="8"/>
        <v>#VALUE!</v>
      </c>
    </row>
    <row r="47" spans="2:20" x14ac:dyDescent="0.25">
      <c r="B47" t="s">
        <v>14</v>
      </c>
      <c r="C47" t="s">
        <v>33</v>
      </c>
      <c r="D47" t="s">
        <v>209</v>
      </c>
      <c r="E47">
        <f>_xll.RtGet("IDN",D47,"BID")</f>
        <v>-0.39</v>
      </c>
      <c r="F47">
        <f>_xll.RtGet("IDN",D47,"ASK")</f>
        <v>-0.37</v>
      </c>
      <c r="G47">
        <f t="shared" si="6"/>
        <v>-0.38</v>
      </c>
      <c r="H47">
        <v>1</v>
      </c>
      <c r="I47">
        <v>1</v>
      </c>
      <c r="J47">
        <v>1</v>
      </c>
      <c r="K47">
        <v>1</v>
      </c>
      <c r="L47" t="s">
        <v>66</v>
      </c>
      <c r="M47" t="str">
        <f t="shared" si="7"/>
        <v>EUR</v>
      </c>
      <c r="N47" s="12" t="s">
        <v>7</v>
      </c>
      <c r="P47" s="16">
        <f>_xll.RHistory(D47,".Timestamp;.Close","START:"&amp;$P$3&amp;" NBROWS:1 INTERVAL:1D",,"SORT:ASC TSREPEAT:NO")</f>
        <v>34705</v>
      </c>
      <c r="Q47">
        <v>6.89</v>
      </c>
      <c r="S47" t="str">
        <f>_xll.RtGet("IDN",D47,"GV3_TEXT")</f>
        <v>7X10</v>
      </c>
      <c r="T47" s="16" t="e">
        <f t="shared" si="8"/>
        <v>#VALUE!</v>
      </c>
    </row>
    <row r="48" spans="2:20" x14ac:dyDescent="0.25">
      <c r="B48" t="s">
        <v>15</v>
      </c>
      <c r="C48" t="s">
        <v>33</v>
      </c>
      <c r="D48" t="s">
        <v>210</v>
      </c>
      <c r="E48">
        <f>_xll.RtGet("IDN",D48,"BID")</f>
        <v>-0.39</v>
      </c>
      <c r="F48">
        <f>_xll.RtGet("IDN",D48,"ASK")</f>
        <v>-0.37</v>
      </c>
      <c r="G48">
        <f t="shared" si="6"/>
        <v>-0.38</v>
      </c>
      <c r="H48">
        <v>1</v>
      </c>
      <c r="I48">
        <v>1</v>
      </c>
      <c r="J48">
        <v>1</v>
      </c>
      <c r="K48">
        <v>1</v>
      </c>
      <c r="L48" t="s">
        <v>66</v>
      </c>
      <c r="M48" t="str">
        <f t="shared" si="7"/>
        <v>EUR</v>
      </c>
      <c r="N48" s="12" t="s">
        <v>7</v>
      </c>
      <c r="P48" s="16">
        <f>_xll.RHistory(D48,".Timestamp;.Close","START:"&amp;$P$3&amp;" NBROWS:1 INTERVAL:1D",,"SORT:ASC TSREPEAT:NO")</f>
        <v>34705</v>
      </c>
      <c r="Q48">
        <v>7.03</v>
      </c>
      <c r="S48" t="str">
        <f>_xll.RtGet("IDN",D48,"GV3_TEXT")</f>
        <v>8X11</v>
      </c>
      <c r="T48" s="16" t="e">
        <f t="shared" si="8"/>
        <v>#VALUE!</v>
      </c>
    </row>
    <row r="49" spans="2:20" x14ac:dyDescent="0.25">
      <c r="B49" t="s">
        <v>16</v>
      </c>
      <c r="C49" t="s">
        <v>33</v>
      </c>
      <c r="D49" t="s">
        <v>211</v>
      </c>
      <c r="E49">
        <f>_xll.RtGet("IDN",D49,"BID")</f>
        <v>-0.39</v>
      </c>
      <c r="F49">
        <f>_xll.RtGet("IDN",D49,"ASK")</f>
        <v>-0.37</v>
      </c>
      <c r="G49">
        <f t="shared" si="6"/>
        <v>-0.38</v>
      </c>
      <c r="H49">
        <v>1</v>
      </c>
      <c r="I49">
        <v>1</v>
      </c>
      <c r="J49">
        <v>1</v>
      </c>
      <c r="K49">
        <v>1</v>
      </c>
      <c r="L49" t="s">
        <v>66</v>
      </c>
      <c r="M49" t="str">
        <f t="shared" si="7"/>
        <v>EUR</v>
      </c>
      <c r="N49" s="12" t="s">
        <v>7</v>
      </c>
      <c r="P49" s="16">
        <f>_xll.RHistory(D49,".Timestamp;.Close","START:"&amp;$P$3&amp;" NBROWS:1 INTERVAL:1D",,"SORT:ASC TSREPEAT:NO")</f>
        <v>34705</v>
      </c>
      <c r="Q49">
        <v>7.65</v>
      </c>
      <c r="S49" t="str">
        <f>_xll.RtGet("IDN",D49,"GV3_TEXT")</f>
        <v>9X12</v>
      </c>
      <c r="T49" s="16" t="e">
        <f t="shared" si="8"/>
        <v>#VALUE!</v>
      </c>
    </row>
    <row r="50" spans="2:20" x14ac:dyDescent="0.25">
      <c r="B50" t="s">
        <v>378</v>
      </c>
      <c r="C50" t="s">
        <v>33</v>
      </c>
      <c r="D50" t="s">
        <v>212</v>
      </c>
      <c r="E50">
        <f>_xll.RtGet("IDN",D50,"BID")</f>
        <v>-0.38</v>
      </c>
      <c r="F50">
        <f>_xll.RtGet("IDN",D50,"ASK")</f>
        <v>-0.36</v>
      </c>
      <c r="G50">
        <f t="shared" si="6"/>
        <v>-0.37</v>
      </c>
      <c r="H50">
        <v>1</v>
      </c>
      <c r="I50">
        <v>1</v>
      </c>
      <c r="J50">
        <v>1</v>
      </c>
      <c r="K50">
        <v>1</v>
      </c>
      <c r="L50" t="s">
        <v>66</v>
      </c>
      <c r="M50" t="str">
        <f t="shared" si="7"/>
        <v>EUR</v>
      </c>
      <c r="N50" s="12" t="s">
        <v>7</v>
      </c>
      <c r="P50" s="16">
        <f>_xll.RHistory(D50,".Timestamp;.Close","START:"&amp;$P$3&amp;" NBROWS:1 INTERVAL:1D",,"SORT:ASC TSREPEAT:NO")</f>
        <v>36165</v>
      </c>
      <c r="Q50">
        <v>2.98</v>
      </c>
      <c r="S50" t="str">
        <f>_xll.RtGet("IDN",D50,"GV3_TEXT")</f>
        <v>12X15</v>
      </c>
      <c r="T50" s="16" t="e">
        <f t="shared" si="8"/>
        <v>#VALUE!</v>
      </c>
    </row>
    <row r="51" spans="2:20" x14ac:dyDescent="0.25">
      <c r="B51" t="s">
        <v>135</v>
      </c>
      <c r="C51" t="s">
        <v>33</v>
      </c>
      <c r="D51" t="s">
        <v>213</v>
      </c>
      <c r="E51">
        <f>_xll.RtGet("IDN",D51,"BID")</f>
        <v>-0.36</v>
      </c>
      <c r="F51">
        <f>_xll.RtGet("IDN",D51,"ASK")</f>
        <v>-0.31</v>
      </c>
      <c r="G51">
        <f t="shared" si="6"/>
        <v>-0.33499999999999996</v>
      </c>
      <c r="H51">
        <v>1</v>
      </c>
      <c r="I51">
        <v>1</v>
      </c>
      <c r="J51">
        <v>1</v>
      </c>
      <c r="K51">
        <v>1</v>
      </c>
      <c r="L51" t="s">
        <v>66</v>
      </c>
      <c r="M51" t="str">
        <f t="shared" si="7"/>
        <v>EUR</v>
      </c>
      <c r="N51" s="12" t="s">
        <v>7</v>
      </c>
      <c r="P51" s="16">
        <f>_xll.RHistory(D51,".Timestamp;.Close","START:"&amp;$P$3&amp;" NBROWS:1 INTERVAL:1D",,"SORT:ASC TSREPEAT:NO")</f>
        <v>41912</v>
      </c>
      <c r="Q51">
        <v>0.68700000000000006</v>
      </c>
      <c r="S51" t="str">
        <f>_xll.RtGet("IDN",D51,"GV3_TEXT")</f>
        <v xml:space="preserve">15X18 </v>
      </c>
      <c r="T51" s="16" t="e">
        <f t="shared" si="8"/>
        <v>#VALUE!</v>
      </c>
    </row>
    <row r="52" spans="2:20" x14ac:dyDescent="0.25">
      <c r="B52" t="s">
        <v>379</v>
      </c>
      <c r="C52" t="s">
        <v>33</v>
      </c>
      <c r="D52" t="s">
        <v>214</v>
      </c>
      <c r="E52">
        <f>_xll.RtGet("IDN",D52,"BID")</f>
        <v>-0.33</v>
      </c>
      <c r="F52">
        <f>_xll.RtGet("IDN",D52,"ASK")</f>
        <v>-0.28000000000000003</v>
      </c>
      <c r="G52">
        <f t="shared" si="6"/>
        <v>-0.30500000000000005</v>
      </c>
      <c r="H52">
        <v>1</v>
      </c>
      <c r="I52">
        <v>1</v>
      </c>
      <c r="J52">
        <v>1</v>
      </c>
      <c r="K52">
        <v>1</v>
      </c>
      <c r="L52" t="s">
        <v>66</v>
      </c>
      <c r="M52" t="str">
        <f t="shared" si="7"/>
        <v>EUR</v>
      </c>
      <c r="N52" s="12" t="s">
        <v>7</v>
      </c>
      <c r="P52" s="16">
        <f>_xll.RHistory(D52,".Timestamp;.Close","START:"&amp;$P$3&amp;" NBROWS:1 INTERVAL:1D",,"SORT:ASC TSREPEAT:NO")</f>
        <v>41912</v>
      </c>
      <c r="Q52">
        <v>0.41199999999999998</v>
      </c>
      <c r="S52" t="str">
        <f>_xll.RtGet("IDN",D52,"GV3_TEXT")</f>
        <v xml:space="preserve">18X21 </v>
      </c>
      <c r="T52" s="16" t="e">
        <f t="shared" si="8"/>
        <v>#VALUE!</v>
      </c>
    </row>
    <row r="53" spans="2:20" x14ac:dyDescent="0.25">
      <c r="B53" t="s">
        <v>17</v>
      </c>
      <c r="C53" t="s">
        <v>33</v>
      </c>
      <c r="D53" t="s">
        <v>215</v>
      </c>
      <c r="E53">
        <f>_xll.RtGet("IDN",D53,"BID")</f>
        <v>-0.31</v>
      </c>
      <c r="F53">
        <f>_xll.RtGet("IDN",D53,"ASK")</f>
        <v>-0.26</v>
      </c>
      <c r="G53">
        <f t="shared" si="6"/>
        <v>-0.28500000000000003</v>
      </c>
      <c r="H53">
        <v>1</v>
      </c>
      <c r="I53">
        <v>1</v>
      </c>
      <c r="J53">
        <v>1</v>
      </c>
      <c r="K53">
        <v>1</v>
      </c>
      <c r="L53" t="s">
        <v>66</v>
      </c>
      <c r="M53" t="str">
        <f t="shared" si="7"/>
        <v>EUR</v>
      </c>
      <c r="N53" s="12" t="s">
        <v>7</v>
      </c>
      <c r="P53" s="16">
        <f>_xll.RHistory(D53,".Timestamp;.Close","START:"&amp;$P$3&amp;" NBROWS:1 INTERVAL:1D",,"SORT:ASC TSREPEAT:NO")</f>
        <v>41912</v>
      </c>
      <c r="Q53">
        <v>0.83199999999999996</v>
      </c>
      <c r="S53" t="str">
        <f>_xll.RtGet("IDN",D53,"GV3_TEXT")</f>
        <v xml:space="preserve">21X24 </v>
      </c>
      <c r="T53" s="16" t="e">
        <f t="shared" si="8"/>
        <v>#VALUE!</v>
      </c>
    </row>
    <row r="54" spans="2:20" x14ac:dyDescent="0.25">
      <c r="B54" t="s">
        <v>11</v>
      </c>
      <c r="C54" t="s">
        <v>33</v>
      </c>
      <c r="D54" t="s">
        <v>216</v>
      </c>
      <c r="E54">
        <f>_xll.RtGet("IDN",D54,"BID")</f>
        <v>-0.31</v>
      </c>
      <c r="F54">
        <f>_xll.RtGet("IDN",D54,"ASK")</f>
        <v>-0.28999999999999998</v>
      </c>
      <c r="G54">
        <f t="shared" si="6"/>
        <v>-0.3</v>
      </c>
      <c r="H54">
        <v>1</v>
      </c>
      <c r="I54">
        <v>1</v>
      </c>
      <c r="J54">
        <v>1</v>
      </c>
      <c r="K54">
        <v>1</v>
      </c>
      <c r="L54" t="s">
        <v>66</v>
      </c>
      <c r="M54" t="str">
        <f t="shared" si="7"/>
        <v>EUR</v>
      </c>
      <c r="N54" s="12" t="s">
        <v>10</v>
      </c>
      <c r="P54" s="16">
        <f>_xll.RHistory(D54,".Timestamp;.Close","START:"&amp;$P$3&amp;" NBROWS:1 INTERVAL:1D",,"SORT:ASC TSREPEAT:NO")</f>
        <v>34705</v>
      </c>
      <c r="Q54">
        <v>6.82</v>
      </c>
      <c r="S54" t="str">
        <f>_xll.RtGet("IDN",D54,"GV3_TEXT")</f>
        <v>1X7</v>
      </c>
      <c r="T54" s="16" t="e">
        <f t="shared" si="8"/>
        <v>#VALUE!</v>
      </c>
    </row>
    <row r="55" spans="2:20" x14ac:dyDescent="0.25">
      <c r="B55" t="s">
        <v>12</v>
      </c>
      <c r="C55" t="s">
        <v>33</v>
      </c>
      <c r="D55" t="s">
        <v>217</v>
      </c>
      <c r="E55">
        <f>_xll.RtGet("IDN",D55,"BID")</f>
        <v>-0.31</v>
      </c>
      <c r="F55">
        <f>_xll.RtGet("IDN",D55,"ASK")</f>
        <v>-0.28999999999999998</v>
      </c>
      <c r="G55">
        <f t="shared" si="6"/>
        <v>-0.3</v>
      </c>
      <c r="H55">
        <v>1</v>
      </c>
      <c r="I55">
        <v>1</v>
      </c>
      <c r="J55">
        <v>1</v>
      </c>
      <c r="K55">
        <v>1</v>
      </c>
      <c r="L55" t="s">
        <v>66</v>
      </c>
      <c r="M55" t="str">
        <f t="shared" si="7"/>
        <v>EUR</v>
      </c>
      <c r="N55" s="12" t="s">
        <v>10</v>
      </c>
      <c r="P55" s="16">
        <f>_xll.RHistory(D55,".Timestamp;.Close","START:"&amp;$P$3&amp;" NBROWS:1 INTERVAL:1D",,"SORT:ASC TSREPEAT:NO")</f>
        <v>34705</v>
      </c>
      <c r="Q55">
        <v>6.93</v>
      </c>
      <c r="S55" t="str">
        <f>_xll.RtGet("IDN",D55,"GV3_TEXT")</f>
        <v>2X8</v>
      </c>
      <c r="T55" s="16" t="e">
        <f t="shared" si="8"/>
        <v>#VALUE!</v>
      </c>
    </row>
    <row r="56" spans="2:20" x14ac:dyDescent="0.25">
      <c r="B56" s="26" t="s">
        <v>414</v>
      </c>
      <c r="C56" t="s">
        <v>33</v>
      </c>
      <c r="D56" t="s">
        <v>218</v>
      </c>
      <c r="E56">
        <f>_xll.RtGet("IDN",D56,"BID")</f>
        <v>-0.20800000000000002</v>
      </c>
      <c r="F56">
        <f>_xll.RtGet("IDN",D56,"ASK")</f>
        <v>-0.19800000000000001</v>
      </c>
      <c r="G56">
        <f t="shared" si="6"/>
        <v>-0.20300000000000001</v>
      </c>
      <c r="H56">
        <v>1</v>
      </c>
      <c r="I56">
        <v>1</v>
      </c>
      <c r="J56">
        <v>1</v>
      </c>
      <c r="K56">
        <v>1</v>
      </c>
      <c r="L56" t="s">
        <v>66</v>
      </c>
      <c r="M56" t="str">
        <f t="shared" si="7"/>
        <v>EUR</v>
      </c>
      <c r="N56" s="12" t="s">
        <v>119</v>
      </c>
      <c r="P56" s="16">
        <f>_xll.RHistory(D56,".Timestamp;.Close","START:"&amp;$P$3&amp;" NBROWS:1 INTERVAL:1D",,"SORT:ASC TSREPEAT:NO")</f>
        <v>36165</v>
      </c>
      <c r="Q56">
        <v>3.19</v>
      </c>
      <c r="S56" t="str">
        <f>_xll.RtGet("IDN",D56,"GV3_TEXT")</f>
        <v>2X14</v>
      </c>
      <c r="T56" s="16" t="e">
        <f t="shared" si="8"/>
        <v>#VALUE!</v>
      </c>
    </row>
    <row r="57" spans="2:20" x14ac:dyDescent="0.25">
      <c r="B57" t="s">
        <v>13</v>
      </c>
      <c r="C57" t="s">
        <v>33</v>
      </c>
      <c r="D57" t="s">
        <v>219</v>
      </c>
      <c r="E57">
        <f>_xll.RtGet("IDN",D57,"BID")</f>
        <v>-0.32</v>
      </c>
      <c r="F57">
        <f>_xll.RtGet("IDN",D57,"ASK")</f>
        <v>-0.3</v>
      </c>
      <c r="G57">
        <f t="shared" si="6"/>
        <v>-0.31</v>
      </c>
      <c r="H57">
        <v>1</v>
      </c>
      <c r="I57">
        <v>1</v>
      </c>
      <c r="J57">
        <v>1</v>
      </c>
      <c r="K57">
        <v>1</v>
      </c>
      <c r="L57" t="s">
        <v>66</v>
      </c>
      <c r="M57" t="str">
        <f t="shared" si="7"/>
        <v>EUR</v>
      </c>
      <c r="N57" s="12" t="s">
        <v>10</v>
      </c>
      <c r="P57" s="16">
        <f>_xll.RHistory(D57,".Timestamp;.Close","START:"&amp;$P$3&amp;" NBROWS:1 INTERVAL:1D",,"SORT:ASC TSREPEAT:NO")</f>
        <v>34705</v>
      </c>
      <c r="Q57">
        <v>7.06</v>
      </c>
      <c r="S57" t="str">
        <f>_xll.RtGet("IDN",D57,"GV3_TEXT")</f>
        <v>3X9</v>
      </c>
      <c r="T57" s="16" t="e">
        <f t="shared" si="8"/>
        <v>#VALUE!</v>
      </c>
    </row>
    <row r="58" spans="2:20" x14ac:dyDescent="0.25">
      <c r="B58" t="s">
        <v>378</v>
      </c>
      <c r="C58" t="s">
        <v>33</v>
      </c>
      <c r="D58" t="s">
        <v>220</v>
      </c>
      <c r="E58">
        <f>_xll.RtGet("IDN",D58,"BID")</f>
        <v>-0.20500000000000002</v>
      </c>
      <c r="F58">
        <f>_xll.RtGet("IDN",D58,"ASK")</f>
        <v>-0.19500000000000001</v>
      </c>
      <c r="G58">
        <f t="shared" si="6"/>
        <v>-0.2</v>
      </c>
      <c r="H58">
        <v>1</v>
      </c>
      <c r="I58">
        <v>1</v>
      </c>
      <c r="J58">
        <v>1</v>
      </c>
      <c r="K58">
        <v>1</v>
      </c>
      <c r="L58" t="s">
        <v>66</v>
      </c>
      <c r="M58" t="str">
        <f t="shared" si="7"/>
        <v>EUR</v>
      </c>
      <c r="N58" s="12" t="s">
        <v>119</v>
      </c>
      <c r="P58" s="16">
        <f>_xll.RHistory(D58,".Timestamp;.Close","START:"&amp;$P$3&amp;" NBROWS:1 INTERVAL:1D",,"SORT:ASC TSREPEAT:NO")</f>
        <v>36165</v>
      </c>
      <c r="Q58">
        <v>3.12</v>
      </c>
      <c r="S58" t="str">
        <f>_xll.RtGet("IDN",D58,"GV3_TEXT")</f>
        <v>3X15</v>
      </c>
      <c r="T58" s="16" t="e">
        <f t="shared" si="8"/>
        <v>#VALUE!</v>
      </c>
    </row>
    <row r="59" spans="2:20" x14ac:dyDescent="0.25">
      <c r="B59" t="s">
        <v>14</v>
      </c>
      <c r="C59" t="s">
        <v>33</v>
      </c>
      <c r="D59" t="s">
        <v>221</v>
      </c>
      <c r="E59">
        <f>_xll.RtGet("IDN",D59,"BID")</f>
        <v>-0.32</v>
      </c>
      <c r="F59">
        <f>_xll.RtGet("IDN",D59,"ASK")</f>
        <v>-0.3</v>
      </c>
      <c r="G59">
        <f t="shared" si="6"/>
        <v>-0.31</v>
      </c>
      <c r="H59">
        <v>1</v>
      </c>
      <c r="I59">
        <v>1</v>
      </c>
      <c r="J59">
        <v>1</v>
      </c>
      <c r="K59">
        <v>1</v>
      </c>
      <c r="L59" t="s">
        <v>66</v>
      </c>
      <c r="M59" t="str">
        <f t="shared" si="7"/>
        <v>EUR</v>
      </c>
      <c r="N59" s="12" t="s">
        <v>10</v>
      </c>
      <c r="P59" s="16">
        <f>_xll.RHistory(D59,".Timestamp;.Close","START:"&amp;$P$3&amp;" NBROWS:1 INTERVAL:1D",,"SORT:ASC TSREPEAT:NO")</f>
        <v>34705</v>
      </c>
      <c r="Q59">
        <v>7.2</v>
      </c>
      <c r="S59" t="str">
        <f>_xll.RtGet("IDN",D59,"GV3_TEXT")</f>
        <v>4X10</v>
      </c>
      <c r="T59" s="16" t="e">
        <f t="shared" si="8"/>
        <v>#VALUE!</v>
      </c>
    </row>
    <row r="60" spans="2:20" x14ac:dyDescent="0.25">
      <c r="B60" t="s">
        <v>15</v>
      </c>
      <c r="C60" t="s">
        <v>33</v>
      </c>
      <c r="D60" t="s">
        <v>222</v>
      </c>
      <c r="E60">
        <f>_xll.RtGet("IDN",D60,"BID")</f>
        <v>-0.32</v>
      </c>
      <c r="F60">
        <f>_xll.RtGet("IDN",D60,"ASK")</f>
        <v>-0.3</v>
      </c>
      <c r="G60">
        <f t="shared" si="6"/>
        <v>-0.31</v>
      </c>
      <c r="H60">
        <v>1</v>
      </c>
      <c r="I60">
        <v>1</v>
      </c>
      <c r="J60">
        <v>1</v>
      </c>
      <c r="K60">
        <v>1</v>
      </c>
      <c r="L60" t="s">
        <v>66</v>
      </c>
      <c r="M60" t="str">
        <f t="shared" si="7"/>
        <v>EUR</v>
      </c>
      <c r="N60" s="12" t="s">
        <v>10</v>
      </c>
      <c r="P60" s="16">
        <f>_xll.RHistory(D60,".Timestamp;.Close","START:"&amp;$P$3&amp;" NBROWS:1 INTERVAL:1D",,"SORT:ASC TSREPEAT:NO")</f>
        <v>34705</v>
      </c>
      <c r="Q60">
        <v>7.36</v>
      </c>
      <c r="S60" t="str">
        <f>_xll.RtGet("IDN",D60,"GV3_TEXT")</f>
        <v>5X11</v>
      </c>
      <c r="T60" s="16" t="e">
        <f t="shared" si="8"/>
        <v>#VALUE!</v>
      </c>
    </row>
    <row r="61" spans="2:20" x14ac:dyDescent="0.25">
      <c r="B61" t="s">
        <v>16</v>
      </c>
      <c r="C61" t="s">
        <v>33</v>
      </c>
      <c r="D61" t="s">
        <v>223</v>
      </c>
      <c r="E61">
        <f>_xll.RtGet("IDN",D61,"BID")</f>
        <v>-0.32</v>
      </c>
      <c r="F61">
        <f>_xll.RtGet("IDN",D61,"ASK")</f>
        <v>-0.3</v>
      </c>
      <c r="G61">
        <f t="shared" si="6"/>
        <v>-0.31</v>
      </c>
      <c r="H61">
        <v>1</v>
      </c>
      <c r="I61">
        <v>1</v>
      </c>
      <c r="J61">
        <v>1</v>
      </c>
      <c r="K61">
        <v>1</v>
      </c>
      <c r="L61" t="s">
        <v>66</v>
      </c>
      <c r="M61" t="str">
        <f t="shared" si="7"/>
        <v>EUR</v>
      </c>
      <c r="N61" s="12" t="s">
        <v>10</v>
      </c>
      <c r="P61" s="16">
        <f>_xll.RHistory(D61,".Timestamp;.Close","START:"&amp;$P$3&amp;" NBROWS:1 INTERVAL:1D",,"SORT:ASC TSREPEAT:NO")</f>
        <v>34705</v>
      </c>
      <c r="Q61">
        <v>7.52</v>
      </c>
      <c r="S61" t="str">
        <f>_xll.RtGet("IDN",D61,"GV3_TEXT")</f>
        <v>6X12</v>
      </c>
      <c r="T61" s="16" t="e">
        <f t="shared" si="8"/>
        <v>#VALUE!</v>
      </c>
    </row>
    <row r="62" spans="2:20" x14ac:dyDescent="0.25">
      <c r="B62" t="s">
        <v>378</v>
      </c>
      <c r="C62" t="s">
        <v>33</v>
      </c>
      <c r="D62" t="s">
        <v>224</v>
      </c>
      <c r="E62">
        <f>_xll.RtGet("IDN",D62,"BID")</f>
        <v>-0.31</v>
      </c>
      <c r="F62">
        <f>_xll.RtGet("IDN",D62,"ASK")</f>
        <v>-0.28999999999999998</v>
      </c>
      <c r="G62">
        <f t="shared" si="6"/>
        <v>-0.3</v>
      </c>
      <c r="H62">
        <v>1</v>
      </c>
      <c r="I62">
        <v>1</v>
      </c>
      <c r="J62">
        <v>1</v>
      </c>
      <c r="K62">
        <v>1</v>
      </c>
      <c r="L62" t="s">
        <v>66</v>
      </c>
      <c r="M62" t="str">
        <f t="shared" si="7"/>
        <v>EUR</v>
      </c>
      <c r="N62" s="12" t="s">
        <v>10</v>
      </c>
      <c r="P62" s="16">
        <f>_xll.RHistory(D62,".Timestamp;.Close","START:"&amp;$P$3&amp;" NBROWS:1 INTERVAL:1D",,"SORT:ASC TSREPEAT:NO")</f>
        <v>36165</v>
      </c>
      <c r="Q62">
        <v>3.11</v>
      </c>
      <c r="S62" t="str">
        <f>_xll.RtGet("IDN",D62,"GV3_TEXT")</f>
        <v>9X15</v>
      </c>
      <c r="T62" s="16" t="e">
        <f t="shared" si="8"/>
        <v>#VALUE!</v>
      </c>
    </row>
    <row r="63" spans="2:20" x14ac:dyDescent="0.25">
      <c r="B63" t="s">
        <v>135</v>
      </c>
      <c r="C63" t="s">
        <v>33</v>
      </c>
      <c r="D63" t="s">
        <v>225</v>
      </c>
      <c r="E63">
        <f>_xll.RtGet("IDN",D63,"BID")</f>
        <v>-0.3</v>
      </c>
      <c r="F63">
        <f>_xll.RtGet("IDN",D63,"ASK")</f>
        <v>-0.28000000000000003</v>
      </c>
      <c r="G63">
        <f t="shared" si="6"/>
        <v>-0.29000000000000004</v>
      </c>
      <c r="H63">
        <v>1</v>
      </c>
      <c r="I63">
        <v>1</v>
      </c>
      <c r="J63">
        <v>1</v>
      </c>
      <c r="K63">
        <v>1</v>
      </c>
      <c r="L63" t="s">
        <v>66</v>
      </c>
      <c r="M63" t="str">
        <f t="shared" si="7"/>
        <v>EUR</v>
      </c>
      <c r="N63" s="12" t="s">
        <v>10</v>
      </c>
      <c r="P63" s="16">
        <f>_xll.RHistory(D63,".Timestamp;.Close","START:"&amp;$P$3&amp;" NBROWS:1 INTERVAL:1D",,"SORT:ASC TSREPEAT:NO")</f>
        <v>34705</v>
      </c>
      <c r="Q63">
        <v>8.27</v>
      </c>
      <c r="S63" t="str">
        <f>_xll.RtGet("IDN",D63,"GV3_TEXT")</f>
        <v>12X18</v>
      </c>
      <c r="T63" s="16" t="e">
        <f t="shared" si="8"/>
        <v>#VALUE!</v>
      </c>
    </row>
    <row r="64" spans="2:20" x14ac:dyDescent="0.25">
      <c r="B64" t="s">
        <v>17</v>
      </c>
      <c r="C64" t="s">
        <v>33</v>
      </c>
      <c r="D64" t="s">
        <v>226</v>
      </c>
      <c r="E64">
        <f>_xll.RtGet("IDN",D64,"BID")</f>
        <v>-0.23600000000000002</v>
      </c>
      <c r="F64">
        <f>_xll.RtGet("IDN",D64,"ASK")</f>
        <v>-0.216</v>
      </c>
      <c r="G64">
        <f t="shared" si="6"/>
        <v>-0.22600000000000001</v>
      </c>
      <c r="H64">
        <v>1</v>
      </c>
      <c r="I64">
        <v>1</v>
      </c>
      <c r="J64">
        <v>1</v>
      </c>
      <c r="K64">
        <v>1</v>
      </c>
      <c r="L64" t="s">
        <v>66</v>
      </c>
      <c r="M64" t="str">
        <f t="shared" si="7"/>
        <v>EUR</v>
      </c>
      <c r="N64" s="12" t="s">
        <v>10</v>
      </c>
      <c r="P64" s="16">
        <f>_xll.RHistory(D64,".Timestamp;.Close","START:"&amp;$P$3&amp;" NBROWS:1 INTERVAL:1D",,"SORT:ASC TSREPEAT:NO")</f>
        <v>34705</v>
      </c>
      <c r="Q64">
        <v>8.31</v>
      </c>
      <c r="S64" t="str">
        <f>_xll.RtGet("IDN",D64,"GV3_TEXT")</f>
        <v>18X24</v>
      </c>
      <c r="T64" s="16" t="e">
        <f t="shared" si="8"/>
        <v>#VALUE!</v>
      </c>
    </row>
    <row r="65" spans="2:20" x14ac:dyDescent="0.25">
      <c r="B65" t="s">
        <v>135</v>
      </c>
      <c r="C65" t="s">
        <v>33</v>
      </c>
      <c r="D65" t="s">
        <v>227</v>
      </c>
      <c r="E65">
        <f>_xll.RtGet("IDN",D65,"BID")</f>
        <v>-0.22</v>
      </c>
      <c r="F65">
        <f>_xll.RtGet("IDN",D65,"ASK")</f>
        <v>-0.2</v>
      </c>
      <c r="G65">
        <f t="shared" si="6"/>
        <v>-0.21000000000000002</v>
      </c>
      <c r="H65">
        <v>1</v>
      </c>
      <c r="I65">
        <v>1</v>
      </c>
      <c r="J65">
        <v>1</v>
      </c>
      <c r="K65">
        <v>1</v>
      </c>
      <c r="L65" t="s">
        <v>66</v>
      </c>
      <c r="M65" t="str">
        <f t="shared" si="7"/>
        <v>EUR</v>
      </c>
      <c r="N65" s="12" t="s">
        <v>119</v>
      </c>
      <c r="P65" s="16">
        <f>_xll.RHistory(D65,".Timestamp;.Close","START:"&amp;$P$3&amp;" NBROWS:1 INTERVAL:1D",,"SORT:ASC TSREPEAT:NO")</f>
        <v>34705</v>
      </c>
      <c r="Q65">
        <v>8.0299999999999994</v>
      </c>
      <c r="S65" t="str">
        <f>_xll.RtGet("IDN",D65,"GV3_TEXT")</f>
        <v>6X18</v>
      </c>
      <c r="T65" s="16" t="e">
        <f t="shared" si="8"/>
        <v>#VALUE!</v>
      </c>
    </row>
    <row r="66" spans="2:20" x14ac:dyDescent="0.25">
      <c r="B66" t="s">
        <v>17</v>
      </c>
      <c r="C66" t="s">
        <v>33</v>
      </c>
      <c r="D66" t="s">
        <v>228</v>
      </c>
      <c r="E66">
        <f>_xll.RtGet("IDN",D66,"BID")</f>
        <v>-0.19</v>
      </c>
      <c r="F66">
        <f>_xll.RtGet("IDN",D66,"ASK")</f>
        <v>-0.17</v>
      </c>
      <c r="G66">
        <f t="shared" si="6"/>
        <v>-0.18</v>
      </c>
      <c r="H66">
        <v>1</v>
      </c>
      <c r="I66">
        <v>1</v>
      </c>
      <c r="J66">
        <v>1</v>
      </c>
      <c r="K66">
        <v>1</v>
      </c>
      <c r="L66" t="s">
        <v>66</v>
      </c>
      <c r="M66" t="str">
        <f t="shared" si="7"/>
        <v>EUR</v>
      </c>
      <c r="N66" s="12" t="s">
        <v>119</v>
      </c>
      <c r="P66" s="16">
        <f>_xll.RHistory(D66,".Timestamp;.Close","START:"&amp;$P$3&amp;" NBROWS:1 INTERVAL:1D",,"SORT:ASC TSREPEAT:NO")</f>
        <v>34705</v>
      </c>
      <c r="Q66">
        <v>8.56</v>
      </c>
      <c r="S66" t="str">
        <f>_xll.RtGet("IDN",D66,"GV3_TEXT")</f>
        <v>12X24</v>
      </c>
      <c r="T66" s="16" t="e">
        <f t="shared" si="8"/>
        <v>#VALUE!</v>
      </c>
    </row>
    <row r="67" spans="2:20" x14ac:dyDescent="0.25">
      <c r="B67" t="s">
        <v>16</v>
      </c>
      <c r="C67" t="s">
        <v>3</v>
      </c>
      <c r="D67" t="s">
        <v>154</v>
      </c>
      <c r="E67">
        <f>_xll.RtGet("IDN",D67,"BID")</f>
        <v>-0.31</v>
      </c>
      <c r="F67">
        <f>_xll.RtGet("IDN",D67,"ASK")</f>
        <v>-0.3</v>
      </c>
      <c r="G67">
        <f>AVERAGE(E67:F67)</f>
        <v>-0.30499999999999999</v>
      </c>
      <c r="H67">
        <v>1</v>
      </c>
      <c r="I67">
        <v>1</v>
      </c>
      <c r="J67">
        <v>1</v>
      </c>
      <c r="K67">
        <v>1</v>
      </c>
      <c r="L67" t="s">
        <v>66</v>
      </c>
      <c r="M67" t="str">
        <f>B$2</f>
        <v>EUR</v>
      </c>
      <c r="N67" s="12" t="s">
        <v>10</v>
      </c>
      <c r="P67" s="16">
        <f>_xll.RHistory(D67,".Timestamp;.Close","START:"&amp;$P$3&amp;" NBROWS:1 INTERVAL:1D",,"SORT:ASC TSREPEAT:NO")</f>
        <v>36129</v>
      </c>
      <c r="Q67">
        <v>3.58</v>
      </c>
      <c r="T67" s="16"/>
    </row>
    <row r="68" spans="2:20" x14ac:dyDescent="0.25">
      <c r="B68" t="s">
        <v>135</v>
      </c>
      <c r="C68" t="s">
        <v>3</v>
      </c>
      <c r="D68" t="s">
        <v>155</v>
      </c>
      <c r="E68">
        <f>_xll.RtGet("IDN",D68,"BID")</f>
        <v>-0.31490000000000001</v>
      </c>
      <c r="F68">
        <f>_xll.RtGet("IDN",D68,"ASK")</f>
        <v>-0.28450000000000003</v>
      </c>
      <c r="G68">
        <f t="shared" ref="G68:G99" si="9">AVERAGE(E68:F68)</f>
        <v>-0.29970000000000002</v>
      </c>
      <c r="H68">
        <v>1</v>
      </c>
      <c r="I68">
        <v>1</v>
      </c>
      <c r="J68">
        <v>1</v>
      </c>
      <c r="K68">
        <v>1</v>
      </c>
      <c r="L68" t="s">
        <v>66</v>
      </c>
      <c r="M68" t="str">
        <f t="shared" ref="M68:M99" si="10">B$2</f>
        <v>EUR</v>
      </c>
      <c r="N68" s="12" t="s">
        <v>10</v>
      </c>
      <c r="P68" s="16">
        <f>_xll.RHistory(D68,".Timestamp;.Close","START:"&amp;$P$3&amp;" NBROWS:1 INTERVAL:1D",,"SORT:ASC TSREPEAT:NO")</f>
        <v>36201</v>
      </c>
      <c r="Q68">
        <v>3.04</v>
      </c>
      <c r="T68" s="16"/>
    </row>
    <row r="69" spans="2:20" x14ac:dyDescent="0.25">
      <c r="B69" t="s">
        <v>17</v>
      </c>
      <c r="C69" t="s">
        <v>3</v>
      </c>
      <c r="D69" t="s">
        <v>156</v>
      </c>
      <c r="E69">
        <f>_xll.RtGet("IDN",D69,"BID")</f>
        <v>-0.28000000000000003</v>
      </c>
      <c r="F69">
        <f>_xll.RtGet("IDN",D69,"ASK")</f>
        <v>-0.27</v>
      </c>
      <c r="G69">
        <f t="shared" si="9"/>
        <v>-0.27500000000000002</v>
      </c>
      <c r="H69">
        <v>1</v>
      </c>
      <c r="I69">
        <v>1</v>
      </c>
      <c r="J69">
        <v>1</v>
      </c>
      <c r="K69">
        <v>1</v>
      </c>
      <c r="L69" t="s">
        <v>66</v>
      </c>
      <c r="M69" t="str">
        <f t="shared" si="10"/>
        <v>EUR</v>
      </c>
      <c r="N69" s="12" t="s">
        <v>10</v>
      </c>
      <c r="P69" s="16">
        <f>_xll.RHistory(D69,".Timestamp;.Close","START:"&amp;$P$3&amp;" NBROWS:1 INTERVAL:1D",,"SORT:ASC TSREPEAT:NO")</f>
        <v>32875</v>
      </c>
      <c r="Q69">
        <v>8.4600000000000009</v>
      </c>
      <c r="T69" s="16"/>
    </row>
    <row r="70" spans="2:20" x14ac:dyDescent="0.25">
      <c r="B70" t="s">
        <v>18</v>
      </c>
      <c r="C70" t="s">
        <v>3</v>
      </c>
      <c r="D70" t="s">
        <v>157</v>
      </c>
      <c r="E70">
        <f>_xll.RtGet("IDN",D70,"BID")</f>
        <v>-0.2505</v>
      </c>
      <c r="F70">
        <f>_xll.RtGet("IDN",D70,"ASK")</f>
        <v>-0.24050000000000002</v>
      </c>
      <c r="G70">
        <f t="shared" si="9"/>
        <v>-0.2455</v>
      </c>
      <c r="H70">
        <v>1</v>
      </c>
      <c r="I70">
        <v>1</v>
      </c>
      <c r="J70">
        <v>1</v>
      </c>
      <c r="K70">
        <v>1</v>
      </c>
      <c r="L70" t="s">
        <v>66</v>
      </c>
      <c r="M70" t="str">
        <f t="shared" si="10"/>
        <v>EUR</v>
      </c>
      <c r="N70" s="12" t="s">
        <v>10</v>
      </c>
      <c r="P70" s="16">
        <f>_xll.RHistory(D70,".Timestamp;.Close","START:"&amp;$P$3&amp;" NBROWS:1 INTERVAL:1D",,"SORT:ASC TSREPEAT:NO")</f>
        <v>32875</v>
      </c>
      <c r="Q70">
        <v>8.35</v>
      </c>
      <c r="T70" s="16"/>
    </row>
    <row r="71" spans="2:20" x14ac:dyDescent="0.25">
      <c r="B71" t="s">
        <v>19</v>
      </c>
      <c r="C71" t="s">
        <v>3</v>
      </c>
      <c r="D71" t="s">
        <v>158</v>
      </c>
      <c r="E71">
        <f>_xll.RtGet("IDN",D71,"BID")</f>
        <v>-0.2074</v>
      </c>
      <c r="F71">
        <f>_xll.RtGet("IDN",D71,"ASK")</f>
        <v>-0.19740000000000002</v>
      </c>
      <c r="G71">
        <f t="shared" si="9"/>
        <v>-0.20240000000000002</v>
      </c>
      <c r="H71">
        <v>1</v>
      </c>
      <c r="I71">
        <v>1</v>
      </c>
      <c r="J71">
        <v>1</v>
      </c>
      <c r="K71">
        <v>1</v>
      </c>
      <c r="L71" t="s">
        <v>66</v>
      </c>
      <c r="M71" t="str">
        <f t="shared" si="10"/>
        <v>EUR</v>
      </c>
      <c r="N71" s="12" t="s">
        <v>10</v>
      </c>
      <c r="P71" s="16">
        <f>_xll.RHistory(D71,".Timestamp;.Close","START:"&amp;$P$3&amp;" NBROWS:1 INTERVAL:1D",,"SORT:ASC TSREPEAT:NO")</f>
        <v>32875</v>
      </c>
      <c r="Q71">
        <v>8.2799999999999994</v>
      </c>
      <c r="T71" s="16"/>
    </row>
    <row r="72" spans="2:20" x14ac:dyDescent="0.25">
      <c r="B72" t="s">
        <v>20</v>
      </c>
      <c r="C72" t="s">
        <v>3</v>
      </c>
      <c r="D72" t="s">
        <v>159</v>
      </c>
      <c r="E72">
        <f>_xll.RtGet("IDN",D72,"BID")</f>
        <v>-0.15890000000000001</v>
      </c>
      <c r="F72">
        <f>_xll.RtGet("IDN",D72,"ASK")</f>
        <v>-0.1489</v>
      </c>
      <c r="G72">
        <f t="shared" si="9"/>
        <v>-0.15390000000000001</v>
      </c>
      <c r="H72">
        <v>1</v>
      </c>
      <c r="I72">
        <v>1</v>
      </c>
      <c r="J72">
        <v>1</v>
      </c>
      <c r="K72">
        <v>1</v>
      </c>
      <c r="L72" t="s">
        <v>66</v>
      </c>
      <c r="M72" t="str">
        <f t="shared" si="10"/>
        <v>EUR</v>
      </c>
      <c r="N72" s="12" t="s">
        <v>10</v>
      </c>
      <c r="P72" s="16">
        <f>_xll.RHistory(D72,".Timestamp;.Close","START:"&amp;$P$3&amp;" NBROWS:1 INTERVAL:1D",,"SORT:ASC TSREPEAT:NO")</f>
        <v>32875</v>
      </c>
      <c r="Q72">
        <v>8.2799999999999994</v>
      </c>
      <c r="T72" s="16"/>
    </row>
    <row r="73" spans="2:20" x14ac:dyDescent="0.25">
      <c r="B73" t="s">
        <v>21</v>
      </c>
      <c r="C73" t="s">
        <v>3</v>
      </c>
      <c r="D73" t="s">
        <v>160</v>
      </c>
      <c r="E73">
        <f>_xll.RtGet("IDN",D73,"BID")</f>
        <v>-0.1023</v>
      </c>
      <c r="F73">
        <f>_xll.RtGet("IDN",D73,"ASK")</f>
        <v>-8.2200000000000009E-2</v>
      </c>
      <c r="G73">
        <f t="shared" si="9"/>
        <v>-9.2249999999999999E-2</v>
      </c>
      <c r="H73">
        <v>1</v>
      </c>
      <c r="I73">
        <v>1</v>
      </c>
      <c r="J73">
        <v>1</v>
      </c>
      <c r="K73">
        <v>1</v>
      </c>
      <c r="L73" t="s">
        <v>66</v>
      </c>
      <c r="M73" t="str">
        <f t="shared" si="10"/>
        <v>EUR</v>
      </c>
      <c r="N73" s="12" t="s">
        <v>10</v>
      </c>
      <c r="P73" s="16">
        <f>_xll.RHistory(D73,".Timestamp;.Close","START:"&amp;$P$3&amp;" NBROWS:1 INTERVAL:1D",,"SORT:ASC TSREPEAT:NO")</f>
        <v>34561</v>
      </c>
      <c r="Q73">
        <v>7.18</v>
      </c>
      <c r="T73" s="16"/>
    </row>
    <row r="74" spans="2:20" x14ac:dyDescent="0.25">
      <c r="B74" t="s">
        <v>22</v>
      </c>
      <c r="C74" t="s">
        <v>3</v>
      </c>
      <c r="D74" t="s">
        <v>161</v>
      </c>
      <c r="E74">
        <f>_xll.RtGet("IDN",D74,"BID")</f>
        <v>-5.4700000000000006E-2</v>
      </c>
      <c r="F74">
        <f>_xll.RtGet("IDN",D74,"ASK")</f>
        <v>-3.4599999999999999E-2</v>
      </c>
      <c r="G74">
        <f t="shared" si="9"/>
        <v>-4.4650000000000002E-2</v>
      </c>
      <c r="H74">
        <v>1</v>
      </c>
      <c r="I74">
        <v>1</v>
      </c>
      <c r="J74">
        <v>1</v>
      </c>
      <c r="K74">
        <v>1</v>
      </c>
      <c r="L74" t="s">
        <v>66</v>
      </c>
      <c r="M74" t="str">
        <f t="shared" si="10"/>
        <v>EUR</v>
      </c>
      <c r="N74" s="12" t="s">
        <v>10</v>
      </c>
      <c r="P74" s="16">
        <f>_xll.RHistory(D74,".Timestamp;.Close","START:"&amp;$P$3&amp;" NBROWS:1 INTERVAL:1D",,"SORT:ASC TSREPEAT:NO")</f>
        <v>32875</v>
      </c>
      <c r="Q74">
        <v>8.17</v>
      </c>
      <c r="T74" s="16"/>
    </row>
    <row r="75" spans="2:20" x14ac:dyDescent="0.25">
      <c r="B75" t="s">
        <v>23</v>
      </c>
      <c r="C75" t="s">
        <v>3</v>
      </c>
      <c r="D75" t="s">
        <v>162</v>
      </c>
      <c r="E75">
        <f>_xll.RtGet("IDN",D75,"BID")</f>
        <v>-1.3000000000000001E-2</v>
      </c>
      <c r="F75">
        <f>_xll.RtGet("IDN",D75,"ASK")</f>
        <v>7.2000000000000007E-3</v>
      </c>
      <c r="G75">
        <f t="shared" si="9"/>
        <v>-2.9000000000000002E-3</v>
      </c>
      <c r="H75">
        <v>1</v>
      </c>
      <c r="I75">
        <v>1</v>
      </c>
      <c r="J75">
        <v>1</v>
      </c>
      <c r="K75">
        <v>1</v>
      </c>
      <c r="L75" t="s">
        <v>66</v>
      </c>
      <c r="M75" t="str">
        <f t="shared" si="10"/>
        <v>EUR</v>
      </c>
      <c r="N75" s="12" t="s">
        <v>10</v>
      </c>
      <c r="P75" s="16">
        <f>_xll.RHistory(D75,".Timestamp;.Close","START:"&amp;$P$3&amp;" NBROWS:1 INTERVAL:1D",,"SORT:ASC TSREPEAT:NO")</f>
        <v>34561</v>
      </c>
      <c r="Q75">
        <v>7.45</v>
      </c>
      <c r="T75" s="16"/>
    </row>
    <row r="76" spans="2:20" x14ac:dyDescent="0.25">
      <c r="B76" t="s">
        <v>24</v>
      </c>
      <c r="C76" t="s">
        <v>3</v>
      </c>
      <c r="D76" t="s">
        <v>163</v>
      </c>
      <c r="E76">
        <f>_xll.RtGet("IDN",D76,"BID")</f>
        <v>2.47E-2</v>
      </c>
      <c r="F76">
        <f>_xll.RtGet("IDN",D76,"ASK")</f>
        <v>4.5000000000000005E-2</v>
      </c>
      <c r="G76">
        <f t="shared" si="9"/>
        <v>3.4850000000000006E-2</v>
      </c>
      <c r="H76">
        <v>1</v>
      </c>
      <c r="I76">
        <v>1</v>
      </c>
      <c r="J76">
        <v>1</v>
      </c>
      <c r="K76">
        <v>1</v>
      </c>
      <c r="L76" t="s">
        <v>66</v>
      </c>
      <c r="M76" t="str">
        <f t="shared" si="10"/>
        <v>EUR</v>
      </c>
      <c r="N76" s="12" t="s">
        <v>10</v>
      </c>
      <c r="P76" s="16">
        <f>_xll.RHistory(D76,".Timestamp;.Close","START:"&amp;$P$3&amp;" NBROWS:1 INTERVAL:1D",,"SORT:ASC TSREPEAT:NO")</f>
        <v>34561</v>
      </c>
      <c r="Q76">
        <v>7.5</v>
      </c>
      <c r="T76" s="16"/>
    </row>
    <row r="77" spans="2:20" x14ac:dyDescent="0.25">
      <c r="B77" t="s">
        <v>25</v>
      </c>
      <c r="C77" t="s">
        <v>3</v>
      </c>
      <c r="D77" t="s">
        <v>164</v>
      </c>
      <c r="E77">
        <f>_xll.RtGet("IDN",D77,"BID")</f>
        <v>5.9700000000000003E-2</v>
      </c>
      <c r="F77">
        <f>_xll.RtGet("IDN",D77,"ASK")</f>
        <v>7.9700000000000007E-2</v>
      </c>
      <c r="G77">
        <f t="shared" si="9"/>
        <v>6.9700000000000012E-2</v>
      </c>
      <c r="H77">
        <v>1</v>
      </c>
      <c r="I77">
        <v>1</v>
      </c>
      <c r="J77">
        <v>1</v>
      </c>
      <c r="K77">
        <v>1</v>
      </c>
      <c r="L77" t="s">
        <v>66</v>
      </c>
      <c r="M77" t="str">
        <f t="shared" si="10"/>
        <v>EUR</v>
      </c>
      <c r="N77" s="12" t="s">
        <v>10</v>
      </c>
      <c r="P77" s="16">
        <f>_xll.RHistory(D77,".Timestamp;.Close","START:"&amp;$P$3&amp;" NBROWS:1 INTERVAL:1D",,"SORT:ASC TSREPEAT:NO")</f>
        <v>32875</v>
      </c>
      <c r="Q77">
        <v>8.15</v>
      </c>
      <c r="T77" s="16"/>
    </row>
    <row r="78" spans="2:20" x14ac:dyDescent="0.25">
      <c r="B78" t="s">
        <v>137</v>
      </c>
      <c r="C78" t="s">
        <v>3</v>
      </c>
      <c r="D78" t="s">
        <v>165</v>
      </c>
      <c r="E78">
        <f>_xll.RtGet("IDN",D78,"BID")</f>
        <v>9.6000000000000002E-2</v>
      </c>
      <c r="F78">
        <f>_xll.RtGet("IDN",D78,"ASK")</f>
        <v>0.11600000000000001</v>
      </c>
      <c r="G78">
        <f t="shared" si="9"/>
        <v>0.10600000000000001</v>
      </c>
      <c r="H78">
        <v>1</v>
      </c>
      <c r="I78">
        <v>1</v>
      </c>
      <c r="J78">
        <v>1</v>
      </c>
      <c r="K78">
        <v>1</v>
      </c>
      <c r="L78" t="s">
        <v>66</v>
      </c>
      <c r="M78" t="str">
        <f t="shared" si="10"/>
        <v>EUR</v>
      </c>
      <c r="N78" s="12" t="s">
        <v>10</v>
      </c>
      <c r="P78" s="16">
        <f>_xll.RHistory(D78,".Timestamp;.Close","START:"&amp;$P$3&amp;" NBROWS:1 INTERVAL:1D",,"SORT:ASC TSREPEAT:NO")</f>
        <v>36164</v>
      </c>
      <c r="Q78">
        <v>4.2300000000000004</v>
      </c>
      <c r="T78" s="16"/>
    </row>
    <row r="79" spans="2:20" x14ac:dyDescent="0.25">
      <c r="B79" t="s">
        <v>26</v>
      </c>
      <c r="C79" t="s">
        <v>3</v>
      </c>
      <c r="D79" t="s">
        <v>166</v>
      </c>
      <c r="E79">
        <f>_xll.RtGet("IDN",D79,"BID")</f>
        <v>0.13020000000000001</v>
      </c>
      <c r="F79">
        <f>_xll.RtGet("IDN",D79,"ASK")</f>
        <v>0.15</v>
      </c>
      <c r="G79">
        <f t="shared" si="9"/>
        <v>0.1401</v>
      </c>
      <c r="H79">
        <v>1</v>
      </c>
      <c r="I79">
        <v>1</v>
      </c>
      <c r="J79">
        <v>1</v>
      </c>
      <c r="K79">
        <v>1</v>
      </c>
      <c r="L79" t="s">
        <v>66</v>
      </c>
      <c r="M79" t="str">
        <f t="shared" si="10"/>
        <v>EUR</v>
      </c>
      <c r="N79" s="12" t="s">
        <v>10</v>
      </c>
      <c r="P79" s="16">
        <f>_xll.RHistory(D79,".Timestamp;.Close","START:"&amp;$P$3&amp;" NBROWS:1 INTERVAL:1D",,"SORT:ASC TSREPEAT:NO")</f>
        <v>36125</v>
      </c>
      <c r="Q79">
        <v>4.6100000000000003</v>
      </c>
      <c r="T79" s="16"/>
    </row>
    <row r="80" spans="2:20" x14ac:dyDescent="0.25">
      <c r="B80" t="s">
        <v>138</v>
      </c>
      <c r="C80" t="s">
        <v>3</v>
      </c>
      <c r="D80" t="s">
        <v>167</v>
      </c>
      <c r="E80">
        <f>_xll.RtGet("IDN",D80,"BID")</f>
        <v>0.15990000000000001</v>
      </c>
      <c r="F80">
        <f>_xll.RtGet("IDN",D80,"ASK")</f>
        <v>0.18010000000000001</v>
      </c>
      <c r="G80">
        <f t="shared" si="9"/>
        <v>0.17</v>
      </c>
      <c r="H80">
        <v>1</v>
      </c>
      <c r="I80">
        <v>1</v>
      </c>
      <c r="J80">
        <v>1</v>
      </c>
      <c r="K80">
        <v>1</v>
      </c>
      <c r="L80" t="s">
        <v>66</v>
      </c>
      <c r="M80" t="str">
        <f t="shared" si="10"/>
        <v>EUR</v>
      </c>
      <c r="N80" s="12" t="s">
        <v>10</v>
      </c>
      <c r="P80" s="16">
        <f>_xll.RHistory(D80,".Timestamp;.Close","START:"&amp;$P$3&amp;" NBROWS:1 INTERVAL:1D",,"SORT:ASC TSREPEAT:NO")</f>
        <v>37083</v>
      </c>
      <c r="Q80">
        <v>5.6574999999999998</v>
      </c>
      <c r="T80" s="16"/>
    </row>
    <row r="81" spans="2:20" x14ac:dyDescent="0.25">
      <c r="B81" t="s">
        <v>139</v>
      </c>
      <c r="C81" t="s">
        <v>3</v>
      </c>
      <c r="D81" t="s">
        <v>168</v>
      </c>
      <c r="E81">
        <f>_xll.RtGet("IDN",D81,"BID")</f>
        <v>0.18610000000000002</v>
      </c>
      <c r="F81">
        <f>_xll.RtGet("IDN",D81,"ASK")</f>
        <v>0.20610000000000001</v>
      </c>
      <c r="G81">
        <f t="shared" si="9"/>
        <v>0.1961</v>
      </c>
      <c r="H81">
        <v>1</v>
      </c>
      <c r="I81">
        <v>1</v>
      </c>
      <c r="J81">
        <v>1</v>
      </c>
      <c r="K81">
        <v>1</v>
      </c>
      <c r="L81" t="s">
        <v>66</v>
      </c>
      <c r="M81" t="str">
        <f t="shared" si="10"/>
        <v>EUR</v>
      </c>
      <c r="N81" s="12" t="s">
        <v>10</v>
      </c>
      <c r="P81" s="16">
        <f>_xll.RHistory(D81,".Timestamp;.Close","START:"&amp;$P$3&amp;" NBROWS:1 INTERVAL:1D",,"SORT:ASC TSREPEAT:NO")</f>
        <v>37083</v>
      </c>
      <c r="Q81">
        <v>5.71</v>
      </c>
      <c r="T81" s="16"/>
    </row>
    <row r="82" spans="2:20" x14ac:dyDescent="0.25">
      <c r="B82" t="s">
        <v>27</v>
      </c>
      <c r="C82" t="s">
        <v>3</v>
      </c>
      <c r="D82" t="s">
        <v>169</v>
      </c>
      <c r="E82">
        <f>_xll.RtGet("IDN",D82,"BID")</f>
        <v>0.20770000000000002</v>
      </c>
      <c r="F82">
        <f>_xll.RtGet("IDN",D82,"ASK")</f>
        <v>0.22750000000000001</v>
      </c>
      <c r="G82">
        <f t="shared" si="9"/>
        <v>0.21760000000000002</v>
      </c>
      <c r="H82">
        <v>1</v>
      </c>
      <c r="I82">
        <v>1</v>
      </c>
      <c r="J82">
        <v>1</v>
      </c>
      <c r="K82">
        <v>1</v>
      </c>
      <c r="L82" t="s">
        <v>66</v>
      </c>
      <c r="M82" t="str">
        <f t="shared" si="10"/>
        <v>EUR</v>
      </c>
      <c r="N82" s="12" t="s">
        <v>10</v>
      </c>
      <c r="P82" s="16">
        <f>_xll.RHistory(D82,".Timestamp;.Close","START:"&amp;$P$3&amp;" NBROWS:1 INTERVAL:1D",,"SORT:ASC TSREPEAT:NO")</f>
        <v>35354</v>
      </c>
      <c r="Q82">
        <v>6.61</v>
      </c>
      <c r="T82" s="16"/>
    </row>
    <row r="83" spans="2:20" x14ac:dyDescent="0.25">
      <c r="B83" t="s">
        <v>140</v>
      </c>
      <c r="C83" t="s">
        <v>3</v>
      </c>
      <c r="D83" t="s">
        <v>170</v>
      </c>
      <c r="E83">
        <f>_xll.RtGet("IDN",D83,"BID")</f>
        <v>0.2248</v>
      </c>
      <c r="F83">
        <f>_xll.RtGet("IDN",D83,"ASK")</f>
        <v>0.24480000000000002</v>
      </c>
      <c r="G83">
        <f t="shared" si="9"/>
        <v>0.23480000000000001</v>
      </c>
      <c r="H83">
        <v>1</v>
      </c>
      <c r="I83">
        <v>1</v>
      </c>
      <c r="J83">
        <v>1</v>
      </c>
      <c r="K83">
        <v>1</v>
      </c>
      <c r="L83" t="s">
        <v>66</v>
      </c>
      <c r="M83" t="str">
        <f t="shared" si="10"/>
        <v>EUR</v>
      </c>
      <c r="N83" s="12" t="s">
        <v>10</v>
      </c>
      <c r="P83" s="16">
        <f>_xll.RHistory(D83,".Timestamp;.Close","START:"&amp;$P$3&amp;" NBROWS:1 INTERVAL:1D",,"SORT:ASC TSREPEAT:NO")</f>
        <v>37083</v>
      </c>
      <c r="Q83">
        <v>5.79</v>
      </c>
      <c r="T83" s="16"/>
    </row>
    <row r="84" spans="2:20" x14ac:dyDescent="0.25">
      <c r="B84" t="s">
        <v>141</v>
      </c>
      <c r="C84" t="s">
        <v>3</v>
      </c>
      <c r="D84" t="s">
        <v>171</v>
      </c>
      <c r="E84">
        <f>_xll.RtGet("IDN",D84,"BID")</f>
        <v>0.23750000000000002</v>
      </c>
      <c r="F84">
        <f>_xll.RtGet("IDN",D84,"ASK")</f>
        <v>0.25750000000000001</v>
      </c>
      <c r="G84">
        <f t="shared" si="9"/>
        <v>0.2475</v>
      </c>
      <c r="H84">
        <v>1</v>
      </c>
      <c r="I84">
        <v>1</v>
      </c>
      <c r="J84">
        <v>1</v>
      </c>
      <c r="K84">
        <v>1</v>
      </c>
      <c r="L84" t="s">
        <v>66</v>
      </c>
      <c r="M84" t="str">
        <f t="shared" si="10"/>
        <v>EUR</v>
      </c>
      <c r="N84" s="12" t="s">
        <v>10</v>
      </c>
      <c r="P84" s="16">
        <f>_xll.RHistory(D84,".Timestamp;.Close","START:"&amp;$P$3&amp;" NBROWS:1 INTERVAL:1D",,"SORT:ASC TSREPEAT:NO")</f>
        <v>37120</v>
      </c>
      <c r="Q84">
        <v>5.5449999999999999</v>
      </c>
      <c r="T84" s="16"/>
    </row>
    <row r="85" spans="2:20" x14ac:dyDescent="0.25">
      <c r="B85" t="s">
        <v>142</v>
      </c>
      <c r="C85" t="s">
        <v>3</v>
      </c>
      <c r="D85" t="s">
        <v>172</v>
      </c>
      <c r="E85">
        <f>_xll.RtGet("IDN",D85,"BID")</f>
        <v>0.24580000000000002</v>
      </c>
      <c r="F85">
        <f>_xll.RtGet("IDN",D85,"ASK")</f>
        <v>0.26580000000000004</v>
      </c>
      <c r="G85">
        <f t="shared" si="9"/>
        <v>0.25580000000000003</v>
      </c>
      <c r="H85">
        <v>1</v>
      </c>
      <c r="I85">
        <v>1</v>
      </c>
      <c r="J85">
        <v>1</v>
      </c>
      <c r="K85">
        <v>1</v>
      </c>
      <c r="L85" t="s">
        <v>66</v>
      </c>
      <c r="M85" t="str">
        <f t="shared" si="10"/>
        <v>EUR</v>
      </c>
      <c r="N85" s="12" t="s">
        <v>10</v>
      </c>
      <c r="P85" s="16">
        <f>_xll.RHistory(D85,".Timestamp;.Close","START:"&amp;$P$3&amp;" NBROWS:1 INTERVAL:1D",,"SORT:ASC TSREPEAT:NO")</f>
        <v>37083</v>
      </c>
      <c r="Q85">
        <v>5.85</v>
      </c>
      <c r="T85" s="16"/>
    </row>
    <row r="86" spans="2:20" x14ac:dyDescent="0.25">
      <c r="B86" t="s">
        <v>143</v>
      </c>
      <c r="C86" t="s">
        <v>3</v>
      </c>
      <c r="D86" t="s">
        <v>173</v>
      </c>
      <c r="E86">
        <f>_xll.RtGet("IDN",D86,"BID")</f>
        <v>0.2505</v>
      </c>
      <c r="F86">
        <f>_xll.RtGet("IDN",D86,"ASK")</f>
        <v>0.27050000000000002</v>
      </c>
      <c r="G86">
        <f t="shared" si="9"/>
        <v>0.26050000000000001</v>
      </c>
      <c r="H86">
        <v>1</v>
      </c>
      <c r="I86">
        <v>1</v>
      </c>
      <c r="J86">
        <v>1</v>
      </c>
      <c r="K86">
        <v>1</v>
      </c>
      <c r="L86" t="s">
        <v>66</v>
      </c>
      <c r="M86" t="str">
        <f t="shared" si="10"/>
        <v>EUR</v>
      </c>
      <c r="N86" s="12" t="s">
        <v>10</v>
      </c>
      <c r="P86" s="16">
        <f>_xll.RHistory(D86,".Timestamp;.Close","START:"&amp;$P$3&amp;" NBROWS:1 INTERVAL:1D",,"SORT:ASC TSREPEAT:NO")</f>
        <v>37083</v>
      </c>
      <c r="Q86">
        <v>5.8650000000000002</v>
      </c>
      <c r="T86" s="16"/>
    </row>
    <row r="87" spans="2:20" x14ac:dyDescent="0.25">
      <c r="B87" t="s">
        <v>28</v>
      </c>
      <c r="C87" t="s">
        <v>3</v>
      </c>
      <c r="D87" t="s">
        <v>174</v>
      </c>
      <c r="E87">
        <f>_xll.RtGet("IDN",D87,"BID")</f>
        <v>0.25170000000000003</v>
      </c>
      <c r="F87">
        <f>_xll.RtGet("IDN",D87,"ASK")</f>
        <v>0.2717</v>
      </c>
      <c r="G87">
        <f t="shared" si="9"/>
        <v>0.26170000000000004</v>
      </c>
      <c r="H87">
        <v>1</v>
      </c>
      <c r="I87">
        <v>1</v>
      </c>
      <c r="J87">
        <v>1</v>
      </c>
      <c r="K87">
        <v>1</v>
      </c>
      <c r="L87" t="s">
        <v>66</v>
      </c>
      <c r="M87" t="str">
        <f t="shared" si="10"/>
        <v>EUR</v>
      </c>
      <c r="N87" s="12" t="s">
        <v>10</v>
      </c>
      <c r="P87" s="16">
        <f>_xll.RHistory(D87,".Timestamp;.Close","START:"&amp;$P$3&amp;" NBROWS:1 INTERVAL:1D",,"SORT:ASC TSREPEAT:NO")</f>
        <v>36020</v>
      </c>
      <c r="Q87">
        <v>5</v>
      </c>
      <c r="T87" s="16"/>
    </row>
    <row r="88" spans="2:20" x14ac:dyDescent="0.25">
      <c r="B88" t="s">
        <v>144</v>
      </c>
      <c r="C88" t="s">
        <v>3</v>
      </c>
      <c r="D88" t="s">
        <v>175</v>
      </c>
      <c r="E88">
        <f>_xll.RtGet("IDN",D88,"BID")</f>
        <v>0.23</v>
      </c>
      <c r="F88">
        <f>_xll.RtGet("IDN",D88,"ASK")</f>
        <v>0.251</v>
      </c>
      <c r="G88">
        <f t="shared" si="9"/>
        <v>0.24049999999999999</v>
      </c>
      <c r="H88">
        <v>1</v>
      </c>
      <c r="I88">
        <v>1</v>
      </c>
      <c r="J88">
        <v>1</v>
      </c>
      <c r="K88">
        <v>1</v>
      </c>
      <c r="L88" t="s">
        <v>66</v>
      </c>
      <c r="M88" t="str">
        <f t="shared" si="10"/>
        <v>EUR</v>
      </c>
      <c r="N88" s="12" t="s">
        <v>10</v>
      </c>
      <c r="P88" s="16">
        <f>_xll.RHistory(D88,".Timestamp;.Close","START:"&amp;$P$3&amp;" NBROWS:1 INTERVAL:1D",,"SORT:ASC TSREPEAT:NO")</f>
        <v>37083</v>
      </c>
      <c r="Q88">
        <v>5.8925000000000001</v>
      </c>
      <c r="T88" s="16"/>
    </row>
    <row r="89" spans="2:20" x14ac:dyDescent="0.25">
      <c r="B89" t="s">
        <v>145</v>
      </c>
      <c r="C89" t="s">
        <v>3</v>
      </c>
      <c r="D89" t="s">
        <v>176</v>
      </c>
      <c r="E89">
        <f>_xll.RtGet("IDN",D89,"BID")</f>
        <v>0.23</v>
      </c>
      <c r="F89">
        <f>_xll.RtGet("IDN",D89,"ASK")</f>
        <v>0.251</v>
      </c>
      <c r="G89">
        <f t="shared" si="9"/>
        <v>0.24049999999999999</v>
      </c>
      <c r="H89">
        <v>1</v>
      </c>
      <c r="I89">
        <v>1</v>
      </c>
      <c r="J89">
        <v>1</v>
      </c>
      <c r="K89">
        <v>1</v>
      </c>
      <c r="L89" t="s">
        <v>66</v>
      </c>
      <c r="M89" t="str">
        <f t="shared" si="10"/>
        <v>EUR</v>
      </c>
      <c r="N89" s="12" t="s">
        <v>10</v>
      </c>
      <c r="P89" s="16">
        <f>_xll.RHistory(D89,".Timestamp;.Close","START:"&amp;$P$3&amp;" NBROWS:1 INTERVAL:1D",,"SORT:ASC TSREPEAT:NO")</f>
        <v>37083</v>
      </c>
      <c r="Q89">
        <v>5.9024999999999999</v>
      </c>
      <c r="T89" s="16"/>
    </row>
    <row r="90" spans="2:20" x14ac:dyDescent="0.25">
      <c r="B90" t="s">
        <v>146</v>
      </c>
      <c r="C90" t="s">
        <v>3</v>
      </c>
      <c r="D90" t="s">
        <v>177</v>
      </c>
      <c r="E90">
        <f>_xll.RtGet("IDN",D90,"BID")</f>
        <v>0.23</v>
      </c>
      <c r="F90">
        <f>_xll.RtGet("IDN",D90,"ASK")</f>
        <v>0.251</v>
      </c>
      <c r="G90">
        <f t="shared" si="9"/>
        <v>0.24049999999999999</v>
      </c>
      <c r="H90">
        <v>1</v>
      </c>
      <c r="I90">
        <v>1</v>
      </c>
      <c r="J90">
        <v>1</v>
      </c>
      <c r="K90">
        <v>1</v>
      </c>
      <c r="L90" t="s">
        <v>66</v>
      </c>
      <c r="M90" t="str">
        <f t="shared" si="10"/>
        <v>EUR</v>
      </c>
      <c r="N90" s="12" t="s">
        <v>10</v>
      </c>
      <c r="P90" s="16">
        <f>_xll.RHistory(D90,".Timestamp;.Close","START:"&amp;$P$3&amp;" NBROWS:1 INTERVAL:1D",,"SORT:ASC TSREPEAT:NO")</f>
        <v>37083</v>
      </c>
      <c r="Q90">
        <v>5.9124999999999996</v>
      </c>
      <c r="T90" s="16"/>
    </row>
    <row r="91" spans="2:20" x14ac:dyDescent="0.25">
      <c r="B91" t="s">
        <v>147</v>
      </c>
      <c r="C91" t="s">
        <v>3</v>
      </c>
      <c r="D91" t="s">
        <v>178</v>
      </c>
      <c r="E91">
        <f>_xll.RtGet("IDN",D91,"BID")</f>
        <v>0.23</v>
      </c>
      <c r="F91">
        <f>_xll.RtGet("IDN",D91,"ASK")</f>
        <v>0.251</v>
      </c>
      <c r="G91">
        <f t="shared" si="9"/>
        <v>0.24049999999999999</v>
      </c>
      <c r="H91">
        <v>1</v>
      </c>
      <c r="I91">
        <v>1</v>
      </c>
      <c r="J91">
        <v>1</v>
      </c>
      <c r="K91">
        <v>1</v>
      </c>
      <c r="L91" t="s">
        <v>66</v>
      </c>
      <c r="M91" t="str">
        <f t="shared" si="10"/>
        <v>EUR</v>
      </c>
      <c r="N91" s="12" t="s">
        <v>10</v>
      </c>
      <c r="P91" s="16">
        <f>_xll.RHistory(D91,".Timestamp;.Close","START:"&amp;$P$3&amp;" NBROWS:1 INTERVAL:1D",,"SORT:ASC TSREPEAT:NO")</f>
        <v>37280</v>
      </c>
      <c r="Q91">
        <v>5.4024999999999999</v>
      </c>
      <c r="T91" s="16"/>
    </row>
    <row r="92" spans="2:20" x14ac:dyDescent="0.25">
      <c r="B92" t="s">
        <v>29</v>
      </c>
      <c r="C92" t="s">
        <v>3</v>
      </c>
      <c r="D92" t="s">
        <v>179</v>
      </c>
      <c r="E92">
        <f>_xll.RtGet("IDN",D92,"BID")</f>
        <v>0.21780000000000002</v>
      </c>
      <c r="F92">
        <f>_xll.RtGet("IDN",D92,"ASK")</f>
        <v>0.2278</v>
      </c>
      <c r="G92">
        <f t="shared" si="9"/>
        <v>0.2228</v>
      </c>
      <c r="H92">
        <v>1</v>
      </c>
      <c r="I92">
        <v>1</v>
      </c>
      <c r="J92">
        <v>1</v>
      </c>
      <c r="K92">
        <v>1</v>
      </c>
      <c r="L92" t="s">
        <v>66</v>
      </c>
      <c r="M92" t="str">
        <f t="shared" si="10"/>
        <v>EUR</v>
      </c>
      <c r="N92" s="12" t="s">
        <v>10</v>
      </c>
      <c r="P92" s="16">
        <f>_xll.RHistory(D92,".Timestamp;.Close","START:"&amp;$P$3&amp;" NBROWS:1 INTERVAL:1D",,"SORT:ASC TSREPEAT:NO")</f>
        <v>36125</v>
      </c>
      <c r="Q92">
        <v>5.0999999999999996</v>
      </c>
      <c r="T92" s="16"/>
    </row>
    <row r="93" spans="2:20" x14ac:dyDescent="0.25">
      <c r="B93" t="s">
        <v>148</v>
      </c>
      <c r="C93" t="s">
        <v>3</v>
      </c>
      <c r="D93" t="s">
        <v>180</v>
      </c>
      <c r="E93">
        <f>_xll.RtGet("IDN",D93,"BID")</f>
        <v>0.2</v>
      </c>
      <c r="F93">
        <f>_xll.RtGet("IDN",D93,"ASK")</f>
        <v>0.23</v>
      </c>
      <c r="G93">
        <f t="shared" si="9"/>
        <v>0.21500000000000002</v>
      </c>
      <c r="H93">
        <v>1</v>
      </c>
      <c r="I93">
        <v>1</v>
      </c>
      <c r="J93">
        <v>1</v>
      </c>
      <c r="K93">
        <v>1</v>
      </c>
      <c r="L93" t="s">
        <v>66</v>
      </c>
      <c r="M93" t="str">
        <f t="shared" si="10"/>
        <v>EUR</v>
      </c>
      <c r="N93" s="12" t="s">
        <v>10</v>
      </c>
      <c r="P93" s="16">
        <f>_xll.RHistory(D93,".Timestamp;.Close","START:"&amp;$P$3&amp;" NBROWS:1 INTERVAL:1D",,"SORT:ASC TSREPEAT:NO")</f>
        <v>37083</v>
      </c>
      <c r="Q93">
        <v>5.9325000000000001</v>
      </c>
      <c r="T93" s="16"/>
    </row>
    <row r="94" spans="2:20" x14ac:dyDescent="0.25">
      <c r="B94" t="s">
        <v>149</v>
      </c>
      <c r="C94" t="s">
        <v>3</v>
      </c>
      <c r="D94" t="s">
        <v>181</v>
      </c>
      <c r="E94">
        <f>_xll.RtGet("IDN",D94,"BID")</f>
        <v>0.188</v>
      </c>
      <c r="F94">
        <f>_xll.RtGet("IDN",D94,"ASK")</f>
        <v>0.218</v>
      </c>
      <c r="G94">
        <f t="shared" si="9"/>
        <v>0.20300000000000001</v>
      </c>
      <c r="H94">
        <v>1</v>
      </c>
      <c r="I94">
        <v>1</v>
      </c>
      <c r="J94">
        <v>1</v>
      </c>
      <c r="K94">
        <v>1</v>
      </c>
      <c r="L94" t="s">
        <v>66</v>
      </c>
      <c r="M94" t="str">
        <f t="shared" si="10"/>
        <v>EUR</v>
      </c>
      <c r="N94" s="12" t="s">
        <v>10</v>
      </c>
      <c r="P94" s="16">
        <f>_xll.RHistory(D94,".Timestamp;.Close","START:"&amp;$P$3&amp;" NBROWS:1 INTERVAL:1D",,"SORT:ASC TSREPEAT:NO")</f>
        <v>37083</v>
      </c>
      <c r="Q94">
        <v>5.9325000000000001</v>
      </c>
      <c r="T94" s="16"/>
    </row>
    <row r="95" spans="2:20" x14ac:dyDescent="0.25">
      <c r="B95" t="s">
        <v>150</v>
      </c>
      <c r="C95" t="s">
        <v>3</v>
      </c>
      <c r="D95" t="s">
        <v>182</v>
      </c>
      <c r="E95">
        <f>_xll.RtGet("IDN",D95,"BID")</f>
        <v>0.17600000000000002</v>
      </c>
      <c r="F95">
        <f>_xll.RtGet("IDN",D95,"ASK")</f>
        <v>0.20600000000000002</v>
      </c>
      <c r="G95">
        <f t="shared" si="9"/>
        <v>0.191</v>
      </c>
      <c r="H95">
        <v>1</v>
      </c>
      <c r="I95">
        <v>1</v>
      </c>
      <c r="J95">
        <v>1</v>
      </c>
      <c r="K95">
        <v>1</v>
      </c>
      <c r="L95" t="s">
        <v>66</v>
      </c>
      <c r="M95" t="str">
        <f t="shared" si="10"/>
        <v>EUR</v>
      </c>
      <c r="N95" s="12" t="s">
        <v>10</v>
      </c>
      <c r="P95" s="16">
        <f>_xll.RHistory(D95,".Timestamp;.Close","START:"&amp;$P$3&amp;" NBROWS:1 INTERVAL:1D",,"SORT:ASC TSREPEAT:NO")</f>
        <v>37083</v>
      </c>
      <c r="Q95">
        <v>5.9325000000000001</v>
      </c>
      <c r="T95" s="16"/>
    </row>
    <row r="96" spans="2:20" x14ac:dyDescent="0.25">
      <c r="B96" t="s">
        <v>151</v>
      </c>
      <c r="C96" t="s">
        <v>3</v>
      </c>
      <c r="D96" t="s">
        <v>183</v>
      </c>
      <c r="E96">
        <f>_xll.RtGet("IDN",D96,"BID")</f>
        <v>0.16500000000000001</v>
      </c>
      <c r="F96">
        <f>_xll.RtGet("IDN",D96,"ASK")</f>
        <v>0.19500000000000001</v>
      </c>
      <c r="G96">
        <f t="shared" si="9"/>
        <v>0.18</v>
      </c>
      <c r="H96">
        <v>1</v>
      </c>
      <c r="I96">
        <v>1</v>
      </c>
      <c r="J96">
        <v>1</v>
      </c>
      <c r="K96">
        <v>1</v>
      </c>
      <c r="L96" t="s">
        <v>66</v>
      </c>
      <c r="M96" t="str">
        <f t="shared" si="10"/>
        <v>EUR</v>
      </c>
      <c r="N96" s="12" t="s">
        <v>10</v>
      </c>
      <c r="P96" s="16">
        <f>_xll.RHistory(D96,".Timestamp;.Close","START:"&amp;$P$3&amp;" NBROWS:1 INTERVAL:1D",,"SORT:ASC TSREPEAT:NO")</f>
        <v>37083</v>
      </c>
      <c r="Q96">
        <v>5.9325000000000001</v>
      </c>
      <c r="T96" s="16"/>
    </row>
    <row r="97" spans="2:20" x14ac:dyDescent="0.25">
      <c r="B97" t="s">
        <v>30</v>
      </c>
      <c r="C97" t="s">
        <v>3</v>
      </c>
      <c r="D97" t="s">
        <v>184</v>
      </c>
      <c r="E97">
        <f>_xll.RtGet("IDN",D97,"BID")</f>
        <v>0.15970000000000001</v>
      </c>
      <c r="F97">
        <f>_xll.RtGet("IDN",D97,"ASK")</f>
        <v>0.1797</v>
      </c>
      <c r="G97">
        <f t="shared" si="9"/>
        <v>0.16970000000000002</v>
      </c>
      <c r="H97">
        <v>1</v>
      </c>
      <c r="I97">
        <v>1</v>
      </c>
      <c r="J97">
        <v>1</v>
      </c>
      <c r="K97">
        <v>1</v>
      </c>
      <c r="L97" t="s">
        <v>66</v>
      </c>
      <c r="M97" t="str">
        <f t="shared" si="10"/>
        <v>EUR</v>
      </c>
      <c r="N97" s="12" t="s">
        <v>10</v>
      </c>
      <c r="P97" s="16">
        <f>_xll.RHistory(D97,".Timestamp;.Close","START:"&amp;$P$3&amp;" NBROWS:1 INTERVAL:1D",,"SORT:ASC TSREPEAT:NO")</f>
        <v>36020</v>
      </c>
      <c r="Q97">
        <v>5</v>
      </c>
      <c r="T97" s="16"/>
    </row>
    <row r="98" spans="2:20" x14ac:dyDescent="0.25">
      <c r="B98" t="s">
        <v>152</v>
      </c>
      <c r="C98" t="s">
        <v>3</v>
      </c>
      <c r="D98" t="s">
        <v>185</v>
      </c>
      <c r="E98">
        <f>_xll.RtGet("IDN",D98,"BID")</f>
        <v>7.3700000000000002E-2</v>
      </c>
      <c r="F98">
        <f>_xll.RtGet("IDN",D98,"ASK")</f>
        <v>9.3700000000000006E-2</v>
      </c>
      <c r="G98">
        <f t="shared" si="9"/>
        <v>8.3699999999999997E-2</v>
      </c>
      <c r="H98">
        <v>1</v>
      </c>
      <c r="I98">
        <v>1</v>
      </c>
      <c r="J98">
        <v>1</v>
      </c>
      <c r="K98">
        <v>1</v>
      </c>
      <c r="L98" t="s">
        <v>66</v>
      </c>
      <c r="M98" t="str">
        <f t="shared" si="10"/>
        <v>EUR</v>
      </c>
      <c r="N98" s="12" t="s">
        <v>10</v>
      </c>
      <c r="P98" s="16">
        <f>_xll.RHistory(D98,".Timestamp;.Close","START:"&amp;$P$3&amp;" NBROWS:1 INTERVAL:1D",,"SORT:ASC TSREPEAT:NO")</f>
        <v>37825</v>
      </c>
      <c r="Q98">
        <v>4.8775000000000004</v>
      </c>
      <c r="T98" s="16"/>
    </row>
    <row r="99" spans="2:20" x14ac:dyDescent="0.25">
      <c r="B99" t="s">
        <v>153</v>
      </c>
      <c r="C99" t="s">
        <v>3</v>
      </c>
      <c r="D99" t="s">
        <v>186</v>
      </c>
      <c r="E99">
        <f>_xll.RtGet("IDN",D99,"BID")</f>
        <v>-1.5E-3</v>
      </c>
      <c r="F99">
        <f>_xll.RtGet("IDN",D99,"ASK")</f>
        <v>1.8700000000000001E-2</v>
      </c>
      <c r="G99">
        <f t="shared" si="9"/>
        <v>8.6E-3</v>
      </c>
      <c r="H99">
        <v>1</v>
      </c>
      <c r="I99">
        <v>1</v>
      </c>
      <c r="J99">
        <v>1</v>
      </c>
      <c r="K99">
        <v>1</v>
      </c>
      <c r="L99" t="s">
        <v>66</v>
      </c>
      <c r="M99" t="str">
        <f t="shared" si="10"/>
        <v>EUR</v>
      </c>
      <c r="N99" s="12" t="s">
        <v>10</v>
      </c>
      <c r="P99" s="16">
        <f>_xll.RHistory(D99,".Timestamp;.Close","START:"&amp;$P$3&amp;" NBROWS:1 INTERVAL:1D",,"SORT:ASC TSREPEAT:NO")</f>
        <v>37825</v>
      </c>
      <c r="Q99">
        <v>4.88</v>
      </c>
      <c r="T99" s="16"/>
    </row>
    <row r="100" spans="2:20" x14ac:dyDescent="0.25">
      <c r="B100" t="s">
        <v>6</v>
      </c>
      <c r="C100" t="s">
        <v>3</v>
      </c>
      <c r="D100" t="s">
        <v>303</v>
      </c>
      <c r="E100">
        <f>_xll.RtGet("IDN",D100,"BID")</f>
        <v>-0.47100000000000003</v>
      </c>
      <c r="F100">
        <f>_xll.RtGet("IDN",D100,"ASK")</f>
        <v>-0.45</v>
      </c>
      <c r="G100">
        <f t="shared" ref="G100:G108" si="11">AVERAGE(E100:F100)</f>
        <v>-0.46050000000000002</v>
      </c>
      <c r="H100">
        <v>1</v>
      </c>
      <c r="I100">
        <v>1</v>
      </c>
      <c r="J100">
        <v>1</v>
      </c>
      <c r="K100">
        <v>1</v>
      </c>
      <c r="L100" t="s">
        <v>66</v>
      </c>
      <c r="M100" t="str">
        <f t="shared" ref="M100:M108" si="12">B$2</f>
        <v>EUR</v>
      </c>
      <c r="N100" s="12" t="s">
        <v>5</v>
      </c>
      <c r="P100" s="16">
        <f>_xll.RHistory(D100,".Timestamp;.Close","START:"&amp;$P$3&amp;" NBROWS:1 INTERVAL:1D",,"SORT:ASC TSREPEAT:NO")</f>
        <v>41918</v>
      </c>
      <c r="Q100">
        <v>-3.0000000000000001E-3</v>
      </c>
      <c r="T100" s="16"/>
    </row>
    <row r="101" spans="2:20" x14ac:dyDescent="0.25">
      <c r="B101" t="s">
        <v>7</v>
      </c>
      <c r="C101" t="s">
        <v>3</v>
      </c>
      <c r="D101" t="s">
        <v>304</v>
      </c>
      <c r="E101">
        <f>_xll.RtGet("IDN",D101,"BID")</f>
        <v>-0.47500000000000003</v>
      </c>
      <c r="F101">
        <f>_xll.RtGet("IDN",D101,"ASK")</f>
        <v>-0.45400000000000001</v>
      </c>
      <c r="G101">
        <f t="shared" si="11"/>
        <v>-0.46450000000000002</v>
      </c>
      <c r="H101">
        <v>1</v>
      </c>
      <c r="I101">
        <v>1</v>
      </c>
      <c r="J101">
        <v>1</v>
      </c>
      <c r="K101">
        <v>1</v>
      </c>
      <c r="L101" t="s">
        <v>66</v>
      </c>
      <c r="M101" t="str">
        <f t="shared" si="12"/>
        <v>EUR</v>
      </c>
      <c r="N101" s="12" t="s">
        <v>5</v>
      </c>
      <c r="P101" s="16">
        <f>_xll.RHistory(D101,".Timestamp;.Close","START:"&amp;$P$3&amp;" NBROWS:1 INTERVAL:1D",,"SORT:ASC TSREPEAT:NO")</f>
        <v>38007</v>
      </c>
      <c r="Q101">
        <v>2.04</v>
      </c>
      <c r="T101" s="16"/>
    </row>
    <row r="102" spans="2:20" x14ac:dyDescent="0.25">
      <c r="B102" t="s">
        <v>8</v>
      </c>
      <c r="C102" t="s">
        <v>3</v>
      </c>
      <c r="D102" t="s">
        <v>305</v>
      </c>
      <c r="E102">
        <f>_xll.RtGet("IDN",D102,"BID")</f>
        <v>-0.47600000000000003</v>
      </c>
      <c r="F102">
        <f>_xll.RtGet("IDN",D102,"ASK")</f>
        <v>-0.45500000000000002</v>
      </c>
      <c r="G102">
        <f t="shared" si="11"/>
        <v>-0.46550000000000002</v>
      </c>
      <c r="H102">
        <v>1</v>
      </c>
      <c r="I102">
        <v>1</v>
      </c>
      <c r="J102">
        <v>1</v>
      </c>
      <c r="K102">
        <v>1</v>
      </c>
      <c r="L102" t="s">
        <v>66</v>
      </c>
      <c r="M102" t="str">
        <f t="shared" si="12"/>
        <v>EUR</v>
      </c>
      <c r="N102" s="12" t="s">
        <v>5</v>
      </c>
      <c r="P102" s="16">
        <f>_xll.RHistory(D102,".Timestamp;.Close","START:"&amp;$P$3&amp;" NBROWS:1 INTERVAL:1D",,"SORT:ASC TSREPEAT:NO")</f>
        <v>41918</v>
      </c>
      <c r="Q102">
        <v>-1E-3</v>
      </c>
      <c r="T102" s="16"/>
    </row>
    <row r="103" spans="2:20" x14ac:dyDescent="0.25">
      <c r="B103" t="s">
        <v>9</v>
      </c>
      <c r="C103" t="s">
        <v>3</v>
      </c>
      <c r="D103" t="s">
        <v>306</v>
      </c>
      <c r="E103">
        <f>_xll.RtGet("IDN",D103,"BID")</f>
        <v>-0.47700000000000004</v>
      </c>
      <c r="F103">
        <f>_xll.RtGet("IDN",D103,"ASK")</f>
        <v>-0.45600000000000002</v>
      </c>
      <c r="G103">
        <f t="shared" si="11"/>
        <v>-0.46650000000000003</v>
      </c>
      <c r="H103">
        <v>1</v>
      </c>
      <c r="I103">
        <v>1</v>
      </c>
      <c r="J103">
        <v>1</v>
      </c>
      <c r="K103">
        <v>1</v>
      </c>
      <c r="L103" t="s">
        <v>66</v>
      </c>
      <c r="M103" t="str">
        <f t="shared" si="12"/>
        <v>EUR</v>
      </c>
      <c r="N103" s="12" t="s">
        <v>5</v>
      </c>
      <c r="P103" s="16">
        <f>_xll.RHistory(D103,".Timestamp;.Close","START:"&amp;$P$3&amp;" NBROWS:1 INTERVAL:1D",,"SORT:ASC TSREPEAT:NO")</f>
        <v>41918</v>
      </c>
      <c r="Q103">
        <v>1E-3</v>
      </c>
      <c r="T103" s="16"/>
    </row>
    <row r="104" spans="2:20" x14ac:dyDescent="0.25">
      <c r="B104" t="s">
        <v>10</v>
      </c>
      <c r="C104" t="s">
        <v>3</v>
      </c>
      <c r="D104" t="s">
        <v>307</v>
      </c>
      <c r="E104">
        <f>_xll.RtGet("IDN",D104,"BID")</f>
        <v>-0.47700000000000004</v>
      </c>
      <c r="F104">
        <f>_xll.RtGet("IDN",D104,"ASK")</f>
        <v>-0.45600000000000002</v>
      </c>
      <c r="G104">
        <f t="shared" si="11"/>
        <v>-0.46650000000000003</v>
      </c>
      <c r="H104">
        <v>1</v>
      </c>
      <c r="I104">
        <v>1</v>
      </c>
      <c r="J104">
        <v>1</v>
      </c>
      <c r="K104">
        <v>1</v>
      </c>
      <c r="L104" t="s">
        <v>66</v>
      </c>
      <c r="M104" t="str">
        <f t="shared" si="12"/>
        <v>EUR</v>
      </c>
      <c r="N104" s="12" t="s">
        <v>5</v>
      </c>
      <c r="P104" s="16">
        <f>_xll.RHistory(D104,".Timestamp;.Close","START:"&amp;$P$3&amp;" NBROWS:1 INTERVAL:1D",,"SORT:ASC TSREPEAT:NO")</f>
        <v>38007</v>
      </c>
      <c r="Q104">
        <v>2.0379999999999998</v>
      </c>
      <c r="T104" s="16"/>
    </row>
    <row r="105" spans="2:20" x14ac:dyDescent="0.25">
      <c r="B105" t="s">
        <v>11</v>
      </c>
      <c r="C105" t="s">
        <v>3</v>
      </c>
      <c r="D105" t="s">
        <v>308</v>
      </c>
      <c r="E105">
        <f>_xll.RtGet("IDN",D105,"BID")</f>
        <v>-0.47800000000000004</v>
      </c>
      <c r="F105">
        <f>_xll.RtGet("IDN",D105,"ASK")</f>
        <v>-0.45700000000000002</v>
      </c>
      <c r="G105">
        <f t="shared" si="11"/>
        <v>-0.46750000000000003</v>
      </c>
      <c r="H105">
        <v>1</v>
      </c>
      <c r="I105">
        <v>1</v>
      </c>
      <c r="J105">
        <v>1</v>
      </c>
      <c r="K105">
        <v>1</v>
      </c>
      <c r="L105" t="s">
        <v>66</v>
      </c>
      <c r="M105" t="str">
        <f t="shared" si="12"/>
        <v>EUR</v>
      </c>
      <c r="N105" s="12" t="s">
        <v>5</v>
      </c>
      <c r="P105" s="16">
        <f>_xll.RHistory(D105,".Timestamp;.Close","START:"&amp;$P$3&amp;" NBROWS:1 INTERVAL:1D",,"SORT:ASC TSREPEAT:NO")</f>
        <v>41918</v>
      </c>
      <c r="Q105">
        <v>-1.2999999999999999E-2</v>
      </c>
      <c r="T105" s="16"/>
    </row>
    <row r="106" spans="2:20" x14ac:dyDescent="0.25">
      <c r="B106" t="s">
        <v>12</v>
      </c>
      <c r="C106" t="s">
        <v>3</v>
      </c>
      <c r="D106" t="s">
        <v>309</v>
      </c>
      <c r="E106">
        <f>_xll.RtGet("IDN",D106,"BID")</f>
        <v>-0.47800000000000004</v>
      </c>
      <c r="F106">
        <f>_xll.RtGet("IDN",D106,"ASK")</f>
        <v>-0.45700000000000002</v>
      </c>
      <c r="G106">
        <f t="shared" si="11"/>
        <v>-0.46750000000000003</v>
      </c>
      <c r="H106">
        <v>1</v>
      </c>
      <c r="I106">
        <v>1</v>
      </c>
      <c r="J106">
        <v>1</v>
      </c>
      <c r="K106">
        <v>1</v>
      </c>
      <c r="L106" t="s">
        <v>66</v>
      </c>
      <c r="M106" t="str">
        <f t="shared" si="12"/>
        <v>EUR</v>
      </c>
      <c r="N106" s="12" t="s">
        <v>5</v>
      </c>
      <c r="P106" s="16">
        <f>_xll.RHistory(D106,".Timestamp;.Close","START:"&amp;$P$3&amp;" NBROWS:1 INTERVAL:1D",,"SORT:ASC TSREPEAT:NO")</f>
        <v>41918</v>
      </c>
      <c r="Q106">
        <v>-1.6E-2</v>
      </c>
      <c r="T106" s="16"/>
    </row>
    <row r="107" spans="2:20" x14ac:dyDescent="0.25">
      <c r="B107" t="s">
        <v>13</v>
      </c>
      <c r="C107" t="s">
        <v>3</v>
      </c>
      <c r="D107" t="s">
        <v>310</v>
      </c>
      <c r="E107">
        <f>_xll.RtGet("IDN",D107,"BID")</f>
        <v>-0.47700000000000004</v>
      </c>
      <c r="F107">
        <f>_xll.RtGet("IDN",D107,"ASK")</f>
        <v>-0.45600000000000002</v>
      </c>
      <c r="G107">
        <f t="shared" si="11"/>
        <v>-0.46650000000000003</v>
      </c>
      <c r="H107">
        <v>1</v>
      </c>
      <c r="I107">
        <v>1</v>
      </c>
      <c r="J107">
        <v>1</v>
      </c>
      <c r="K107">
        <v>1</v>
      </c>
      <c r="L107" t="s">
        <v>66</v>
      </c>
      <c r="M107" t="str">
        <f t="shared" si="12"/>
        <v>EUR</v>
      </c>
      <c r="N107" s="12" t="s">
        <v>5</v>
      </c>
      <c r="P107" s="16">
        <f>_xll.RHistory(D107,".Timestamp;.Close","START:"&amp;$P$3&amp;" NBROWS:1 INTERVAL:1D",,"SORT:ASC TSREPEAT:NO")</f>
        <v>38041</v>
      </c>
      <c r="Q107">
        <v>2.04</v>
      </c>
      <c r="T107" s="16"/>
    </row>
    <row r="108" spans="2:20" x14ac:dyDescent="0.25">
      <c r="B108" t="s">
        <v>16</v>
      </c>
      <c r="C108" t="s">
        <v>3</v>
      </c>
      <c r="D108" t="s">
        <v>311</v>
      </c>
      <c r="E108">
        <f>_xll.RtGet("IDN",D108,"BID")</f>
        <v>-0.47600000000000003</v>
      </c>
      <c r="F108">
        <f>_xll.RtGet("IDN",D108,"ASK")</f>
        <v>-0.45500000000000002</v>
      </c>
      <c r="G108">
        <f t="shared" si="11"/>
        <v>-0.46550000000000002</v>
      </c>
      <c r="H108">
        <v>1</v>
      </c>
      <c r="I108">
        <v>1</v>
      </c>
      <c r="J108">
        <v>1</v>
      </c>
      <c r="K108">
        <v>1</v>
      </c>
      <c r="L108" t="s">
        <v>66</v>
      </c>
      <c r="M108" t="str">
        <f t="shared" si="12"/>
        <v>EUR</v>
      </c>
      <c r="N108" s="12" t="s">
        <v>5</v>
      </c>
      <c r="P108" s="16">
        <f>_xll.RHistory(D108,".Timestamp;.Close","START:"&amp;$P$3&amp;" NBROWS:1 INTERVAL:1D",,"SORT:ASC TSREPEAT:NO")</f>
        <v>38041</v>
      </c>
      <c r="Q108">
        <v>2.09</v>
      </c>
      <c r="T108" s="16"/>
    </row>
    <row r="109" spans="2:20" x14ac:dyDescent="0.25">
      <c r="B109" t="s">
        <v>13</v>
      </c>
      <c r="C109" t="s">
        <v>3</v>
      </c>
      <c r="D109" t="s">
        <v>313</v>
      </c>
      <c r="E109">
        <f>_xll.RtGet("IDN",D109,"BID")</f>
        <v>-0.39200000000000002</v>
      </c>
      <c r="F109">
        <f>_xll.RtGet("IDN",D109,"ASK")</f>
        <v>-0.372</v>
      </c>
      <c r="G109">
        <f t="shared" ref="G109:G134" si="13">AVERAGE(E109:F109)</f>
        <v>-0.38200000000000001</v>
      </c>
      <c r="H109">
        <v>1</v>
      </c>
      <c r="I109">
        <v>1</v>
      </c>
      <c r="J109">
        <v>1</v>
      </c>
      <c r="K109">
        <v>1</v>
      </c>
      <c r="L109" t="s">
        <v>66</v>
      </c>
      <c r="M109" t="str">
        <f t="shared" ref="M109:M134" si="14">B$2</f>
        <v>EUR</v>
      </c>
      <c r="N109" s="12" t="s">
        <v>7</v>
      </c>
      <c r="P109" s="16">
        <f>_xll.RHistory(D109,".Timestamp;.Close","START:"&amp;$P$3&amp;" NBROWS:1 INTERVAL:1D",,"SORT:ASC TSREPEAT:NO")</f>
        <v>39450</v>
      </c>
      <c r="Q109">
        <v>4.51</v>
      </c>
      <c r="T109" s="16"/>
    </row>
    <row r="110" spans="2:20" x14ac:dyDescent="0.25">
      <c r="B110" t="s">
        <v>16</v>
      </c>
      <c r="C110" t="s">
        <v>3</v>
      </c>
      <c r="D110" t="s">
        <v>314</v>
      </c>
      <c r="E110">
        <f>_xll.RtGet("IDN",D110,"BID")</f>
        <v>-0.39900000000000002</v>
      </c>
      <c r="F110">
        <f>_xll.RtGet("IDN",D110,"ASK")</f>
        <v>-0.36860000000000004</v>
      </c>
      <c r="G110">
        <f t="shared" si="13"/>
        <v>-0.38380000000000003</v>
      </c>
      <c r="H110">
        <v>1</v>
      </c>
      <c r="I110">
        <v>1</v>
      </c>
      <c r="J110">
        <v>1</v>
      </c>
      <c r="K110">
        <v>1</v>
      </c>
      <c r="L110" t="s">
        <v>66</v>
      </c>
      <c r="M110" t="str">
        <f t="shared" si="14"/>
        <v>EUR</v>
      </c>
      <c r="N110" s="12" t="s">
        <v>7</v>
      </c>
      <c r="P110" s="16">
        <f>_xll.RHistory(D110,".Timestamp;.Close","START:"&amp;$P$3&amp;" NBROWS:1 INTERVAL:1D",,"SORT:ASC TSREPEAT:NO")</f>
        <v>36125</v>
      </c>
      <c r="Q110">
        <v>3.47</v>
      </c>
      <c r="T110" s="16"/>
    </row>
    <row r="111" spans="2:20" x14ac:dyDescent="0.25">
      <c r="B111" t="s">
        <v>135</v>
      </c>
      <c r="C111" t="s">
        <v>3</v>
      </c>
      <c r="D111" t="s">
        <v>315</v>
      </c>
      <c r="E111">
        <f>_xll.RtGet("IDN",D111,"BID")</f>
        <v>-0.39269999999999999</v>
      </c>
      <c r="F111">
        <f>_xll.RtGet("IDN",D111,"ASK")</f>
        <v>-0.36010000000000003</v>
      </c>
      <c r="G111">
        <f t="shared" si="13"/>
        <v>-0.37640000000000001</v>
      </c>
      <c r="H111">
        <v>1</v>
      </c>
      <c r="I111">
        <v>1</v>
      </c>
      <c r="J111">
        <v>1</v>
      </c>
      <c r="K111">
        <v>1</v>
      </c>
      <c r="L111" t="s">
        <v>66</v>
      </c>
      <c r="M111" t="str">
        <f t="shared" si="14"/>
        <v>EUR</v>
      </c>
      <c r="N111" s="12" t="s">
        <v>7</v>
      </c>
      <c r="P111" s="16">
        <f>_xll.RHistory(D111,".Timestamp;.Close","START:"&amp;$P$3&amp;" NBROWS:1 INTERVAL:1D",,"SORT:ASC TSREPEAT:NO")</f>
        <v>36271</v>
      </c>
      <c r="Q111">
        <v>2.75</v>
      </c>
      <c r="T111" s="16"/>
    </row>
    <row r="112" spans="2:20" x14ac:dyDescent="0.25">
      <c r="B112" t="s">
        <v>17</v>
      </c>
      <c r="C112" t="s">
        <v>3</v>
      </c>
      <c r="D112" t="s">
        <v>316</v>
      </c>
      <c r="E112">
        <f>_xll.RtGet("IDN",D112,"BID")</f>
        <v>-0.3674</v>
      </c>
      <c r="F112">
        <f>_xll.RtGet("IDN",D112,"ASK")</f>
        <v>-0.3574</v>
      </c>
      <c r="G112">
        <f t="shared" si="13"/>
        <v>-0.3624</v>
      </c>
      <c r="H112">
        <v>1</v>
      </c>
      <c r="I112">
        <v>1</v>
      </c>
      <c r="J112">
        <v>1</v>
      </c>
      <c r="K112">
        <v>1</v>
      </c>
      <c r="L112" t="s">
        <v>66</v>
      </c>
      <c r="M112" t="str">
        <f t="shared" si="14"/>
        <v>EUR</v>
      </c>
      <c r="N112" s="12" t="s">
        <v>7</v>
      </c>
      <c r="P112" s="16">
        <f>_xll.RHistory(D112,".Timestamp;.Close","START:"&amp;$P$3&amp;" NBROWS:1 INTERVAL:1D",,"SORT:ASC TSREPEAT:NO")</f>
        <v>36130</v>
      </c>
      <c r="Q112">
        <v>3.39</v>
      </c>
      <c r="T112" s="16"/>
    </row>
    <row r="113" spans="2:20" x14ac:dyDescent="0.25">
      <c r="B113" t="s">
        <v>18</v>
      </c>
      <c r="C113" t="s">
        <v>3</v>
      </c>
      <c r="D113" t="s">
        <v>317</v>
      </c>
      <c r="E113">
        <f>_xll.RtGet("IDN",D113,"BID")</f>
        <v>-0.32769999999999999</v>
      </c>
      <c r="F113">
        <f>_xll.RtGet("IDN",D113,"ASK")</f>
        <v>-0.31770000000000004</v>
      </c>
      <c r="G113">
        <f t="shared" si="13"/>
        <v>-0.32269999999999999</v>
      </c>
      <c r="H113">
        <v>1</v>
      </c>
      <c r="I113">
        <v>1</v>
      </c>
      <c r="J113">
        <v>1</v>
      </c>
      <c r="K113">
        <v>1</v>
      </c>
      <c r="L113" t="s">
        <v>66</v>
      </c>
      <c r="M113" t="str">
        <f t="shared" si="14"/>
        <v>EUR</v>
      </c>
      <c r="N113" s="12" t="s">
        <v>7</v>
      </c>
      <c r="P113" s="16">
        <f>_xll.RHistory(D113,".Timestamp;.Close","START:"&amp;$P$3&amp;" NBROWS:1 INTERVAL:1D",,"SORT:ASC TSREPEAT:NO")</f>
        <v>36130</v>
      </c>
      <c r="Q113">
        <v>3.46</v>
      </c>
      <c r="T113" s="16"/>
    </row>
    <row r="114" spans="2:20" x14ac:dyDescent="0.25">
      <c r="B114" t="s">
        <v>19</v>
      </c>
      <c r="C114" t="s">
        <v>3</v>
      </c>
      <c r="D114" t="s">
        <v>318</v>
      </c>
      <c r="E114">
        <f>_xll.RtGet("IDN",D114,"BID")</f>
        <v>-0.28450000000000003</v>
      </c>
      <c r="F114">
        <f>_xll.RtGet("IDN",D114,"ASK")</f>
        <v>-0.26450000000000001</v>
      </c>
      <c r="G114">
        <f t="shared" si="13"/>
        <v>-0.27450000000000002</v>
      </c>
      <c r="H114">
        <v>1</v>
      </c>
      <c r="I114">
        <v>1</v>
      </c>
      <c r="J114">
        <v>1</v>
      </c>
      <c r="K114">
        <v>1</v>
      </c>
      <c r="L114" t="s">
        <v>66</v>
      </c>
      <c r="M114" t="str">
        <f t="shared" si="14"/>
        <v>EUR</v>
      </c>
      <c r="N114" s="12" t="s">
        <v>7</v>
      </c>
      <c r="P114" s="16">
        <f>_xll.RHistory(D114,".Timestamp;.Close","START:"&amp;$P$3&amp;" NBROWS:1 INTERVAL:1D",,"SORT:ASC TSREPEAT:NO")</f>
        <v>36130</v>
      </c>
      <c r="Q114">
        <v>3.55</v>
      </c>
      <c r="T114" s="16"/>
    </row>
    <row r="115" spans="2:20" x14ac:dyDescent="0.25">
      <c r="B115" t="s">
        <v>20</v>
      </c>
      <c r="C115" t="s">
        <v>3</v>
      </c>
      <c r="D115" t="s">
        <v>319</v>
      </c>
      <c r="E115">
        <f>_xll.RtGet("IDN",D115,"BID")</f>
        <v>-0.23620000000000002</v>
      </c>
      <c r="F115">
        <f>_xll.RtGet("IDN",D115,"ASK")</f>
        <v>-0.22620000000000001</v>
      </c>
      <c r="G115">
        <f t="shared" si="13"/>
        <v>-0.23120000000000002</v>
      </c>
      <c r="H115">
        <v>1</v>
      </c>
      <c r="I115">
        <v>1</v>
      </c>
      <c r="J115">
        <v>1</v>
      </c>
      <c r="K115">
        <v>1</v>
      </c>
      <c r="L115" t="s">
        <v>66</v>
      </c>
      <c r="M115" t="str">
        <f t="shared" si="14"/>
        <v>EUR</v>
      </c>
      <c r="N115" s="12" t="s">
        <v>7</v>
      </c>
      <c r="P115" s="16">
        <f>_xll.RHistory(D115,".Timestamp;.Close","START:"&amp;$P$3&amp;" NBROWS:1 INTERVAL:1D",,"SORT:ASC TSREPEAT:NO")</f>
        <v>36130</v>
      </c>
      <c r="Q115">
        <v>3.75</v>
      </c>
      <c r="T115" s="16"/>
    </row>
    <row r="116" spans="2:20" x14ac:dyDescent="0.25">
      <c r="B116" t="s">
        <v>21</v>
      </c>
      <c r="C116" t="s">
        <v>3</v>
      </c>
      <c r="D116" t="s">
        <v>320</v>
      </c>
      <c r="E116">
        <f>_xll.RtGet("IDN",D116,"BID")</f>
        <v>-0.18210000000000001</v>
      </c>
      <c r="F116">
        <f>_xll.RtGet("IDN",D116,"ASK")</f>
        <v>-0.1721</v>
      </c>
      <c r="G116">
        <f t="shared" si="13"/>
        <v>-0.17710000000000001</v>
      </c>
      <c r="H116">
        <v>1</v>
      </c>
      <c r="I116">
        <v>1</v>
      </c>
      <c r="J116">
        <v>1</v>
      </c>
      <c r="K116">
        <v>1</v>
      </c>
      <c r="L116" t="s">
        <v>66</v>
      </c>
      <c r="M116" t="str">
        <f t="shared" si="14"/>
        <v>EUR</v>
      </c>
      <c r="N116" s="12" t="s">
        <v>7</v>
      </c>
      <c r="P116" s="16">
        <f>_xll.RHistory(D116,".Timestamp;.Close","START:"&amp;$P$3&amp;" NBROWS:1 INTERVAL:1D",,"SORT:ASC TSREPEAT:NO")</f>
        <v>36130</v>
      </c>
      <c r="Q116">
        <v>3.88</v>
      </c>
      <c r="T116" s="16"/>
    </row>
    <row r="117" spans="2:20" x14ac:dyDescent="0.25">
      <c r="B117" t="s">
        <v>22</v>
      </c>
      <c r="C117" t="s">
        <v>3</v>
      </c>
      <c r="D117" t="s">
        <v>321</v>
      </c>
      <c r="E117">
        <f>_xll.RtGet("IDN",D117,"BID")</f>
        <v>-0.13</v>
      </c>
      <c r="F117">
        <f>_xll.RtGet("IDN",D117,"ASK")</f>
        <v>-0.12000000000000001</v>
      </c>
      <c r="G117">
        <f t="shared" si="13"/>
        <v>-0.125</v>
      </c>
      <c r="H117">
        <v>1</v>
      </c>
      <c r="I117">
        <v>1</v>
      </c>
      <c r="J117">
        <v>1</v>
      </c>
      <c r="K117">
        <v>1</v>
      </c>
      <c r="L117" t="s">
        <v>66</v>
      </c>
      <c r="M117" t="str">
        <f t="shared" si="14"/>
        <v>EUR</v>
      </c>
      <c r="N117" s="12" t="s">
        <v>7</v>
      </c>
      <c r="P117" s="16">
        <f>_xll.RHistory(D117,".Timestamp;.Close","START:"&amp;$P$3&amp;" NBROWS:1 INTERVAL:1D",,"SORT:ASC TSREPEAT:NO")</f>
        <v>36130</v>
      </c>
      <c r="Q117">
        <v>3.99</v>
      </c>
      <c r="T117" s="16"/>
    </row>
    <row r="118" spans="2:20" x14ac:dyDescent="0.25">
      <c r="B118" t="s">
        <v>23</v>
      </c>
      <c r="C118" t="s">
        <v>3</v>
      </c>
      <c r="D118" t="s">
        <v>322</v>
      </c>
      <c r="E118">
        <f>_xll.RtGet("IDN",D118,"BID")</f>
        <v>-8.1799999999999998E-2</v>
      </c>
      <c r="F118">
        <f>_xll.RtGet("IDN",D118,"ASK")</f>
        <v>-7.1800000000000003E-2</v>
      </c>
      <c r="G118">
        <f t="shared" si="13"/>
        <v>-7.6800000000000007E-2</v>
      </c>
      <c r="H118">
        <v>1</v>
      </c>
      <c r="I118">
        <v>1</v>
      </c>
      <c r="J118">
        <v>1</v>
      </c>
      <c r="K118">
        <v>1</v>
      </c>
      <c r="L118" t="s">
        <v>66</v>
      </c>
      <c r="M118" t="str">
        <f t="shared" si="14"/>
        <v>EUR</v>
      </c>
      <c r="N118" s="12" t="s">
        <v>7</v>
      </c>
      <c r="P118" s="16">
        <f>_xll.RHistory(D118,".Timestamp;.Close","START:"&amp;$P$3&amp;" NBROWS:1 INTERVAL:1D",,"SORT:ASC TSREPEAT:NO")</f>
        <v>36130</v>
      </c>
      <c r="Q118">
        <v>4.0999999999999996</v>
      </c>
      <c r="T118" s="16"/>
    </row>
    <row r="119" spans="2:20" x14ac:dyDescent="0.25">
      <c r="B119" t="s">
        <v>24</v>
      </c>
      <c r="C119" t="s">
        <v>3</v>
      </c>
      <c r="D119" t="s">
        <v>323</v>
      </c>
      <c r="E119">
        <f>_xll.RtGet("IDN",D119,"BID")</f>
        <v>-3.78E-2</v>
      </c>
      <c r="F119">
        <f>_xll.RtGet("IDN",D119,"ASK")</f>
        <v>-1.78E-2</v>
      </c>
      <c r="G119">
        <f t="shared" si="13"/>
        <v>-2.7799999999999998E-2</v>
      </c>
      <c r="H119">
        <v>1</v>
      </c>
      <c r="I119">
        <v>1</v>
      </c>
      <c r="J119">
        <v>1</v>
      </c>
      <c r="K119">
        <v>1</v>
      </c>
      <c r="L119" t="s">
        <v>66</v>
      </c>
      <c r="M119" t="str">
        <f t="shared" si="14"/>
        <v>EUR</v>
      </c>
      <c r="N119" s="12" t="s">
        <v>7</v>
      </c>
      <c r="P119" s="16">
        <f>_xll.RHistory(D119,".Timestamp;.Close","START:"&amp;$P$3&amp;" NBROWS:1 INTERVAL:1D",,"SORT:ASC TSREPEAT:NO")</f>
        <v>36130</v>
      </c>
      <c r="Q119">
        <v>4.1500000000000004</v>
      </c>
      <c r="T119" s="16"/>
    </row>
    <row r="120" spans="2:20" x14ac:dyDescent="0.25">
      <c r="B120" t="s">
        <v>25</v>
      </c>
      <c r="C120" t="s">
        <v>3</v>
      </c>
      <c r="D120" t="s">
        <v>324</v>
      </c>
      <c r="E120">
        <f>_xll.RtGet("IDN",D120,"BID")</f>
        <v>2E-3</v>
      </c>
      <c r="F120">
        <f>_xll.RtGet("IDN",D120,"ASK")</f>
        <v>2.2200000000000001E-2</v>
      </c>
      <c r="G120">
        <f t="shared" si="13"/>
        <v>1.21E-2</v>
      </c>
      <c r="H120">
        <v>1</v>
      </c>
      <c r="I120">
        <v>1</v>
      </c>
      <c r="J120">
        <v>1</v>
      </c>
      <c r="K120">
        <v>1</v>
      </c>
      <c r="L120" t="s">
        <v>66</v>
      </c>
      <c r="M120" t="str">
        <f t="shared" si="14"/>
        <v>EUR</v>
      </c>
      <c r="N120" s="12" t="s">
        <v>7</v>
      </c>
      <c r="P120" s="16">
        <f>_xll.RHistory(D120,".Timestamp;.Close","START:"&amp;$P$3&amp;" NBROWS:1 INTERVAL:1D",,"SORT:ASC TSREPEAT:NO")</f>
        <v>36167</v>
      </c>
      <c r="Q120">
        <v>4.0599999999999996</v>
      </c>
      <c r="T120" s="16"/>
    </row>
    <row r="121" spans="2:20" x14ac:dyDescent="0.25">
      <c r="B121" t="s">
        <v>137</v>
      </c>
      <c r="C121" t="s">
        <v>3</v>
      </c>
      <c r="D121" t="s">
        <v>325</v>
      </c>
      <c r="E121">
        <f>_xll.RtGet("IDN",D121,"BID")</f>
        <v>4.2500000000000003E-2</v>
      </c>
      <c r="F121">
        <f>_xll.RtGet("IDN",D121,"ASK")</f>
        <v>6.25E-2</v>
      </c>
      <c r="G121">
        <f t="shared" si="13"/>
        <v>5.2500000000000005E-2</v>
      </c>
      <c r="H121">
        <v>1</v>
      </c>
      <c r="I121">
        <v>1</v>
      </c>
      <c r="J121">
        <v>1</v>
      </c>
      <c r="K121">
        <v>1</v>
      </c>
      <c r="L121" t="s">
        <v>66</v>
      </c>
      <c r="M121" t="str">
        <f t="shared" si="14"/>
        <v>EUR</v>
      </c>
      <c r="N121" s="12" t="s">
        <v>7</v>
      </c>
      <c r="P121" s="16">
        <f>_xll.RHistory(D121,".Timestamp;.Close","START:"&amp;$P$3&amp;" NBROWS:1 INTERVAL:1D",,"SORT:ASC TSREPEAT:NO")</f>
        <v>37120</v>
      </c>
      <c r="Q121">
        <v>5.2450000000000001</v>
      </c>
      <c r="T121" s="16"/>
    </row>
    <row r="122" spans="2:20" x14ac:dyDescent="0.25">
      <c r="B122" t="s">
        <v>26</v>
      </c>
      <c r="C122" t="s">
        <v>3</v>
      </c>
      <c r="D122" t="s">
        <v>326</v>
      </c>
      <c r="E122">
        <f>_xll.RtGet("IDN",D122,"BID")</f>
        <v>8.0500000000000002E-2</v>
      </c>
      <c r="F122">
        <f>_xll.RtGet("IDN",D122,"ASK")</f>
        <v>0.10050000000000001</v>
      </c>
      <c r="G122">
        <f t="shared" si="13"/>
        <v>9.0499999999999997E-2</v>
      </c>
      <c r="H122">
        <v>1</v>
      </c>
      <c r="I122">
        <v>1</v>
      </c>
      <c r="J122">
        <v>1</v>
      </c>
      <c r="K122">
        <v>1</v>
      </c>
      <c r="L122" t="s">
        <v>66</v>
      </c>
      <c r="M122" t="str">
        <f t="shared" si="14"/>
        <v>EUR</v>
      </c>
      <c r="N122" s="12" t="s">
        <v>7</v>
      </c>
      <c r="P122" s="16">
        <f>_xll.RHistory(D122,".Timestamp;.Close","START:"&amp;$P$3&amp;" NBROWS:1 INTERVAL:1D",,"SORT:ASC TSREPEAT:NO")</f>
        <v>37120</v>
      </c>
      <c r="Q122">
        <v>5.3125</v>
      </c>
      <c r="T122" s="16"/>
    </row>
    <row r="123" spans="2:20" x14ac:dyDescent="0.25">
      <c r="B123" t="s">
        <v>138</v>
      </c>
      <c r="C123" t="s">
        <v>3</v>
      </c>
      <c r="D123" t="s">
        <v>327</v>
      </c>
      <c r="E123">
        <f>_xll.RtGet("IDN",D123,"BID")</f>
        <v>0.1139</v>
      </c>
      <c r="F123">
        <f>_xll.RtGet("IDN",D123,"ASK")</f>
        <v>0.13390000000000002</v>
      </c>
      <c r="G123">
        <f t="shared" si="13"/>
        <v>0.12390000000000001</v>
      </c>
      <c r="H123">
        <v>1</v>
      </c>
      <c r="I123">
        <v>1</v>
      </c>
      <c r="J123">
        <v>1</v>
      </c>
      <c r="K123">
        <v>1</v>
      </c>
      <c r="L123" t="s">
        <v>66</v>
      </c>
      <c r="M123" t="str">
        <f t="shared" si="14"/>
        <v>EUR</v>
      </c>
      <c r="N123" s="12" t="s">
        <v>7</v>
      </c>
      <c r="P123" s="16">
        <f>_xll.RHistory(D123,".Timestamp;.Close","START:"&amp;$P$3&amp;" NBROWS:1 INTERVAL:1D",,"SORT:ASC TSREPEAT:NO")</f>
        <v>37120</v>
      </c>
      <c r="Q123">
        <v>5.375</v>
      </c>
      <c r="T123" s="16"/>
    </row>
    <row r="124" spans="2:20" x14ac:dyDescent="0.25">
      <c r="B124" t="s">
        <v>139</v>
      </c>
      <c r="C124" t="s">
        <v>3</v>
      </c>
      <c r="D124" t="s">
        <v>328</v>
      </c>
      <c r="E124">
        <f>_xll.RtGet("IDN",D124,"BID")</f>
        <v>0.14319999999999999</v>
      </c>
      <c r="F124">
        <f>_xll.RtGet("IDN",D124,"ASK")</f>
        <v>0.16320000000000001</v>
      </c>
      <c r="G124">
        <f t="shared" si="13"/>
        <v>0.1532</v>
      </c>
      <c r="H124">
        <v>1</v>
      </c>
      <c r="I124">
        <v>1</v>
      </c>
      <c r="J124">
        <v>1</v>
      </c>
      <c r="K124">
        <v>1</v>
      </c>
      <c r="L124" t="s">
        <v>66</v>
      </c>
      <c r="M124" t="str">
        <f t="shared" si="14"/>
        <v>EUR</v>
      </c>
      <c r="N124" s="12" t="s">
        <v>7</v>
      </c>
      <c r="P124" s="16">
        <f>_xll.RHistory(D124,".Timestamp;.Close","START:"&amp;$P$3&amp;" NBROWS:1 INTERVAL:1D",,"SORT:ASC TSREPEAT:NO")</f>
        <v>37120</v>
      </c>
      <c r="Q124">
        <v>5.4275000000000002</v>
      </c>
      <c r="T124" s="16"/>
    </row>
    <row r="125" spans="2:20" x14ac:dyDescent="0.25">
      <c r="B125" t="s">
        <v>27</v>
      </c>
      <c r="C125" t="s">
        <v>3</v>
      </c>
      <c r="D125" t="s">
        <v>329</v>
      </c>
      <c r="E125">
        <f>_xll.RtGet("IDN",D125,"BID")</f>
        <v>0.16930000000000001</v>
      </c>
      <c r="F125">
        <f>_xll.RtGet("IDN",D125,"ASK")</f>
        <v>0.17930000000000001</v>
      </c>
      <c r="G125">
        <f t="shared" si="13"/>
        <v>0.17430000000000001</v>
      </c>
      <c r="H125">
        <v>1</v>
      </c>
      <c r="I125">
        <v>1</v>
      </c>
      <c r="J125">
        <v>1</v>
      </c>
      <c r="K125">
        <v>1</v>
      </c>
      <c r="L125" t="s">
        <v>66</v>
      </c>
      <c r="M125" t="str">
        <f t="shared" si="14"/>
        <v>EUR</v>
      </c>
      <c r="N125" s="12" t="s">
        <v>7</v>
      </c>
      <c r="P125" s="16">
        <f>_xll.RHistory(D125,".Timestamp;.Close","START:"&amp;$P$3&amp;" NBROWS:1 INTERVAL:1D",,"SORT:ASC TSREPEAT:NO")</f>
        <v>37120</v>
      </c>
      <c r="Q125">
        <v>5.4725000000000001</v>
      </c>
      <c r="T125" s="16"/>
    </row>
    <row r="126" spans="2:20" x14ac:dyDescent="0.25">
      <c r="B126" t="s">
        <v>140</v>
      </c>
      <c r="C126" t="s">
        <v>3</v>
      </c>
      <c r="D126" t="s">
        <v>330</v>
      </c>
      <c r="E126">
        <f>_xll.RtGet("IDN",D126,"BID")</f>
        <v>0.18740000000000001</v>
      </c>
      <c r="F126">
        <f>_xll.RtGet("IDN",D126,"ASK")</f>
        <v>0.20770000000000002</v>
      </c>
      <c r="G126">
        <f t="shared" si="13"/>
        <v>0.19755</v>
      </c>
      <c r="H126">
        <v>1</v>
      </c>
      <c r="I126">
        <v>1</v>
      </c>
      <c r="J126">
        <v>1</v>
      </c>
      <c r="K126">
        <v>1</v>
      </c>
      <c r="L126" t="s">
        <v>66</v>
      </c>
      <c r="M126" t="str">
        <f t="shared" si="14"/>
        <v>EUR</v>
      </c>
      <c r="N126" s="12" t="s">
        <v>7</v>
      </c>
      <c r="P126" s="16">
        <f>_xll.RHistory(D126,".Timestamp;.Close","START:"&amp;$P$3&amp;" NBROWS:1 INTERVAL:1D",,"SORT:ASC TSREPEAT:NO")</f>
        <v>37120</v>
      </c>
      <c r="Q126">
        <v>5.51</v>
      </c>
      <c r="T126" s="16"/>
    </row>
    <row r="127" spans="2:20" x14ac:dyDescent="0.25">
      <c r="B127" t="s">
        <v>141</v>
      </c>
      <c r="C127" t="s">
        <v>3</v>
      </c>
      <c r="D127" t="s">
        <v>331</v>
      </c>
      <c r="E127">
        <f>_xll.RtGet("IDN",D127,"BID")</f>
        <v>0.2026</v>
      </c>
      <c r="F127">
        <f>_xll.RtGet("IDN",D127,"ASK")</f>
        <v>0.2223</v>
      </c>
      <c r="G127">
        <f t="shared" si="13"/>
        <v>0.21245</v>
      </c>
      <c r="H127">
        <v>1</v>
      </c>
      <c r="I127">
        <v>1</v>
      </c>
      <c r="J127">
        <v>1</v>
      </c>
      <c r="K127">
        <v>1</v>
      </c>
      <c r="L127" t="s">
        <v>66</v>
      </c>
      <c r="M127" t="str">
        <f t="shared" si="14"/>
        <v>EUR</v>
      </c>
      <c r="N127" s="12" t="s">
        <v>7</v>
      </c>
      <c r="P127" s="16">
        <f>_xll.RHistory(D127,".Timestamp;.Close","START:"&amp;$P$3&amp;" NBROWS:1 INTERVAL:1D",,"SORT:ASC TSREPEAT:NO")</f>
        <v>37120</v>
      </c>
      <c r="Q127">
        <v>5.5425000000000004</v>
      </c>
      <c r="T127" s="16"/>
    </row>
    <row r="128" spans="2:20" x14ac:dyDescent="0.25">
      <c r="B128" t="s">
        <v>142</v>
      </c>
      <c r="C128" t="s">
        <v>3</v>
      </c>
      <c r="D128" t="s">
        <v>332</v>
      </c>
      <c r="E128">
        <f>_xll.RtGet("IDN",D128,"BID")</f>
        <v>0.21330000000000002</v>
      </c>
      <c r="F128">
        <f>_xll.RtGet("IDN",D128,"ASK")</f>
        <v>0.23300000000000001</v>
      </c>
      <c r="G128">
        <f t="shared" si="13"/>
        <v>0.22315000000000002</v>
      </c>
      <c r="H128">
        <v>1</v>
      </c>
      <c r="I128">
        <v>1</v>
      </c>
      <c r="J128">
        <v>1</v>
      </c>
      <c r="K128">
        <v>1</v>
      </c>
      <c r="L128" t="s">
        <v>66</v>
      </c>
      <c r="M128" t="str">
        <f t="shared" si="14"/>
        <v>EUR</v>
      </c>
      <c r="N128" s="12" t="s">
        <v>7</v>
      </c>
      <c r="P128" s="16">
        <f>_xll.RHistory(D128,".Timestamp;.Close","START:"&amp;$P$3&amp;" NBROWS:1 INTERVAL:1D",,"SORT:ASC TSREPEAT:NO")</f>
        <v>37120</v>
      </c>
      <c r="Q128">
        <v>5.57</v>
      </c>
      <c r="T128" s="16"/>
    </row>
    <row r="129" spans="1:20" x14ac:dyDescent="0.25">
      <c r="B129" t="s">
        <v>143</v>
      </c>
      <c r="C129" t="s">
        <v>3</v>
      </c>
      <c r="D129" t="s">
        <v>333</v>
      </c>
      <c r="E129">
        <f>_xll.RtGet("IDN",D129,"BID")</f>
        <v>0.21960000000000002</v>
      </c>
      <c r="F129">
        <f>_xll.RtGet("IDN",D129,"ASK")</f>
        <v>0.23960000000000001</v>
      </c>
      <c r="G129">
        <f t="shared" si="13"/>
        <v>0.22960000000000003</v>
      </c>
      <c r="H129">
        <v>1</v>
      </c>
      <c r="I129">
        <v>1</v>
      </c>
      <c r="J129">
        <v>1</v>
      </c>
      <c r="K129">
        <v>1</v>
      </c>
      <c r="L129" t="s">
        <v>66</v>
      </c>
      <c r="M129" t="str">
        <f t="shared" si="14"/>
        <v>EUR</v>
      </c>
      <c r="N129" s="12" t="s">
        <v>7</v>
      </c>
      <c r="P129" s="16">
        <f>_xll.RHistory(D129,".Timestamp;.Close","START:"&amp;$P$3&amp;" NBROWS:1 INTERVAL:1D",,"SORT:ASC TSREPEAT:NO")</f>
        <v>37120</v>
      </c>
      <c r="Q129">
        <v>5.5925000000000002</v>
      </c>
      <c r="T129" s="16"/>
    </row>
    <row r="130" spans="1:20" x14ac:dyDescent="0.25">
      <c r="B130" t="s">
        <v>28</v>
      </c>
      <c r="C130" t="s">
        <v>3</v>
      </c>
      <c r="D130" t="s">
        <v>334</v>
      </c>
      <c r="E130">
        <f>_xll.RtGet("IDN",D130,"BID")</f>
        <v>0.2225</v>
      </c>
      <c r="F130">
        <f>_xll.RtGet("IDN",D130,"ASK")</f>
        <v>0.2427</v>
      </c>
      <c r="G130">
        <f t="shared" si="13"/>
        <v>0.2326</v>
      </c>
      <c r="H130">
        <v>1</v>
      </c>
      <c r="I130">
        <v>1</v>
      </c>
      <c r="J130">
        <v>1</v>
      </c>
      <c r="K130">
        <v>1</v>
      </c>
      <c r="L130" t="s">
        <v>66</v>
      </c>
      <c r="M130" t="str">
        <f t="shared" si="14"/>
        <v>EUR</v>
      </c>
      <c r="N130" s="12" t="s">
        <v>7</v>
      </c>
      <c r="P130" s="16">
        <f>_xll.RHistory(D130,".Timestamp;.Close","START:"&amp;$P$3&amp;" NBROWS:1 INTERVAL:1D",,"SORT:ASC TSREPEAT:NO")</f>
        <v>37120</v>
      </c>
      <c r="Q130">
        <v>5.6124999999999998</v>
      </c>
      <c r="T130" s="16"/>
    </row>
    <row r="131" spans="1:20" x14ac:dyDescent="0.25">
      <c r="B131" t="s">
        <v>29</v>
      </c>
      <c r="C131" t="s">
        <v>3</v>
      </c>
      <c r="D131" t="s">
        <v>335</v>
      </c>
      <c r="E131">
        <f>_xll.RtGet("IDN",D131,"BID")</f>
        <v>0.1963</v>
      </c>
      <c r="F131">
        <f>_xll.RtGet("IDN",D131,"ASK")</f>
        <v>0.20630000000000001</v>
      </c>
      <c r="G131">
        <f t="shared" si="13"/>
        <v>0.20130000000000001</v>
      </c>
      <c r="H131">
        <v>1</v>
      </c>
      <c r="I131">
        <v>1</v>
      </c>
      <c r="J131">
        <v>1</v>
      </c>
      <c r="K131">
        <v>1</v>
      </c>
      <c r="L131" t="s">
        <v>66</v>
      </c>
      <c r="M131" t="str">
        <f t="shared" si="14"/>
        <v>EUR</v>
      </c>
      <c r="N131" s="12" t="s">
        <v>7</v>
      </c>
      <c r="P131" s="16">
        <f>_xll.RHistory(D131,".Timestamp;.Close","START:"&amp;$P$3&amp;" NBROWS:1 INTERVAL:1D",,"SORT:ASC TSREPEAT:NO")</f>
        <v>37120</v>
      </c>
      <c r="Q131">
        <v>5.665</v>
      </c>
      <c r="T131" s="16"/>
    </row>
    <row r="132" spans="1:20" x14ac:dyDescent="0.25">
      <c r="B132" t="s">
        <v>30</v>
      </c>
      <c r="C132" t="s">
        <v>3</v>
      </c>
      <c r="D132" t="s">
        <v>336</v>
      </c>
      <c r="E132">
        <f>_xll.RtGet("IDN",D132,"BID")</f>
        <v>0.14530000000000001</v>
      </c>
      <c r="F132">
        <f>_xll.RtGet("IDN",D132,"ASK")</f>
        <v>0.15529999999999999</v>
      </c>
      <c r="G132">
        <f t="shared" si="13"/>
        <v>0.15029999999999999</v>
      </c>
      <c r="H132">
        <v>1</v>
      </c>
      <c r="I132">
        <v>1</v>
      </c>
      <c r="J132">
        <v>1</v>
      </c>
      <c r="K132">
        <v>1</v>
      </c>
      <c r="L132" t="s">
        <v>66</v>
      </c>
      <c r="M132" t="str">
        <f t="shared" si="14"/>
        <v>EUR</v>
      </c>
      <c r="N132" s="12" t="s">
        <v>7</v>
      </c>
      <c r="P132" s="16">
        <f>_xll.RHistory(D132,".Timestamp;.Close","START:"&amp;$P$3&amp;" NBROWS:1 INTERVAL:1D",,"SORT:ASC TSREPEAT:NO")</f>
        <v>37120</v>
      </c>
      <c r="Q132">
        <v>5.6675000000000004</v>
      </c>
      <c r="T132" s="16"/>
    </row>
    <row r="133" spans="1:20" x14ac:dyDescent="0.25">
      <c r="B133" t="s">
        <v>152</v>
      </c>
      <c r="C133" t="s">
        <v>3</v>
      </c>
      <c r="D133" t="s">
        <v>337</v>
      </c>
      <c r="E133">
        <f>_xll.RtGet("IDN",D133,"BID")</f>
        <v>6.5299999999999997E-2</v>
      </c>
      <c r="F133">
        <f>_xll.RtGet("IDN",D133,"ASK")</f>
        <v>7.5300000000000006E-2</v>
      </c>
      <c r="G133">
        <f t="shared" si="13"/>
        <v>7.0300000000000001E-2</v>
      </c>
      <c r="H133">
        <v>1</v>
      </c>
      <c r="I133">
        <v>1</v>
      </c>
      <c r="J133">
        <v>1</v>
      </c>
      <c r="K133">
        <v>1</v>
      </c>
      <c r="L133" t="s">
        <v>66</v>
      </c>
      <c r="M133" t="str">
        <f t="shared" si="14"/>
        <v>EUR</v>
      </c>
      <c r="N133" s="12" t="s">
        <v>7</v>
      </c>
      <c r="P133" s="16">
        <f>_xll.RHistory(D133,".Timestamp;.Close","START:"&amp;$P$3&amp;" NBROWS:1 INTERVAL:1D",,"SORT:ASC TSREPEAT:NO")</f>
        <v>40599</v>
      </c>
      <c r="Q133">
        <v>3.42</v>
      </c>
      <c r="T133" s="16"/>
    </row>
    <row r="134" spans="1:20" x14ac:dyDescent="0.25">
      <c r="B134" t="s">
        <v>153</v>
      </c>
      <c r="C134" t="s">
        <v>3</v>
      </c>
      <c r="D134" t="s">
        <v>338</v>
      </c>
      <c r="E134">
        <f>_xll.RtGet("IDN",D134,"BID")</f>
        <v>-6.0000000000000001E-3</v>
      </c>
      <c r="F134">
        <f>_xll.RtGet("IDN",D134,"ASK")</f>
        <v>1.4E-2</v>
      </c>
      <c r="G134">
        <f t="shared" si="13"/>
        <v>4.0000000000000001E-3</v>
      </c>
      <c r="H134">
        <v>1</v>
      </c>
      <c r="I134">
        <v>1</v>
      </c>
      <c r="J134">
        <v>1</v>
      </c>
      <c r="K134">
        <v>1</v>
      </c>
      <c r="L134" t="s">
        <v>66</v>
      </c>
      <c r="M134" t="str">
        <f t="shared" si="14"/>
        <v>EUR</v>
      </c>
      <c r="N134" s="12" t="s">
        <v>7</v>
      </c>
      <c r="P134" s="16">
        <f>_xll.RHistory(D134,".Timestamp;.Close","START:"&amp;$P$3&amp;" NBROWS:1 INTERVAL:1D",,"SORT:ASC TSREPEAT:NO")</f>
        <v>40602</v>
      </c>
      <c r="Q134">
        <v>3.38</v>
      </c>
      <c r="T134" s="16"/>
    </row>
    <row r="135" spans="1:20" x14ac:dyDescent="0.25">
      <c r="N135" s="12"/>
      <c r="P135" s="16"/>
    </row>
    <row r="136" spans="1:20" x14ac:dyDescent="0.25">
      <c r="D136" t="s">
        <v>229</v>
      </c>
      <c r="N136" s="12"/>
      <c r="P136" s="16"/>
    </row>
    <row r="137" spans="1:20" x14ac:dyDescent="0.25">
      <c r="D137" t="s">
        <v>230</v>
      </c>
      <c r="N137" s="12"/>
      <c r="P137" s="16"/>
    </row>
    <row r="138" spans="1:20" x14ac:dyDescent="0.25">
      <c r="D138" t="s">
        <v>231</v>
      </c>
      <c r="N138" s="12"/>
      <c r="P138" s="16"/>
    </row>
    <row r="139" spans="1:20" x14ac:dyDescent="0.25">
      <c r="D139" t="s">
        <v>232</v>
      </c>
      <c r="N139" s="12"/>
      <c r="P139" s="16"/>
    </row>
    <row r="140" spans="1:20" x14ac:dyDescent="0.25">
      <c r="D140" t="s">
        <v>233</v>
      </c>
      <c r="N140" s="12"/>
      <c r="P140" s="16"/>
    </row>
    <row r="141" spans="1:20" x14ac:dyDescent="0.25">
      <c r="D141" t="s">
        <v>230</v>
      </c>
      <c r="N141" s="12"/>
      <c r="P141" s="16"/>
    </row>
    <row r="142" spans="1:20" x14ac:dyDescent="0.25">
      <c r="N142" s="12"/>
      <c r="P142" s="16"/>
    </row>
    <row r="143" spans="1:20" x14ac:dyDescent="0.25">
      <c r="A143" t="s">
        <v>188</v>
      </c>
      <c r="B143" t="s">
        <v>112</v>
      </c>
      <c r="C143" t="s">
        <v>2</v>
      </c>
      <c r="D143" t="s">
        <v>229</v>
      </c>
      <c r="G143">
        <f>_xll.RtGet("IDN",D143,"PRIMACT_1")</f>
        <v>-0.50600000000000001</v>
      </c>
      <c r="H143">
        <v>1</v>
      </c>
      <c r="I143">
        <v>1</v>
      </c>
      <c r="J143">
        <v>1</v>
      </c>
      <c r="K143">
        <v>1</v>
      </c>
      <c r="L143" t="s">
        <v>66</v>
      </c>
      <c r="M143" t="str">
        <f t="shared" ref="M143" si="15">B$2</f>
        <v>EUR</v>
      </c>
      <c r="N143" s="12"/>
      <c r="P143" s="16">
        <f>_xll.RHistory(D143,".Timestamp;.Close","START:01-Mar-1995 NBROWS:1 INTERVAL:1D",,"SORT:ASC TSREPEAT:NO")</f>
        <v>36159</v>
      </c>
      <c r="Q143">
        <v>3.2509999999999999</v>
      </c>
    </row>
    <row r="144" spans="1:20" x14ac:dyDescent="0.25">
      <c r="A144" t="s">
        <v>189</v>
      </c>
      <c r="B144" t="s">
        <v>70</v>
      </c>
      <c r="C144" t="s">
        <v>2</v>
      </c>
      <c r="D144" t="s">
        <v>524</v>
      </c>
      <c r="G144" t="str">
        <f>_xll.RtGet("IDN",A144,"PRIMACT_1")</f>
        <v>#N/A The record could not be found</v>
      </c>
      <c r="H144">
        <v>1</v>
      </c>
      <c r="I144">
        <v>1</v>
      </c>
      <c r="J144">
        <v>1</v>
      </c>
      <c r="K144">
        <v>1</v>
      </c>
      <c r="L144" t="s">
        <v>66</v>
      </c>
      <c r="M144" t="str">
        <f t="shared" ref="M144:M157" si="16">B$2</f>
        <v>EUR</v>
      </c>
      <c r="P144" s="16" t="str">
        <f>_xll.RHistory(D144,".Timestamp;.Close","START:01-Mar-1995 NBROWS:1 INTERVAL:1D",,"SORT:ASC TSREPEAT:NO")</f>
        <v>Invalid RIC(s): EURIBOR2WD=</v>
      </c>
      <c r="Q144">
        <v>142.005</v>
      </c>
    </row>
    <row r="145" spans="1:23" x14ac:dyDescent="0.25">
      <c r="A145" t="s">
        <v>190</v>
      </c>
      <c r="B145" t="s">
        <v>187</v>
      </c>
      <c r="C145" t="s">
        <v>2</v>
      </c>
      <c r="D145" t="s">
        <v>525</v>
      </c>
      <c r="G145" t="str">
        <f>_xll.RtGet("IDN",A145,"PRIMACT_1")</f>
        <v>#N/A</v>
      </c>
      <c r="H145">
        <v>1</v>
      </c>
      <c r="I145">
        <v>1</v>
      </c>
      <c r="J145">
        <v>1</v>
      </c>
      <c r="K145">
        <v>1</v>
      </c>
      <c r="L145" t="s">
        <v>66</v>
      </c>
      <c r="M145" t="str">
        <f t="shared" si="16"/>
        <v>EUR</v>
      </c>
      <c r="P145" s="16" t="str">
        <f>_xll.RHistory(D145,".Timestamp;.Close","START:01-Mar-1995 NBROWS:1 INTERVAL:1D",,"SORT:ASC TSREPEAT:NO")</f>
        <v>Invalid RIC(s): EURIBOR3WD=</v>
      </c>
      <c r="Q145">
        <v>143.005</v>
      </c>
    </row>
    <row r="146" spans="1:23" x14ac:dyDescent="0.25">
      <c r="A146" t="s">
        <v>191</v>
      </c>
      <c r="B146" t="s">
        <v>5</v>
      </c>
      <c r="C146" t="s">
        <v>2</v>
      </c>
      <c r="D146" t="s">
        <v>230</v>
      </c>
      <c r="G146" t="str">
        <f>_xll.RtGet("IDN",A146,"PRIMACT_1")</f>
        <v>#N/A The record could not be found</v>
      </c>
      <c r="H146">
        <v>1</v>
      </c>
      <c r="I146">
        <v>1</v>
      </c>
      <c r="J146">
        <v>1</v>
      </c>
      <c r="K146">
        <v>1</v>
      </c>
      <c r="L146" t="s">
        <v>66</v>
      </c>
      <c r="M146" t="str">
        <f t="shared" si="16"/>
        <v>EUR</v>
      </c>
      <c r="P146" s="16">
        <f>_xll.RHistory(D146,".Timestamp;.Close","START:01-Mar-1995 NBROWS:1 INTERVAL:1D",,"SORT:ASC TSREPEAT:NO")</f>
        <v>34759</v>
      </c>
      <c r="Q146">
        <v>5.0007000000000001</v>
      </c>
    </row>
    <row r="147" spans="1:23" x14ac:dyDescent="0.25">
      <c r="A147" t="s">
        <v>192</v>
      </c>
      <c r="B147" t="s">
        <v>6</v>
      </c>
      <c r="C147" t="s">
        <v>2</v>
      </c>
      <c r="D147" t="s">
        <v>526</v>
      </c>
      <c r="G147" t="str">
        <f>_xll.RtGet("IDN",A147,"PRIMACT_1")</f>
        <v>#N/A The record could not be found</v>
      </c>
      <c r="H147">
        <v>1</v>
      </c>
      <c r="I147">
        <v>1</v>
      </c>
      <c r="J147">
        <v>1</v>
      </c>
      <c r="K147">
        <v>1</v>
      </c>
      <c r="L147" t="s">
        <v>66</v>
      </c>
      <c r="M147" t="str">
        <f t="shared" si="16"/>
        <v>EUR</v>
      </c>
      <c r="P147" s="16" t="str">
        <f>_xll.RHistory(D147,".Timestamp;.Close","START:01-Mar-1995 NBROWS:1 INTERVAL:1D",,"SORT:ASC TSREPEAT:NO")</f>
        <v>Invalid RIC(s): EURIBOR2MD=</v>
      </c>
      <c r="Q147">
        <v>145.005</v>
      </c>
    </row>
    <row r="148" spans="1:23" x14ac:dyDescent="0.25">
      <c r="A148" t="s">
        <v>193</v>
      </c>
      <c r="B148" t="s">
        <v>7</v>
      </c>
      <c r="C148" t="s">
        <v>2</v>
      </c>
      <c r="D148" t="s">
        <v>231</v>
      </c>
      <c r="G148" t="str">
        <f>_xll.RtGet("IDN",A148,"PRIMACT_1")</f>
        <v>#N/A The record could not be found</v>
      </c>
      <c r="H148">
        <v>1</v>
      </c>
      <c r="I148">
        <v>1</v>
      </c>
      <c r="J148">
        <v>1</v>
      </c>
      <c r="K148">
        <v>1</v>
      </c>
      <c r="L148" t="s">
        <v>66</v>
      </c>
      <c r="M148" t="str">
        <f t="shared" si="16"/>
        <v>EUR</v>
      </c>
      <c r="P148" s="16">
        <f>_xll.RHistory(D148,".Timestamp;.Close","START:01-Mar-1995 NBROWS:1 INTERVAL:1D",,"SORT:ASC TSREPEAT:NO")</f>
        <v>34759</v>
      </c>
      <c r="Q148">
        <v>5.1016700000000004</v>
      </c>
    </row>
    <row r="149" spans="1:23" x14ac:dyDescent="0.25">
      <c r="A149" t="s">
        <v>194</v>
      </c>
      <c r="B149" t="s">
        <v>8</v>
      </c>
      <c r="C149" t="s">
        <v>2</v>
      </c>
      <c r="D149" t="s">
        <v>527</v>
      </c>
      <c r="G149" t="str">
        <f>_xll.RtGet("IDN",A149,"PRIMACT_1")</f>
        <v>#N/A The record could not be found</v>
      </c>
      <c r="H149">
        <v>1</v>
      </c>
      <c r="I149">
        <v>1</v>
      </c>
      <c r="J149">
        <v>1</v>
      </c>
      <c r="K149">
        <v>1</v>
      </c>
      <c r="L149" t="s">
        <v>66</v>
      </c>
      <c r="M149" t="str">
        <f t="shared" si="16"/>
        <v>EUR</v>
      </c>
      <c r="P149" s="16" t="str">
        <f>_xll.RHistory(D149,".Timestamp;.Close","START:01-Mar-1995 NBROWS:1 INTERVAL:1D",,"SORT:ASC TSREPEAT:NO")</f>
        <v>Invalid RIC(s): EURIBOR4MD=</v>
      </c>
      <c r="Q149">
        <v>147.005</v>
      </c>
    </row>
    <row r="150" spans="1:23" x14ac:dyDescent="0.25">
      <c r="A150" t="s">
        <v>195</v>
      </c>
      <c r="B150" t="s">
        <v>9</v>
      </c>
      <c r="C150" t="s">
        <v>2</v>
      </c>
      <c r="D150" t="s">
        <v>528</v>
      </c>
      <c r="G150" t="str">
        <f>_xll.RtGet("IDN",A150,"PRIMACT_1")</f>
        <v>#N/A The record could not be found</v>
      </c>
      <c r="H150">
        <v>1</v>
      </c>
      <c r="I150">
        <v>1</v>
      </c>
      <c r="J150">
        <v>1</v>
      </c>
      <c r="K150">
        <v>1</v>
      </c>
      <c r="L150" t="s">
        <v>66</v>
      </c>
      <c r="M150" t="str">
        <f t="shared" si="16"/>
        <v>EUR</v>
      </c>
      <c r="P150" s="16" t="str">
        <f>_xll.RHistory(D150,".Timestamp;.Close","START:01-Mar-1995 NBROWS:1 INTERVAL:1D",,"SORT:ASC TSREPEAT:NO")</f>
        <v>Invalid RIC(s): EURIBOR5MD=</v>
      </c>
      <c r="Q150">
        <v>148.005</v>
      </c>
    </row>
    <row r="151" spans="1:23" x14ac:dyDescent="0.25">
      <c r="A151" t="s">
        <v>196</v>
      </c>
      <c r="B151" t="s">
        <v>10</v>
      </c>
      <c r="C151" t="s">
        <v>2</v>
      </c>
      <c r="D151" t="s">
        <v>232</v>
      </c>
      <c r="G151" t="str">
        <f>_xll.RtGet("IDN",A151,"PRIMACT_1")</f>
        <v>#N/A The record could not be found</v>
      </c>
      <c r="H151">
        <v>1</v>
      </c>
      <c r="I151">
        <v>1</v>
      </c>
      <c r="J151">
        <v>1</v>
      </c>
      <c r="K151">
        <v>1</v>
      </c>
      <c r="L151" t="s">
        <v>66</v>
      </c>
      <c r="M151" t="str">
        <f t="shared" si="16"/>
        <v>EUR</v>
      </c>
      <c r="P151" s="16">
        <f>_xll.RHistory(D151,".Timestamp;.Close","START:01-Mar-1995 NBROWS:1 INTERVAL:1D",,"SORT:ASC TSREPEAT:NO")</f>
        <v>34759</v>
      </c>
      <c r="Q151">
        <v>5.2957999999999998</v>
      </c>
    </row>
    <row r="152" spans="1:23" x14ac:dyDescent="0.25">
      <c r="A152" t="s">
        <v>197</v>
      </c>
      <c r="B152" t="s">
        <v>11</v>
      </c>
      <c r="C152" t="s">
        <v>2</v>
      </c>
      <c r="D152" t="s">
        <v>529</v>
      </c>
      <c r="G152" t="str">
        <f>_xll.RtGet("IDN",A152,"PRIMACT_1")</f>
        <v>#N/A The record could not be found</v>
      </c>
      <c r="H152">
        <v>1</v>
      </c>
      <c r="I152">
        <v>1</v>
      </c>
      <c r="J152">
        <v>1</v>
      </c>
      <c r="K152">
        <v>1</v>
      </c>
      <c r="L152" t="s">
        <v>66</v>
      </c>
      <c r="M152" t="str">
        <f t="shared" si="16"/>
        <v>EUR</v>
      </c>
      <c r="P152" s="16" t="str">
        <f>_xll.RHistory(D152,".Timestamp;.Close","START:01-Mar-1995 NBROWS:1 INTERVAL:1D",,"SORT:ASC TSREPEAT:NO")</f>
        <v>Invalid RIC(s): EURIBOR7MD=</v>
      </c>
      <c r="Q152">
        <v>150.005</v>
      </c>
    </row>
    <row r="153" spans="1:23" x14ac:dyDescent="0.25">
      <c r="A153" t="s">
        <v>198</v>
      </c>
      <c r="B153" t="s">
        <v>12</v>
      </c>
      <c r="C153" t="s">
        <v>2</v>
      </c>
      <c r="D153" t="s">
        <v>530</v>
      </c>
      <c r="G153" t="str">
        <f>_xll.RtGet("IDN",A153,"PRIMACT_1")</f>
        <v>#N/A The record could not be found</v>
      </c>
      <c r="H153">
        <v>1</v>
      </c>
      <c r="I153">
        <v>1</v>
      </c>
      <c r="J153">
        <v>1</v>
      </c>
      <c r="K153">
        <v>1</v>
      </c>
      <c r="L153" t="s">
        <v>66</v>
      </c>
      <c r="M153" t="str">
        <f t="shared" si="16"/>
        <v>EUR</v>
      </c>
      <c r="P153" s="16" t="str">
        <f>_xll.RHistory(D153,".Timestamp;.Close","START:01-Mar-1995 NBROWS:1 INTERVAL:1D",,"SORT:ASC TSREPEAT:NO")</f>
        <v>Invalid RIC(s): EURIBOR8MD=</v>
      </c>
      <c r="Q153">
        <v>151.005</v>
      </c>
    </row>
    <row r="154" spans="1:23" x14ac:dyDescent="0.25">
      <c r="A154" t="s">
        <v>199</v>
      </c>
      <c r="B154" t="s">
        <v>13</v>
      </c>
      <c r="C154" t="s">
        <v>2</v>
      </c>
      <c r="D154" t="s">
        <v>531</v>
      </c>
      <c r="G154" t="str">
        <f>_xll.RtGet("IDN",A154,"PRIMACT_1")</f>
        <v>#N/A The record could not be found</v>
      </c>
      <c r="H154">
        <v>1</v>
      </c>
      <c r="I154">
        <v>1</v>
      </c>
      <c r="J154">
        <v>1</v>
      </c>
      <c r="K154">
        <v>1</v>
      </c>
      <c r="L154" t="s">
        <v>66</v>
      </c>
      <c r="M154" t="str">
        <f t="shared" si="16"/>
        <v>EUR</v>
      </c>
      <c r="P154" s="16" t="str">
        <f>_xll.RHistory(D154,".Timestamp;.Close","START:01-Mar-1995 NBROWS:1 INTERVAL:1D",,"SORT:ASC TSREPEAT:NO")</f>
        <v>Invalid RIC(s): EURIBOR9MD=</v>
      </c>
      <c r="Q154">
        <v>152.005</v>
      </c>
    </row>
    <row r="155" spans="1:23" x14ac:dyDescent="0.25">
      <c r="A155" t="s">
        <v>200</v>
      </c>
      <c r="B155" t="s">
        <v>14</v>
      </c>
      <c r="C155" t="s">
        <v>2</v>
      </c>
      <c r="D155" t="s">
        <v>532</v>
      </c>
      <c r="G155" t="str">
        <f>_xll.RtGet("IDN",A155,"PRIMACT_1")</f>
        <v>#N/A The record could not be found</v>
      </c>
      <c r="H155">
        <v>1</v>
      </c>
      <c r="I155">
        <v>1</v>
      </c>
      <c r="J155">
        <v>1</v>
      </c>
      <c r="K155">
        <v>1</v>
      </c>
      <c r="L155" t="s">
        <v>66</v>
      </c>
      <c r="M155" t="str">
        <f t="shared" si="16"/>
        <v>EUR</v>
      </c>
      <c r="P155" s="16" t="str">
        <f>_xll.RHistory(D155,".Timestamp;.Close","START:01-Mar-1995 NBROWS:1 INTERVAL:1D",,"SORT:ASC TSREPEAT:NO")</f>
        <v>Invalid RIC(s): EURIBOR10MD=</v>
      </c>
      <c r="Q155">
        <v>153.005</v>
      </c>
    </row>
    <row r="156" spans="1:23" x14ac:dyDescent="0.25">
      <c r="A156" t="s">
        <v>201</v>
      </c>
      <c r="B156" t="s">
        <v>15</v>
      </c>
      <c r="C156" t="s">
        <v>2</v>
      </c>
      <c r="D156" t="s">
        <v>533</v>
      </c>
      <c r="G156" t="str">
        <f>_xll.RtGet("IDN",A156,"PRIMACT_1")</f>
        <v>#N/A The record could not be found</v>
      </c>
      <c r="H156">
        <v>1</v>
      </c>
      <c r="I156">
        <v>1</v>
      </c>
      <c r="J156">
        <v>1</v>
      </c>
      <c r="K156">
        <v>1</v>
      </c>
      <c r="L156" t="s">
        <v>66</v>
      </c>
      <c r="M156" t="str">
        <f t="shared" si="16"/>
        <v>EUR</v>
      </c>
      <c r="P156" s="16" t="str">
        <f>_xll.RHistory(D156,".Timestamp;.Close","START:01-Mar-1995 NBROWS:1 INTERVAL:1D",,"SORT:ASC TSREPEAT:NO")</f>
        <v>Invalid RIC(s): EURIBOR11MD=</v>
      </c>
      <c r="Q156">
        <v>154.005</v>
      </c>
    </row>
    <row r="157" spans="1:23" x14ac:dyDescent="0.25">
      <c r="A157" t="s">
        <v>202</v>
      </c>
      <c r="B157" t="s">
        <v>119</v>
      </c>
      <c r="C157" t="s">
        <v>2</v>
      </c>
      <c r="D157" t="s">
        <v>534</v>
      </c>
      <c r="G157" t="str">
        <f>_xll.RtGet("IDN",A157,"PRIMACT_1")</f>
        <v>#N/A The record could not be found</v>
      </c>
      <c r="H157">
        <v>1</v>
      </c>
      <c r="I157">
        <v>1</v>
      </c>
      <c r="J157">
        <v>1</v>
      </c>
      <c r="K157">
        <v>1</v>
      </c>
      <c r="L157" t="s">
        <v>66</v>
      </c>
      <c r="M157" t="str">
        <f t="shared" si="16"/>
        <v>EUR</v>
      </c>
      <c r="P157" s="16" t="str">
        <f>_xll.RHistory(D157,".Timestamp;.Close","START:01-Mar-1995 NBROWS:1 INTERVAL:1D",,"SORT:ASC TSREPEAT:NO")</f>
        <v>Invalid RIC(s): EURIBOR12MD=</v>
      </c>
      <c r="Q157">
        <v>155.005</v>
      </c>
    </row>
    <row r="159" spans="1:23" x14ac:dyDescent="0.25">
      <c r="W159" s="16"/>
    </row>
    <row r="161" spans="17:24" x14ac:dyDescent="0.25">
      <c r="Q161" s="21"/>
      <c r="R161" s="21"/>
    </row>
    <row r="162" spans="17:24" x14ac:dyDescent="0.25">
      <c r="Q162" s="21"/>
      <c r="W162" s="21"/>
      <c r="X162" s="21"/>
    </row>
    <row r="163" spans="17:24" x14ac:dyDescent="0.25">
      <c r="Q163" s="21"/>
      <c r="W163" s="21"/>
    </row>
    <row r="164" spans="17:24" x14ac:dyDescent="0.25">
      <c r="Q164" s="21"/>
      <c r="W164" s="21"/>
    </row>
    <row r="165" spans="17:24" x14ac:dyDescent="0.25">
      <c r="Q165" s="21"/>
      <c r="W165" s="21"/>
    </row>
    <row r="166" spans="17:24" x14ac:dyDescent="0.25">
      <c r="Q166" s="21"/>
      <c r="W166" s="21"/>
    </row>
    <row r="167" spans="17:24" x14ac:dyDescent="0.25">
      <c r="Q167" s="21"/>
      <c r="W167" s="21"/>
    </row>
    <row r="168" spans="17:24" x14ac:dyDescent="0.25">
      <c r="W168" s="21"/>
    </row>
  </sheetData>
  <phoneticPr fontId="5" type="noConversion"/>
  <dataValidations disablePrompts="1" count="1">
    <dataValidation type="list" allowBlank="1" showInputMessage="1" showErrorMessage="1" sqref="L5:L157" xr:uid="{1591B2A9-0DC4-46C7-971A-19B5E65DE7BB}">
      <formula1>"MID,BIDASK"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07990-61D9-4D69-A06A-CD85CA3385C2}">
  <sheetPr>
    <tabColor theme="9" tint="0.39997558519241921"/>
  </sheetPr>
  <dimension ref="B2:T53"/>
  <sheetViews>
    <sheetView zoomScaleNormal="100" workbookViewId="0">
      <selection activeCell="B2" sqref="B2"/>
    </sheetView>
  </sheetViews>
  <sheetFormatPr defaultRowHeight="15" x14ac:dyDescent="0.25"/>
  <cols>
    <col min="2" max="2" width="8.7109375" bestFit="1" customWidth="1"/>
    <col min="3" max="3" width="11.28515625" bestFit="1" customWidth="1"/>
    <col min="4" max="4" width="15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bestFit="1" customWidth="1"/>
    <col min="16" max="16" width="11.85546875" bestFit="1" customWidth="1"/>
    <col min="17" max="18" width="10.5703125" bestFit="1" customWidth="1"/>
    <col min="19" max="19" width="2" customWidth="1"/>
    <col min="20" max="20" width="14" bestFit="1" customWidth="1"/>
  </cols>
  <sheetData>
    <row r="2" spans="2:20" x14ac:dyDescent="0.25">
      <c r="B2" s="1" t="s">
        <v>53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2:20" x14ac:dyDescent="0.25">
      <c r="B3" s="4" t="s">
        <v>54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  <c r="P3" s="28" t="str">
        <f>"01-Jan-1990"</f>
        <v>01-Jan-1990</v>
      </c>
    </row>
    <row r="4" spans="2:20" x14ac:dyDescent="0.25">
      <c r="B4" s="7" t="s">
        <v>0</v>
      </c>
      <c r="C4" s="7" t="s">
        <v>55</v>
      </c>
      <c r="D4" s="7" t="s">
        <v>56</v>
      </c>
      <c r="E4" s="7" t="s">
        <v>57</v>
      </c>
      <c r="F4" s="7" t="s">
        <v>58</v>
      </c>
      <c r="G4" s="7" t="s">
        <v>59</v>
      </c>
      <c r="H4" s="7" t="s">
        <v>60</v>
      </c>
      <c r="I4" s="7" t="s">
        <v>61</v>
      </c>
      <c r="J4" s="7" t="s">
        <v>62</v>
      </c>
      <c r="K4" s="7" t="s">
        <v>63</v>
      </c>
      <c r="L4" s="7" t="s">
        <v>64</v>
      </c>
      <c r="M4" s="7" t="s">
        <v>65</v>
      </c>
      <c r="N4" s="7" t="s">
        <v>236</v>
      </c>
      <c r="O4" s="22"/>
      <c r="P4" s="7" t="s">
        <v>384</v>
      </c>
      <c r="Q4" s="7" t="s">
        <v>382</v>
      </c>
      <c r="R4" s="22"/>
      <c r="S4" s="7" t="s">
        <v>393</v>
      </c>
      <c r="T4" s="7" t="s">
        <v>394</v>
      </c>
    </row>
    <row r="5" spans="2:20" x14ac:dyDescent="0.25">
      <c r="B5" t="s">
        <v>5</v>
      </c>
      <c r="C5" t="s">
        <v>1</v>
      </c>
      <c r="D5" t="s">
        <v>358</v>
      </c>
      <c r="E5">
        <f>_xll.RtGet("IDN",D5,"BID")</f>
        <v>-0.49400000000000005</v>
      </c>
      <c r="F5">
        <f>_xll.RtGet("IDN",D5,"ASK")</f>
        <v>-0.35400000000000004</v>
      </c>
      <c r="G5">
        <f>AVERAGE(E5:F5)</f>
        <v>-0.42400000000000004</v>
      </c>
      <c r="H5">
        <v>1</v>
      </c>
      <c r="I5">
        <v>1</v>
      </c>
      <c r="J5">
        <v>1</v>
      </c>
      <c r="K5">
        <v>1</v>
      </c>
      <c r="L5" t="s">
        <v>66</v>
      </c>
      <c r="M5" t="str">
        <f>B$2</f>
        <v>DKK</v>
      </c>
      <c r="N5" s="12">
        <v>0</v>
      </c>
      <c r="P5" s="16">
        <f>_xll.RHistory(D5,".Timestamp;.Close","START:"&amp;$P$3&amp;" NBROWS:1 INTERVAL:1D",,"SORT:ASC TSREPEAT:NO")</f>
        <v>37627</v>
      </c>
      <c r="Q5">
        <v>2.96</v>
      </c>
      <c r="T5" s="16"/>
    </row>
    <row r="6" spans="2:20" x14ac:dyDescent="0.25">
      <c r="B6" t="s">
        <v>6</v>
      </c>
      <c r="C6" t="s">
        <v>1</v>
      </c>
      <c r="D6" t="s">
        <v>359</v>
      </c>
      <c r="E6">
        <f>_xll.RtGet("IDN",D6,"BID")</f>
        <v>-0.47600000000000003</v>
      </c>
      <c r="F6">
        <f>_xll.RtGet("IDN",D6,"ASK")</f>
        <v>-0.376</v>
      </c>
      <c r="G6">
        <f t="shared" ref="G6:G14" si="0">AVERAGE(E6:F6)</f>
        <v>-0.42600000000000005</v>
      </c>
      <c r="H6">
        <v>1</v>
      </c>
      <c r="I6">
        <v>1</v>
      </c>
      <c r="J6">
        <v>1</v>
      </c>
      <c r="K6">
        <v>1</v>
      </c>
      <c r="L6" t="s">
        <v>66</v>
      </c>
      <c r="M6" t="str">
        <f t="shared" ref="M6:M14" si="1">B$2</f>
        <v>DKK</v>
      </c>
      <c r="N6" s="12">
        <v>0</v>
      </c>
      <c r="P6" s="16">
        <f>_xll.RHistory(D6,".Timestamp;.Close","START:"&amp;$P$3&amp;" NBROWS:1 INTERVAL:1D",,"SORT:ASC TSREPEAT:NO")</f>
        <v>37627</v>
      </c>
      <c r="Q6">
        <v>2.95</v>
      </c>
      <c r="T6" s="16"/>
    </row>
    <row r="7" spans="2:20" x14ac:dyDescent="0.25">
      <c r="B7" t="s">
        <v>7</v>
      </c>
      <c r="C7" t="s">
        <v>1</v>
      </c>
      <c r="D7" t="s">
        <v>360</v>
      </c>
      <c r="E7">
        <f>_xll.RtGet("IDN",D7,"BID")</f>
        <v>-0.45500000000000002</v>
      </c>
      <c r="F7">
        <f>_xll.RtGet("IDN",D7,"ASK")</f>
        <v>-0.42500000000000004</v>
      </c>
      <c r="G7">
        <f t="shared" si="0"/>
        <v>-0.44000000000000006</v>
      </c>
      <c r="H7">
        <v>1</v>
      </c>
      <c r="I7">
        <v>1</v>
      </c>
      <c r="J7">
        <v>1</v>
      </c>
      <c r="K7">
        <v>1</v>
      </c>
      <c r="L7" t="s">
        <v>66</v>
      </c>
      <c r="M7" t="str">
        <f t="shared" si="1"/>
        <v>DKK</v>
      </c>
      <c r="N7" s="12">
        <v>0</v>
      </c>
      <c r="P7" s="16">
        <f>_xll.RHistory(D7,".Timestamp;.Close","START:"&amp;$P$3&amp;" NBROWS:1 INTERVAL:1D",,"SORT:ASC TSREPEAT:NO")</f>
        <v>37627</v>
      </c>
      <c r="Q7">
        <v>2.94</v>
      </c>
      <c r="T7" s="16"/>
    </row>
    <row r="8" spans="2:20" x14ac:dyDescent="0.25">
      <c r="B8" t="s">
        <v>10</v>
      </c>
      <c r="C8" t="s">
        <v>1</v>
      </c>
      <c r="D8" t="s">
        <v>361</v>
      </c>
      <c r="E8">
        <f>_xll.RtGet("IDN",D8,"BID")</f>
        <v>-0.45400000000000001</v>
      </c>
      <c r="F8">
        <f>_xll.RtGet("IDN",D8,"ASK")</f>
        <v>-0.42400000000000004</v>
      </c>
      <c r="G8">
        <f t="shared" si="0"/>
        <v>-0.43900000000000006</v>
      </c>
      <c r="H8">
        <v>1</v>
      </c>
      <c r="I8">
        <v>1</v>
      </c>
      <c r="J8">
        <v>1</v>
      </c>
      <c r="K8">
        <v>1</v>
      </c>
      <c r="L8" t="s">
        <v>66</v>
      </c>
      <c r="M8" t="str">
        <f t="shared" si="1"/>
        <v>DKK</v>
      </c>
      <c r="N8" s="12">
        <v>0</v>
      </c>
      <c r="P8" s="16">
        <f>_xll.RHistory(D8,".Timestamp;.Close","START:"&amp;$P$3&amp;" NBROWS:1 INTERVAL:1D",,"SORT:ASC TSREPEAT:NO")</f>
        <v>37627</v>
      </c>
      <c r="Q8">
        <v>2.87</v>
      </c>
      <c r="T8" s="16"/>
    </row>
    <row r="9" spans="2:20" x14ac:dyDescent="0.25">
      <c r="B9" t="s">
        <v>13</v>
      </c>
      <c r="C9" t="s">
        <v>1</v>
      </c>
      <c r="D9" t="s">
        <v>362</v>
      </c>
      <c r="E9">
        <f>_xll.RtGet("IDN",D9,"BID")</f>
        <v>-0.44900000000000001</v>
      </c>
      <c r="F9">
        <f>_xll.RtGet("IDN",D9,"ASK")</f>
        <v>-0.41900000000000004</v>
      </c>
      <c r="G9">
        <f t="shared" si="0"/>
        <v>-0.43400000000000005</v>
      </c>
      <c r="H9">
        <v>1</v>
      </c>
      <c r="I9">
        <v>1</v>
      </c>
      <c r="J9">
        <v>1</v>
      </c>
      <c r="K9">
        <v>1</v>
      </c>
      <c r="L9" t="s">
        <v>66</v>
      </c>
      <c r="M9" t="str">
        <f t="shared" si="1"/>
        <v>DKK</v>
      </c>
      <c r="N9" s="12">
        <v>0</v>
      </c>
      <c r="P9" s="16">
        <f>_xll.RHistory(D9,".Timestamp;.Close","START:"&amp;$P$3&amp;" NBROWS:1 INTERVAL:1D",,"SORT:ASC TSREPEAT:NO")</f>
        <v>37627</v>
      </c>
      <c r="Q9">
        <v>2.87</v>
      </c>
      <c r="T9" s="16"/>
    </row>
    <row r="10" spans="2:20" x14ac:dyDescent="0.25">
      <c r="B10" t="s">
        <v>16</v>
      </c>
      <c r="C10" t="s">
        <v>1</v>
      </c>
      <c r="D10" t="s">
        <v>363</v>
      </c>
      <c r="E10">
        <f>_xll.RtGet("IDN",D10,"BID")</f>
        <v>-0.44600000000000001</v>
      </c>
      <c r="F10">
        <f>_xll.RtGet("IDN",D10,"ASK")</f>
        <v>-0.41600000000000004</v>
      </c>
      <c r="G10">
        <f t="shared" si="0"/>
        <v>-0.43100000000000005</v>
      </c>
      <c r="H10">
        <v>1</v>
      </c>
      <c r="I10">
        <v>1</v>
      </c>
      <c r="J10">
        <v>1</v>
      </c>
      <c r="K10">
        <v>1</v>
      </c>
      <c r="L10" t="s">
        <v>66</v>
      </c>
      <c r="M10" t="str">
        <f t="shared" si="1"/>
        <v>DKK</v>
      </c>
      <c r="N10" s="12">
        <v>0</v>
      </c>
      <c r="P10" s="16">
        <f>_xll.RHistory(D10,".Timestamp;.Close","START:"&amp;$P$3&amp;" NBROWS:1 INTERVAL:1D",,"SORT:ASC TSREPEAT:NO")</f>
        <v>37627</v>
      </c>
      <c r="Q10">
        <v>2.87</v>
      </c>
      <c r="T10" s="16"/>
    </row>
    <row r="11" spans="2:20" x14ac:dyDescent="0.25">
      <c r="B11" t="s">
        <v>17</v>
      </c>
      <c r="C11" t="s">
        <v>1</v>
      </c>
      <c r="D11" t="s">
        <v>364</v>
      </c>
      <c r="E11">
        <f>_xll.RtGet("IDN",D11,"BID")</f>
        <v>-0.41300000000000003</v>
      </c>
      <c r="F11">
        <f>_xll.RtGet("IDN",D11,"ASK")</f>
        <v>-0.373</v>
      </c>
      <c r="G11">
        <f t="shared" si="0"/>
        <v>-0.39300000000000002</v>
      </c>
      <c r="H11">
        <v>1</v>
      </c>
      <c r="I11">
        <v>1</v>
      </c>
      <c r="J11">
        <v>1</v>
      </c>
      <c r="K11">
        <v>1</v>
      </c>
      <c r="L11" t="s">
        <v>66</v>
      </c>
      <c r="M11" t="str">
        <f t="shared" si="1"/>
        <v>DKK</v>
      </c>
      <c r="N11" s="12">
        <v>0</v>
      </c>
      <c r="P11" s="16">
        <f>_xll.RHistory(D11,".Timestamp;.Close","START:"&amp;$P$3&amp;" NBROWS:1 INTERVAL:1D",,"SORT:ASC TSREPEAT:NO")</f>
        <v>41374</v>
      </c>
      <c r="Q11">
        <v>0.1182</v>
      </c>
      <c r="T11" s="16"/>
    </row>
    <row r="12" spans="2:20" x14ac:dyDescent="0.25">
      <c r="B12" t="s">
        <v>18</v>
      </c>
      <c r="C12" t="s">
        <v>1</v>
      </c>
      <c r="D12" t="s">
        <v>365</v>
      </c>
      <c r="E12">
        <f>_xll.RtGet("IDN",D12,"BID")</f>
        <v>-0.37380000000000002</v>
      </c>
      <c r="F12">
        <f>_xll.RtGet("IDN",D12,"ASK")</f>
        <v>-0.33380000000000004</v>
      </c>
      <c r="G12">
        <f t="shared" si="0"/>
        <v>-0.3538</v>
      </c>
      <c r="H12">
        <v>1</v>
      </c>
      <c r="I12">
        <v>1</v>
      </c>
      <c r="J12">
        <v>1</v>
      </c>
      <c r="K12">
        <v>1</v>
      </c>
      <c r="L12" t="s">
        <v>66</v>
      </c>
      <c r="M12" t="str">
        <f t="shared" si="1"/>
        <v>DKK</v>
      </c>
      <c r="N12" s="12">
        <v>0</v>
      </c>
      <c r="P12" s="16">
        <f>_xll.RHistory(D12,".Timestamp;.Close","START:"&amp;$P$3&amp;" NBROWS:1 INTERVAL:1D",,"SORT:ASC TSREPEAT:NO")</f>
        <v>41374</v>
      </c>
      <c r="Q12">
        <v>0.23180000000000001</v>
      </c>
      <c r="T12" s="16"/>
    </row>
    <row r="13" spans="2:20" x14ac:dyDescent="0.25">
      <c r="B13" t="s">
        <v>19</v>
      </c>
      <c r="C13" t="s">
        <v>1</v>
      </c>
      <c r="D13" t="s">
        <v>366</v>
      </c>
      <c r="E13">
        <f>_xll.RtGet("IDN",D13,"BID")</f>
        <v>-0.32619999999999999</v>
      </c>
      <c r="F13">
        <f>_xll.RtGet("IDN",D13,"ASK")</f>
        <v>-0.28620000000000001</v>
      </c>
      <c r="G13">
        <f t="shared" si="0"/>
        <v>-0.30620000000000003</v>
      </c>
      <c r="H13">
        <v>1</v>
      </c>
      <c r="I13">
        <v>1</v>
      </c>
      <c r="J13">
        <v>1</v>
      </c>
      <c r="K13">
        <v>1</v>
      </c>
      <c r="L13" t="s">
        <v>66</v>
      </c>
      <c r="M13" t="str">
        <f t="shared" si="1"/>
        <v>DKK</v>
      </c>
      <c r="N13" s="12">
        <v>0</v>
      </c>
      <c r="P13" s="16">
        <f>_xll.RHistory(D13,".Timestamp;.Close","START:"&amp;$P$3&amp;" NBROWS:1 INTERVAL:1D",,"SORT:ASC TSREPEAT:NO")</f>
        <v>41374</v>
      </c>
      <c r="Q13">
        <v>0.38340000000000002</v>
      </c>
      <c r="T13" s="16"/>
    </row>
    <row r="14" spans="2:20" x14ac:dyDescent="0.25">
      <c r="B14" t="s">
        <v>20</v>
      </c>
      <c r="C14" t="s">
        <v>1</v>
      </c>
      <c r="D14" t="s">
        <v>367</v>
      </c>
      <c r="E14">
        <f>_xll.RtGet("IDN",D14,"BID")</f>
        <v>-0.27990000000000004</v>
      </c>
      <c r="F14">
        <f>_xll.RtGet("IDN",D14,"ASK")</f>
        <v>-0.21990000000000001</v>
      </c>
      <c r="G14">
        <f t="shared" si="0"/>
        <v>-0.24990000000000001</v>
      </c>
      <c r="H14">
        <v>1</v>
      </c>
      <c r="I14">
        <v>1</v>
      </c>
      <c r="J14">
        <v>1</v>
      </c>
      <c r="K14">
        <v>1</v>
      </c>
      <c r="L14" t="s">
        <v>66</v>
      </c>
      <c r="M14" t="str">
        <f t="shared" si="1"/>
        <v>DKK</v>
      </c>
      <c r="N14" s="12">
        <v>0</v>
      </c>
      <c r="P14" s="16">
        <f>_xll.RHistory(D14,".Timestamp;.Close","START:"&amp;$P$3&amp;" NBROWS:1 INTERVAL:1D",,"SORT:ASC TSREPEAT:NO")</f>
        <v>41374</v>
      </c>
      <c r="Q14">
        <v>0.56110000000000004</v>
      </c>
      <c r="T14" s="16"/>
    </row>
    <row r="15" spans="2:20" x14ac:dyDescent="0.25">
      <c r="B15" t="s">
        <v>69</v>
      </c>
      <c r="C15" t="s">
        <v>2</v>
      </c>
      <c r="D15" t="s">
        <v>368</v>
      </c>
      <c r="G15">
        <f>_xll.RtGet("IDN",D15,"PRIMACT_1")</f>
        <v>-0.38330000000000003</v>
      </c>
      <c r="H15">
        <v>1</v>
      </c>
      <c r="I15">
        <v>1</v>
      </c>
      <c r="J15">
        <v>1</v>
      </c>
      <c r="K15">
        <v>1</v>
      </c>
      <c r="L15" t="s">
        <v>66</v>
      </c>
      <c r="M15" t="str">
        <f>B$2</f>
        <v>DKK</v>
      </c>
      <c r="N15" s="12">
        <v>0</v>
      </c>
      <c r="P15" s="16">
        <f>_xll.RHistory(D15,".Timestamp;.Close","START:"&amp;$P$3&amp;" NBROWS:1 INTERVAL:1D",,"SORT:ASC TSREPEAT:NO")</f>
        <v>38443</v>
      </c>
      <c r="Q15">
        <v>2.1783000000000001</v>
      </c>
      <c r="T15" s="16"/>
    </row>
    <row r="16" spans="2:20" x14ac:dyDescent="0.25">
      <c r="B16" t="s">
        <v>70</v>
      </c>
      <c r="C16" t="s">
        <v>2</v>
      </c>
      <c r="D16" t="s">
        <v>369</v>
      </c>
      <c r="G16">
        <f>_xll.RtGet("IDN",D16,"PRIMACT_1")</f>
        <v>-0.35670000000000002</v>
      </c>
      <c r="H16">
        <v>1</v>
      </c>
      <c r="I16">
        <v>1</v>
      </c>
      <c r="J16">
        <v>1</v>
      </c>
      <c r="K16">
        <v>1</v>
      </c>
      <c r="L16" t="s">
        <v>66</v>
      </c>
      <c r="M16" t="str">
        <f t="shared" ref="M16:M22" si="2">B$2</f>
        <v>DKK</v>
      </c>
      <c r="N16" s="12">
        <v>0</v>
      </c>
      <c r="P16" s="16">
        <f>_xll.RHistory(D16,".Timestamp;.Close","START:"&amp;$P$3&amp;" NBROWS:1 INTERVAL:1D",,"SORT:ASC TSREPEAT:NO")</f>
        <v>38443</v>
      </c>
      <c r="Q16">
        <v>2.1783000000000001</v>
      </c>
      <c r="T16" s="16"/>
    </row>
    <row r="17" spans="2:20" x14ac:dyDescent="0.25">
      <c r="B17" t="s">
        <v>5</v>
      </c>
      <c r="C17" t="s">
        <v>2</v>
      </c>
      <c r="D17" t="s">
        <v>370</v>
      </c>
      <c r="G17">
        <f>_xll.RtGet("IDN",D17,"PRIMACT_1")</f>
        <v>-0.30670000000000003</v>
      </c>
      <c r="H17">
        <v>1</v>
      </c>
      <c r="I17">
        <v>1</v>
      </c>
      <c r="J17">
        <v>1</v>
      </c>
      <c r="K17">
        <v>1</v>
      </c>
      <c r="L17" t="s">
        <v>66</v>
      </c>
      <c r="M17" t="str">
        <f t="shared" si="2"/>
        <v>DKK</v>
      </c>
      <c r="N17" s="12">
        <v>0</v>
      </c>
      <c r="P17" s="16">
        <f>_xll.RHistory(D17,".Timestamp;.Close","START:"&amp;$P$3&amp;" NBROWS:1 INTERVAL:1D",,"SORT:ASC TSREPEAT:NO")</f>
        <v>34166</v>
      </c>
      <c r="Q17">
        <v>14.083299999999999</v>
      </c>
      <c r="T17" s="16"/>
    </row>
    <row r="18" spans="2:20" x14ac:dyDescent="0.25">
      <c r="B18" t="s">
        <v>6</v>
      </c>
      <c r="C18" t="s">
        <v>2</v>
      </c>
      <c r="D18" t="s">
        <v>371</v>
      </c>
      <c r="G18">
        <f>_xll.RtGet("IDN",D18,"PRIMACT_1")</f>
        <v>-0.26669999999999999</v>
      </c>
      <c r="H18">
        <v>1</v>
      </c>
      <c r="I18">
        <v>1</v>
      </c>
      <c r="J18">
        <v>1</v>
      </c>
      <c r="K18">
        <v>1</v>
      </c>
      <c r="L18" t="s">
        <v>66</v>
      </c>
      <c r="M18" t="str">
        <f t="shared" si="2"/>
        <v>DKK</v>
      </c>
      <c r="N18" s="12">
        <v>0</v>
      </c>
      <c r="P18" s="16">
        <f>_xll.RHistory(D18,".Timestamp;.Close","START:"&amp;$P$3&amp;" NBROWS:1 INTERVAL:1D",,"SORT:ASC TSREPEAT:NO")</f>
        <v>34166</v>
      </c>
      <c r="Q18">
        <v>11.708299999999999</v>
      </c>
      <c r="T18" s="16"/>
    </row>
    <row r="19" spans="2:20" x14ac:dyDescent="0.25">
      <c r="B19" t="s">
        <v>7</v>
      </c>
      <c r="C19" t="s">
        <v>2</v>
      </c>
      <c r="D19" t="s">
        <v>372</v>
      </c>
      <c r="G19">
        <f>_xll.RtGet("IDN",D19,"PRIMACT_1")</f>
        <v>-0.23</v>
      </c>
      <c r="H19">
        <v>1</v>
      </c>
      <c r="I19">
        <v>1</v>
      </c>
      <c r="J19">
        <v>1</v>
      </c>
      <c r="K19">
        <v>1</v>
      </c>
      <c r="L19" t="s">
        <v>66</v>
      </c>
      <c r="M19" t="str">
        <f t="shared" si="2"/>
        <v>DKK</v>
      </c>
      <c r="N19" s="12">
        <v>0</v>
      </c>
      <c r="P19" s="16">
        <f>_xll.RHistory(D19,".Timestamp;.Close","START:"&amp;$P$3&amp;" NBROWS:1 INTERVAL:1D",,"SORT:ASC TSREPEAT:NO")</f>
        <v>34166</v>
      </c>
      <c r="Q19">
        <v>10.6417</v>
      </c>
      <c r="T19" s="16"/>
    </row>
    <row r="20" spans="2:20" x14ac:dyDescent="0.25">
      <c r="B20" t="s">
        <v>10</v>
      </c>
      <c r="C20" t="s">
        <v>2</v>
      </c>
      <c r="D20" t="s">
        <v>373</v>
      </c>
      <c r="G20">
        <f>_xll.RtGet("IDN",D20,"PRIMACT_1")</f>
        <v>-0.08</v>
      </c>
      <c r="H20">
        <v>1</v>
      </c>
      <c r="I20">
        <v>1</v>
      </c>
      <c r="J20">
        <v>1</v>
      </c>
      <c r="K20">
        <v>1</v>
      </c>
      <c r="L20" t="s">
        <v>66</v>
      </c>
      <c r="M20" t="str">
        <f t="shared" si="2"/>
        <v>DKK</v>
      </c>
      <c r="N20" s="12">
        <v>0</v>
      </c>
      <c r="P20" s="16">
        <f>_xll.RHistory(D20,".Timestamp;.Close","START:"&amp;$P$3&amp;" NBROWS:1 INTERVAL:1D",,"SORT:ASC TSREPEAT:NO")</f>
        <v>34166</v>
      </c>
      <c r="Q20">
        <v>9.2583000000000002</v>
      </c>
      <c r="T20" s="16"/>
    </row>
    <row r="21" spans="2:20" x14ac:dyDescent="0.25">
      <c r="B21" t="s">
        <v>13</v>
      </c>
      <c r="C21" t="s">
        <v>2</v>
      </c>
      <c r="D21" t="s">
        <v>374</v>
      </c>
      <c r="G21">
        <f>_xll.RtGet("IDN",D21,"PRIMACT_1")</f>
        <v>2.6700000000000002E-2</v>
      </c>
      <c r="H21">
        <v>1</v>
      </c>
      <c r="I21">
        <v>1</v>
      </c>
      <c r="J21">
        <v>1</v>
      </c>
      <c r="K21">
        <v>1</v>
      </c>
      <c r="L21" t="s">
        <v>66</v>
      </c>
      <c r="M21" t="str">
        <f t="shared" si="2"/>
        <v>DKK</v>
      </c>
      <c r="N21" s="12">
        <v>0</v>
      </c>
      <c r="P21" s="16">
        <f>_xll.RHistory(D21,".Timestamp;.Close","START:"&amp;$P$3&amp;" NBROWS:1 INTERVAL:1D",,"SORT:ASC TSREPEAT:NO")</f>
        <v>34980</v>
      </c>
      <c r="Q21">
        <v>5.8159999999999998</v>
      </c>
      <c r="T21" s="16"/>
    </row>
    <row r="22" spans="2:20" x14ac:dyDescent="0.25">
      <c r="B22" t="s">
        <v>16</v>
      </c>
      <c r="C22" t="s">
        <v>2</v>
      </c>
      <c r="D22" t="s">
        <v>375</v>
      </c>
      <c r="G22">
        <f>_xll.RtGet("IDN",D22,"PRIMACT_1")</f>
        <v>0.14000000000000001</v>
      </c>
      <c r="H22">
        <v>1</v>
      </c>
      <c r="I22">
        <v>1</v>
      </c>
      <c r="J22">
        <v>1</v>
      </c>
      <c r="K22">
        <v>1</v>
      </c>
      <c r="L22" t="s">
        <v>66</v>
      </c>
      <c r="M22" t="str">
        <f t="shared" si="2"/>
        <v>DKK</v>
      </c>
      <c r="N22" s="12">
        <v>0</v>
      </c>
      <c r="P22" s="16">
        <f>_xll.RHistory(D22,".Timestamp;.Close","START:"&amp;$P$3&amp;" NBROWS:1 INTERVAL:1D",,"SORT:ASC TSREPEAT:NO")</f>
        <v>34988</v>
      </c>
      <c r="Q22">
        <v>5.8479999999999999</v>
      </c>
      <c r="T22" s="16"/>
    </row>
    <row r="23" spans="2:20" x14ac:dyDescent="0.25">
      <c r="B23" t="s">
        <v>10</v>
      </c>
      <c r="C23" t="s">
        <v>33</v>
      </c>
      <c r="D23" t="s">
        <v>341</v>
      </c>
      <c r="E23">
        <f>_xll.RtGet("IDN",D23,"BID")</f>
        <v>-0.2</v>
      </c>
      <c r="F23">
        <f>_xll.RtGet("IDN",D23,"ASK")</f>
        <v>-0.18</v>
      </c>
      <c r="G23">
        <f t="shared" ref="G23" si="3">AVERAGE(E23:F23)</f>
        <v>-0.19</v>
      </c>
      <c r="H23">
        <v>1</v>
      </c>
      <c r="I23">
        <v>1</v>
      </c>
      <c r="J23">
        <v>1</v>
      </c>
      <c r="K23">
        <v>1</v>
      </c>
      <c r="L23" t="s">
        <v>66</v>
      </c>
      <c r="M23" t="str">
        <f t="shared" ref="M23" si="4">B$2</f>
        <v>DKK</v>
      </c>
      <c r="N23" s="12" t="s">
        <v>7</v>
      </c>
      <c r="P23" s="16">
        <f>_xll.RHistory(D23,".Timestamp;.Close","START:"&amp;$P$3&amp;" NBROWS:1 INTERVAL:1D",,"SORT:ASC TSREPEAT:NO")</f>
        <v>36322</v>
      </c>
      <c r="Q23">
        <v>3.11</v>
      </c>
      <c r="S23" t="str">
        <f>_xll.RtGet("IDN",D23,"GV3_TEXT")</f>
        <v>150620</v>
      </c>
      <c r="T23" s="16">
        <f t="shared" ref="T23:T38" si="5">DATE(RIGHT(S23,2)+100,MID(S23,3,2)+LEFT(N23,1),LEFT(S23,2))</f>
        <v>44089</v>
      </c>
    </row>
    <row r="24" spans="2:20" x14ac:dyDescent="0.25">
      <c r="B24" t="s">
        <v>13</v>
      </c>
      <c r="C24" t="s">
        <v>33</v>
      </c>
      <c r="D24" t="s">
        <v>342</v>
      </c>
      <c r="E24">
        <f>_xll.RtGet("IDN",D24,"BID")</f>
        <v>-0.19</v>
      </c>
      <c r="F24">
        <f>_xll.RtGet("IDN",D24,"ASK")</f>
        <v>-0.17</v>
      </c>
      <c r="G24">
        <f t="shared" ref="G24:G38" si="6">AVERAGE(E24:F24)</f>
        <v>-0.18</v>
      </c>
      <c r="H24">
        <v>1</v>
      </c>
      <c r="I24">
        <v>1</v>
      </c>
      <c r="J24">
        <v>1</v>
      </c>
      <c r="K24">
        <v>1</v>
      </c>
      <c r="L24" t="s">
        <v>66</v>
      </c>
      <c r="M24" t="str">
        <f t="shared" ref="M24:M38" si="7">B$2</f>
        <v>DKK</v>
      </c>
      <c r="N24" s="12" t="s">
        <v>7</v>
      </c>
      <c r="P24" s="16">
        <f>_xll.RHistory(D24,".Timestamp;.Close","START:"&amp;$P$3&amp;" NBROWS:1 INTERVAL:1D",,"SORT:ASC TSREPEAT:NO")</f>
        <v>36322</v>
      </c>
      <c r="Q24">
        <v>3.21</v>
      </c>
      <c r="S24" t="str">
        <f>_xll.RtGet("IDN",D24,"GV3_TEXT")</f>
        <v>140920</v>
      </c>
      <c r="T24" s="16">
        <f t="shared" si="5"/>
        <v>44179</v>
      </c>
    </row>
    <row r="25" spans="2:20" x14ac:dyDescent="0.25">
      <c r="B25" t="s">
        <v>16</v>
      </c>
      <c r="C25" t="s">
        <v>33</v>
      </c>
      <c r="D25" t="s">
        <v>343</v>
      </c>
      <c r="E25">
        <f>_xll.RtGet("IDN",D25,"BID")</f>
        <v>-0.18</v>
      </c>
      <c r="F25">
        <f>_xll.RtGet("IDN",D25,"ASK")</f>
        <v>-0.16</v>
      </c>
      <c r="G25">
        <f t="shared" si="6"/>
        <v>-0.16999999999999998</v>
      </c>
      <c r="H25">
        <v>1</v>
      </c>
      <c r="I25">
        <v>1</v>
      </c>
      <c r="J25">
        <v>1</v>
      </c>
      <c r="K25">
        <v>1</v>
      </c>
      <c r="L25" t="s">
        <v>66</v>
      </c>
      <c r="M25" t="str">
        <f t="shared" si="7"/>
        <v>DKK</v>
      </c>
      <c r="N25" s="12" t="s">
        <v>7</v>
      </c>
      <c r="P25" s="16">
        <f>_xll.RHistory(D25,".Timestamp;.Close","START:"&amp;$P$3&amp;" NBROWS:1 INTERVAL:1D",,"SORT:ASC TSREPEAT:NO")</f>
        <v>36322</v>
      </c>
      <c r="Q25">
        <v>3.47</v>
      </c>
      <c r="S25" t="str">
        <f>_xll.RtGet("IDN",D25,"GV3_TEXT")</f>
        <v>141220</v>
      </c>
      <c r="T25" s="16">
        <f t="shared" si="5"/>
        <v>44269</v>
      </c>
    </row>
    <row r="26" spans="2:20" x14ac:dyDescent="0.25">
      <c r="B26" t="s">
        <v>378</v>
      </c>
      <c r="C26" t="s">
        <v>33</v>
      </c>
      <c r="D26" t="s">
        <v>344</v>
      </c>
      <c r="E26">
        <f>_xll.RtGet("IDN",D26,"BID")</f>
        <v>-0.17</v>
      </c>
      <c r="F26">
        <f>_xll.RtGet("IDN",D26,"ASK")</f>
        <v>-0.15</v>
      </c>
      <c r="G26">
        <f t="shared" si="6"/>
        <v>-0.16</v>
      </c>
      <c r="H26">
        <v>1</v>
      </c>
      <c r="I26">
        <v>1</v>
      </c>
      <c r="J26">
        <v>1</v>
      </c>
      <c r="K26">
        <v>1</v>
      </c>
      <c r="L26" t="s">
        <v>66</v>
      </c>
      <c r="M26" t="str">
        <f t="shared" si="7"/>
        <v>DKK</v>
      </c>
      <c r="N26" s="12" t="s">
        <v>7</v>
      </c>
      <c r="P26" s="16">
        <f>_xll.RHistory(D26,".Timestamp;.Close","START:"&amp;$P$3&amp;" NBROWS:1 INTERVAL:1D",,"SORT:ASC TSREPEAT:NO")</f>
        <v>36322</v>
      </c>
      <c r="Q26">
        <v>3.48</v>
      </c>
      <c r="S26" t="str">
        <f>_xll.RtGet("IDN",D26,"GV3_TEXT")</f>
        <v>150321</v>
      </c>
      <c r="T26" s="16">
        <f t="shared" si="5"/>
        <v>44362</v>
      </c>
    </row>
    <row r="27" spans="2:20" x14ac:dyDescent="0.25">
      <c r="B27" t="s">
        <v>135</v>
      </c>
      <c r="C27" t="s">
        <v>33</v>
      </c>
      <c r="D27" t="s">
        <v>345</v>
      </c>
      <c r="E27">
        <f>_xll.RtGet("IDN",D27,"BID")</f>
        <v>-0.14000000000000001</v>
      </c>
      <c r="F27">
        <f>_xll.RtGet("IDN",D27,"ASK")</f>
        <v>-0.12</v>
      </c>
      <c r="G27">
        <f t="shared" si="6"/>
        <v>-0.13</v>
      </c>
      <c r="H27">
        <v>1</v>
      </c>
      <c r="I27">
        <v>1</v>
      </c>
      <c r="J27">
        <v>1</v>
      </c>
      <c r="K27">
        <v>1</v>
      </c>
      <c r="L27" t="s">
        <v>66</v>
      </c>
      <c r="M27" t="str">
        <f t="shared" si="7"/>
        <v>DKK</v>
      </c>
      <c r="N27" s="12" t="s">
        <v>7</v>
      </c>
      <c r="P27" s="16">
        <f>_xll.RHistory(D27,".Timestamp;.Close","START:"&amp;$P$3&amp;" NBROWS:1 INTERVAL:1D",,"SORT:ASC TSREPEAT:NO")</f>
        <v>36356</v>
      </c>
      <c r="Q27">
        <v>4.17</v>
      </c>
      <c r="S27" t="str">
        <f>_xll.RtGet("IDN",D27,"GV3_TEXT")</f>
        <v>140621</v>
      </c>
      <c r="T27" s="16">
        <f t="shared" si="5"/>
        <v>44453</v>
      </c>
    </row>
    <row r="28" spans="2:20" x14ac:dyDescent="0.25">
      <c r="B28" t="s">
        <v>379</v>
      </c>
      <c r="C28" t="s">
        <v>33</v>
      </c>
      <c r="D28" t="s">
        <v>346</v>
      </c>
      <c r="E28">
        <f>_xll.RtGet("IDN",D28,"BID")</f>
        <v>-0.11130000000000001</v>
      </c>
      <c r="F28">
        <f>_xll.RtGet("IDN",D28,"ASK")</f>
        <v>-8.1299999999999997E-2</v>
      </c>
      <c r="G28">
        <f t="shared" si="6"/>
        <v>-9.6299999999999997E-2</v>
      </c>
      <c r="H28">
        <v>1</v>
      </c>
      <c r="I28">
        <v>1</v>
      </c>
      <c r="J28">
        <v>1</v>
      </c>
      <c r="K28">
        <v>1</v>
      </c>
      <c r="L28" t="s">
        <v>66</v>
      </c>
      <c r="M28" t="str">
        <f t="shared" si="7"/>
        <v>DKK</v>
      </c>
      <c r="N28" s="12" t="s">
        <v>7</v>
      </c>
      <c r="P28" s="16">
        <f>_xll.RHistory(D28,".Timestamp;.Close","START:"&amp;$P$3&amp;" NBROWS:1 INTERVAL:1D",,"SORT:ASC TSREPEAT:NO")</f>
        <v>36356</v>
      </c>
      <c r="Q28">
        <v>4.43</v>
      </c>
      <c r="S28" t="str">
        <f>_xll.RtGet("IDN",D28,"GV3_TEXT")</f>
        <v>130921</v>
      </c>
      <c r="T28" s="16">
        <f t="shared" si="5"/>
        <v>44543</v>
      </c>
    </row>
    <row r="29" spans="2:20" x14ac:dyDescent="0.25">
      <c r="B29" t="s">
        <v>17</v>
      </c>
      <c r="C29" t="s">
        <v>33</v>
      </c>
      <c r="D29" t="s">
        <v>347</v>
      </c>
      <c r="E29">
        <f>_xll.RtGet("IDN",D29,"BID")</f>
        <v>-8.8700000000000001E-2</v>
      </c>
      <c r="F29">
        <f>_xll.RtGet("IDN",D29,"ASK")</f>
        <v>-5.8700000000000002E-2</v>
      </c>
      <c r="G29">
        <f t="shared" si="6"/>
        <v>-7.3700000000000002E-2</v>
      </c>
      <c r="H29">
        <v>1</v>
      </c>
      <c r="I29">
        <v>1</v>
      </c>
      <c r="J29">
        <v>1</v>
      </c>
      <c r="K29">
        <v>1</v>
      </c>
      <c r="L29" t="s">
        <v>66</v>
      </c>
      <c r="M29" t="str">
        <f t="shared" si="7"/>
        <v>DKK</v>
      </c>
      <c r="N29" s="12" t="s">
        <v>7</v>
      </c>
      <c r="P29" s="16">
        <f>_xll.RHistory(D29,".Timestamp;.Close","START:"&amp;$P$3&amp;" NBROWS:1 INTERVAL:1D",,"SORT:ASC TSREPEAT:NO")</f>
        <v>38280</v>
      </c>
      <c r="Q29">
        <v>3.02</v>
      </c>
      <c r="S29" t="str">
        <f>_xll.RtGet("IDN",D29,"GV3_TEXT")</f>
        <v>131221</v>
      </c>
      <c r="T29" s="16">
        <f t="shared" si="5"/>
        <v>44633</v>
      </c>
    </row>
    <row r="30" spans="2:20" x14ac:dyDescent="0.25">
      <c r="B30" t="s">
        <v>44</v>
      </c>
      <c r="C30" t="s">
        <v>33</v>
      </c>
      <c r="D30" t="s">
        <v>348</v>
      </c>
      <c r="E30">
        <f>_xll.RtGet("IDN",D30,"BID")</f>
        <v>-6.5700000000000008E-2</v>
      </c>
      <c r="F30">
        <f>_xll.RtGet("IDN",D30,"ASK")</f>
        <v>-3.5700000000000003E-2</v>
      </c>
      <c r="G30">
        <f t="shared" si="6"/>
        <v>-5.0700000000000009E-2</v>
      </c>
      <c r="H30">
        <v>1</v>
      </c>
      <c r="I30">
        <v>1</v>
      </c>
      <c r="J30">
        <v>1</v>
      </c>
      <c r="K30">
        <v>1</v>
      </c>
      <c r="L30" t="s">
        <v>66</v>
      </c>
      <c r="M30" t="str">
        <f t="shared" si="7"/>
        <v>DKK</v>
      </c>
      <c r="N30" s="12" t="s">
        <v>7</v>
      </c>
      <c r="P30" s="16">
        <f>_xll.RHistory(D30,".Timestamp;.Close","START:"&amp;$P$3&amp;" NBROWS:1 INTERVAL:1D",,"SORT:ASC TSREPEAT:NO")</f>
        <v>38280</v>
      </c>
      <c r="Q30">
        <v>3.16</v>
      </c>
      <c r="S30" t="str">
        <f>_xll.RtGet("IDN",D30,"GV3_TEXT")</f>
        <v>140322</v>
      </c>
      <c r="T30" s="16">
        <f t="shared" si="5"/>
        <v>44726</v>
      </c>
    </row>
    <row r="31" spans="2:20" x14ac:dyDescent="0.25">
      <c r="B31" t="s">
        <v>46</v>
      </c>
      <c r="C31" t="s">
        <v>33</v>
      </c>
      <c r="D31" t="s">
        <v>349</v>
      </c>
      <c r="E31">
        <f>_xll.RtGet("IDN",D31,"BID")</f>
        <v>-4.4600000000000001E-2</v>
      </c>
      <c r="F31">
        <f>_xll.RtGet("IDN",D31,"ASK")</f>
        <v>-1.46E-2</v>
      </c>
      <c r="G31">
        <f t="shared" si="6"/>
        <v>-2.9600000000000001E-2</v>
      </c>
      <c r="H31">
        <v>1</v>
      </c>
      <c r="I31">
        <v>1</v>
      </c>
      <c r="J31">
        <v>1</v>
      </c>
      <c r="K31">
        <v>1</v>
      </c>
      <c r="L31" t="s">
        <v>66</v>
      </c>
      <c r="M31" t="str">
        <f t="shared" si="7"/>
        <v>DKK</v>
      </c>
      <c r="N31" s="12" t="s">
        <v>7</v>
      </c>
      <c r="P31" s="16">
        <f>_xll.RHistory(D31,".Timestamp;.Close","START:"&amp;$P$3&amp;" NBROWS:1 INTERVAL:1D",,"SORT:ASC TSREPEAT:NO")</f>
        <v>38280</v>
      </c>
      <c r="Q31">
        <v>3.31</v>
      </c>
      <c r="S31" t="str">
        <f>_xll.RtGet("IDN",D31,"GV3_TEXT")</f>
        <v>130622</v>
      </c>
      <c r="T31" s="16">
        <f t="shared" si="5"/>
        <v>44817</v>
      </c>
    </row>
    <row r="32" spans="2:20" x14ac:dyDescent="0.25">
      <c r="B32" t="s">
        <v>48</v>
      </c>
      <c r="C32" t="s">
        <v>33</v>
      </c>
      <c r="D32" t="s">
        <v>350</v>
      </c>
      <c r="E32">
        <f>_xll.RtGet("IDN",D32,"BID")</f>
        <v>-1.5600000000000001E-2</v>
      </c>
      <c r="F32">
        <f>_xll.RtGet("IDN",D32,"ASK")</f>
        <v>1.4400000000000001E-2</v>
      </c>
      <c r="G32">
        <f t="shared" si="6"/>
        <v>-5.9999999999999984E-4</v>
      </c>
      <c r="H32">
        <v>1</v>
      </c>
      <c r="I32">
        <v>1</v>
      </c>
      <c r="J32">
        <v>1</v>
      </c>
      <c r="K32">
        <v>1</v>
      </c>
      <c r="L32" t="s">
        <v>66</v>
      </c>
      <c r="M32" t="str">
        <f t="shared" si="7"/>
        <v>DKK</v>
      </c>
      <c r="N32" s="12" t="s">
        <v>7</v>
      </c>
      <c r="P32" s="16">
        <f>_xll.RHistory(D32,".Timestamp;.Close","START:"&amp;$P$3&amp;" NBROWS:1 INTERVAL:1D",,"SORT:ASC TSREPEAT:NO")</f>
        <v>38280</v>
      </c>
      <c r="Q32">
        <v>3.42</v>
      </c>
      <c r="S32" t="str">
        <f>_xll.RtGet("IDN",D32,"GV3_TEXT")</f>
        <v>190922</v>
      </c>
      <c r="T32" s="16">
        <f t="shared" si="5"/>
        <v>44914</v>
      </c>
    </row>
    <row r="33" spans="2:20" x14ac:dyDescent="0.25">
      <c r="B33" t="s">
        <v>13</v>
      </c>
      <c r="C33" t="s">
        <v>33</v>
      </c>
      <c r="D33" t="s">
        <v>351</v>
      </c>
      <c r="E33">
        <f>_xll.RtGet("IDN",D33,"BID")</f>
        <v>-6.2300000000000001E-2</v>
      </c>
      <c r="F33">
        <f>_xll.RtGet("IDN",D33,"ASK")</f>
        <v>-3.2300000000000002E-2</v>
      </c>
      <c r="G33">
        <f t="shared" si="6"/>
        <v>-4.7300000000000002E-2</v>
      </c>
      <c r="H33">
        <v>1</v>
      </c>
      <c r="I33">
        <v>1</v>
      </c>
      <c r="J33">
        <v>1</v>
      </c>
      <c r="K33">
        <v>1</v>
      </c>
      <c r="L33" t="s">
        <v>66</v>
      </c>
      <c r="M33" t="str">
        <f t="shared" si="7"/>
        <v>DKK</v>
      </c>
      <c r="N33" s="12" t="s">
        <v>10</v>
      </c>
      <c r="P33" s="16">
        <f>_xll.RHistory(D33,".Timestamp;.Close","START:"&amp;$P$3&amp;" NBROWS:1 INTERVAL:1D",,"SORT:ASC TSREPEAT:NO")</f>
        <v>36322</v>
      </c>
      <c r="Q33">
        <v>3.32</v>
      </c>
      <c r="S33" t="str">
        <f>_xll.RtGet("IDN",D33,"GV3_TEXT")</f>
        <v>150620</v>
      </c>
      <c r="T33" s="16">
        <f t="shared" si="5"/>
        <v>44180</v>
      </c>
    </row>
    <row r="34" spans="2:20" x14ac:dyDescent="0.25">
      <c r="B34" t="s">
        <v>16</v>
      </c>
      <c r="C34" t="s">
        <v>33</v>
      </c>
      <c r="D34" t="s">
        <v>352</v>
      </c>
      <c r="E34">
        <f>_xll.RtGet("IDN",D34,"BID")</f>
        <v>-5.3800000000000001E-2</v>
      </c>
      <c r="F34">
        <f>_xll.RtGet("IDN",D34,"ASK")</f>
        <v>-2.3800000000000002E-2</v>
      </c>
      <c r="G34">
        <f t="shared" si="6"/>
        <v>-3.8800000000000001E-2</v>
      </c>
      <c r="H34">
        <v>1</v>
      </c>
      <c r="I34">
        <v>1</v>
      </c>
      <c r="J34">
        <v>1</v>
      </c>
      <c r="K34">
        <v>1</v>
      </c>
      <c r="L34" t="s">
        <v>66</v>
      </c>
      <c r="M34" t="str">
        <f t="shared" si="7"/>
        <v>DKK</v>
      </c>
      <c r="N34" s="12" t="s">
        <v>10</v>
      </c>
      <c r="P34" s="16">
        <f>_xll.RHistory(D34,".Timestamp;.Close","START:"&amp;$P$3&amp;" NBROWS:1 INTERVAL:1D",,"SORT:ASC TSREPEAT:NO")</f>
        <v>36322</v>
      </c>
      <c r="Q34">
        <v>3.49</v>
      </c>
      <c r="S34" t="str">
        <f>_xll.RtGet("IDN",D34,"GV3_TEXT")</f>
        <v>140920</v>
      </c>
      <c r="T34" s="16">
        <f t="shared" si="5"/>
        <v>44269</v>
      </c>
    </row>
    <row r="35" spans="2:20" x14ac:dyDescent="0.25">
      <c r="B35" t="s">
        <v>378</v>
      </c>
      <c r="C35" t="s">
        <v>33</v>
      </c>
      <c r="D35" t="s">
        <v>353</v>
      </c>
      <c r="E35">
        <f>_xll.RtGet("IDN",D35,"BID")</f>
        <v>-4.3300000000000005E-2</v>
      </c>
      <c r="F35">
        <f>_xll.RtGet("IDN",D35,"ASK")</f>
        <v>-1.3300000000000001E-2</v>
      </c>
      <c r="G35">
        <f t="shared" si="6"/>
        <v>-2.8300000000000002E-2</v>
      </c>
      <c r="H35">
        <v>1</v>
      </c>
      <c r="I35">
        <v>1</v>
      </c>
      <c r="J35">
        <v>1</v>
      </c>
      <c r="K35">
        <v>1</v>
      </c>
      <c r="L35" t="s">
        <v>66</v>
      </c>
      <c r="M35" t="str">
        <f t="shared" si="7"/>
        <v>DKK</v>
      </c>
      <c r="N35" s="12" t="s">
        <v>10</v>
      </c>
      <c r="P35" s="16">
        <f>_xll.RHistory(D35,".Timestamp;.Close","START:"&amp;$P$3&amp;" NBROWS:1 INTERVAL:1D",,"SORT:ASC TSREPEAT:NO")</f>
        <v>36322</v>
      </c>
      <c r="Q35">
        <v>3.6</v>
      </c>
      <c r="S35" t="str">
        <f>_xll.RtGet("IDN",D35,"GV3_TEXT")</f>
        <v>141220</v>
      </c>
      <c r="T35" s="16">
        <f t="shared" si="5"/>
        <v>44361</v>
      </c>
    </row>
    <row r="36" spans="2:20" x14ac:dyDescent="0.25">
      <c r="B36" t="s">
        <v>135</v>
      </c>
      <c r="C36" t="s">
        <v>33</v>
      </c>
      <c r="D36" t="s">
        <v>354</v>
      </c>
      <c r="E36">
        <f>_xll.RtGet("IDN",D36,"BID")</f>
        <v>-2.58E-2</v>
      </c>
      <c r="F36">
        <f>_xll.RtGet("IDN",D36,"ASK")</f>
        <v>4.2000000000000006E-3</v>
      </c>
      <c r="G36">
        <f t="shared" si="6"/>
        <v>-1.0800000000000001E-2</v>
      </c>
      <c r="H36">
        <v>1</v>
      </c>
      <c r="I36">
        <v>1</v>
      </c>
      <c r="J36">
        <v>1</v>
      </c>
      <c r="K36">
        <v>1</v>
      </c>
      <c r="L36" t="s">
        <v>66</v>
      </c>
      <c r="M36" t="str">
        <f t="shared" si="7"/>
        <v>DKK</v>
      </c>
      <c r="N36" s="12" t="s">
        <v>10</v>
      </c>
      <c r="P36" s="16">
        <f>_xll.RHistory(D36,".Timestamp;.Close","START:"&amp;$P$3&amp;" NBROWS:1 INTERVAL:1D",,"SORT:ASC TSREPEAT:NO")</f>
        <v>36322</v>
      </c>
      <c r="Q36">
        <v>3.75</v>
      </c>
      <c r="S36" t="str">
        <f>_xll.RtGet("IDN",D36,"GV3_TEXT")</f>
        <v>150321</v>
      </c>
      <c r="T36" s="16">
        <f t="shared" si="5"/>
        <v>44454</v>
      </c>
    </row>
    <row r="37" spans="2:20" x14ac:dyDescent="0.25">
      <c r="B37" t="s">
        <v>379</v>
      </c>
      <c r="C37" t="s">
        <v>33</v>
      </c>
      <c r="D37" t="s">
        <v>355</v>
      </c>
      <c r="E37">
        <f>_xll.RtGet("IDN",D37,"BID")</f>
        <v>9.0000000000000008E-4</v>
      </c>
      <c r="F37">
        <f>_xll.RtGet("IDN",D37,"ASK")</f>
        <v>3.09E-2</v>
      </c>
      <c r="G37">
        <f t="shared" si="6"/>
        <v>1.5900000000000001E-2</v>
      </c>
      <c r="H37">
        <v>1</v>
      </c>
      <c r="I37">
        <v>1</v>
      </c>
      <c r="J37">
        <v>1</v>
      </c>
      <c r="K37">
        <v>1</v>
      </c>
      <c r="L37" t="s">
        <v>66</v>
      </c>
      <c r="M37" t="str">
        <f t="shared" si="7"/>
        <v>DKK</v>
      </c>
      <c r="N37" s="12" t="s">
        <v>10</v>
      </c>
      <c r="P37" s="16">
        <f>_xll.RHistory(D37,".Timestamp;.Close","START:"&amp;$P$3&amp;" NBROWS:1 INTERVAL:1D",,"SORT:ASC TSREPEAT:NO")</f>
        <v>36356</v>
      </c>
      <c r="Q37">
        <v>4.33</v>
      </c>
      <c r="S37" t="str">
        <f>_xll.RtGet("IDN",D37,"GV3_TEXT")</f>
        <v>140621</v>
      </c>
      <c r="T37" s="16">
        <f t="shared" si="5"/>
        <v>44544</v>
      </c>
    </row>
    <row r="38" spans="2:20" x14ac:dyDescent="0.25">
      <c r="B38" t="s">
        <v>17</v>
      </c>
      <c r="C38" t="s">
        <v>33</v>
      </c>
      <c r="D38" t="s">
        <v>356</v>
      </c>
      <c r="E38">
        <f>_xll.RtGet("IDN",D38,"BID")</f>
        <v>2.52E-2</v>
      </c>
      <c r="F38">
        <f>_xll.RtGet("IDN",D38,"ASK")</f>
        <v>5.5200000000000006E-2</v>
      </c>
      <c r="G38">
        <f t="shared" si="6"/>
        <v>4.02E-2</v>
      </c>
      <c r="H38">
        <v>1</v>
      </c>
      <c r="I38">
        <v>1</v>
      </c>
      <c r="J38">
        <v>1</v>
      </c>
      <c r="K38">
        <v>1</v>
      </c>
      <c r="L38" t="s">
        <v>66</v>
      </c>
      <c r="M38" t="str">
        <f t="shared" si="7"/>
        <v>DKK</v>
      </c>
      <c r="N38" s="12" t="s">
        <v>10</v>
      </c>
      <c r="P38" s="16">
        <f>_xll.RHistory(D38,".Timestamp;.Close","START:"&amp;$P$3&amp;" NBROWS:1 INTERVAL:1D",,"SORT:ASC TSREPEAT:NO")</f>
        <v>36356</v>
      </c>
      <c r="Q38">
        <v>4.55</v>
      </c>
      <c r="S38" t="str">
        <f>_xll.RtGet("IDN",D38,"GV3_TEXT")</f>
        <v>130921</v>
      </c>
      <c r="T38" s="16">
        <f t="shared" si="5"/>
        <v>44633</v>
      </c>
    </row>
    <row r="39" spans="2:20" x14ac:dyDescent="0.25">
      <c r="B39" t="s">
        <v>16</v>
      </c>
      <c r="C39" t="s">
        <v>3</v>
      </c>
      <c r="D39" t="s">
        <v>535</v>
      </c>
      <c r="E39">
        <f>_xll.RtGet("IDN",D39,"BID")</f>
        <v>-5.5300000000000002E-2</v>
      </c>
      <c r="F39">
        <f>_xll.RtGet("IDN",D39,"ASK")</f>
        <v>-2.53E-2</v>
      </c>
      <c r="G39">
        <f t="shared" ref="G39:G53" si="8">AVERAGE(E39:F39)</f>
        <v>-4.0300000000000002E-2</v>
      </c>
      <c r="H39">
        <v>1</v>
      </c>
      <c r="I39">
        <v>1</v>
      </c>
      <c r="J39">
        <v>1</v>
      </c>
      <c r="K39">
        <v>1</v>
      </c>
      <c r="L39" t="s">
        <v>66</v>
      </c>
      <c r="M39" t="str">
        <f t="shared" ref="M39:M53" si="9">B$2</f>
        <v>DKK</v>
      </c>
      <c r="N39" s="12" t="s">
        <v>10</v>
      </c>
      <c r="P39" s="16">
        <f>_xll.RHistory(D39,".Timestamp;.Close","START:"&amp;$P$3&amp;" NBROWS:1 INTERVAL:1D",,"SORT:ASC TSREPEAT:NO")</f>
        <v>35655</v>
      </c>
      <c r="Q39">
        <v>4.1399999999999997</v>
      </c>
    </row>
    <row r="40" spans="2:20" x14ac:dyDescent="0.25">
      <c r="B40" t="s">
        <v>17</v>
      </c>
      <c r="C40" t="s">
        <v>3</v>
      </c>
      <c r="D40" t="s">
        <v>536</v>
      </c>
      <c r="E40">
        <f>_xll.RtGet("IDN",D40,"BID")</f>
        <v>-2.4300000000000002E-2</v>
      </c>
      <c r="F40">
        <f>_xll.RtGet("IDN",D40,"ASK")</f>
        <v>5.7000000000000002E-3</v>
      </c>
      <c r="G40">
        <f t="shared" si="8"/>
        <v>-9.300000000000001E-3</v>
      </c>
      <c r="H40">
        <v>1</v>
      </c>
      <c r="I40">
        <v>1</v>
      </c>
      <c r="J40">
        <v>1</v>
      </c>
      <c r="K40">
        <v>1</v>
      </c>
      <c r="L40" t="s">
        <v>66</v>
      </c>
      <c r="M40" t="str">
        <f t="shared" si="9"/>
        <v>DKK</v>
      </c>
      <c r="N40" s="12" t="s">
        <v>10</v>
      </c>
      <c r="P40" s="16">
        <f>_xll.RHistory(D40,".Timestamp;.Close","START:"&amp;$P$3&amp;" NBROWS:1 INTERVAL:1D",,"SORT:ASC TSREPEAT:NO")</f>
        <v>34001</v>
      </c>
      <c r="Q40">
        <v>9.4499999999999993</v>
      </c>
    </row>
    <row r="41" spans="2:20" x14ac:dyDescent="0.25">
      <c r="B41" t="s">
        <v>18</v>
      </c>
      <c r="C41" t="s">
        <v>3</v>
      </c>
      <c r="D41" t="s">
        <v>537</v>
      </c>
      <c r="E41">
        <f>_xll.RtGet("IDN",D41,"BID")</f>
        <v>1.7899999999999999E-2</v>
      </c>
      <c r="F41">
        <f>_xll.RtGet("IDN",D41,"ASK")</f>
        <v>4.7900000000000005E-2</v>
      </c>
      <c r="G41">
        <f t="shared" si="8"/>
        <v>3.2899999999999999E-2</v>
      </c>
      <c r="H41">
        <v>1</v>
      </c>
      <c r="I41">
        <v>1</v>
      </c>
      <c r="J41">
        <v>1</v>
      </c>
      <c r="K41">
        <v>1</v>
      </c>
      <c r="L41" t="s">
        <v>66</v>
      </c>
      <c r="M41" t="str">
        <f t="shared" si="9"/>
        <v>DKK</v>
      </c>
      <c r="N41" s="12" t="s">
        <v>10</v>
      </c>
      <c r="P41" s="16">
        <f>_xll.RHistory(D41,".Timestamp;.Close","START:"&amp;$P$3&amp;" NBROWS:1 INTERVAL:1D",,"SORT:ASC TSREPEAT:NO")</f>
        <v>34001</v>
      </c>
      <c r="Q41">
        <v>9.3000000000000007</v>
      </c>
    </row>
    <row r="42" spans="2:20" x14ac:dyDescent="0.25">
      <c r="B42" t="s">
        <v>19</v>
      </c>
      <c r="C42" t="s">
        <v>3</v>
      </c>
      <c r="D42" t="s">
        <v>538</v>
      </c>
      <c r="E42">
        <f>_xll.RtGet("IDN",D42,"BID")</f>
        <v>6.9699999999999998E-2</v>
      </c>
      <c r="F42">
        <f>_xll.RtGet("IDN",D42,"ASK")</f>
        <v>9.9700000000000011E-2</v>
      </c>
      <c r="G42">
        <f t="shared" si="8"/>
        <v>8.4699999999999998E-2</v>
      </c>
      <c r="H42">
        <v>1</v>
      </c>
      <c r="I42">
        <v>1</v>
      </c>
      <c r="J42">
        <v>1</v>
      </c>
      <c r="K42">
        <v>1</v>
      </c>
      <c r="L42" t="s">
        <v>66</v>
      </c>
      <c r="M42" t="str">
        <f t="shared" si="9"/>
        <v>DKK</v>
      </c>
      <c r="N42" s="12" t="s">
        <v>10</v>
      </c>
      <c r="P42" s="16">
        <f>_xll.RHistory(D42,".Timestamp;.Close","START:"&amp;$P$3&amp;" NBROWS:1 INTERVAL:1D",,"SORT:ASC TSREPEAT:NO")</f>
        <v>34001</v>
      </c>
      <c r="Q42">
        <v>8.9499999999999993</v>
      </c>
    </row>
    <row r="43" spans="2:20" x14ac:dyDescent="0.25">
      <c r="B43" t="s">
        <v>20</v>
      </c>
      <c r="C43" t="s">
        <v>3</v>
      </c>
      <c r="D43" t="s">
        <v>539</v>
      </c>
      <c r="E43">
        <f>_xll.RtGet("IDN",D43,"BID")</f>
        <v>0.12470000000000001</v>
      </c>
      <c r="F43">
        <f>_xll.RtGet("IDN",D43,"ASK")</f>
        <v>0.1547</v>
      </c>
      <c r="G43">
        <f t="shared" si="8"/>
        <v>0.13969999999999999</v>
      </c>
      <c r="H43">
        <v>1</v>
      </c>
      <c r="I43">
        <v>1</v>
      </c>
      <c r="J43">
        <v>1</v>
      </c>
      <c r="K43">
        <v>1</v>
      </c>
      <c r="L43" t="s">
        <v>66</v>
      </c>
      <c r="M43" t="str">
        <f t="shared" si="9"/>
        <v>DKK</v>
      </c>
      <c r="N43" s="12" t="s">
        <v>10</v>
      </c>
      <c r="P43" s="16">
        <f>_xll.RHistory(D43,".Timestamp;.Close","START:"&amp;$P$3&amp;" NBROWS:1 INTERVAL:1D",,"SORT:ASC TSREPEAT:NO")</f>
        <v>34001</v>
      </c>
      <c r="Q43">
        <v>8.8000000000000007</v>
      </c>
    </row>
    <row r="44" spans="2:20" x14ac:dyDescent="0.25">
      <c r="B44" t="s">
        <v>21</v>
      </c>
      <c r="C44" t="s">
        <v>3</v>
      </c>
      <c r="D44" t="s">
        <v>540</v>
      </c>
      <c r="E44">
        <f>_xll.RtGet("IDN",D44,"BID")</f>
        <v>0.1757</v>
      </c>
      <c r="F44">
        <f>_xll.RtGet("IDN",D44,"ASK")</f>
        <v>0.20570000000000002</v>
      </c>
      <c r="G44">
        <f t="shared" si="8"/>
        <v>0.19070000000000001</v>
      </c>
      <c r="H44">
        <v>1</v>
      </c>
      <c r="I44">
        <v>1</v>
      </c>
      <c r="J44">
        <v>1</v>
      </c>
      <c r="K44">
        <v>1</v>
      </c>
      <c r="L44" t="s">
        <v>66</v>
      </c>
      <c r="M44" t="str">
        <f t="shared" si="9"/>
        <v>DKK</v>
      </c>
      <c r="N44" s="12" t="s">
        <v>10</v>
      </c>
      <c r="P44" s="16">
        <f>_xll.RHistory(D44,".Timestamp;.Close","START:"&amp;$P$3&amp;" NBROWS:1 INTERVAL:1D",,"SORT:ASC TSREPEAT:NO")</f>
        <v>34837</v>
      </c>
      <c r="Q44">
        <v>8.06</v>
      </c>
    </row>
    <row r="45" spans="2:20" x14ac:dyDescent="0.25">
      <c r="B45" t="s">
        <v>22</v>
      </c>
      <c r="C45" t="s">
        <v>3</v>
      </c>
      <c r="D45" t="s">
        <v>541</v>
      </c>
      <c r="E45">
        <f>_xll.RtGet("IDN",D45,"BID")</f>
        <v>0.22240000000000001</v>
      </c>
      <c r="F45">
        <f>_xll.RtGet("IDN",D45,"ASK")</f>
        <v>0.25240000000000001</v>
      </c>
      <c r="G45">
        <f t="shared" si="8"/>
        <v>0.2374</v>
      </c>
      <c r="H45">
        <v>1</v>
      </c>
      <c r="I45">
        <v>1</v>
      </c>
      <c r="J45">
        <v>1</v>
      </c>
      <c r="K45">
        <v>1</v>
      </c>
      <c r="L45" t="s">
        <v>66</v>
      </c>
      <c r="M45" t="str">
        <f t="shared" si="9"/>
        <v>DKK</v>
      </c>
      <c r="N45" s="12" t="s">
        <v>10</v>
      </c>
      <c r="P45" s="16">
        <f>_xll.RHistory(D45,".Timestamp;.Close","START:"&amp;$P$3&amp;" NBROWS:1 INTERVAL:1D",,"SORT:ASC TSREPEAT:NO")</f>
        <v>34001</v>
      </c>
      <c r="Q45">
        <v>8.65</v>
      </c>
    </row>
    <row r="46" spans="2:20" x14ac:dyDescent="0.25">
      <c r="B46" t="s">
        <v>23</v>
      </c>
      <c r="C46" t="s">
        <v>3</v>
      </c>
      <c r="D46" t="s">
        <v>542</v>
      </c>
      <c r="E46">
        <f>_xll.RtGet("IDN",D46,"BID")</f>
        <v>0.26250000000000001</v>
      </c>
      <c r="F46">
        <f>_xll.RtGet("IDN",D46,"ASK")</f>
        <v>0.29250000000000004</v>
      </c>
      <c r="G46">
        <f t="shared" si="8"/>
        <v>0.27750000000000002</v>
      </c>
      <c r="H46">
        <v>1</v>
      </c>
      <c r="I46">
        <v>1</v>
      </c>
      <c r="J46">
        <v>1</v>
      </c>
      <c r="K46">
        <v>1</v>
      </c>
      <c r="L46" t="s">
        <v>66</v>
      </c>
      <c r="M46" t="str">
        <f t="shared" si="9"/>
        <v>DKK</v>
      </c>
      <c r="N46" s="12" t="s">
        <v>10</v>
      </c>
      <c r="P46" s="16">
        <f>_xll.RHistory(D46,".Timestamp;.Close","START:"&amp;$P$3&amp;" NBROWS:1 INTERVAL:1D",,"SORT:ASC TSREPEAT:NO")</f>
        <v>35102</v>
      </c>
      <c r="Q46">
        <v>7.1</v>
      </c>
    </row>
    <row r="47" spans="2:20" x14ac:dyDescent="0.25">
      <c r="B47" t="s">
        <v>24</v>
      </c>
      <c r="C47" t="s">
        <v>3</v>
      </c>
      <c r="D47" t="s">
        <v>543</v>
      </c>
      <c r="E47">
        <f>_xll.RtGet("IDN",D47,"BID")</f>
        <v>0.2979</v>
      </c>
      <c r="F47">
        <f>_xll.RtGet("IDN",D47,"ASK")</f>
        <v>0.32790000000000002</v>
      </c>
      <c r="G47">
        <f t="shared" si="8"/>
        <v>0.31290000000000001</v>
      </c>
      <c r="H47">
        <v>1</v>
      </c>
      <c r="I47">
        <v>1</v>
      </c>
      <c r="J47">
        <v>1</v>
      </c>
      <c r="K47">
        <v>1</v>
      </c>
      <c r="L47" t="s">
        <v>66</v>
      </c>
      <c r="M47" t="str">
        <f t="shared" si="9"/>
        <v>DKK</v>
      </c>
      <c r="N47" s="12" t="s">
        <v>10</v>
      </c>
      <c r="P47" s="16">
        <f>_xll.RHistory(D47,".Timestamp;.Close","START:"&amp;$P$3&amp;" NBROWS:1 INTERVAL:1D",,"SORT:ASC TSREPEAT:NO")</f>
        <v>35102</v>
      </c>
      <c r="Q47">
        <v>7.27</v>
      </c>
    </row>
    <row r="48" spans="2:20" x14ac:dyDescent="0.25">
      <c r="B48" t="s">
        <v>25</v>
      </c>
      <c r="C48" t="s">
        <v>3</v>
      </c>
      <c r="D48" t="s">
        <v>544</v>
      </c>
      <c r="E48">
        <f>_xll.RtGet("IDN",D48,"BID")</f>
        <v>0.33</v>
      </c>
      <c r="F48">
        <f>_xll.RtGet("IDN",D48,"ASK")</f>
        <v>0.36000000000000004</v>
      </c>
      <c r="G48">
        <f t="shared" si="8"/>
        <v>0.34500000000000003</v>
      </c>
      <c r="H48">
        <v>1</v>
      </c>
      <c r="I48">
        <v>1</v>
      </c>
      <c r="J48">
        <v>1</v>
      </c>
      <c r="K48">
        <v>1</v>
      </c>
      <c r="L48" t="s">
        <v>66</v>
      </c>
      <c r="M48" t="str">
        <f t="shared" si="9"/>
        <v>DKK</v>
      </c>
      <c r="N48" s="12" t="s">
        <v>10</v>
      </c>
      <c r="P48" s="16">
        <f>_xll.RHistory(D48,".Timestamp;.Close","START:"&amp;$P$3&amp;" NBROWS:1 INTERVAL:1D",,"SORT:ASC TSREPEAT:NO")</f>
        <v>34001</v>
      </c>
      <c r="Q48">
        <v>8.5500000000000007</v>
      </c>
    </row>
    <row r="49" spans="2:17" x14ac:dyDescent="0.25">
      <c r="B49" t="s">
        <v>26</v>
      </c>
      <c r="C49" t="s">
        <v>3</v>
      </c>
      <c r="D49" t="s">
        <v>545</v>
      </c>
      <c r="E49">
        <f>_xll.RtGet("IDN",D49,"BID")</f>
        <v>0.3856</v>
      </c>
      <c r="F49">
        <f>_xll.RtGet("IDN",D49,"ASK")</f>
        <v>0.42560000000000003</v>
      </c>
      <c r="G49">
        <f t="shared" si="8"/>
        <v>0.40560000000000002</v>
      </c>
      <c r="H49">
        <v>1</v>
      </c>
      <c r="I49">
        <v>1</v>
      </c>
      <c r="J49">
        <v>1</v>
      </c>
      <c r="K49">
        <v>1</v>
      </c>
      <c r="L49" t="s">
        <v>66</v>
      </c>
      <c r="M49" t="str">
        <f t="shared" si="9"/>
        <v>DKK</v>
      </c>
      <c r="N49" s="12" t="s">
        <v>10</v>
      </c>
      <c r="P49" s="16">
        <f>_xll.RHistory(D49,".Timestamp;.Close","START:"&amp;$P$3&amp;" NBROWS:1 INTERVAL:1D",,"SORT:ASC TSREPEAT:NO")</f>
        <v>39703</v>
      </c>
      <c r="Q49">
        <v>4.9169999999999998</v>
      </c>
    </row>
    <row r="50" spans="2:17" x14ac:dyDescent="0.25">
      <c r="B50" t="s">
        <v>27</v>
      </c>
      <c r="C50" t="s">
        <v>3</v>
      </c>
      <c r="D50" t="s">
        <v>546</v>
      </c>
      <c r="E50">
        <f>_xll.RtGet("IDN",D50,"BID")</f>
        <v>0.45020000000000004</v>
      </c>
      <c r="F50">
        <f>_xll.RtGet("IDN",D50,"ASK")</f>
        <v>0.49020000000000002</v>
      </c>
      <c r="G50">
        <f t="shared" si="8"/>
        <v>0.47020000000000006</v>
      </c>
      <c r="H50">
        <v>1</v>
      </c>
      <c r="I50">
        <v>1</v>
      </c>
      <c r="J50">
        <v>1</v>
      </c>
      <c r="K50">
        <v>1</v>
      </c>
      <c r="L50" t="s">
        <v>66</v>
      </c>
      <c r="M50" t="str">
        <f t="shared" si="9"/>
        <v>DKK</v>
      </c>
      <c r="N50" s="12" t="s">
        <v>10</v>
      </c>
      <c r="P50" s="16">
        <f>_xll.RHistory(D50,".Timestamp;.Close","START:"&amp;$P$3&amp;" NBROWS:1 INTERVAL:1D",,"SORT:ASC TSREPEAT:NO")</f>
        <v>39542</v>
      </c>
      <c r="Q50">
        <v>4.7300000000000004</v>
      </c>
    </row>
    <row r="51" spans="2:17" x14ac:dyDescent="0.25">
      <c r="B51" t="s">
        <v>28</v>
      </c>
      <c r="C51" t="s">
        <v>3</v>
      </c>
      <c r="D51" t="s">
        <v>547</v>
      </c>
      <c r="E51">
        <f>_xll.RtGet("IDN",D51,"BID")</f>
        <v>0.46500000000000002</v>
      </c>
      <c r="F51">
        <f>_xll.RtGet("IDN",D51,"ASK")</f>
        <v>0.505</v>
      </c>
      <c r="G51">
        <f t="shared" si="8"/>
        <v>0.48499999999999999</v>
      </c>
      <c r="H51">
        <v>1</v>
      </c>
      <c r="I51">
        <v>1</v>
      </c>
      <c r="J51">
        <v>1</v>
      </c>
      <c r="K51">
        <v>1</v>
      </c>
      <c r="L51" t="s">
        <v>66</v>
      </c>
      <c r="M51" t="str">
        <f t="shared" si="9"/>
        <v>DKK</v>
      </c>
      <c r="N51" s="12" t="s">
        <v>10</v>
      </c>
      <c r="P51" s="16">
        <f>_xll.RHistory(D51,".Timestamp;.Close","START:"&amp;$P$3&amp;" NBROWS:1 INTERVAL:1D",,"SORT:ASC TSREPEAT:NO")</f>
        <v>40164</v>
      </c>
      <c r="Q51">
        <v>3.9449999999999998</v>
      </c>
    </row>
    <row r="52" spans="2:17" x14ac:dyDescent="0.25">
      <c r="B52" t="s">
        <v>29</v>
      </c>
      <c r="C52" t="s">
        <v>3</v>
      </c>
      <c r="D52" t="s">
        <v>548</v>
      </c>
      <c r="E52">
        <f>_xll.RtGet("IDN",D52,"BID")</f>
        <v>0.40500000000000003</v>
      </c>
      <c r="F52">
        <f>_xll.RtGet("IDN",D52,"ASK")</f>
        <v>0.44500000000000001</v>
      </c>
      <c r="G52">
        <f t="shared" si="8"/>
        <v>0.42500000000000004</v>
      </c>
      <c r="H52">
        <v>1</v>
      </c>
      <c r="I52">
        <v>1</v>
      </c>
      <c r="J52">
        <v>1</v>
      </c>
      <c r="K52">
        <v>1</v>
      </c>
      <c r="L52" t="s">
        <v>66</v>
      </c>
      <c r="M52" t="str">
        <f t="shared" si="9"/>
        <v>DKK</v>
      </c>
      <c r="N52" s="12" t="s">
        <v>10</v>
      </c>
      <c r="P52" s="16">
        <f>_xll.RHistory(D52,".Timestamp;.Close","START:"&amp;$P$3&amp;" NBROWS:1 INTERVAL:1D",,"SORT:ASC TSREPEAT:NO")</f>
        <v>40164</v>
      </c>
      <c r="Q52">
        <v>4.0659999999999998</v>
      </c>
    </row>
    <row r="53" spans="2:17" x14ac:dyDescent="0.25">
      <c r="B53" t="s">
        <v>30</v>
      </c>
      <c r="C53" t="s">
        <v>3</v>
      </c>
      <c r="D53" t="s">
        <v>549</v>
      </c>
      <c r="E53">
        <f>_xll.RtGet("IDN",D53,"BID")</f>
        <v>0.32740000000000002</v>
      </c>
      <c r="F53">
        <f>_xll.RtGet("IDN",D53,"ASK")</f>
        <v>0.3674</v>
      </c>
      <c r="G53">
        <f t="shared" si="8"/>
        <v>0.34740000000000004</v>
      </c>
      <c r="H53">
        <v>1</v>
      </c>
      <c r="I53">
        <v>1</v>
      </c>
      <c r="J53">
        <v>1</v>
      </c>
      <c r="K53">
        <v>1</v>
      </c>
      <c r="L53" t="s">
        <v>66</v>
      </c>
      <c r="M53" t="str">
        <f t="shared" si="9"/>
        <v>DKK</v>
      </c>
      <c r="N53" s="12" t="s">
        <v>10</v>
      </c>
      <c r="P53" s="16">
        <f>_xll.RHistory(D53,".Timestamp;.Close","START:"&amp;$P$3&amp;" NBROWS:1 INTERVAL:1D",,"SORT:ASC TSREPEAT:NO")</f>
        <v>40164</v>
      </c>
      <c r="Q53">
        <v>3.9729999999999999</v>
      </c>
    </row>
  </sheetData>
  <dataValidations disablePrompts="1" count="1">
    <dataValidation type="list" allowBlank="1" showInputMessage="1" showErrorMessage="1" sqref="L5:L53" xr:uid="{39430AE2-3D7A-472D-B310-6894DA3F9C66}">
      <formula1>"MID,BIDASK"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D4A00-B25D-4B3E-957E-4D7DAE3BEC3F}">
  <sheetPr>
    <tabColor theme="9" tint="0.39997558519241921"/>
  </sheetPr>
  <dimension ref="A2:T62"/>
  <sheetViews>
    <sheetView zoomScaleNormal="100" workbookViewId="0">
      <selection activeCell="B2" sqref="B2"/>
    </sheetView>
  </sheetViews>
  <sheetFormatPr defaultRowHeight="15" x14ac:dyDescent="0.25"/>
  <cols>
    <col min="1" max="1" width="9.85546875" bestFit="1" customWidth="1"/>
    <col min="2" max="2" width="8.7109375" bestFit="1" customWidth="1"/>
    <col min="3" max="3" width="5.28515625" bestFit="1" customWidth="1"/>
    <col min="4" max="4" width="12.28515625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bestFit="1" customWidth="1"/>
    <col min="16" max="16" width="11.85546875" bestFit="1" customWidth="1"/>
    <col min="20" max="20" width="14" bestFit="1" customWidth="1"/>
  </cols>
  <sheetData>
    <row r="2" spans="1:20" x14ac:dyDescent="0.25">
      <c r="B2" s="1" t="s">
        <v>68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1:20" x14ac:dyDescent="0.25">
      <c r="B3" s="4" t="s">
        <v>54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  <c r="P3" s="28" t="str">
        <f>"01-Jan-1990"</f>
        <v>01-Jan-1990</v>
      </c>
    </row>
    <row r="4" spans="1:20" x14ac:dyDescent="0.25">
      <c r="B4" s="7" t="s">
        <v>0</v>
      </c>
      <c r="C4" s="7" t="s">
        <v>55</v>
      </c>
      <c r="D4" s="7" t="s">
        <v>56</v>
      </c>
      <c r="E4" s="7" t="s">
        <v>57</v>
      </c>
      <c r="F4" s="7" t="s">
        <v>58</v>
      </c>
      <c r="G4" s="7" t="s">
        <v>59</v>
      </c>
      <c r="H4" s="7" t="s">
        <v>60</v>
      </c>
      <c r="I4" s="7" t="s">
        <v>61</v>
      </c>
      <c r="J4" s="7" t="s">
        <v>62</v>
      </c>
      <c r="K4" s="7" t="s">
        <v>63</v>
      </c>
      <c r="L4" s="7" t="s">
        <v>64</v>
      </c>
      <c r="M4" s="7" t="s">
        <v>65</v>
      </c>
      <c r="N4" s="7" t="s">
        <v>236</v>
      </c>
      <c r="O4" s="22"/>
      <c r="P4" s="7" t="s">
        <v>384</v>
      </c>
      <c r="Q4" s="7" t="s">
        <v>382</v>
      </c>
      <c r="R4" s="22"/>
      <c r="S4" s="7" t="s">
        <v>393</v>
      </c>
      <c r="T4" s="7" t="s">
        <v>394</v>
      </c>
    </row>
    <row r="5" spans="1:20" x14ac:dyDescent="0.25">
      <c r="A5" t="s">
        <v>380</v>
      </c>
      <c r="B5" t="s">
        <v>69</v>
      </c>
      <c r="C5" t="s">
        <v>1</v>
      </c>
      <c r="D5" t="s">
        <v>550</v>
      </c>
      <c r="E5">
        <f>_xll.RtGet("IDN",D5,"BID")</f>
        <v>6.4200000000000007E-2</v>
      </c>
      <c r="F5">
        <f>_xll.RtGet("IDN",D5,"ASK")</f>
        <v>8.4200000000000011E-2</v>
      </c>
      <c r="G5">
        <f>AVERAGE(E5:F5)</f>
        <v>7.4200000000000016E-2</v>
      </c>
      <c r="H5">
        <v>1</v>
      </c>
      <c r="I5">
        <v>1</v>
      </c>
      <c r="J5">
        <v>1</v>
      </c>
      <c r="K5">
        <v>1</v>
      </c>
      <c r="L5" t="s">
        <v>66</v>
      </c>
      <c r="M5" t="str">
        <f>B$2</f>
        <v>GBP</v>
      </c>
      <c r="N5" s="12">
        <v>0</v>
      </c>
      <c r="P5" s="16">
        <f>_xll.RHistory(D5,".Timestamp;.Close","START:"&amp;$P$3&amp;" NBROWS:1 INTERVAL:1D",,"SORT:ASC TSREPEAT:NO")</f>
        <v>39322</v>
      </c>
      <c r="Q5">
        <v>5.8179999999999996</v>
      </c>
    </row>
    <row r="6" spans="1:20" x14ac:dyDescent="0.25">
      <c r="A6" t="s">
        <v>380</v>
      </c>
      <c r="B6" t="s">
        <v>70</v>
      </c>
      <c r="C6" t="s">
        <v>1</v>
      </c>
      <c r="D6" t="s">
        <v>551</v>
      </c>
      <c r="E6">
        <f>_xll.RtGet("IDN",D6,"BID")</f>
        <v>6.4000000000000001E-2</v>
      </c>
      <c r="F6">
        <f>_xll.RtGet("IDN",D6,"ASK")</f>
        <v>8.4000000000000005E-2</v>
      </c>
      <c r="G6">
        <f t="shared" ref="G6:G21" si="0">AVERAGE(E6:F6)</f>
        <v>7.400000000000001E-2</v>
      </c>
      <c r="H6">
        <v>1</v>
      </c>
      <c r="I6">
        <v>1</v>
      </c>
      <c r="J6">
        <v>1</v>
      </c>
      <c r="K6">
        <v>1</v>
      </c>
      <c r="L6" t="s">
        <v>66</v>
      </c>
      <c r="M6" t="str">
        <f t="shared" ref="M6:M21" si="1">B$2</f>
        <v>GBP</v>
      </c>
      <c r="N6" s="12">
        <v>0</v>
      </c>
      <c r="P6" s="16">
        <f>_xll.RHistory(D6,".Timestamp;.Close","START:"&amp;$P$3&amp;" NBROWS:1 INTERVAL:1D",,"SORT:ASC TSREPEAT:NO")</f>
        <v>41302</v>
      </c>
      <c r="Q6">
        <v>0.39600000000000002</v>
      </c>
    </row>
    <row r="7" spans="1:20" x14ac:dyDescent="0.25">
      <c r="B7" t="s">
        <v>5</v>
      </c>
      <c r="C7" t="s">
        <v>1</v>
      </c>
      <c r="D7" t="s">
        <v>552</v>
      </c>
      <c r="E7">
        <f>_xll.RtGet("IDN",D7,"BID")</f>
        <v>6.3899999999999998E-2</v>
      </c>
      <c r="F7">
        <f>_xll.RtGet("IDN",D7,"ASK")</f>
        <v>8.3900000000000002E-2</v>
      </c>
      <c r="G7">
        <f t="shared" si="0"/>
        <v>7.3899999999999993E-2</v>
      </c>
      <c r="H7">
        <v>1</v>
      </c>
      <c r="I7">
        <v>1</v>
      </c>
      <c r="J7">
        <v>1</v>
      </c>
      <c r="K7">
        <v>1</v>
      </c>
      <c r="L7" t="s">
        <v>66</v>
      </c>
      <c r="M7" t="str">
        <f t="shared" si="1"/>
        <v>GBP</v>
      </c>
      <c r="N7" s="12">
        <v>0</v>
      </c>
      <c r="P7" s="16">
        <f>_xll.RHistory(D7,".Timestamp;.Close","START:"&amp;$P$3&amp;" NBROWS:1 INTERVAL:1D",,"SORT:ASC TSREPEAT:NO")</f>
        <v>39322</v>
      </c>
      <c r="Q7">
        <v>5.8490000000000002</v>
      </c>
    </row>
    <row r="8" spans="1:20" x14ac:dyDescent="0.25">
      <c r="B8" t="s">
        <v>6</v>
      </c>
      <c r="C8" t="s">
        <v>1</v>
      </c>
      <c r="D8" t="s">
        <v>553</v>
      </c>
      <c r="E8">
        <f>_xll.RtGet("IDN",D8,"BID")</f>
        <v>6.54E-2</v>
      </c>
      <c r="F8">
        <f>_xll.RtGet("IDN",D8,"ASK")</f>
        <v>8.5400000000000004E-2</v>
      </c>
      <c r="G8">
        <f t="shared" si="0"/>
        <v>7.5399999999999995E-2</v>
      </c>
      <c r="H8">
        <v>1</v>
      </c>
      <c r="I8">
        <v>1</v>
      </c>
      <c r="J8">
        <v>1</v>
      </c>
      <c r="K8">
        <v>1</v>
      </c>
      <c r="L8" t="s">
        <v>66</v>
      </c>
      <c r="M8" t="str">
        <f t="shared" si="1"/>
        <v>GBP</v>
      </c>
      <c r="N8" s="12">
        <v>0</v>
      </c>
      <c r="P8" s="16">
        <f>_xll.RHistory(D8,".Timestamp;.Close","START:"&amp;$P$3&amp;" NBROWS:1 INTERVAL:1D",,"SORT:ASC TSREPEAT:NO")</f>
        <v>39317</v>
      </c>
      <c r="Q8">
        <v>5.875</v>
      </c>
    </row>
    <row r="9" spans="1:20" x14ac:dyDescent="0.25">
      <c r="B9" t="s">
        <v>7</v>
      </c>
      <c r="C9" t="s">
        <v>1</v>
      </c>
      <c r="D9" t="s">
        <v>554</v>
      </c>
      <c r="E9">
        <f>_xll.RtGet("IDN",D9,"BID")</f>
        <v>6.6799999999999998E-2</v>
      </c>
      <c r="F9">
        <f>_xll.RtGet("IDN",D9,"ASK")</f>
        <v>8.6800000000000002E-2</v>
      </c>
      <c r="G9">
        <f t="shared" si="0"/>
        <v>7.6800000000000007E-2</v>
      </c>
      <c r="H9">
        <v>1</v>
      </c>
      <c r="I9">
        <v>1</v>
      </c>
      <c r="J9">
        <v>1</v>
      </c>
      <c r="K9">
        <v>1</v>
      </c>
      <c r="L9" t="s">
        <v>66</v>
      </c>
      <c r="M9" t="str">
        <f t="shared" si="1"/>
        <v>GBP</v>
      </c>
      <c r="N9" s="12">
        <v>0</v>
      </c>
      <c r="P9" s="16">
        <f>_xll.RHistory(D9,".Timestamp;.Close","START:"&amp;$P$3&amp;" NBROWS:1 INTERVAL:1D",,"SORT:ASC TSREPEAT:NO")</f>
        <v>38005</v>
      </c>
      <c r="Q9">
        <v>3.91</v>
      </c>
    </row>
    <row r="10" spans="1:20" x14ac:dyDescent="0.25">
      <c r="B10" t="s">
        <v>8</v>
      </c>
      <c r="C10" t="s">
        <v>1</v>
      </c>
      <c r="D10" t="s">
        <v>555</v>
      </c>
      <c r="E10">
        <f>_xll.RtGet("IDN",D10,"BID")</f>
        <v>6.8400000000000002E-2</v>
      </c>
      <c r="F10">
        <f>_xll.RtGet("IDN",D10,"ASK")</f>
        <v>8.8400000000000006E-2</v>
      </c>
      <c r="G10">
        <f t="shared" si="0"/>
        <v>7.8399999999999997E-2</v>
      </c>
      <c r="H10">
        <v>1</v>
      </c>
      <c r="I10">
        <v>1</v>
      </c>
      <c r="J10">
        <v>1</v>
      </c>
      <c r="K10">
        <v>1</v>
      </c>
      <c r="L10" t="s">
        <v>66</v>
      </c>
      <c r="M10" t="str">
        <f t="shared" si="1"/>
        <v>GBP</v>
      </c>
      <c r="N10" s="12">
        <v>0</v>
      </c>
      <c r="P10" s="16">
        <f>_xll.RHistory(D10,".Timestamp;.Close","START:"&amp;$P$3&amp;" NBROWS:1 INTERVAL:1D",,"SORT:ASC TSREPEAT:NO")</f>
        <v>39317</v>
      </c>
      <c r="Q10">
        <v>5.8929999999999998</v>
      </c>
    </row>
    <row r="11" spans="1:20" x14ac:dyDescent="0.25">
      <c r="B11" t="s">
        <v>9</v>
      </c>
      <c r="C11" t="s">
        <v>1</v>
      </c>
      <c r="D11" t="s">
        <v>556</v>
      </c>
      <c r="E11">
        <f>_xll.RtGet("IDN",D11,"BID")</f>
        <v>7.0300000000000001E-2</v>
      </c>
      <c r="F11">
        <f>_xll.RtGet("IDN",D11,"ASK")</f>
        <v>9.0300000000000005E-2</v>
      </c>
      <c r="G11">
        <f t="shared" si="0"/>
        <v>8.030000000000001E-2</v>
      </c>
      <c r="H11">
        <v>1</v>
      </c>
      <c r="I11">
        <v>1</v>
      </c>
      <c r="J11">
        <v>1</v>
      </c>
      <c r="K11">
        <v>1</v>
      </c>
      <c r="L11" t="s">
        <v>66</v>
      </c>
      <c r="M11" t="str">
        <f t="shared" si="1"/>
        <v>GBP</v>
      </c>
      <c r="N11" s="12">
        <v>0</v>
      </c>
      <c r="P11" s="16">
        <f>_xll.RHistory(D11,".Timestamp;.Close","START:"&amp;$P$3&amp;" NBROWS:1 INTERVAL:1D",,"SORT:ASC TSREPEAT:NO")</f>
        <v>39322</v>
      </c>
      <c r="Q11">
        <v>5.8879999999999999</v>
      </c>
    </row>
    <row r="12" spans="1:20" x14ac:dyDescent="0.25">
      <c r="B12" t="s">
        <v>10</v>
      </c>
      <c r="C12" t="s">
        <v>1</v>
      </c>
      <c r="D12" t="s">
        <v>557</v>
      </c>
      <c r="E12">
        <f>_xll.RtGet("IDN",D12,"BID")</f>
        <v>7.2300000000000003E-2</v>
      </c>
      <c r="F12">
        <f>_xll.RtGet("IDN",D12,"ASK")</f>
        <v>9.2300000000000007E-2</v>
      </c>
      <c r="G12">
        <f t="shared" si="0"/>
        <v>8.2300000000000012E-2</v>
      </c>
      <c r="H12">
        <v>1</v>
      </c>
      <c r="I12">
        <v>1</v>
      </c>
      <c r="J12">
        <v>1</v>
      </c>
      <c r="K12">
        <v>1</v>
      </c>
      <c r="L12" t="s">
        <v>66</v>
      </c>
      <c r="M12" t="str">
        <f t="shared" si="1"/>
        <v>GBP</v>
      </c>
      <c r="N12" s="12">
        <v>0</v>
      </c>
      <c r="P12" s="16">
        <f>_xll.RHistory(D12,".Timestamp;.Close","START:"&amp;$P$3&amp;" NBROWS:1 INTERVAL:1D",,"SORT:ASC TSREPEAT:NO")</f>
        <v>39322</v>
      </c>
      <c r="Q12">
        <v>5.9</v>
      </c>
    </row>
    <row r="13" spans="1:20" x14ac:dyDescent="0.25">
      <c r="B13" t="s">
        <v>11</v>
      </c>
      <c r="C13" t="s">
        <v>1</v>
      </c>
      <c r="D13" t="s">
        <v>558</v>
      </c>
      <c r="E13">
        <f>_xll.RtGet("IDN",D13,"BID")</f>
        <v>7.46E-2</v>
      </c>
      <c r="F13">
        <f>_xll.RtGet("IDN",D13,"ASK")</f>
        <v>9.4600000000000004E-2</v>
      </c>
      <c r="G13">
        <f t="shared" si="0"/>
        <v>8.4600000000000009E-2</v>
      </c>
      <c r="H13">
        <v>1</v>
      </c>
      <c r="I13">
        <v>1</v>
      </c>
      <c r="J13">
        <v>1</v>
      </c>
      <c r="K13">
        <v>1</v>
      </c>
      <c r="L13" t="s">
        <v>66</v>
      </c>
      <c r="M13" t="str">
        <f t="shared" si="1"/>
        <v>GBP</v>
      </c>
      <c r="N13" s="12">
        <v>0</v>
      </c>
      <c r="P13" s="16">
        <f>_xll.RHistory(D13,".Timestamp;.Close","START:"&amp;$P$3&amp;" NBROWS:1 INTERVAL:1D",,"SORT:ASC TSREPEAT:NO")</f>
        <v>39322</v>
      </c>
      <c r="Q13">
        <v>5.9130000000000003</v>
      </c>
    </row>
    <row r="14" spans="1:20" x14ac:dyDescent="0.25">
      <c r="B14" t="s">
        <v>12</v>
      </c>
      <c r="C14" t="s">
        <v>1</v>
      </c>
      <c r="D14" t="s">
        <v>559</v>
      </c>
      <c r="E14">
        <f>_xll.RtGet("IDN",D14,"BID")</f>
        <v>7.740000000000001E-2</v>
      </c>
      <c r="F14">
        <f>_xll.RtGet("IDN",D14,"ASK")</f>
        <v>9.74E-2</v>
      </c>
      <c r="G14">
        <f t="shared" si="0"/>
        <v>8.7400000000000005E-2</v>
      </c>
      <c r="H14">
        <v>1</v>
      </c>
      <c r="I14">
        <v>1</v>
      </c>
      <c r="J14">
        <v>1</v>
      </c>
      <c r="K14">
        <v>1</v>
      </c>
      <c r="L14" t="s">
        <v>66</v>
      </c>
      <c r="M14" t="str">
        <f t="shared" si="1"/>
        <v>GBP</v>
      </c>
      <c r="N14" s="12">
        <v>0</v>
      </c>
      <c r="P14" s="16">
        <f>_xll.RHistory(D14,".Timestamp;.Close","START:"&amp;$P$3&amp;" NBROWS:1 INTERVAL:1D",,"SORT:ASC TSREPEAT:NO")</f>
        <v>39317</v>
      </c>
      <c r="Q14">
        <v>6.0449999999999999</v>
      </c>
    </row>
    <row r="15" spans="1:20" x14ac:dyDescent="0.25">
      <c r="B15" t="s">
        <v>13</v>
      </c>
      <c r="C15" t="s">
        <v>1</v>
      </c>
      <c r="D15" t="s">
        <v>560</v>
      </c>
      <c r="E15">
        <f>_xll.RtGet("IDN",D15,"BID")</f>
        <v>8.0399999999999999E-2</v>
      </c>
      <c r="F15">
        <f>_xll.RtGet("IDN",D15,"ASK")</f>
        <v>0.1004</v>
      </c>
      <c r="G15">
        <f t="shared" si="0"/>
        <v>9.0400000000000008E-2</v>
      </c>
      <c r="H15">
        <v>1</v>
      </c>
      <c r="I15">
        <v>1</v>
      </c>
      <c r="J15">
        <v>1</v>
      </c>
      <c r="K15">
        <v>1</v>
      </c>
      <c r="L15" t="s">
        <v>66</v>
      </c>
      <c r="M15" t="str">
        <f t="shared" si="1"/>
        <v>GBP</v>
      </c>
      <c r="N15" s="12">
        <v>0</v>
      </c>
      <c r="P15" s="16">
        <f>_xll.RHistory(D15,".Timestamp;.Close","START:"&amp;$P$3&amp;" NBROWS:1 INTERVAL:1D",,"SORT:ASC TSREPEAT:NO")</f>
        <v>39322</v>
      </c>
      <c r="Q15">
        <v>5.9379999999999997</v>
      </c>
    </row>
    <row r="16" spans="1:20" x14ac:dyDescent="0.25">
      <c r="B16" t="s">
        <v>14</v>
      </c>
      <c r="C16" t="s">
        <v>1</v>
      </c>
      <c r="D16" t="s">
        <v>561</v>
      </c>
      <c r="E16">
        <f>_xll.RtGet("IDN",D16,"BID")</f>
        <v>8.3600000000000008E-2</v>
      </c>
      <c r="F16">
        <f>_xll.RtGet("IDN",D16,"ASK")</f>
        <v>0.10360000000000001</v>
      </c>
      <c r="G16">
        <f t="shared" si="0"/>
        <v>9.3600000000000017E-2</v>
      </c>
      <c r="H16">
        <v>1</v>
      </c>
      <c r="I16">
        <v>1</v>
      </c>
      <c r="J16">
        <v>1</v>
      </c>
      <c r="K16">
        <v>1</v>
      </c>
      <c r="L16" t="s">
        <v>66</v>
      </c>
      <c r="M16" t="str">
        <f t="shared" si="1"/>
        <v>GBP</v>
      </c>
      <c r="N16" s="12">
        <v>0</v>
      </c>
      <c r="P16" s="16">
        <f>_xll.RHistory(D16,".Timestamp;.Close","START:"&amp;$P$3&amp;" NBROWS:1 INTERVAL:1D",,"SORT:ASC TSREPEAT:NO")</f>
        <v>39322</v>
      </c>
      <c r="Q16">
        <v>5.9489999999999998</v>
      </c>
    </row>
    <row r="17" spans="1:20" x14ac:dyDescent="0.25">
      <c r="B17" t="s">
        <v>15</v>
      </c>
      <c r="C17" t="s">
        <v>1</v>
      </c>
      <c r="D17" t="s">
        <v>562</v>
      </c>
      <c r="E17">
        <f>_xll.RtGet("IDN",D17,"BID")</f>
        <v>8.6300000000000002E-2</v>
      </c>
      <c r="F17">
        <f>_xll.RtGet("IDN",D17,"ASK")</f>
        <v>0.10630000000000001</v>
      </c>
      <c r="G17">
        <f t="shared" si="0"/>
        <v>9.6299999999999997E-2</v>
      </c>
      <c r="H17">
        <v>1</v>
      </c>
      <c r="I17">
        <v>1</v>
      </c>
      <c r="J17">
        <v>1</v>
      </c>
      <c r="K17">
        <v>1</v>
      </c>
      <c r="L17" t="s">
        <v>66</v>
      </c>
      <c r="M17" t="str">
        <f t="shared" si="1"/>
        <v>GBP</v>
      </c>
      <c r="N17" s="12">
        <v>0</v>
      </c>
      <c r="P17" s="16">
        <f>_xll.RHistory(D17,".Timestamp;.Close","START:"&amp;$P$3&amp;" NBROWS:1 INTERVAL:1D",,"SORT:ASC TSREPEAT:NO")</f>
        <v>39322</v>
      </c>
      <c r="Q17">
        <v>5.9560000000000004</v>
      </c>
    </row>
    <row r="18" spans="1:20" x14ac:dyDescent="0.25">
      <c r="B18" t="s">
        <v>16</v>
      </c>
      <c r="C18" t="s">
        <v>1</v>
      </c>
      <c r="D18" t="s">
        <v>563</v>
      </c>
      <c r="E18">
        <f>_xll.RtGet("IDN",D18,"BID")</f>
        <v>8.8700000000000001E-2</v>
      </c>
      <c r="F18">
        <f>_xll.RtGet("IDN",D18,"ASK")</f>
        <v>0.1087</v>
      </c>
      <c r="G18">
        <f t="shared" si="0"/>
        <v>9.870000000000001E-2</v>
      </c>
      <c r="H18">
        <v>1</v>
      </c>
      <c r="I18">
        <v>1</v>
      </c>
      <c r="J18">
        <v>1</v>
      </c>
      <c r="K18">
        <v>1</v>
      </c>
      <c r="L18" t="s">
        <v>66</v>
      </c>
      <c r="M18" t="str">
        <f t="shared" si="1"/>
        <v>GBP</v>
      </c>
      <c r="N18" s="12">
        <v>0</v>
      </c>
      <c r="P18" s="16">
        <f>_xll.RHistory(D18,".Timestamp;.Close","START:"&amp;$P$3&amp;" NBROWS:1 INTERVAL:1D",,"SORT:ASC TSREPEAT:NO")</f>
        <v>39322</v>
      </c>
      <c r="Q18">
        <v>5.9640000000000004</v>
      </c>
    </row>
    <row r="19" spans="1:20" x14ac:dyDescent="0.25">
      <c r="B19" t="s">
        <v>135</v>
      </c>
      <c r="C19" t="s">
        <v>1</v>
      </c>
      <c r="D19" t="s">
        <v>564</v>
      </c>
      <c r="E19">
        <f>_xll.RtGet("IDN",D19,"BID")</f>
        <v>0.12140000000000001</v>
      </c>
      <c r="F19">
        <f>_xll.RtGet("IDN",D19,"ASK")</f>
        <v>0.13639999999999999</v>
      </c>
      <c r="G19">
        <f t="shared" si="0"/>
        <v>0.12890000000000001</v>
      </c>
      <c r="H19">
        <v>1</v>
      </c>
      <c r="I19">
        <v>1</v>
      </c>
      <c r="J19">
        <v>1</v>
      </c>
      <c r="K19">
        <v>1</v>
      </c>
      <c r="L19" t="s">
        <v>66</v>
      </c>
      <c r="M19" t="str">
        <f t="shared" si="1"/>
        <v>GBP</v>
      </c>
      <c r="N19" s="12">
        <v>0</v>
      </c>
      <c r="P19" s="16">
        <f>_xll.RHistory(D19,".Timestamp;.Close","START:"&amp;$P$3&amp;" NBROWS:1 INTERVAL:1D",,"SORT:ASC TSREPEAT:NO")</f>
        <v>43025</v>
      </c>
      <c r="Q19">
        <v>0.60699999999999998</v>
      </c>
    </row>
    <row r="20" spans="1:20" x14ac:dyDescent="0.25">
      <c r="B20" t="s">
        <v>17</v>
      </c>
      <c r="C20" t="s">
        <v>1</v>
      </c>
      <c r="D20" t="s">
        <v>565</v>
      </c>
      <c r="E20">
        <f>_xll.RtGet("IDN",D20,"BID")</f>
        <v>0.1452</v>
      </c>
      <c r="F20">
        <f>_xll.RtGet("IDN",D20,"ASK")</f>
        <v>0.16020000000000001</v>
      </c>
      <c r="G20">
        <f t="shared" si="0"/>
        <v>0.1527</v>
      </c>
      <c r="H20">
        <v>1</v>
      </c>
      <c r="I20">
        <v>1</v>
      </c>
      <c r="J20">
        <v>1</v>
      </c>
      <c r="K20">
        <v>1</v>
      </c>
      <c r="L20" t="s">
        <v>66</v>
      </c>
      <c r="M20" t="str">
        <f t="shared" si="1"/>
        <v>GBP</v>
      </c>
      <c r="N20" s="12">
        <v>0</v>
      </c>
      <c r="P20" s="16">
        <f>_xll.RHistory(D20,".Timestamp;.Close","START:"&amp;$P$3&amp;" NBROWS:1 INTERVAL:1D",,"SORT:ASC TSREPEAT:NO")</f>
        <v>39322</v>
      </c>
      <c r="Q20">
        <v>6.133</v>
      </c>
    </row>
    <row r="21" spans="1:20" x14ac:dyDescent="0.25">
      <c r="B21" t="s">
        <v>18</v>
      </c>
      <c r="C21" t="s">
        <v>1</v>
      </c>
      <c r="D21" t="s">
        <v>566</v>
      </c>
      <c r="E21">
        <f>_xll.RtGet("IDN",D21,"BID")</f>
        <v>0.17600000000000002</v>
      </c>
      <c r="F21">
        <f>_xll.RtGet("IDN",D21,"ASK")</f>
        <v>0.19600000000000001</v>
      </c>
      <c r="G21">
        <f t="shared" si="0"/>
        <v>0.186</v>
      </c>
      <c r="H21">
        <v>1</v>
      </c>
      <c r="I21">
        <v>1</v>
      </c>
      <c r="J21">
        <v>1</v>
      </c>
      <c r="K21">
        <v>1</v>
      </c>
      <c r="L21" t="s">
        <v>66</v>
      </c>
      <c r="M21" t="str">
        <f t="shared" si="1"/>
        <v>GBP</v>
      </c>
      <c r="N21" s="12">
        <v>0</v>
      </c>
      <c r="P21" s="16">
        <f>_xll.RHistory(D21,".Timestamp;.Close","START:"&amp;$P$3&amp;" NBROWS:1 INTERVAL:1D",,"SORT:ASC TSREPEAT:NO")</f>
        <v>42012</v>
      </c>
      <c r="Q21">
        <v>0.77080000000000004</v>
      </c>
    </row>
    <row r="22" spans="1:20" x14ac:dyDescent="0.25">
      <c r="B22" t="s">
        <v>74</v>
      </c>
      <c r="C22" t="s">
        <v>2</v>
      </c>
      <c r="D22" t="s">
        <v>258</v>
      </c>
      <c r="G22">
        <f>_xll.RtGet("IDN",D22,"PRIMACT_1")</f>
        <v>6.5880000000000008E-2</v>
      </c>
      <c r="H22">
        <v>1</v>
      </c>
      <c r="I22">
        <v>1</v>
      </c>
      <c r="J22">
        <v>1</v>
      </c>
      <c r="K22">
        <v>1</v>
      </c>
      <c r="L22" t="s">
        <v>66</v>
      </c>
      <c r="M22" t="str">
        <f t="shared" ref="M22:M44" si="2">B$2</f>
        <v>GBP</v>
      </c>
      <c r="N22" s="12">
        <v>0</v>
      </c>
      <c r="P22" s="16">
        <f>_xll.RHistory(D22,".Timestamp;.Close","START:"&amp;$P$3&amp;" NBROWS:1 INTERVAL:1D",,"SORT:ASC TSREPEAT:NO")</f>
        <v>36893</v>
      </c>
      <c r="Q22">
        <v>5.8109400000000004</v>
      </c>
    </row>
    <row r="23" spans="1:20" x14ac:dyDescent="0.25">
      <c r="A23" t="s">
        <v>380</v>
      </c>
      <c r="B23" t="s">
        <v>69</v>
      </c>
      <c r="C23" t="s">
        <v>2</v>
      </c>
      <c r="D23" t="s">
        <v>259</v>
      </c>
      <c r="G23">
        <f>_xll.RtGet("IDN",D23,"PRIMACT_1")</f>
        <v>0.14800000000000002</v>
      </c>
      <c r="H23">
        <v>1</v>
      </c>
      <c r="I23">
        <v>1</v>
      </c>
      <c r="J23">
        <v>1</v>
      </c>
      <c r="K23">
        <v>1</v>
      </c>
      <c r="L23" t="s">
        <v>66</v>
      </c>
      <c r="M23" t="str">
        <f t="shared" si="2"/>
        <v>GBP</v>
      </c>
      <c r="N23" s="12">
        <v>0</v>
      </c>
      <c r="P23" s="16">
        <f>_xll.RHistory(D23,".Timestamp;.Close","START:"&amp;$P$3&amp;" NBROWS:1 INTERVAL:1D",,"SORT:ASC TSREPEAT:NO")</f>
        <v>35766</v>
      </c>
      <c r="Q23">
        <v>7.3046899999999999</v>
      </c>
    </row>
    <row r="24" spans="1:20" x14ac:dyDescent="0.25">
      <c r="A24" t="s">
        <v>380</v>
      </c>
      <c r="B24" t="s">
        <v>5</v>
      </c>
      <c r="C24" t="s">
        <v>2</v>
      </c>
      <c r="D24" t="s">
        <v>260</v>
      </c>
      <c r="G24">
        <f>_xll.RtGet("IDN",D24,"PRIMACT_1")</f>
        <v>0.23825000000000002</v>
      </c>
      <c r="H24">
        <v>1</v>
      </c>
      <c r="I24">
        <v>1</v>
      </c>
      <c r="J24">
        <v>1</v>
      </c>
      <c r="K24">
        <v>1</v>
      </c>
      <c r="L24" t="s">
        <v>66</v>
      </c>
      <c r="M24" t="str">
        <f t="shared" si="2"/>
        <v>GBP</v>
      </c>
      <c r="N24" s="12">
        <v>0</v>
      </c>
      <c r="P24" s="16">
        <f>_xll.RHistory(D24,".Timestamp;.Close","START:"&amp;$P$3&amp;" NBROWS:1 INTERVAL:1D",,"SORT:ASC TSREPEAT:NO")</f>
        <v>33863</v>
      </c>
      <c r="Q24">
        <v>12.5</v>
      </c>
    </row>
    <row r="25" spans="1:20" x14ac:dyDescent="0.25">
      <c r="A25" t="s">
        <v>380</v>
      </c>
      <c r="B25" t="s">
        <v>6</v>
      </c>
      <c r="C25" t="s">
        <v>2</v>
      </c>
      <c r="D25" t="s">
        <v>261</v>
      </c>
      <c r="G25">
        <f>_xll.RtGet("IDN",D25,"PRIMACT_1")</f>
        <v>0.4</v>
      </c>
      <c r="H25">
        <v>1</v>
      </c>
      <c r="I25">
        <v>1</v>
      </c>
      <c r="J25">
        <v>1</v>
      </c>
      <c r="K25">
        <v>1</v>
      </c>
      <c r="L25" t="s">
        <v>66</v>
      </c>
      <c r="M25" t="str">
        <f t="shared" si="2"/>
        <v>GBP</v>
      </c>
      <c r="N25" s="12">
        <v>0</v>
      </c>
      <c r="P25" s="16">
        <f>_xll.RHistory(D25,".Timestamp;.Close","START:"&amp;$P$3&amp;" NBROWS:1 INTERVAL:1D",,"SORT:ASC TSREPEAT:NO")</f>
        <v>32875</v>
      </c>
      <c r="Q25">
        <v>15.125</v>
      </c>
    </row>
    <row r="26" spans="1:20" x14ac:dyDescent="0.25">
      <c r="B26" t="s">
        <v>7</v>
      </c>
      <c r="C26" t="s">
        <v>2</v>
      </c>
      <c r="D26" t="s">
        <v>262</v>
      </c>
      <c r="G26">
        <f>_xll.RtGet("IDN",D26,"PRIMACT_1")</f>
        <v>0.54188000000000003</v>
      </c>
      <c r="H26">
        <v>1</v>
      </c>
      <c r="I26">
        <v>1</v>
      </c>
      <c r="J26">
        <v>1</v>
      </c>
      <c r="K26">
        <v>1</v>
      </c>
      <c r="L26" t="s">
        <v>66</v>
      </c>
      <c r="M26" t="str">
        <f t="shared" si="2"/>
        <v>GBP</v>
      </c>
      <c r="N26" s="12">
        <v>0</v>
      </c>
      <c r="P26" s="16">
        <f>_xll.RHistory(D26,".Timestamp;.Close","START:"&amp;$P$3&amp;" NBROWS:1 INTERVAL:1D",,"SORT:ASC TSREPEAT:NO")</f>
        <v>32875</v>
      </c>
      <c r="Q26">
        <v>15.125</v>
      </c>
    </row>
    <row r="27" spans="1:20" x14ac:dyDescent="0.25">
      <c r="A27" t="s">
        <v>380</v>
      </c>
      <c r="B27" t="s">
        <v>10</v>
      </c>
      <c r="C27" t="s">
        <v>2</v>
      </c>
      <c r="D27" t="s">
        <v>263</v>
      </c>
      <c r="G27">
        <f>_xll.RtGet("IDN",D27,"PRIMACT_1")</f>
        <v>0.67713000000000001</v>
      </c>
      <c r="H27">
        <v>1</v>
      </c>
      <c r="I27">
        <v>1</v>
      </c>
      <c r="J27">
        <v>1</v>
      </c>
      <c r="K27">
        <v>1</v>
      </c>
      <c r="L27" t="s">
        <v>66</v>
      </c>
      <c r="M27" t="str">
        <f t="shared" si="2"/>
        <v>GBP</v>
      </c>
      <c r="N27" s="12">
        <v>0</v>
      </c>
      <c r="P27" s="16">
        <f>_xll.RHistory(D27,".Timestamp;.Close","START:"&amp;$P$3&amp;" NBROWS:1 INTERVAL:1D",,"SORT:ASC TSREPEAT:NO")</f>
        <v>32875</v>
      </c>
      <c r="Q27">
        <v>15</v>
      </c>
    </row>
    <row r="28" spans="1:20" x14ac:dyDescent="0.25">
      <c r="A28" t="s">
        <v>380</v>
      </c>
      <c r="B28" t="s">
        <v>16</v>
      </c>
      <c r="C28" t="s">
        <v>2</v>
      </c>
      <c r="D28" t="s">
        <v>264</v>
      </c>
      <c r="G28">
        <f>_xll.RtGet("IDN",D28,"PRIMACT_1")</f>
        <v>0.79463000000000006</v>
      </c>
      <c r="H28">
        <v>1</v>
      </c>
      <c r="I28">
        <v>1</v>
      </c>
      <c r="J28">
        <v>1</v>
      </c>
      <c r="K28">
        <v>1</v>
      </c>
      <c r="L28" t="s">
        <v>66</v>
      </c>
      <c r="M28" t="str">
        <f t="shared" si="2"/>
        <v>GBP</v>
      </c>
      <c r="N28" s="12">
        <v>0</v>
      </c>
      <c r="P28" s="16">
        <f>_xll.RHistory(D28,".Timestamp;.Close","START:"&amp;$P$3&amp;" NBROWS:1 INTERVAL:1D",,"SORT:ASC TSREPEAT:NO")</f>
        <v>32875</v>
      </c>
      <c r="Q28">
        <v>14.625</v>
      </c>
    </row>
    <row r="29" spans="1:20" x14ac:dyDescent="0.25">
      <c r="B29" t="s">
        <v>8</v>
      </c>
      <c r="C29" t="s">
        <v>33</v>
      </c>
      <c r="D29" t="s">
        <v>265</v>
      </c>
      <c r="E29">
        <f>_xll.RtGet("IDN",D29,"BID")</f>
        <v>0.49280000000000002</v>
      </c>
      <c r="F29">
        <f>_xll.RtGet("IDN",D29,"ASK")</f>
        <v>0.50280000000000002</v>
      </c>
      <c r="G29">
        <f t="shared" ref="G29:G44" si="3">AVERAGE(E29:F29)</f>
        <v>0.49780000000000002</v>
      </c>
      <c r="H29">
        <v>1</v>
      </c>
      <c r="I29">
        <v>1</v>
      </c>
      <c r="J29">
        <v>1</v>
      </c>
      <c r="K29">
        <v>1</v>
      </c>
      <c r="L29" t="s">
        <v>66</v>
      </c>
      <c r="M29" t="str">
        <f t="shared" si="2"/>
        <v>GBP</v>
      </c>
      <c r="N29" s="12" t="s">
        <v>7</v>
      </c>
      <c r="P29" s="16">
        <f>_xll.RHistory(D29,".Timestamp;.Close","START:"&amp;$P$3&amp;" NBROWS:1 INTERVAL:1D",,"SORT:ASC TSREPEAT:NO")</f>
        <v>34705</v>
      </c>
      <c r="Q29">
        <v>6.93</v>
      </c>
      <c r="S29" t="str">
        <f>_xll.RtGet("IDN",D29,"GV3_TEXT")</f>
        <v>1X4</v>
      </c>
      <c r="T29" s="16" t="e">
        <f>DATE(RIGHT(S29,2)+100,MID(S29,3,2)+LEFT(N29,1),LEFT(S29,2))</f>
        <v>#VALUE!</v>
      </c>
    </row>
    <row r="30" spans="1:20" x14ac:dyDescent="0.25">
      <c r="A30" t="s">
        <v>380</v>
      </c>
      <c r="B30" t="s">
        <v>9</v>
      </c>
      <c r="C30" t="s">
        <v>33</v>
      </c>
      <c r="D30" t="s">
        <v>266</v>
      </c>
      <c r="E30">
        <f>_xll.RtGet("IDN",D30,"BID")</f>
        <v>0.44020000000000004</v>
      </c>
      <c r="F30">
        <f>_xll.RtGet("IDN",D30,"ASK")</f>
        <v>0.45020000000000004</v>
      </c>
      <c r="G30">
        <f t="shared" si="3"/>
        <v>0.44520000000000004</v>
      </c>
      <c r="H30">
        <v>1</v>
      </c>
      <c r="I30">
        <v>1</v>
      </c>
      <c r="J30">
        <v>1</v>
      </c>
      <c r="K30">
        <v>1</v>
      </c>
      <c r="L30" t="s">
        <v>66</v>
      </c>
      <c r="M30" t="str">
        <f t="shared" si="2"/>
        <v>GBP</v>
      </c>
      <c r="N30" s="12" t="s">
        <v>7</v>
      </c>
      <c r="P30" s="16">
        <f>_xll.RHistory(D30,".Timestamp;.Close","START:"&amp;$P$3&amp;" NBROWS:1 INTERVAL:1D",,"SORT:ASC TSREPEAT:NO")</f>
        <v>34705</v>
      </c>
      <c r="Q30">
        <v>7.21</v>
      </c>
      <c r="S30" t="str">
        <f>_xll.RtGet("IDN",D30,"GV3_TEXT")</f>
        <v>2X5</v>
      </c>
      <c r="T30" s="16" t="e">
        <f t="shared" ref="T30:T45" si="4">DATE(RIGHT(S30,2)+100,MID(S30,3,2)+LEFT(N30,1),LEFT(S30,2))</f>
        <v>#VALUE!</v>
      </c>
    </row>
    <row r="31" spans="1:20" x14ac:dyDescent="0.25">
      <c r="A31" t="s">
        <v>380</v>
      </c>
      <c r="B31" t="s">
        <v>10</v>
      </c>
      <c r="C31" t="s">
        <v>33</v>
      </c>
      <c r="D31" t="s">
        <v>267</v>
      </c>
      <c r="E31">
        <f>_xll.RtGet("IDN",D31,"BID")</f>
        <v>0.37790000000000001</v>
      </c>
      <c r="F31">
        <f>_xll.RtGet("IDN",D31,"ASK")</f>
        <v>0.38790000000000002</v>
      </c>
      <c r="G31">
        <f t="shared" si="3"/>
        <v>0.38290000000000002</v>
      </c>
      <c r="H31">
        <v>1</v>
      </c>
      <c r="I31">
        <v>1</v>
      </c>
      <c r="J31">
        <v>1</v>
      </c>
      <c r="K31">
        <v>1</v>
      </c>
      <c r="L31" t="s">
        <v>66</v>
      </c>
      <c r="M31" t="str">
        <f t="shared" si="2"/>
        <v>GBP</v>
      </c>
      <c r="N31" s="12" t="s">
        <v>7</v>
      </c>
      <c r="P31" s="16">
        <f>_xll.RHistory(D31,".Timestamp;.Close","START:"&amp;$P$3&amp;" NBROWS:1 INTERVAL:1D",,"SORT:ASC TSREPEAT:NO")</f>
        <v>34705</v>
      </c>
      <c r="Q31">
        <v>7.42</v>
      </c>
      <c r="S31" t="str">
        <f>_xll.RtGet("IDN",D31,"GV3_TEXT")</f>
        <v>3X6</v>
      </c>
      <c r="T31" s="16" t="e">
        <f t="shared" si="4"/>
        <v>#VALUE!</v>
      </c>
    </row>
    <row r="32" spans="1:20" x14ac:dyDescent="0.25">
      <c r="A32" t="s">
        <v>380</v>
      </c>
      <c r="B32" t="s">
        <v>11</v>
      </c>
      <c r="C32" t="s">
        <v>33</v>
      </c>
      <c r="D32" t="s">
        <v>268</v>
      </c>
      <c r="E32">
        <f>_xll.RtGet("IDN",D32,"BID")</f>
        <v>0.34820000000000001</v>
      </c>
      <c r="F32">
        <f>_xll.RtGet("IDN",D32,"ASK")</f>
        <v>0.35820000000000002</v>
      </c>
      <c r="G32">
        <f t="shared" si="3"/>
        <v>0.35320000000000001</v>
      </c>
      <c r="H32">
        <v>1</v>
      </c>
      <c r="I32">
        <v>1</v>
      </c>
      <c r="J32">
        <v>1</v>
      </c>
      <c r="K32">
        <v>1</v>
      </c>
      <c r="L32" t="s">
        <v>66</v>
      </c>
      <c r="M32" t="str">
        <f t="shared" si="2"/>
        <v>GBP</v>
      </c>
      <c r="N32" s="12" t="s">
        <v>7</v>
      </c>
      <c r="P32" s="16">
        <f>_xll.RHistory(D32,".Timestamp;.Close","START:"&amp;$P$3&amp;" NBROWS:1 INTERVAL:1D",,"SORT:ASC TSREPEAT:NO")</f>
        <v>34705</v>
      </c>
      <c r="Q32">
        <v>7.69</v>
      </c>
      <c r="S32" t="str">
        <f>_xll.RtGet("IDN",D32,"GV3_TEXT")</f>
        <v>4X7</v>
      </c>
      <c r="T32" s="16" t="e">
        <f t="shared" si="4"/>
        <v>#VALUE!</v>
      </c>
    </row>
    <row r="33" spans="1:20" x14ac:dyDescent="0.25">
      <c r="B33" t="s">
        <v>12</v>
      </c>
      <c r="C33" t="s">
        <v>33</v>
      </c>
      <c r="D33" t="s">
        <v>269</v>
      </c>
      <c r="E33">
        <f>_xll.RtGet("IDN",D33,"BID")</f>
        <v>0.31670000000000004</v>
      </c>
      <c r="F33">
        <f>_xll.RtGet("IDN",D33,"ASK")</f>
        <v>0.32669999999999999</v>
      </c>
      <c r="G33">
        <f t="shared" si="3"/>
        <v>0.32169999999999999</v>
      </c>
      <c r="H33">
        <v>1</v>
      </c>
      <c r="I33">
        <v>1</v>
      </c>
      <c r="J33">
        <v>1</v>
      </c>
      <c r="K33">
        <v>1</v>
      </c>
      <c r="L33" t="s">
        <v>66</v>
      </c>
      <c r="M33" t="str">
        <f t="shared" si="2"/>
        <v>GBP</v>
      </c>
      <c r="N33" s="12" t="s">
        <v>7</v>
      </c>
      <c r="P33" s="16">
        <f>_xll.RHistory(D33,".Timestamp;.Close","START:"&amp;$P$3&amp;" NBROWS:1 INTERVAL:1D",,"SORT:ASC TSREPEAT:NO")</f>
        <v>34705</v>
      </c>
      <c r="Q33">
        <v>7.9</v>
      </c>
      <c r="S33" t="str">
        <f>_xll.RtGet("IDN",D33,"GV3_TEXT")</f>
        <v>5X8</v>
      </c>
      <c r="T33" s="16" t="e">
        <f t="shared" si="4"/>
        <v>#VALUE!</v>
      </c>
    </row>
    <row r="34" spans="1:20" x14ac:dyDescent="0.25">
      <c r="A34" t="s">
        <v>380</v>
      </c>
      <c r="B34" t="s">
        <v>13</v>
      </c>
      <c r="C34" t="s">
        <v>33</v>
      </c>
      <c r="D34" t="s">
        <v>270</v>
      </c>
      <c r="E34">
        <f>_xll.RtGet("IDN",D34,"BID")</f>
        <v>0.29780000000000001</v>
      </c>
      <c r="F34">
        <f>_xll.RtGet("IDN",D34,"ASK")</f>
        <v>0.30780000000000002</v>
      </c>
      <c r="G34">
        <f t="shared" si="3"/>
        <v>0.30280000000000001</v>
      </c>
      <c r="H34">
        <v>1</v>
      </c>
      <c r="I34">
        <v>1</v>
      </c>
      <c r="J34">
        <v>1</v>
      </c>
      <c r="K34">
        <v>1</v>
      </c>
      <c r="L34" t="s">
        <v>66</v>
      </c>
      <c r="M34" t="str">
        <f t="shared" si="2"/>
        <v>GBP</v>
      </c>
      <c r="N34" s="12" t="s">
        <v>7</v>
      </c>
      <c r="P34" s="16">
        <f>_xll.RHistory(D34,".Timestamp;.Close","START:"&amp;$P$3&amp;" NBROWS:1 INTERVAL:1D",,"SORT:ASC TSREPEAT:NO")</f>
        <v>34705</v>
      </c>
      <c r="Q34">
        <v>8.11</v>
      </c>
      <c r="S34" t="str">
        <f>_xll.RtGet("IDN",D34,"GV3_TEXT")</f>
        <v>6X9</v>
      </c>
      <c r="T34" s="16" t="e">
        <f t="shared" si="4"/>
        <v>#VALUE!</v>
      </c>
    </row>
    <row r="35" spans="1:20" x14ac:dyDescent="0.25">
      <c r="A35" t="s">
        <v>380</v>
      </c>
      <c r="B35" t="s">
        <v>14</v>
      </c>
      <c r="C35" t="s">
        <v>33</v>
      </c>
      <c r="D35" t="s">
        <v>271</v>
      </c>
      <c r="E35">
        <f>_xll.RtGet("IDN",D35,"BID")</f>
        <v>0.3039</v>
      </c>
      <c r="F35">
        <f>_xll.RtGet("IDN",D35,"ASK")</f>
        <v>0.31390000000000001</v>
      </c>
      <c r="G35">
        <f t="shared" si="3"/>
        <v>0.30890000000000001</v>
      </c>
      <c r="H35">
        <v>1</v>
      </c>
      <c r="I35">
        <v>1</v>
      </c>
      <c r="J35">
        <v>1</v>
      </c>
      <c r="K35">
        <v>1</v>
      </c>
      <c r="L35" t="s">
        <v>66</v>
      </c>
      <c r="M35" t="str">
        <f t="shared" si="2"/>
        <v>GBP</v>
      </c>
      <c r="N35" s="12" t="s">
        <v>7</v>
      </c>
      <c r="P35" s="16">
        <f>_xll.RHistory(D35,".Timestamp;.Close","START:"&amp;$P$3&amp;" NBROWS:1 INTERVAL:1D",,"SORT:ASC TSREPEAT:NO")</f>
        <v>34705</v>
      </c>
      <c r="Q35">
        <v>8.2899999999999991</v>
      </c>
      <c r="S35" t="str">
        <f>_xll.RtGet("IDN",D35,"GV3_TEXT")</f>
        <v>7X10</v>
      </c>
      <c r="T35" s="16" t="e">
        <f t="shared" si="4"/>
        <v>#VALUE!</v>
      </c>
    </row>
    <row r="36" spans="1:20" x14ac:dyDescent="0.25">
      <c r="A36" t="s">
        <v>380</v>
      </c>
      <c r="B36" t="s">
        <v>15</v>
      </c>
      <c r="C36" t="s">
        <v>33</v>
      </c>
      <c r="D36" t="s">
        <v>272</v>
      </c>
      <c r="E36">
        <f>_xll.RtGet("IDN",D36,"BID")</f>
        <v>0.308</v>
      </c>
      <c r="F36">
        <f>_xll.RtGet("IDN",D36,"ASK")</f>
        <v>0.32800000000000001</v>
      </c>
      <c r="G36">
        <f t="shared" si="3"/>
        <v>0.318</v>
      </c>
      <c r="H36">
        <v>1</v>
      </c>
      <c r="I36">
        <v>1</v>
      </c>
      <c r="J36">
        <v>1</v>
      </c>
      <c r="K36">
        <v>1</v>
      </c>
      <c r="L36" t="s">
        <v>66</v>
      </c>
      <c r="M36" t="str">
        <f t="shared" si="2"/>
        <v>GBP</v>
      </c>
      <c r="N36" s="12" t="s">
        <v>7</v>
      </c>
      <c r="P36" s="16">
        <f>_xll.RHistory(D36,".Timestamp;.Close","START:"&amp;$P$3&amp;" NBROWS:1 INTERVAL:1D",,"SORT:ASC TSREPEAT:NO")</f>
        <v>34705</v>
      </c>
      <c r="Q36">
        <v>8.44</v>
      </c>
      <c r="S36" t="str">
        <f>_xll.RtGet("IDN",D36,"GV3_TEXT")</f>
        <v>8X11</v>
      </c>
      <c r="T36" s="16" t="e">
        <f t="shared" si="4"/>
        <v>#VALUE!</v>
      </c>
    </row>
    <row r="37" spans="1:20" x14ac:dyDescent="0.25">
      <c r="B37" t="s">
        <v>119</v>
      </c>
      <c r="C37" t="s">
        <v>33</v>
      </c>
      <c r="D37" t="s">
        <v>273</v>
      </c>
      <c r="E37">
        <f>_xll.RtGet("IDN",D37,"BID")</f>
        <v>0.3095</v>
      </c>
      <c r="F37">
        <f>_xll.RtGet("IDN",D37,"ASK")</f>
        <v>0.31950000000000001</v>
      </c>
      <c r="G37">
        <f t="shared" si="3"/>
        <v>0.3145</v>
      </c>
      <c r="H37">
        <v>1</v>
      </c>
      <c r="I37">
        <v>1</v>
      </c>
      <c r="J37">
        <v>1</v>
      </c>
      <c r="K37">
        <v>1</v>
      </c>
      <c r="L37" t="s">
        <v>66</v>
      </c>
      <c r="M37" t="str">
        <f t="shared" si="2"/>
        <v>GBP</v>
      </c>
      <c r="N37" s="12" t="s">
        <v>7</v>
      </c>
      <c r="P37" s="16">
        <f>_xll.RHistory(D37,".Timestamp;.Close","START:"&amp;$P$3&amp;" NBROWS:1 INTERVAL:1D",,"SORT:ASC TSREPEAT:NO")</f>
        <v>34705</v>
      </c>
      <c r="Q37">
        <v>8.59</v>
      </c>
      <c r="S37" t="str">
        <f>_xll.RtGet("IDN",D37,"GV3_TEXT")</f>
        <v>9X12</v>
      </c>
      <c r="T37" s="16" t="e">
        <f t="shared" si="4"/>
        <v>#VALUE!</v>
      </c>
    </row>
    <row r="38" spans="1:20" x14ac:dyDescent="0.25">
      <c r="A38" t="s">
        <v>380</v>
      </c>
      <c r="B38" t="s">
        <v>11</v>
      </c>
      <c r="C38" t="s">
        <v>33</v>
      </c>
      <c r="D38" t="s">
        <v>274</v>
      </c>
      <c r="E38">
        <f>_xll.RtGet("IDN",D38,"BID")</f>
        <v>0.57300000000000006</v>
      </c>
      <c r="F38">
        <f>_xll.RtGet("IDN",D38,"ASK")</f>
        <v>0.59299999999999997</v>
      </c>
      <c r="G38">
        <f t="shared" si="3"/>
        <v>0.58299999999999996</v>
      </c>
      <c r="H38">
        <v>1</v>
      </c>
      <c r="I38">
        <v>1</v>
      </c>
      <c r="J38">
        <v>1</v>
      </c>
      <c r="K38">
        <v>1</v>
      </c>
      <c r="L38" t="s">
        <v>66</v>
      </c>
      <c r="M38" t="str">
        <f t="shared" si="2"/>
        <v>GBP</v>
      </c>
      <c r="N38" s="12" t="s">
        <v>10</v>
      </c>
      <c r="P38" s="16">
        <f>_xll.RHistory(D38,".Timestamp;.Close","START:"&amp;$P$3&amp;" NBROWS:1 INTERVAL:1D",,"SORT:ASC TSREPEAT:NO")</f>
        <v>34705</v>
      </c>
      <c r="Q38">
        <v>7.38</v>
      </c>
      <c r="S38" t="str">
        <f>_xll.RtGet("IDN",D38,"GV3_TEXT")</f>
        <v>1X7</v>
      </c>
      <c r="T38" s="16" t="e">
        <f t="shared" si="4"/>
        <v>#VALUE!</v>
      </c>
    </row>
    <row r="39" spans="1:20" x14ac:dyDescent="0.25">
      <c r="A39" t="s">
        <v>380</v>
      </c>
      <c r="B39" t="s">
        <v>12</v>
      </c>
      <c r="C39" t="s">
        <v>33</v>
      </c>
      <c r="D39" t="s">
        <v>275</v>
      </c>
      <c r="E39">
        <f>_xll.RtGet("IDN",D39,"BID")</f>
        <v>0.502</v>
      </c>
      <c r="F39">
        <f>_xll.RtGet("IDN",D39,"ASK")</f>
        <v>0.52200000000000002</v>
      </c>
      <c r="G39">
        <f t="shared" si="3"/>
        <v>0.51200000000000001</v>
      </c>
      <c r="H39">
        <v>1</v>
      </c>
      <c r="I39">
        <v>1</v>
      </c>
      <c r="J39">
        <v>1</v>
      </c>
      <c r="K39">
        <v>1</v>
      </c>
      <c r="L39" t="s">
        <v>66</v>
      </c>
      <c r="M39" t="str">
        <f t="shared" si="2"/>
        <v>GBP</v>
      </c>
      <c r="N39" s="12" t="s">
        <v>10</v>
      </c>
      <c r="P39" s="16">
        <f>_xll.RHistory(D39,".Timestamp;.Close","START:"&amp;$P$3&amp;" NBROWS:1 INTERVAL:1D",,"SORT:ASC TSREPEAT:NO")</f>
        <v>34705</v>
      </c>
      <c r="Q39">
        <v>7.64</v>
      </c>
      <c r="S39" t="str">
        <f>_xll.RtGet("IDN",D39,"GV3_TEXT")</f>
        <v>2X8</v>
      </c>
      <c r="T39" s="16" t="e">
        <f t="shared" si="4"/>
        <v>#VALUE!</v>
      </c>
    </row>
    <row r="40" spans="1:20" x14ac:dyDescent="0.25">
      <c r="A40" t="s">
        <v>380</v>
      </c>
      <c r="B40" t="s">
        <v>13</v>
      </c>
      <c r="C40" t="s">
        <v>33</v>
      </c>
      <c r="D40" t="s">
        <v>276</v>
      </c>
      <c r="E40">
        <f>_xll.RtGet("IDN",D40,"BID")</f>
        <v>0.45900000000000002</v>
      </c>
      <c r="F40">
        <f>_xll.RtGet("IDN",D40,"ASK")</f>
        <v>0.47900000000000004</v>
      </c>
      <c r="G40">
        <f t="shared" si="3"/>
        <v>0.46900000000000003</v>
      </c>
      <c r="H40">
        <v>1</v>
      </c>
      <c r="I40">
        <v>1</v>
      </c>
      <c r="J40">
        <v>1</v>
      </c>
      <c r="K40">
        <v>1</v>
      </c>
      <c r="L40" t="s">
        <v>66</v>
      </c>
      <c r="M40" t="str">
        <f t="shared" si="2"/>
        <v>GBP</v>
      </c>
      <c r="N40" s="12" t="s">
        <v>10</v>
      </c>
      <c r="P40" s="16">
        <f>_xll.RHistory(D40,".Timestamp;.Close","START:"&amp;$P$3&amp;" NBROWS:1 INTERVAL:1D",,"SORT:ASC TSREPEAT:NO")</f>
        <v>34705</v>
      </c>
      <c r="Q40">
        <v>7.84</v>
      </c>
      <c r="S40" t="str">
        <f>_xll.RtGet("IDN",D40,"GV3_TEXT")</f>
        <v>3X9</v>
      </c>
      <c r="T40" s="16" t="e">
        <f t="shared" si="4"/>
        <v>#VALUE!</v>
      </c>
    </row>
    <row r="41" spans="1:20" x14ac:dyDescent="0.25">
      <c r="A41" t="s">
        <v>380</v>
      </c>
      <c r="B41" t="s">
        <v>14</v>
      </c>
      <c r="C41" t="s">
        <v>33</v>
      </c>
      <c r="D41" t="s">
        <v>277</v>
      </c>
      <c r="E41">
        <f>_xll.RtGet("IDN",D41,"BID")</f>
        <v>0.43099999999999999</v>
      </c>
      <c r="F41">
        <f>_xll.RtGet("IDN",D41,"ASK")</f>
        <v>0.45100000000000001</v>
      </c>
      <c r="G41">
        <f t="shared" si="3"/>
        <v>0.441</v>
      </c>
      <c r="H41">
        <v>1</v>
      </c>
      <c r="I41">
        <v>1</v>
      </c>
      <c r="J41">
        <v>1</v>
      </c>
      <c r="K41">
        <v>1</v>
      </c>
      <c r="L41" t="s">
        <v>66</v>
      </c>
      <c r="M41" t="str">
        <f t="shared" si="2"/>
        <v>GBP</v>
      </c>
      <c r="N41" s="12" t="s">
        <v>10</v>
      </c>
      <c r="P41" s="16">
        <f>_xll.RHistory(D41,".Timestamp;.Close","START:"&amp;$P$3&amp;" NBROWS:1 INTERVAL:1D",,"SORT:ASC TSREPEAT:NO")</f>
        <v>34705</v>
      </c>
      <c r="Q41">
        <v>8.07</v>
      </c>
      <c r="S41" t="str">
        <f>_xll.RtGet("IDN",D41,"GV3_TEXT")</f>
        <v>4X10</v>
      </c>
      <c r="T41" s="16" t="e">
        <f t="shared" si="4"/>
        <v>#VALUE!</v>
      </c>
    </row>
    <row r="42" spans="1:20" x14ac:dyDescent="0.25">
      <c r="A42" t="s">
        <v>380</v>
      </c>
      <c r="B42" t="s">
        <v>15</v>
      </c>
      <c r="C42" t="s">
        <v>33</v>
      </c>
      <c r="D42" t="s">
        <v>278</v>
      </c>
      <c r="E42">
        <f>_xll.RtGet("IDN",D42,"BID")</f>
        <v>0.40900000000000003</v>
      </c>
      <c r="F42">
        <f>_xll.RtGet("IDN",D42,"ASK")</f>
        <v>0.42899999999999999</v>
      </c>
      <c r="G42">
        <f t="shared" si="3"/>
        <v>0.41900000000000004</v>
      </c>
      <c r="H42">
        <v>1</v>
      </c>
      <c r="I42">
        <v>1</v>
      </c>
      <c r="J42">
        <v>1</v>
      </c>
      <c r="K42">
        <v>1</v>
      </c>
      <c r="L42" t="s">
        <v>66</v>
      </c>
      <c r="M42" t="str">
        <f t="shared" si="2"/>
        <v>GBP</v>
      </c>
      <c r="N42" s="12" t="s">
        <v>10</v>
      </c>
      <c r="P42" s="16">
        <f>_xll.RHistory(D42,".Timestamp;.Close","START:"&amp;$P$3&amp;" NBROWS:1 INTERVAL:1D",,"SORT:ASC TSREPEAT:NO")</f>
        <v>34705</v>
      </c>
      <c r="Q42">
        <v>8.26</v>
      </c>
      <c r="S42" t="str">
        <f>_xll.RtGet("IDN",D42,"GV3_TEXT")</f>
        <v>5X11</v>
      </c>
      <c r="T42" s="16" t="e">
        <f t="shared" si="4"/>
        <v>#VALUE!</v>
      </c>
    </row>
    <row r="43" spans="1:20" x14ac:dyDescent="0.25">
      <c r="A43" t="s">
        <v>380</v>
      </c>
      <c r="B43" t="s">
        <v>119</v>
      </c>
      <c r="C43" t="s">
        <v>33</v>
      </c>
      <c r="D43" t="s">
        <v>279</v>
      </c>
      <c r="E43">
        <f>_xll.RtGet("IDN",D43,"BID")</f>
        <v>0.39200000000000002</v>
      </c>
      <c r="F43">
        <f>_xll.RtGet("IDN",D43,"ASK")</f>
        <v>0.41200000000000003</v>
      </c>
      <c r="G43">
        <f t="shared" si="3"/>
        <v>0.40200000000000002</v>
      </c>
      <c r="H43">
        <v>1</v>
      </c>
      <c r="I43">
        <v>1</v>
      </c>
      <c r="J43">
        <v>1</v>
      </c>
      <c r="K43">
        <v>1</v>
      </c>
      <c r="L43" t="s">
        <v>66</v>
      </c>
      <c r="M43" t="str">
        <f t="shared" si="2"/>
        <v>GBP</v>
      </c>
      <c r="N43" s="12" t="s">
        <v>10</v>
      </c>
      <c r="P43" s="16">
        <f>_xll.RHistory(D43,".Timestamp;.Close","START:"&amp;$P$3&amp;" NBROWS:1 INTERVAL:1D",,"SORT:ASC TSREPEAT:NO")</f>
        <v>34705</v>
      </c>
      <c r="Q43">
        <v>8.4499999999999993</v>
      </c>
      <c r="S43" t="str">
        <f>_xll.RtGet("IDN",D43,"GV3_TEXT")</f>
        <v>6X12</v>
      </c>
      <c r="T43" s="16" t="e">
        <f t="shared" si="4"/>
        <v>#VALUE!</v>
      </c>
    </row>
    <row r="44" spans="1:20" x14ac:dyDescent="0.25">
      <c r="A44" t="s">
        <v>380</v>
      </c>
      <c r="B44" t="s">
        <v>414</v>
      </c>
      <c r="C44" t="s">
        <v>33</v>
      </c>
      <c r="D44" t="s">
        <v>281</v>
      </c>
      <c r="E44">
        <f>_xll.RtGet("IDN",D44,"BID")</f>
        <v>0.39</v>
      </c>
      <c r="F44">
        <f>_xll.RtGet("IDN",D44,"ASK")</f>
        <v>0.41000000000000003</v>
      </c>
      <c r="G44">
        <f t="shared" si="3"/>
        <v>0.4</v>
      </c>
      <c r="H44">
        <v>1</v>
      </c>
      <c r="I44">
        <v>1</v>
      </c>
      <c r="J44">
        <v>1</v>
      </c>
      <c r="K44">
        <v>1</v>
      </c>
      <c r="L44" t="s">
        <v>66</v>
      </c>
      <c r="M44" t="str">
        <f t="shared" si="2"/>
        <v>GBP</v>
      </c>
      <c r="N44" s="12" t="s">
        <v>10</v>
      </c>
      <c r="P44" s="16">
        <f>_xll.RHistory(D44,".Timestamp;.Close","START:"&amp;$P$3&amp;" NBROWS:1 INTERVAL:1D",,"SORT:ASC TSREPEAT:NO")</f>
        <v>34705</v>
      </c>
      <c r="Q44">
        <v>8.4499999999999993</v>
      </c>
      <c r="S44" t="str">
        <f>_xll.RtGet("IDN",D44,"GV3_TEXT")</f>
        <v xml:space="preserve">      </v>
      </c>
      <c r="T44" s="16" t="e">
        <f t="shared" si="4"/>
        <v>#VALUE!</v>
      </c>
    </row>
    <row r="45" spans="1:20" x14ac:dyDescent="0.25">
      <c r="A45" t="s">
        <v>380</v>
      </c>
      <c r="B45" t="s">
        <v>135</v>
      </c>
      <c r="C45" t="s">
        <v>33</v>
      </c>
      <c r="D45" t="s">
        <v>280</v>
      </c>
      <c r="E45">
        <f>_xll.RtGet("IDN",D45,"BID")</f>
        <v>0.40800000000000003</v>
      </c>
      <c r="F45">
        <f>_xll.RtGet("IDN",D45,"ASK")</f>
        <v>0.42799999999999999</v>
      </c>
      <c r="G45">
        <f t="shared" ref="G45" si="5">AVERAGE(E45:F45)</f>
        <v>0.41800000000000004</v>
      </c>
      <c r="H45">
        <v>1</v>
      </c>
      <c r="I45">
        <v>1</v>
      </c>
      <c r="J45">
        <v>1</v>
      </c>
      <c r="K45">
        <v>1</v>
      </c>
      <c r="L45" t="s">
        <v>66</v>
      </c>
      <c r="M45" t="str">
        <f t="shared" ref="M45" si="6">B$2</f>
        <v>GBP</v>
      </c>
      <c r="N45" s="12" t="s">
        <v>10</v>
      </c>
      <c r="P45" s="16">
        <f>_xll.RHistory(D45,".Timestamp;.Close","START:"&amp;$P$3&amp;" NBROWS:1 INTERVAL:1D",,"SORT:ASC TSREPEAT:NO")</f>
        <v>34705</v>
      </c>
      <c r="Q45">
        <v>8.7799999999999994</v>
      </c>
      <c r="S45" t="str">
        <f>_xll.RtGet("IDN",D45,"GV3_TEXT")</f>
        <v>12X18</v>
      </c>
      <c r="T45" s="16" t="e">
        <f t="shared" si="4"/>
        <v>#VALUE!</v>
      </c>
    </row>
    <row r="46" spans="1:20" x14ac:dyDescent="0.25">
      <c r="B46" t="s">
        <v>16</v>
      </c>
      <c r="C46" t="s">
        <v>3</v>
      </c>
      <c r="D46" t="s">
        <v>282</v>
      </c>
      <c r="E46">
        <f>_xll.RtGet("IDN",D46,"BID")</f>
        <v>0.52110000000000001</v>
      </c>
      <c r="F46">
        <f>_xll.RtGet("IDN",D46,"ASK")</f>
        <v>0.56110000000000004</v>
      </c>
      <c r="G46">
        <f t="shared" ref="G46" si="7">AVERAGE(E46:F46)</f>
        <v>0.54110000000000003</v>
      </c>
      <c r="H46">
        <v>1</v>
      </c>
      <c r="I46">
        <v>1</v>
      </c>
      <c r="J46">
        <v>1</v>
      </c>
      <c r="K46">
        <v>1</v>
      </c>
      <c r="L46" t="s">
        <v>66</v>
      </c>
      <c r="M46" t="str">
        <f t="shared" ref="M46" si="8">B$2</f>
        <v>GBP</v>
      </c>
      <c r="N46" s="12" t="s">
        <v>10</v>
      </c>
      <c r="P46" s="16">
        <f>_xll.RHistory(D46,".Timestamp;.Close","START:"&amp;$P$3&amp;" NBROWS:1 INTERVAL:1D",,"SORT:ASC TSREPEAT:NO")</f>
        <v>42530</v>
      </c>
      <c r="Q46">
        <v>0.68149999999999999</v>
      </c>
      <c r="T46" s="16"/>
    </row>
    <row r="47" spans="1:20" x14ac:dyDescent="0.25">
      <c r="B47" t="s">
        <v>17</v>
      </c>
      <c r="C47" t="s">
        <v>3</v>
      </c>
      <c r="D47" t="s">
        <v>283</v>
      </c>
      <c r="E47">
        <f>_xll.RtGet("IDN",D47,"BID")</f>
        <v>0.4834</v>
      </c>
      <c r="F47">
        <f>_xll.RtGet("IDN",D47,"ASK")</f>
        <v>0.49340000000000001</v>
      </c>
      <c r="G47">
        <f t="shared" ref="G47:G62" si="9">AVERAGE(E47:F47)</f>
        <v>0.4884</v>
      </c>
      <c r="H47">
        <v>1</v>
      </c>
      <c r="I47">
        <v>1</v>
      </c>
      <c r="J47">
        <v>1</v>
      </c>
      <c r="K47">
        <v>1</v>
      </c>
      <c r="L47" t="s">
        <v>66</v>
      </c>
      <c r="M47" t="str">
        <f t="shared" ref="M47:M62" si="10">B$2</f>
        <v>GBP</v>
      </c>
      <c r="N47" s="12" t="s">
        <v>10</v>
      </c>
      <c r="P47" s="16">
        <f>_xll.RHistory(D47,".Timestamp;.Close","START:"&amp;$P$3&amp;" NBROWS:1 INTERVAL:1D",,"SORT:ASC TSREPEAT:NO")</f>
        <v>32875</v>
      </c>
      <c r="Q47">
        <v>13.34</v>
      </c>
      <c r="T47" s="16"/>
    </row>
    <row r="48" spans="1:20" x14ac:dyDescent="0.25">
      <c r="B48" t="s">
        <v>18</v>
      </c>
      <c r="C48" t="s">
        <v>3</v>
      </c>
      <c r="D48" t="s">
        <v>284</v>
      </c>
      <c r="E48">
        <f>_xll.RtGet("IDN",D48,"BID")</f>
        <v>0.48470000000000002</v>
      </c>
      <c r="F48">
        <f>_xll.RtGet("IDN",D48,"ASK")</f>
        <v>0.50270000000000004</v>
      </c>
      <c r="G48">
        <f t="shared" si="9"/>
        <v>0.49370000000000003</v>
      </c>
      <c r="H48">
        <v>1</v>
      </c>
      <c r="I48">
        <v>1</v>
      </c>
      <c r="J48">
        <v>1</v>
      </c>
      <c r="K48">
        <v>1</v>
      </c>
      <c r="L48" t="s">
        <v>66</v>
      </c>
      <c r="M48" t="str">
        <f t="shared" si="10"/>
        <v>GBP</v>
      </c>
      <c r="N48" s="12" t="s">
        <v>10</v>
      </c>
      <c r="P48" s="16">
        <f>_xll.RHistory(D48,".Timestamp;.Close","START:"&amp;$P$3&amp;" NBROWS:1 INTERVAL:1D",,"SORT:ASC TSREPEAT:NO")</f>
        <v>32875</v>
      </c>
      <c r="Q48">
        <v>12.9</v>
      </c>
      <c r="T48" s="16"/>
    </row>
    <row r="49" spans="1:20" x14ac:dyDescent="0.25">
      <c r="B49" t="s">
        <v>19</v>
      </c>
      <c r="C49" t="s">
        <v>3</v>
      </c>
      <c r="D49" t="s">
        <v>285</v>
      </c>
      <c r="E49">
        <f>_xll.RtGet("IDN",D49,"BID")</f>
        <v>0.51180000000000003</v>
      </c>
      <c r="F49">
        <f>_xll.RtGet("IDN",D49,"ASK")</f>
        <v>0.52680000000000005</v>
      </c>
      <c r="G49">
        <f t="shared" si="9"/>
        <v>0.51930000000000009</v>
      </c>
      <c r="H49">
        <v>1</v>
      </c>
      <c r="I49">
        <v>1</v>
      </c>
      <c r="J49">
        <v>1</v>
      </c>
      <c r="K49">
        <v>1</v>
      </c>
      <c r="L49" t="s">
        <v>66</v>
      </c>
      <c r="M49" t="str">
        <f t="shared" si="10"/>
        <v>GBP</v>
      </c>
      <c r="N49" s="12" t="s">
        <v>10</v>
      </c>
      <c r="P49" s="16">
        <f>_xll.RHistory(D49,".Timestamp;.Close","START:"&amp;$P$3&amp;" NBROWS:1 INTERVAL:1D",,"SORT:ASC TSREPEAT:NO")</f>
        <v>32875</v>
      </c>
      <c r="Q49">
        <v>12.54</v>
      </c>
      <c r="T49" s="16"/>
    </row>
    <row r="50" spans="1:20" x14ac:dyDescent="0.25">
      <c r="B50" t="s">
        <v>20</v>
      </c>
      <c r="C50" t="s">
        <v>3</v>
      </c>
      <c r="D50" t="s">
        <v>286</v>
      </c>
      <c r="E50">
        <f>_xll.RtGet("IDN",D50,"BID")</f>
        <v>0.54090000000000005</v>
      </c>
      <c r="F50">
        <f>_xll.RtGet("IDN",D50,"ASK")</f>
        <v>0.55590000000000006</v>
      </c>
      <c r="G50">
        <f t="shared" si="9"/>
        <v>0.5484</v>
      </c>
      <c r="H50">
        <v>1</v>
      </c>
      <c r="I50">
        <v>1</v>
      </c>
      <c r="J50">
        <v>1</v>
      </c>
      <c r="K50">
        <v>1</v>
      </c>
      <c r="L50" t="s">
        <v>66</v>
      </c>
      <c r="M50" t="str">
        <f t="shared" si="10"/>
        <v>GBP</v>
      </c>
      <c r="N50" s="12" t="s">
        <v>10</v>
      </c>
      <c r="P50" s="16">
        <f>_xll.RHistory(D50,".Timestamp;.Close","START:"&amp;$P$3&amp;" NBROWS:1 INTERVAL:1D",,"SORT:ASC TSREPEAT:NO")</f>
        <v>32875</v>
      </c>
      <c r="Q50">
        <v>12.35</v>
      </c>
      <c r="T50" s="16"/>
    </row>
    <row r="51" spans="1:20" x14ac:dyDescent="0.25">
      <c r="B51" t="s">
        <v>21</v>
      </c>
      <c r="C51" t="s">
        <v>3</v>
      </c>
      <c r="D51" t="s">
        <v>287</v>
      </c>
      <c r="E51">
        <f>_xll.RtGet("IDN",D51,"BID")</f>
        <v>0.56369999999999998</v>
      </c>
      <c r="F51">
        <f>_xll.RtGet("IDN",D51,"ASK")</f>
        <v>0.57869999999999999</v>
      </c>
      <c r="G51">
        <f t="shared" si="9"/>
        <v>0.57119999999999993</v>
      </c>
      <c r="H51">
        <v>1</v>
      </c>
      <c r="I51">
        <v>1</v>
      </c>
      <c r="J51">
        <v>1</v>
      </c>
      <c r="K51">
        <v>1</v>
      </c>
      <c r="L51" t="s">
        <v>66</v>
      </c>
      <c r="M51" t="str">
        <f t="shared" si="10"/>
        <v>GBP</v>
      </c>
      <c r="N51" s="12" t="s">
        <v>10</v>
      </c>
      <c r="P51" s="16">
        <f>_xll.RHistory(D51,".Timestamp;.Close","START:"&amp;$P$3&amp;" NBROWS:1 INTERVAL:1D",,"SORT:ASC TSREPEAT:NO")</f>
        <v>34561</v>
      </c>
      <c r="Q51">
        <v>8.84</v>
      </c>
      <c r="T51" s="16"/>
    </row>
    <row r="52" spans="1:20" x14ac:dyDescent="0.25">
      <c r="B52" t="s">
        <v>22</v>
      </c>
      <c r="C52" t="s">
        <v>3</v>
      </c>
      <c r="D52" t="s">
        <v>288</v>
      </c>
      <c r="E52">
        <f>_xll.RtGet("IDN",D52,"BID")</f>
        <v>0.58120000000000005</v>
      </c>
      <c r="F52">
        <f>_xll.RtGet("IDN",D52,"ASK")</f>
        <v>0.59620000000000006</v>
      </c>
      <c r="G52">
        <f t="shared" si="9"/>
        <v>0.5887</v>
      </c>
      <c r="H52">
        <v>1</v>
      </c>
      <c r="I52">
        <v>1</v>
      </c>
      <c r="J52">
        <v>1</v>
      </c>
      <c r="K52">
        <v>1</v>
      </c>
      <c r="L52" t="s">
        <v>66</v>
      </c>
      <c r="M52" t="str">
        <f t="shared" si="10"/>
        <v>GBP</v>
      </c>
      <c r="N52" s="12" t="s">
        <v>10</v>
      </c>
      <c r="P52" s="16">
        <f>_xll.RHistory(D52,".Timestamp;.Close","START:"&amp;$P$3&amp;" NBROWS:1 INTERVAL:1D",,"SORT:ASC TSREPEAT:NO")</f>
        <v>32875</v>
      </c>
      <c r="Q52">
        <v>12</v>
      </c>
      <c r="T52" s="16"/>
    </row>
    <row r="53" spans="1:20" x14ac:dyDescent="0.25">
      <c r="B53" t="s">
        <v>23</v>
      </c>
      <c r="C53" t="s">
        <v>3</v>
      </c>
      <c r="D53" t="s">
        <v>289</v>
      </c>
      <c r="E53">
        <f>_xll.RtGet("IDN",D53,"BID")</f>
        <v>0.5978</v>
      </c>
      <c r="F53">
        <f>_xll.RtGet("IDN",D53,"ASK")</f>
        <v>0.61280000000000001</v>
      </c>
      <c r="G53">
        <f t="shared" si="9"/>
        <v>0.60529999999999995</v>
      </c>
      <c r="H53">
        <v>1</v>
      </c>
      <c r="I53">
        <v>1</v>
      </c>
      <c r="J53">
        <v>1</v>
      </c>
      <c r="K53">
        <v>1</v>
      </c>
      <c r="L53" t="s">
        <v>66</v>
      </c>
      <c r="M53" t="str">
        <f t="shared" si="10"/>
        <v>GBP</v>
      </c>
      <c r="N53" s="12" t="s">
        <v>10</v>
      </c>
      <c r="P53" s="16">
        <f>_xll.RHistory(D53,".Timestamp;.Close","START:"&amp;$P$3&amp;" NBROWS:1 INTERVAL:1D",,"SORT:ASC TSREPEAT:NO")</f>
        <v>34561</v>
      </c>
      <c r="Q53">
        <v>8.9700000000000006</v>
      </c>
      <c r="T53" s="16"/>
    </row>
    <row r="54" spans="1:20" x14ac:dyDescent="0.25">
      <c r="B54" t="s">
        <v>24</v>
      </c>
      <c r="C54" t="s">
        <v>3</v>
      </c>
      <c r="D54" t="s">
        <v>290</v>
      </c>
      <c r="E54">
        <f>_xll.RtGet("IDN",D54,"BID")</f>
        <v>0.61060000000000003</v>
      </c>
      <c r="F54">
        <f>_xll.RtGet("IDN",D54,"ASK")</f>
        <v>0.62560000000000004</v>
      </c>
      <c r="G54">
        <f t="shared" si="9"/>
        <v>0.61810000000000009</v>
      </c>
      <c r="H54">
        <v>1</v>
      </c>
      <c r="I54">
        <v>1</v>
      </c>
      <c r="J54">
        <v>1</v>
      </c>
      <c r="K54">
        <v>1</v>
      </c>
      <c r="L54" t="s">
        <v>66</v>
      </c>
      <c r="M54" t="str">
        <f t="shared" si="10"/>
        <v>GBP</v>
      </c>
      <c r="N54" s="12" t="s">
        <v>10</v>
      </c>
      <c r="P54" s="16">
        <f>_xll.RHistory(D54,".Timestamp;.Close","START:"&amp;$P$3&amp;" NBROWS:1 INTERVAL:1D",,"SORT:ASC TSREPEAT:NO")</f>
        <v>34561</v>
      </c>
      <c r="Q54">
        <v>9.01</v>
      </c>
      <c r="T54" s="16"/>
    </row>
    <row r="55" spans="1:20" x14ac:dyDescent="0.25">
      <c r="B55" t="s">
        <v>25</v>
      </c>
      <c r="C55" t="s">
        <v>3</v>
      </c>
      <c r="D55" t="s">
        <v>291</v>
      </c>
      <c r="E55">
        <f>_xll.RtGet("IDN",D55,"BID")</f>
        <v>0.62050000000000005</v>
      </c>
      <c r="F55">
        <f>_xll.RtGet("IDN",D55,"ASK")</f>
        <v>0.63550000000000006</v>
      </c>
      <c r="G55">
        <f t="shared" si="9"/>
        <v>0.62800000000000011</v>
      </c>
      <c r="H55">
        <v>1</v>
      </c>
      <c r="I55">
        <v>1</v>
      </c>
      <c r="J55">
        <v>1</v>
      </c>
      <c r="K55">
        <v>1</v>
      </c>
      <c r="L55" t="s">
        <v>66</v>
      </c>
      <c r="M55" t="str">
        <f t="shared" si="10"/>
        <v>GBP</v>
      </c>
      <c r="N55" s="12" t="s">
        <v>10</v>
      </c>
      <c r="P55" s="16">
        <f>_xll.RHistory(D55,".Timestamp;.Close","START:"&amp;$P$3&amp;" NBROWS:1 INTERVAL:1D",,"SORT:ASC TSREPEAT:NO")</f>
        <v>32875</v>
      </c>
      <c r="Q55">
        <v>11.8</v>
      </c>
    </row>
    <row r="56" spans="1:20" x14ac:dyDescent="0.25">
      <c r="B56" t="s">
        <v>26</v>
      </c>
      <c r="C56" t="s">
        <v>3</v>
      </c>
      <c r="D56" t="s">
        <v>292</v>
      </c>
      <c r="E56">
        <f>_xll.RtGet("IDN",D56,"BID")</f>
        <v>0.64150000000000007</v>
      </c>
      <c r="F56">
        <f>_xll.RtGet("IDN",D56,"ASK")</f>
        <v>0.65650000000000008</v>
      </c>
      <c r="G56">
        <f t="shared" si="9"/>
        <v>0.64900000000000002</v>
      </c>
      <c r="H56">
        <v>1</v>
      </c>
      <c r="I56">
        <v>1</v>
      </c>
      <c r="J56">
        <v>1</v>
      </c>
      <c r="K56">
        <v>1</v>
      </c>
      <c r="L56" t="s">
        <v>66</v>
      </c>
      <c r="M56" t="str">
        <f t="shared" si="10"/>
        <v>GBP</v>
      </c>
      <c r="N56" s="12" t="s">
        <v>10</v>
      </c>
      <c r="P56" s="16">
        <f>_xll.RHistory(D56,".Timestamp;.Close","START:"&amp;$P$3&amp;" NBROWS:1 INTERVAL:1D",,"SORT:ASC TSREPEAT:NO")</f>
        <v>37851</v>
      </c>
      <c r="Q56">
        <v>4.7699999999999996</v>
      </c>
    </row>
    <row r="57" spans="1:20" x14ac:dyDescent="0.25">
      <c r="B57" t="s">
        <v>27</v>
      </c>
      <c r="C57" t="s">
        <v>3</v>
      </c>
      <c r="D57" t="s">
        <v>293</v>
      </c>
      <c r="E57">
        <f>_xll.RtGet("IDN",D57,"BID")</f>
        <v>0.66</v>
      </c>
      <c r="F57">
        <f>_xll.RtGet("IDN",D57,"ASK")</f>
        <v>0.67500000000000004</v>
      </c>
      <c r="G57">
        <f t="shared" si="9"/>
        <v>0.66749999999999998</v>
      </c>
      <c r="H57">
        <v>1</v>
      </c>
      <c r="I57">
        <v>1</v>
      </c>
      <c r="J57">
        <v>1</v>
      </c>
      <c r="K57">
        <v>1</v>
      </c>
      <c r="L57" t="s">
        <v>66</v>
      </c>
      <c r="M57" t="str">
        <f t="shared" si="10"/>
        <v>GBP</v>
      </c>
      <c r="N57" s="12" t="s">
        <v>10</v>
      </c>
      <c r="P57" s="16">
        <f>_xll.RHistory(D57,".Timestamp;.Close","START:"&amp;$P$3&amp;" NBROWS:1 INTERVAL:1D",,"SORT:ASC TSREPEAT:NO")</f>
        <v>37851</v>
      </c>
      <c r="Q57">
        <v>4.79</v>
      </c>
    </row>
    <row r="58" spans="1:20" x14ac:dyDescent="0.25">
      <c r="B58" t="s">
        <v>28</v>
      </c>
      <c r="C58" t="s">
        <v>3</v>
      </c>
      <c r="D58" t="s">
        <v>294</v>
      </c>
      <c r="E58">
        <f>_xll.RtGet("IDN",D58,"BID")</f>
        <v>0.66600000000000004</v>
      </c>
      <c r="F58">
        <f>_xll.RtGet("IDN",D58,"ASK")</f>
        <v>0.68100000000000005</v>
      </c>
      <c r="G58">
        <f t="shared" si="9"/>
        <v>0.67349999999999999</v>
      </c>
      <c r="H58">
        <v>1</v>
      </c>
      <c r="I58">
        <v>1</v>
      </c>
      <c r="J58">
        <v>1</v>
      </c>
      <c r="K58">
        <v>1</v>
      </c>
      <c r="L58" t="s">
        <v>66</v>
      </c>
      <c r="M58" t="str">
        <f t="shared" si="10"/>
        <v>GBP</v>
      </c>
      <c r="N58" s="12" t="s">
        <v>10</v>
      </c>
      <c r="P58" s="16">
        <f>_xll.RHistory(D58,".Timestamp;.Close","START:"&amp;$P$3&amp;" NBROWS:1 INTERVAL:1D",,"SORT:ASC TSREPEAT:NO")</f>
        <v>37851</v>
      </c>
      <c r="Q58">
        <v>4.79</v>
      </c>
    </row>
    <row r="59" spans="1:20" x14ac:dyDescent="0.25">
      <c r="B59" t="s">
        <v>29</v>
      </c>
      <c r="C59" t="s">
        <v>3</v>
      </c>
      <c r="D59" t="s">
        <v>295</v>
      </c>
      <c r="E59">
        <f>_xll.RtGet("IDN",D59,"BID")</f>
        <v>0.65280000000000005</v>
      </c>
      <c r="F59">
        <f>_xll.RtGet("IDN",D59,"ASK")</f>
        <v>0.66780000000000006</v>
      </c>
      <c r="G59">
        <f t="shared" si="9"/>
        <v>0.66030000000000011</v>
      </c>
      <c r="H59">
        <v>1</v>
      </c>
      <c r="I59">
        <v>1</v>
      </c>
      <c r="J59">
        <v>1</v>
      </c>
      <c r="K59">
        <v>1</v>
      </c>
      <c r="L59" t="s">
        <v>66</v>
      </c>
      <c r="M59" t="str">
        <f t="shared" si="10"/>
        <v>GBP</v>
      </c>
      <c r="N59" s="12" t="s">
        <v>10</v>
      </c>
      <c r="P59" s="16">
        <f>_xll.RHistory(D59,".Timestamp;.Close","START:"&amp;$P$3&amp;" NBROWS:1 INTERVAL:1D",,"SORT:ASC TSREPEAT:NO")</f>
        <v>36020</v>
      </c>
      <c r="Q59">
        <v>5.97</v>
      </c>
    </row>
    <row r="60" spans="1:20" x14ac:dyDescent="0.25">
      <c r="B60" t="s">
        <v>30</v>
      </c>
      <c r="C60" t="s">
        <v>3</v>
      </c>
      <c r="D60" t="s">
        <v>296</v>
      </c>
      <c r="E60">
        <f>_xll.RtGet("IDN",D60,"BID")</f>
        <v>0.63550000000000006</v>
      </c>
      <c r="F60">
        <f>_xll.RtGet("IDN",D60,"ASK")</f>
        <v>0.65050000000000008</v>
      </c>
      <c r="G60">
        <f t="shared" si="9"/>
        <v>0.64300000000000002</v>
      </c>
      <c r="H60">
        <v>1</v>
      </c>
      <c r="I60">
        <v>1</v>
      </c>
      <c r="J60">
        <v>1</v>
      </c>
      <c r="K60">
        <v>1</v>
      </c>
      <c r="L60" t="s">
        <v>66</v>
      </c>
      <c r="M60" t="str">
        <f t="shared" si="10"/>
        <v>GBP</v>
      </c>
      <c r="N60" s="12" t="s">
        <v>10</v>
      </c>
      <c r="P60" s="16">
        <f>_xll.RHistory(D60,".Timestamp;.Close","START:"&amp;$P$3&amp;" NBROWS:1 INTERVAL:1D",,"SORT:ASC TSREPEAT:NO")</f>
        <v>37851</v>
      </c>
      <c r="Q60">
        <v>4.79</v>
      </c>
    </row>
    <row r="61" spans="1:20" x14ac:dyDescent="0.25">
      <c r="A61" t="s">
        <v>380</v>
      </c>
      <c r="B61" t="s">
        <v>152</v>
      </c>
      <c r="C61" t="s">
        <v>3</v>
      </c>
      <c r="D61" t="s">
        <v>297</v>
      </c>
      <c r="E61">
        <f>_xll.RtGet("IDN",D61,"BID")</f>
        <v>0.504</v>
      </c>
      <c r="F61">
        <f>_xll.RtGet("IDN",D61,"ASK")</f>
        <v>0.67400000000000004</v>
      </c>
      <c r="G61">
        <f t="shared" si="9"/>
        <v>0.58899999999999997</v>
      </c>
      <c r="H61">
        <v>1</v>
      </c>
      <c r="I61">
        <v>1</v>
      </c>
      <c r="J61">
        <v>1</v>
      </c>
      <c r="K61">
        <v>1</v>
      </c>
      <c r="L61" t="s">
        <v>66</v>
      </c>
      <c r="M61" t="str">
        <f t="shared" si="10"/>
        <v>GBP</v>
      </c>
      <c r="N61" s="12" t="s">
        <v>10</v>
      </c>
      <c r="P61" s="16">
        <f>_xll.RHistory(D61,".Timestamp;.Close","START:"&amp;$P$3&amp;" NBROWS:1 INTERVAL:1D",,"SORT:ASC TSREPEAT:NO")</f>
        <v>37914</v>
      </c>
      <c r="Q61">
        <v>4.82</v>
      </c>
    </row>
    <row r="62" spans="1:20" x14ac:dyDescent="0.25">
      <c r="A62" t="s">
        <v>380</v>
      </c>
      <c r="B62" t="s">
        <v>153</v>
      </c>
      <c r="C62" t="s">
        <v>3</v>
      </c>
      <c r="D62" t="s">
        <v>298</v>
      </c>
      <c r="E62">
        <f>_xll.RtGet("IDN",D62,"BID")</f>
        <v>0.45900000000000002</v>
      </c>
      <c r="F62">
        <f>_xll.RtGet("IDN",D62,"ASK")</f>
        <v>0.629</v>
      </c>
      <c r="G62">
        <f t="shared" si="9"/>
        <v>0.54400000000000004</v>
      </c>
      <c r="H62">
        <v>1</v>
      </c>
      <c r="I62">
        <v>1</v>
      </c>
      <c r="J62">
        <v>1</v>
      </c>
      <c r="K62">
        <v>1</v>
      </c>
      <c r="L62" t="s">
        <v>66</v>
      </c>
      <c r="M62" t="str">
        <f t="shared" si="10"/>
        <v>GBP</v>
      </c>
      <c r="N62" s="12" t="s">
        <v>10</v>
      </c>
      <c r="P62" s="16">
        <f>_xll.RHistory(D62,".Timestamp;.Close","START:"&amp;$P$3&amp;" NBROWS:1 INTERVAL:1D",,"SORT:ASC TSREPEAT:NO")</f>
        <v>37914</v>
      </c>
      <c r="Q62">
        <v>4.75</v>
      </c>
    </row>
  </sheetData>
  <dataValidations disablePrompts="1" count="1">
    <dataValidation type="list" allowBlank="1" showInputMessage="1" showErrorMessage="1" sqref="L5:L62" xr:uid="{D3A8BFBE-9CD8-4143-9B9C-E9E997C64251}">
      <formula1>"MID,BIDASK"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CF2C-0A19-4BB1-8993-A750BB920445}">
  <sheetPr>
    <tabColor theme="9"/>
  </sheetPr>
  <dimension ref="B2:E3"/>
  <sheetViews>
    <sheetView workbookViewId="0">
      <selection activeCell="B2" sqref="B2"/>
    </sheetView>
  </sheetViews>
  <sheetFormatPr defaultRowHeight="15" x14ac:dyDescent="0.25"/>
  <cols>
    <col min="4" max="4" width="10.42578125" bestFit="1" customWidth="1"/>
  </cols>
  <sheetData>
    <row r="2" spans="2:5" x14ac:dyDescent="0.25">
      <c r="B2" s="17" t="s">
        <v>0</v>
      </c>
      <c r="C2" s="17" t="s">
        <v>56</v>
      </c>
      <c r="D2" s="17" t="s">
        <v>381</v>
      </c>
      <c r="E2" s="17" t="s">
        <v>382</v>
      </c>
    </row>
    <row r="3" spans="2:5" x14ac:dyDescent="0.25">
      <c r="B3" t="s">
        <v>5</v>
      </c>
      <c r="C3" t="s">
        <v>383</v>
      </c>
      <c r="D3" s="16">
        <f>_xll.RHistory(C3,".Timestamp;.Close","START:01-Mar-1995 NBROWS:1 INTERVAL:1D",,"SORT:ASC TSREPEAT:NO")</f>
        <v>37502</v>
      </c>
      <c r="E3">
        <v>4.34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Frågor</vt:lpstr>
      <vt:lpstr>SuperRICs</vt:lpstr>
      <vt:lpstr>SEK</vt:lpstr>
      <vt:lpstr>USD</vt:lpstr>
      <vt:lpstr>NOK</vt:lpstr>
      <vt:lpstr>EUR</vt:lpstr>
      <vt:lpstr>DKK</vt:lpstr>
      <vt:lpstr>GBP</vt:lpstr>
      <vt:lpstr>HistoricalStart</vt:lpstr>
      <vt:lpstr>DayCounts</vt:lpstr>
      <vt:lpstr>DropLists</vt:lpstr>
      <vt:lpstr>AppendixTables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Gerdin Börjesson</dc:creator>
  <cp:lastModifiedBy>Fredrik Gerdin Börjesson</cp:lastModifiedBy>
  <dcterms:created xsi:type="dcterms:W3CDTF">2020-03-20T10:28:12Z</dcterms:created>
  <dcterms:modified xsi:type="dcterms:W3CDTF">2020-03-24T18:57:07Z</dcterms:modified>
</cp:coreProperties>
</file>