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liu.se\home\frebo147\Documents\MSc Git\MScCurveModeling\"/>
    </mc:Choice>
  </mc:AlternateContent>
  <xr:revisionPtr revIDLastSave="0" documentId="13_ncr:1_{5BDA39D7-D42C-466B-9A6D-39F3A9700EA8}" xr6:coauthVersionLast="36" xr6:coauthVersionMax="36" xr10:uidLastSave="{00000000-0000-0000-0000-000000000000}"/>
  <bookViews>
    <workbookView xWindow="0" yWindow="840" windowWidth="28800" windowHeight="11955" activeTab="6" xr2:uid="{CB33115E-7841-4E48-8745-23DB52C94076}"/>
  </bookViews>
  <sheets>
    <sheet name="SEK" sheetId="1" r:id="rId1"/>
    <sheet name="USD" sheetId="2" r:id="rId2"/>
    <sheet name="NOK" sheetId="3" r:id="rId3"/>
    <sheet name="EUR" sheetId="4" r:id="rId4"/>
    <sheet name="DKK" sheetId="5" r:id="rId5"/>
    <sheet name="GBP" sheetId="6" r:id="rId6"/>
    <sheet name="RIC" sheetId="7" r:id="rId7"/>
    <sheet name="DataValdiation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3" l="1"/>
  <c r="D30" i="3"/>
  <c r="D31" i="3"/>
  <c r="D32" i="3"/>
  <c r="D33" i="3"/>
  <c r="D34" i="3"/>
  <c r="D35" i="3"/>
  <c r="D36" i="3"/>
  <c r="D37" i="3"/>
  <c r="D28" i="3"/>
  <c r="M28" i="3"/>
  <c r="M29" i="3"/>
  <c r="M30" i="3"/>
  <c r="M31" i="3"/>
  <c r="M32" i="3"/>
  <c r="M33" i="3"/>
  <c r="M34" i="3"/>
  <c r="M35" i="3"/>
  <c r="M36" i="3"/>
  <c r="M37" i="3"/>
  <c r="M27" i="3"/>
  <c r="D27" i="3"/>
  <c r="M15" i="3"/>
  <c r="D15" i="3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6" i="2"/>
  <c r="M7" i="2"/>
  <c r="M8" i="2"/>
  <c r="M9" i="2"/>
  <c r="M10" i="2"/>
  <c r="M11" i="2"/>
  <c r="M12" i="2"/>
  <c r="M13" i="2"/>
  <c r="M14" i="2"/>
  <c r="M15" i="2"/>
  <c r="M16" i="2"/>
  <c r="M17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E28" i="3"/>
  <c r="E32" i="3"/>
  <c r="E34" i="3"/>
  <c r="E36" i="3"/>
  <c r="F28" i="3"/>
  <c r="F32" i="3"/>
  <c r="F36" i="3"/>
  <c r="F30" i="3"/>
  <c r="E29" i="3"/>
  <c r="E33" i="3"/>
  <c r="F37" i="3"/>
  <c r="E31" i="3"/>
  <c r="E37" i="3"/>
  <c r="E35" i="3"/>
  <c r="F29" i="3"/>
  <c r="F31" i="3"/>
  <c r="F33" i="3"/>
  <c r="F35" i="3"/>
  <c r="E30" i="3"/>
  <c r="F34" i="3"/>
  <c r="F27" i="3"/>
  <c r="E27" i="3"/>
  <c r="F15" i="3"/>
  <c r="E15" i="3"/>
  <c r="G40" i="2"/>
  <c r="G38" i="2"/>
  <c r="G36" i="2"/>
  <c r="G34" i="2"/>
  <c r="G32" i="2"/>
  <c r="G30" i="2"/>
  <c r="G28" i="2"/>
  <c r="G26" i="2"/>
  <c r="F24" i="2"/>
  <c r="F26" i="2"/>
  <c r="F21" i="2"/>
  <c r="F23" i="2"/>
  <c r="E25" i="2"/>
  <c r="F40" i="2"/>
  <c r="F38" i="2"/>
  <c r="F36" i="2"/>
  <c r="F34" i="2"/>
  <c r="F32" i="2"/>
  <c r="F30" i="2"/>
  <c r="F28" i="2"/>
  <c r="E24" i="2"/>
  <c r="E27" i="2"/>
  <c r="E40" i="2"/>
  <c r="E38" i="2"/>
  <c r="E36" i="2"/>
  <c r="E34" i="2"/>
  <c r="E32" i="2"/>
  <c r="E30" i="2"/>
  <c r="E28" i="2"/>
  <c r="E26" i="2"/>
  <c r="E21" i="2"/>
  <c r="G19" i="2"/>
  <c r="G39" i="2"/>
  <c r="G37" i="2"/>
  <c r="G35" i="2"/>
  <c r="G33" i="2"/>
  <c r="G31" i="2"/>
  <c r="G29" i="2"/>
  <c r="G27" i="2"/>
  <c r="E23" i="2"/>
  <c r="F20" i="2"/>
  <c r="E29" i="2"/>
  <c r="F39" i="2"/>
  <c r="F37" i="2"/>
  <c r="F35" i="2"/>
  <c r="F33" i="2"/>
  <c r="F31" i="2"/>
  <c r="F29" i="2"/>
  <c r="F27" i="2"/>
  <c r="F25" i="2"/>
  <c r="E20" i="2"/>
  <c r="E39" i="2"/>
  <c r="E37" i="2"/>
  <c r="E35" i="2"/>
  <c r="E33" i="2"/>
  <c r="E31" i="2"/>
  <c r="F22" i="2"/>
  <c r="E22" i="2"/>
  <c r="G18" i="2"/>
  <c r="G25" i="1"/>
  <c r="G26" i="1"/>
  <c r="G30" i="3" l="1"/>
  <c r="G35" i="3"/>
  <c r="G37" i="3"/>
  <c r="G31" i="3"/>
  <c r="G33" i="3"/>
  <c r="G29" i="3"/>
  <c r="G36" i="3"/>
  <c r="G34" i="3"/>
  <c r="G32" i="3"/>
  <c r="G28" i="3"/>
  <c r="G27" i="3"/>
  <c r="G15" i="3"/>
  <c r="G22" i="2"/>
  <c r="G20" i="2"/>
  <c r="G23" i="2"/>
  <c r="G21" i="2"/>
  <c r="G24" i="2"/>
  <c r="G25" i="2"/>
  <c r="M20" i="1"/>
  <c r="M21" i="1"/>
  <c r="M22" i="1"/>
  <c r="M23" i="1"/>
  <c r="M24" i="1"/>
  <c r="D24" i="1"/>
  <c r="D23" i="1"/>
  <c r="D22" i="1"/>
  <c r="D21" i="1"/>
  <c r="D20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6" i="3"/>
  <c r="M7" i="3"/>
  <c r="M8" i="3"/>
  <c r="M9" i="3"/>
  <c r="M10" i="3"/>
  <c r="M11" i="3"/>
  <c r="M12" i="3"/>
  <c r="M13" i="3"/>
  <c r="M14" i="3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6" i="5"/>
  <c r="M7" i="5"/>
  <c r="M8" i="5"/>
  <c r="M9" i="5"/>
  <c r="M10" i="5"/>
  <c r="M11" i="5"/>
  <c r="M12" i="5"/>
  <c r="M13" i="5"/>
  <c r="M14" i="5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5" i="6"/>
  <c r="M5" i="5"/>
  <c r="M5" i="4"/>
  <c r="M5" i="3"/>
  <c r="M5" i="2"/>
  <c r="M5" i="1"/>
  <c r="D14" i="3"/>
  <c r="D13" i="3"/>
  <c r="D12" i="3"/>
  <c r="D11" i="3"/>
  <c r="D10" i="3"/>
  <c r="D9" i="3"/>
  <c r="D8" i="3"/>
  <c r="D7" i="3"/>
  <c r="D6" i="3"/>
  <c r="D5" i="3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5" i="1"/>
  <c r="D6" i="2"/>
  <c r="D7" i="2"/>
  <c r="D8" i="2"/>
  <c r="D9" i="2"/>
  <c r="D10" i="2"/>
  <c r="D11" i="2"/>
  <c r="D12" i="2"/>
  <c r="D13" i="2"/>
  <c r="D14" i="2"/>
  <c r="D15" i="2"/>
  <c r="D16" i="2"/>
  <c r="D17" i="2"/>
  <c r="D5" i="2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5" i="6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5" i="4"/>
  <c r="D14" i="5"/>
  <c r="D13" i="5"/>
  <c r="D12" i="5"/>
  <c r="D11" i="5"/>
  <c r="D10" i="5"/>
  <c r="D9" i="5"/>
  <c r="D8" i="5"/>
  <c r="D7" i="5"/>
  <c r="D6" i="5"/>
  <c r="D5" i="5"/>
  <c r="F22" i="1"/>
  <c r="F24" i="1"/>
  <c r="E24" i="1"/>
  <c r="E22" i="1"/>
  <c r="E20" i="1"/>
  <c r="F20" i="1"/>
  <c r="F23" i="1"/>
  <c r="F21" i="1"/>
  <c r="E23" i="1"/>
  <c r="E21" i="1"/>
  <c r="E36" i="1"/>
  <c r="F33" i="1"/>
  <c r="E28" i="1"/>
  <c r="E27" i="1"/>
  <c r="F52" i="1"/>
  <c r="F50" i="1"/>
  <c r="F48" i="1"/>
  <c r="F46" i="1"/>
  <c r="F44" i="1"/>
  <c r="F42" i="1"/>
  <c r="F40" i="1"/>
  <c r="F38" i="1"/>
  <c r="E33" i="1"/>
  <c r="F30" i="1"/>
  <c r="E52" i="1"/>
  <c r="E50" i="1"/>
  <c r="E48" i="1"/>
  <c r="E46" i="1"/>
  <c r="E44" i="1"/>
  <c r="E42" i="1"/>
  <c r="E40" i="1"/>
  <c r="E38" i="1"/>
  <c r="F35" i="1"/>
  <c r="E30" i="1"/>
  <c r="F27" i="1"/>
  <c r="F32" i="1"/>
  <c r="F37" i="1"/>
  <c r="E32" i="1"/>
  <c r="F29" i="1"/>
  <c r="F34" i="1"/>
  <c r="E51" i="1"/>
  <c r="E47" i="1"/>
  <c r="E43" i="1"/>
  <c r="E39" i="1"/>
  <c r="F31" i="1"/>
  <c r="F51" i="1"/>
  <c r="F49" i="1"/>
  <c r="F47" i="1"/>
  <c r="F45" i="1"/>
  <c r="F43" i="1"/>
  <c r="F41" i="1"/>
  <c r="F39" i="1"/>
  <c r="E37" i="1"/>
  <c r="E29" i="1"/>
  <c r="E49" i="1"/>
  <c r="E45" i="1"/>
  <c r="E41" i="1"/>
  <c r="E34" i="1"/>
  <c r="E35" i="1"/>
  <c r="F36" i="1"/>
  <c r="E31" i="1"/>
  <c r="F28" i="1"/>
  <c r="E12" i="3"/>
  <c r="E8" i="3"/>
  <c r="F13" i="3"/>
  <c r="F9" i="3"/>
  <c r="F5" i="3"/>
  <c r="E13" i="3"/>
  <c r="E9" i="3"/>
  <c r="E5" i="3"/>
  <c r="E7" i="3"/>
  <c r="F14" i="3"/>
  <c r="F10" i="3"/>
  <c r="F6" i="3"/>
  <c r="E14" i="3"/>
  <c r="E10" i="3"/>
  <c r="E6" i="3"/>
  <c r="F11" i="3"/>
  <c r="F7" i="3"/>
  <c r="E11" i="3"/>
  <c r="F12" i="3"/>
  <c r="F8" i="3"/>
  <c r="E17" i="1"/>
  <c r="E13" i="1"/>
  <c r="E9" i="1"/>
  <c r="E5" i="1"/>
  <c r="F6" i="1"/>
  <c r="E16" i="1"/>
  <c r="F18" i="1"/>
  <c r="F14" i="1"/>
  <c r="F10" i="1"/>
  <c r="F8" i="1"/>
  <c r="E18" i="1"/>
  <c r="E14" i="1"/>
  <c r="E10" i="1"/>
  <c r="E6" i="1"/>
  <c r="E12" i="1"/>
  <c r="F19" i="1"/>
  <c r="F15" i="1"/>
  <c r="F11" i="1"/>
  <c r="F7" i="1"/>
  <c r="F12" i="1"/>
  <c r="E19" i="1"/>
  <c r="E15" i="1"/>
  <c r="E11" i="1"/>
  <c r="E7" i="1"/>
  <c r="F16" i="1"/>
  <c r="F17" i="1"/>
  <c r="F13" i="1"/>
  <c r="F9" i="1"/>
  <c r="F5" i="1"/>
  <c r="E8" i="1"/>
  <c r="E15" i="2"/>
  <c r="E11" i="2"/>
  <c r="E7" i="2"/>
  <c r="F8" i="2"/>
  <c r="F10" i="2"/>
  <c r="F7" i="2"/>
  <c r="F16" i="2"/>
  <c r="F12" i="2"/>
  <c r="F6" i="2"/>
  <c r="E14" i="2"/>
  <c r="F15" i="2"/>
  <c r="E16" i="2"/>
  <c r="E12" i="2"/>
  <c r="E8" i="2"/>
  <c r="F13" i="2"/>
  <c r="F9" i="2"/>
  <c r="F5" i="2"/>
  <c r="E17" i="2"/>
  <c r="E13" i="2"/>
  <c r="E9" i="2"/>
  <c r="E5" i="2"/>
  <c r="E10" i="2"/>
  <c r="F17" i="2"/>
  <c r="F11" i="2"/>
  <c r="F14" i="2"/>
  <c r="E6" i="2"/>
  <c r="E19" i="6"/>
  <c r="E15" i="6"/>
  <c r="E11" i="6"/>
  <c r="E7" i="6"/>
  <c r="F12" i="6"/>
  <c r="E18" i="6"/>
  <c r="E10" i="6"/>
  <c r="F7" i="6"/>
  <c r="F20" i="6"/>
  <c r="F16" i="6"/>
  <c r="F8" i="6"/>
  <c r="E14" i="6"/>
  <c r="F11" i="6"/>
  <c r="E20" i="6"/>
  <c r="E16" i="6"/>
  <c r="E12" i="6"/>
  <c r="E8" i="6"/>
  <c r="F17" i="6"/>
  <c r="F9" i="6"/>
  <c r="F21" i="6"/>
  <c r="F13" i="6"/>
  <c r="F5" i="6"/>
  <c r="F6" i="6"/>
  <c r="E6" i="6"/>
  <c r="E21" i="6"/>
  <c r="E17" i="6"/>
  <c r="E13" i="6"/>
  <c r="E9" i="6"/>
  <c r="E5" i="6"/>
  <c r="F18" i="6"/>
  <c r="F10" i="6"/>
  <c r="F14" i="6"/>
  <c r="F19" i="6"/>
  <c r="F15" i="6"/>
  <c r="F27" i="4"/>
  <c r="F23" i="4"/>
  <c r="F19" i="4"/>
  <c r="F15" i="4"/>
  <c r="F11" i="4"/>
  <c r="F7" i="4"/>
  <c r="E28" i="4"/>
  <c r="F18" i="4"/>
  <c r="F10" i="4"/>
  <c r="F6" i="4"/>
  <c r="E18" i="4"/>
  <c r="E27" i="4"/>
  <c r="E23" i="4"/>
  <c r="E19" i="4"/>
  <c r="E15" i="4"/>
  <c r="E11" i="4"/>
  <c r="E7" i="4"/>
  <c r="E24" i="4"/>
  <c r="E13" i="4"/>
  <c r="E5" i="4"/>
  <c r="F14" i="4"/>
  <c r="E22" i="4"/>
  <c r="E14" i="4"/>
  <c r="E6" i="4"/>
  <c r="F28" i="4"/>
  <c r="F24" i="4"/>
  <c r="F20" i="4"/>
  <c r="F16" i="4"/>
  <c r="F12" i="4"/>
  <c r="F8" i="4"/>
  <c r="E20" i="4"/>
  <c r="E16" i="4"/>
  <c r="E12" i="4"/>
  <c r="E8" i="4"/>
  <c r="E9" i="4"/>
  <c r="E10" i="4"/>
  <c r="F25" i="4"/>
  <c r="F21" i="4"/>
  <c r="F17" i="4"/>
  <c r="F13" i="4"/>
  <c r="F9" i="4"/>
  <c r="F5" i="4"/>
  <c r="E25" i="4"/>
  <c r="E21" i="4"/>
  <c r="E17" i="4"/>
  <c r="F26" i="4"/>
  <c r="F22" i="4"/>
  <c r="E26" i="4"/>
  <c r="E12" i="5"/>
  <c r="E8" i="5"/>
  <c r="F13" i="5"/>
  <c r="F6" i="5"/>
  <c r="F7" i="5"/>
  <c r="F9" i="5"/>
  <c r="F5" i="5"/>
  <c r="E13" i="5"/>
  <c r="E9" i="5"/>
  <c r="E5" i="5"/>
  <c r="F10" i="5"/>
  <c r="F14" i="5"/>
  <c r="E14" i="5"/>
  <c r="E10" i="5"/>
  <c r="E6" i="5"/>
  <c r="F11" i="5"/>
  <c r="E11" i="5"/>
  <c r="E7" i="5"/>
  <c r="F12" i="5"/>
  <c r="F8" i="5"/>
  <c r="G8" i="1" l="1"/>
  <c r="G7" i="1"/>
  <c r="G11" i="1"/>
  <c r="G15" i="1"/>
  <c r="G19" i="1"/>
  <c r="G12" i="1"/>
  <c r="G6" i="1"/>
  <c r="G10" i="1"/>
  <c r="G14" i="1"/>
  <c r="G18" i="1"/>
  <c r="G16" i="1"/>
  <c r="G9" i="1"/>
  <c r="G13" i="1"/>
  <c r="G17" i="1"/>
  <c r="G31" i="1"/>
  <c r="G35" i="1"/>
  <c r="G34" i="1"/>
  <c r="G41" i="1"/>
  <c r="G45" i="1"/>
  <c r="G49" i="1"/>
  <c r="G29" i="1"/>
  <c r="G37" i="1"/>
  <c r="G39" i="1"/>
  <c r="G43" i="1"/>
  <c r="G47" i="1"/>
  <c r="G51" i="1"/>
  <c r="G32" i="1"/>
  <c r="G30" i="1"/>
  <c r="G38" i="1"/>
  <c r="G40" i="1"/>
  <c r="G42" i="1"/>
  <c r="G44" i="1"/>
  <c r="G46" i="1"/>
  <c r="G48" i="1"/>
  <c r="G50" i="1"/>
  <c r="G52" i="1"/>
  <c r="G33" i="1"/>
  <c r="G27" i="1"/>
  <c r="G28" i="1"/>
  <c r="G36" i="1"/>
  <c r="G21" i="1"/>
  <c r="G23" i="1"/>
  <c r="G20" i="1"/>
  <c r="G22" i="1"/>
  <c r="G24" i="1"/>
  <c r="G11" i="3"/>
  <c r="G6" i="3"/>
  <c r="G10" i="3"/>
  <c r="G14" i="3"/>
  <c r="G7" i="3"/>
  <c r="G5" i="3"/>
  <c r="G9" i="3"/>
  <c r="G13" i="3"/>
  <c r="G8" i="3"/>
  <c r="G12" i="3"/>
  <c r="G5" i="1"/>
  <c r="G6" i="2"/>
  <c r="G10" i="2"/>
  <c r="G5" i="2"/>
  <c r="G9" i="2"/>
  <c r="G13" i="2"/>
  <c r="G17" i="2"/>
  <c r="G8" i="2"/>
  <c r="G12" i="2"/>
  <c r="G16" i="2"/>
  <c r="G14" i="2"/>
  <c r="G7" i="2"/>
  <c r="G11" i="2"/>
  <c r="G15" i="2"/>
  <c r="G5" i="6"/>
  <c r="G9" i="6"/>
  <c r="G13" i="6"/>
  <c r="G17" i="6"/>
  <c r="G21" i="6"/>
  <c r="G6" i="6"/>
  <c r="G8" i="6"/>
  <c r="G12" i="6"/>
  <c r="G16" i="6"/>
  <c r="G20" i="6"/>
  <c r="G14" i="6"/>
  <c r="G10" i="6"/>
  <c r="G18" i="6"/>
  <c r="G7" i="6"/>
  <c r="G11" i="6"/>
  <c r="G15" i="6"/>
  <c r="G19" i="6"/>
  <c r="G26" i="4"/>
  <c r="G17" i="4"/>
  <c r="G21" i="4"/>
  <c r="G25" i="4"/>
  <c r="G10" i="4"/>
  <c r="G9" i="4"/>
  <c r="G8" i="4"/>
  <c r="G12" i="4"/>
  <c r="G16" i="4"/>
  <c r="G20" i="4"/>
  <c r="G6" i="4"/>
  <c r="G14" i="4"/>
  <c r="G22" i="4"/>
  <c r="G5" i="4"/>
  <c r="G13" i="4"/>
  <c r="G24" i="4"/>
  <c r="G7" i="4"/>
  <c r="G11" i="4"/>
  <c r="G15" i="4"/>
  <c r="G19" i="4"/>
  <c r="G23" i="4"/>
  <c r="G27" i="4"/>
  <c r="G18" i="4"/>
  <c r="G28" i="4"/>
  <c r="G7" i="5"/>
  <c r="G11" i="5"/>
  <c r="G6" i="5"/>
  <c r="G10" i="5"/>
  <c r="G14" i="5"/>
  <c r="G5" i="5"/>
  <c r="G9" i="5"/>
  <c r="G13" i="5"/>
  <c r="G8" i="5"/>
  <c r="G12" i="5"/>
</calcChain>
</file>

<file path=xl/sharedStrings.xml><?xml version="1.0" encoding="utf-8"?>
<sst xmlns="http://schemas.openxmlformats.org/spreadsheetml/2006/main" count="638" uniqueCount="122">
  <si>
    <t>Maturity</t>
  </si>
  <si>
    <t>OIS</t>
  </si>
  <si>
    <t>IBOR</t>
  </si>
  <si>
    <t>IRS</t>
  </si>
  <si>
    <t>TN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</si>
  <si>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</si>
  <si>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</si>
  <si>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</si>
  <si>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</si>
  <si>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</si>
  <si>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</si>
  <si>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</si>
  <si>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</si>
  <si>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</si>
  <si>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</si>
  <si>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</si>
  <si>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</si>
  <si>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</si>
  <si>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</si>
  <si>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</si>
  <si>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</si>
  <si>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</si>
  <si>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</si>
  <si>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</si>
  <si>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</si>
  <si>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</si>
  <si>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</si>
  <si>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</si>
  <si>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</si>
  <si>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</si>
  <si>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</si>
  <si>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STISEKTNDFI=</t>
  </si>
  <si>
    <t>STISEK3MDFI=</t>
  </si>
  <si>
    <t>FRA</t>
  </si>
  <si>
    <t>SEK3F1=</t>
  </si>
  <si>
    <t>SEK3F2=</t>
  </si>
  <si>
    <t>SEK3F3=</t>
  </si>
  <si>
    <t>15M</t>
  </si>
  <si>
    <t>SEK3F4=</t>
  </si>
  <si>
    <t>18M</t>
  </si>
  <si>
    <t>SEK3F5=</t>
  </si>
  <si>
    <t>21M</t>
  </si>
  <si>
    <t>SEK3F6=</t>
  </si>
  <si>
    <t>SEK3F7=</t>
  </si>
  <si>
    <t>2.25Y</t>
  </si>
  <si>
    <t>SEK3F8=</t>
  </si>
  <si>
    <t>2.5Y</t>
  </si>
  <si>
    <t>SEK3F9=</t>
  </si>
  <si>
    <t>2.75Y</t>
  </si>
  <si>
    <t>SEK3F10=</t>
  </si>
  <si>
    <t>SEK3F11=</t>
  </si>
  <si>
    <t>3.25Y</t>
  </si>
  <si>
    <t>SEK3F12=</t>
  </si>
  <si>
    <t>DKK</t>
  </si>
  <si>
    <t>DKKAMTNC</t>
  </si>
  <si>
    <t>.</t>
  </si>
  <si>
    <t>Type</t>
  </si>
  <si>
    <t>RIC</t>
  </si>
  <si>
    <t>Bid yield (%)</t>
  </si>
  <si>
    <t>Ask yield (%)</t>
  </si>
  <si>
    <t>Mid Yield (%)</t>
  </si>
  <si>
    <t>Ee</t>
  </si>
  <si>
    <t>Eb</t>
  </si>
  <si>
    <t>Fe</t>
  </si>
  <si>
    <t>Fb</t>
  </si>
  <si>
    <t>Bid/ask</t>
  </si>
  <si>
    <t>Currency</t>
  </si>
  <si>
    <t>MID</t>
  </si>
  <si>
    <t>EUR</t>
  </si>
  <si>
    <t>EUREON</t>
  </si>
  <si>
    <t>GBP</t>
  </si>
  <si>
    <t>SW</t>
  </si>
  <si>
    <t>2W</t>
  </si>
  <si>
    <t>USD</t>
  </si>
  <si>
    <t>SEK</t>
  </si>
  <si>
    <t>SEKAMTNS</t>
  </si>
  <si>
    <t>NOK</t>
  </si>
  <si>
    <t>ON</t>
  </si>
  <si>
    <t>USDONFSR=</t>
  </si>
  <si>
    <t>USD3MFSR=</t>
  </si>
  <si>
    <t>USD3X6F=</t>
  </si>
  <si>
    <t>USD6X9F=</t>
  </si>
  <si>
    <t>USD9X12F=</t>
  </si>
  <si>
    <t>USD12X15F=</t>
  </si>
  <si>
    <t>USD15X18F=</t>
  </si>
  <si>
    <t>USD18X21F=</t>
  </si>
  <si>
    <t>Market Overview</t>
  </si>
  <si>
    <t>Interest Rate Swap</t>
  </si>
  <si>
    <t>Overnight Index Swap</t>
  </si>
  <si>
    <t>GBPOIS</t>
  </si>
  <si>
    <t>Country List</t>
  </si>
  <si>
    <t>Boundary</t>
  </si>
  <si>
    <t>MBA</t>
  </si>
  <si>
    <t>BA</t>
  </si>
  <si>
    <t>M</t>
  </si>
  <si>
    <t>GBPVIEW</t>
  </si>
  <si>
    <t>GBPIRS</t>
  </si>
  <si>
    <t>GBPFRA</t>
  </si>
  <si>
    <t>SEKVIEW</t>
  </si>
  <si>
    <t>SEKIRS</t>
  </si>
  <si>
    <t>SEKOIS</t>
  </si>
  <si>
    <t>SEKFRA</t>
  </si>
  <si>
    <t>STIBOR=</t>
  </si>
  <si>
    <t>USDVIEW</t>
  </si>
  <si>
    <t>USDIRS</t>
  </si>
  <si>
    <t>USDOIS</t>
  </si>
  <si>
    <t>USDFRA</t>
  </si>
  <si>
    <t>LIBOR</t>
  </si>
  <si>
    <t>NOKVIEW</t>
  </si>
  <si>
    <t>EURVIEW</t>
  </si>
  <si>
    <t>DKKVIEW</t>
  </si>
  <si>
    <t>DKKIRS</t>
  </si>
  <si>
    <t>DKKFRA</t>
  </si>
  <si>
    <t>NOKIRS</t>
  </si>
  <si>
    <t>NOKFRA</t>
  </si>
  <si>
    <t>-</t>
  </si>
  <si>
    <t>EURIRS</t>
  </si>
  <si>
    <t>EUROIS</t>
  </si>
  <si>
    <t>EURFRA</t>
  </si>
  <si>
    <t>EURIBOR/LIBOR</t>
  </si>
  <si>
    <t>CIBOR?</t>
  </si>
  <si>
    <t>OIBOR?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</si>
</sst>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 applyBorder="1"/>
    <xf numFmtId="0" fontId="2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3" fillId="3" borderId="0" xfId="0" applyFont="1" applyFill="1" applyBorder="1"/>
    <xf numFmtId="0" fontId="3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0" fontId="4" fillId="2" borderId="0" xfId="0" applyFont="1" applyFill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>
        <v>7.8E-2</v>
        <stp/>
        <stp xml:space="preserve">	USD8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2"/>
      </tp>
      <tp>
        <v>6.9199999999999998E-2</v>
        <stp/>
        <stp xml:space="preserve">	GBP8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6"/>
      </tp>
      <tp>
        <v>9.1999999999999998E-2</v>
        <stp/>
        <stp xml:space="preserve">	USD9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2"/>
      </tp>
      <tp>
        <v>7.2400000000000006E-2</v>
        <stp/>
        <stp xml:space="preserve">	GBP9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" s="6"/>
      </tp>
      <tp>
        <v>9.9000000000000005E-2</v>
        <stp/>
        <stp xml:space="preserve">	USD1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" s="2"/>
      </tp>
      <tp>
        <v>8.3799999999999999E-2</v>
        <stp/>
        <stp xml:space="preserve">	GBP1Y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8" s="6"/>
      </tp>
      <tp>
        <v>5.6000000000000001E-2</v>
        <stp/>
        <stp xml:space="preserve">	GBP1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" s="6"/>
      </tp>
      <tp>
        <v>9.4E-2</v>
        <stp/>
        <stp xml:space="preserve">	USD1Y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" s="2"/>
      </tp>
      <tp>
        <v>5.57E-2</v>
        <stp/>
        <stp xml:space="preserve">	GBP2W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" s="6"/>
      </tp>
      <tp>
        <v>0.1</v>
        <stp/>
        <stp xml:space="preserve">	USD2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" s="2"/>
      </tp>
      <tp>
        <v>0.14550000000000002</v>
        <stp/>
        <stp xml:space="preserve">	GBP2Y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" s="6"/>
      </tp>
      <tp>
        <v>5.6800000000000003E-2</v>
        <stp/>
        <stp xml:space="preserve">	GBP2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" s="6"/>
      </tp>
      <tp>
        <v>0.13</v>
        <stp/>
        <stp xml:space="preserve">	USD2Y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" s="2"/>
      </tp>
      <tp>
        <v>9.1999999999999998E-2</v>
        <stp/>
        <stp xml:space="preserve">	USD3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" s="2"/>
      </tp>
      <tp>
        <v>0.18390000000000001</v>
        <stp/>
        <stp xml:space="preserve">	GBP3Y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" s="6"/>
      </tp>
      <tp>
        <v>5.8000000000000003E-2</v>
        <stp/>
        <stp xml:space="preserve">	GBP3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" s="6"/>
      </tp>
      <tp>
        <v>0.10400000000000001</v>
        <stp/>
        <stp xml:space="preserve">	USD4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" s="2"/>
      </tp>
      <tp>
        <v>5.9700000000000003E-2</v>
        <stp/>
        <stp xml:space="preserve">	GBP4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6"/>
      </tp>
      <tp>
        <v>0.1</v>
        <stp/>
        <stp xml:space="preserve">	USD5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" s="2"/>
      </tp>
      <tp>
        <v>6.1600000000000002E-2</v>
        <stp/>
        <stp xml:space="preserve">	GBP5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6"/>
      </tp>
      <tp>
        <v>9.7000000000000003E-2</v>
        <stp/>
        <stp xml:space="preserve">	USD6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2"/>
      </tp>
      <tp>
        <v>6.3899999999999998E-2</v>
        <stp/>
        <stp xml:space="preserve">	GBP6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6"/>
      </tp>
      <tp>
        <v>9.4E-2</v>
        <stp/>
        <stp xml:space="preserve">	USD7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2"/>
      </tp>
      <tp>
        <v>6.6400000000000001E-2</v>
        <stp/>
        <stp xml:space="preserve">	GBP7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6"/>
      </tp>
    </main>
    <main first="pldatasource.rtgetrtdserver">
      <tp>
        <v>-0.49690000000000001</v>
        <stp/>
        <stp xml:space="preserve">
EUREON18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4"/>
      </tp>
    </main>
    <main first="pldatasource.rtgetrtdserver">
      <tp>
        <v>0.1605</v>
        <stp/>
        <stp xml:space="preserve">	GBP2Y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" s="6"/>
      </tp>
    </main>
    <main first="pldatasource.rtgetrtdserver">
      <tp>
        <v>0.14000000000000001</v>
        <stp/>
        <stp xml:space="preserve">	USD2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2"/>
      </tp>
    </main>
    <main first="pldatasource.rtgetrtdserver">
      <tp>
        <v>7.5700000000000003E-2</v>
        <stp/>
        <stp xml:space="preserve">	GBP2W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6"/>
      </tp>
    </main>
    <main first="pldatasource.rtgetrtdserver">
      <tp>
        <v>0.15</v>
        <stp/>
        <stp xml:space="preserve">	USD2Y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2"/>
      </tp>
      <tp>
        <v>7.6800000000000007E-2</v>
        <stp/>
        <stp xml:space="preserve">	GBP2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6"/>
      </tp>
    </main>
    <main first="pldatasource.rtgetrtdserver">
      <tp>
        <v>0.21390000000000001</v>
        <stp/>
        <stp xml:space="preserve">	GBP3Y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" s="6"/>
      </tp>
    </main>
    <main first="pldatasource.rtgetrtdserver">
      <tp>
        <v>0.14200000000000002</v>
        <stp/>
        <stp xml:space="preserve">	USD3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2"/>
      </tp>
    </main>
    <main first="pldatasource.rtgetrtdserver">
      <tp>
        <v>7.8E-2</v>
        <stp/>
        <stp xml:space="preserve">	GBP3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6"/>
      </tp>
    </main>
    <main first="pldatasource.rtgetrtdserver">
      <tp>
        <v>-0.5292</v>
        <stp/>
        <stp xml:space="preserve">
EUREON18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8" s="4"/>
      </tp>
    </main>
    <main first="pldatasource.rtgetrtdserver">
      <tp>
        <v>0.1038</v>
        <stp/>
        <stp xml:space="preserve">	GBP1Y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6"/>
      </tp>
      <tp>
        <v>0.14899999999999999</v>
        <stp/>
        <stp xml:space="preserve">	USD1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2"/>
      </tp>
    </main>
    <main first="pldatasource.rtgetrtdserver">
      <tp>
        <v>0.114</v>
        <stp/>
        <stp xml:space="preserve">	USD1Y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2"/>
      </tp>
      <tp>
        <v>7.5999999999999998E-2</v>
        <stp/>
        <stp xml:space="preserve">	GBP1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6"/>
      </tp>
      <tp>
        <v>0.8054</v>
        <stp/>
        <stp xml:space="preserve">
USDAM3L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2"/>
      </tp>
      <tp>
        <v>0.46700000000000003</v>
        <stp/>
        <stp xml:space="preserve">
SEKAB3S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6" s="1"/>
      </tp>
      <tp>
        <v>1.1320000000000001</v>
        <stp/>
        <stp xml:space="preserve">
NOKAB6O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3"/>
      </tp>
    </main>
    <main first="pldatasource.rtgetrtdserver">
      <tp>
        <v>0.11700000000000001</v>
        <stp/>
        <stp xml:space="preserve">	USD6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2"/>
      </tp>
    </main>
    <main first="pldatasource.rtgetrtdserver">
      <tp>
        <v>8.3900000000000002E-2</v>
        <stp/>
        <stp xml:space="preserve">	GBP6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6"/>
      </tp>
      <tp>
        <v>0.29400000000000004</v>
        <stp/>
        <stp>_x000C_STISEK3MDFI=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6" s="1"/>
      </tp>
      <tp>
        <v>0.84000000000000008</v>
        <stp/>
        <stp xml:space="preserve">
USDAM3L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2"/>
      </tp>
      <tp>
        <v>0.51750000000000007</v>
        <stp/>
        <stp xml:space="preserve">
SEKAB3S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7" s="1"/>
      </tp>
      <tp>
        <v>1.2030000000000001</v>
        <stp/>
        <stp xml:space="preserve">
NOKAB6O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5" s="3"/>
      </tp>
    </main>
    <main first="pldatasource.rtgetrtdserver">
      <tp>
        <v>0.113</v>
        <stp/>
        <stp xml:space="preserve">
USD10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2"/>
      </tp>
    </main>
    <main first="pldatasource.rtgetrtdserver">
      <tp>
        <v>0.128</v>
        <stp/>
        <stp xml:space="preserve">
USD11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2"/>
      </tp>
      <tp>
        <v>0.114</v>
        <stp/>
        <stp xml:space="preserve">	USD7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2"/>
      </tp>
    </main>
    <main first="pldatasource.rtgetrtdserver">
      <tp>
        <v>9.5899999999999999E-2</v>
        <stp/>
        <stp xml:space="preserve">
GBP10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6"/>
      </tp>
      <tp>
        <v>0.10010000000000001</v>
        <stp/>
        <stp xml:space="preserve">
GBP11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6"/>
      </tp>
      <tp>
        <v>8.6400000000000005E-2</v>
        <stp/>
        <stp xml:space="preserve">	GBP7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6"/>
      </tp>
      <tp>
        <v>0.13390000000000002</v>
        <stp/>
        <stp xml:space="preserve">
GBP18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6"/>
      </tp>
      <tp>
        <v>0.46750000000000003</v>
        <stp/>
        <stp xml:space="preserve">
SEKAB3S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7" s="1"/>
      </tp>
      <tp>
        <v>0.83000000000000007</v>
        <stp/>
        <stp xml:space="preserve">
USDAM3L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2"/>
      </tp>
    </main>
    <main first="pldatasource.rtgetrtdserver">
      <tp>
        <v>1.163</v>
        <stp/>
        <stp xml:space="preserve">
NOKAB6O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5" s="3"/>
      </tp>
    </main>
    <main first="pldatasource.rtgetrtdserver">
      <tp>
        <v>0.1139</v>
        <stp/>
        <stp xml:space="preserve">
GBP18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" s="6"/>
      </tp>
    </main>
    <main first="pldatasource.rtgetrtdserver">
      <tp>
        <v>0.124</v>
        <stp/>
        <stp xml:space="preserve">	USD4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2"/>
      </tp>
    </main>
    <main first="pldatasource.rtgetrtdserver">
      <tp>
        <v>7.5900000000000009E-2</v>
        <stp/>
        <stp xml:space="preserve">
GBP10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" s="6"/>
      </tp>
      <tp>
        <v>8.0100000000000005E-2</v>
        <stp/>
        <stp xml:space="preserve">
GBP11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" s="6"/>
      </tp>
    </main>
    <main first="pldatasource.rtgetrtdserver">
      <tp>
        <v>7.9700000000000007E-2</v>
        <stp/>
        <stp xml:space="preserve">	GBP4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6"/>
      </tp>
      <tp>
        <v>9.2999999999999999E-2</v>
        <stp/>
        <stp xml:space="preserve">
USD10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2"/>
      </tp>
      <tp>
        <v>7.8E-2</v>
        <stp/>
        <stp xml:space="preserve">
USD11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" s="2"/>
      </tp>
      <tp>
        <v>0.44700000000000001</v>
        <stp/>
        <stp xml:space="preserve">
SEKAB3S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6" s="1"/>
      </tp>
      <tp>
        <v>0.79710000000000003</v>
        <stp/>
        <stp xml:space="preserve">
USDAM3L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2"/>
      </tp>
    </main>
    <main first="pldatasource.rtgetrtdserver">
      <tp>
        <v>1.1020000000000001</v>
        <stp/>
        <stp xml:space="preserve">
NOKAB6O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3"/>
      </tp>
    </main>
    <main first="pldatasource.rtgetrtdserver">
      <tp>
        <v>0.12000000000000001</v>
        <stp/>
        <stp xml:space="preserve">	USD5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2"/>
      </tp>
    </main>
    <main first="pldatasource.rtgetrtdserver">
      <tp>
        <v>8.1600000000000006E-2</v>
        <stp/>
        <stp xml:space="preserve">	GBP5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6"/>
      </tp>
      <tp>
        <v>0.10400000000000001</v>
        <stp/>
        <stp>_x000C_STISEKTNDFI=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5" s="1"/>
      </tp>
      <tp>
        <v>0.39</v>
        <stp/>
        <stp xml:space="preserve">
SEKAB3S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5" s="1"/>
      </tp>
      <tp>
        <v>0.75680000000000003</v>
        <stp/>
        <stp xml:space="preserve">
USDAM3L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2"/>
      </tp>
      <tp>
        <v>0.60399999999999998</v>
        <stp/>
        <stp xml:space="preserve">
USDAM3L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" s="2"/>
      </tp>
      <tp>
        <v>0.3</v>
        <stp/>
        <stp xml:space="preserve">
SEKAB3S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2" s="1"/>
      </tp>
      <tp>
        <v>-8.2000000000000003E-2</v>
        <stp/>
        <stp xml:space="preserve">
EUREON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8" s="4"/>
      </tp>
      <tp>
        <v>0.8570000000000001</v>
        <stp/>
        <stp xml:space="preserve">
NOKAB6O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" s="3"/>
      </tp>
    </main>
    <main first="pldatasource.rtgetrtdserver">
      <tp>
        <v>-0.50460000000000005</v>
        <stp/>
        <stp xml:space="preserve">
EUREON10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4"/>
      </tp>
    </main>
    <main first="pldatasource.rtgetrtdserver">
      <tp>
        <v>1.0760000000000001</v>
        <stp/>
        <stp xml:space="preserve">
NOKAB6O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3"/>
      </tp>
    </main>
    <main first="pldatasource.rtgetrtdserver">
      <tp>
        <v>0.36499999999999999</v>
        <stp/>
        <stp xml:space="preserve">
SEKAB3S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4" s="1"/>
      </tp>
      <tp>
        <v>0.70020000000000004</v>
        <stp/>
        <stp xml:space="preserve">
USDAM3L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2"/>
      </tp>
      <tp>
        <v>0.66539999999999999</v>
        <stp/>
        <stp xml:space="preserve">
USDAM3L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" s="2"/>
      </tp>
      <tp>
        <v>0.34300000000000003</v>
        <stp/>
        <stp xml:space="preserve">
SEKAB3S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3" s="1"/>
      </tp>
      <tp>
        <v>0.92700000000000005</v>
        <stp/>
        <stp xml:space="preserve">
NOKAB6O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3"/>
      </tp>
    </main>
    <main first="pldatasource.rtgetrtdserver">
      <tp>
        <v>-0.496</v>
        <stp/>
        <stp xml:space="preserve">
EUREON21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4"/>
      </tp>
      <tp>
        <v>-0.51100000000000001</v>
        <stp/>
        <stp xml:space="preserve">
EUREON11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4"/>
      </tp>
    </main>
    <main first="pldatasource.rtgetrtdserver">
      <tp>
        <v>0.97100000000000009</v>
        <stp/>
        <stp xml:space="preserve">
NOKAB6O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3"/>
      </tp>
    </main>
    <main first="pldatasource.rtgetrtdserver">
      <tp>
        <v>0.32300000000000001</v>
        <stp/>
        <stp xml:space="preserve">
SEKAB3S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3" s="1"/>
      </tp>
      <tp>
        <v>0.62580000000000002</v>
        <stp/>
        <stp xml:space="preserve">
USDAM3L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" s="2"/>
      </tp>
      <tp>
        <v>0.70820000000000005</v>
        <stp/>
        <stp xml:space="preserve">
USDAM3L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2"/>
      </tp>
      <tp>
        <v>0.38500000000000001</v>
        <stp/>
        <stp xml:space="preserve">
SEKAB3S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4" s="1"/>
      </tp>
      <tp>
        <v>1.0010000000000001</v>
        <stp/>
        <stp xml:space="preserve">
NOKAB6O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3"/>
      </tp>
      <tp>
        <v>-0.50600000000000001</v>
        <stp/>
        <stp xml:space="preserve">
EUREON21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" s="4"/>
      </tp>
      <tp>
        <v>-0.52100000000000002</v>
        <stp/>
        <stp xml:space="preserve">
EUREON11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" s="4"/>
      </tp>
    </main>
    <main first="pldatasource.rtgetrtdserver">
      <tp>
        <v>0.89700000000000002</v>
        <stp/>
        <stp xml:space="preserve">
NOKAB6O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3"/>
      </tp>
    </main>
    <main first="pldatasource.rtgetrtdserver">
      <tp>
        <v>0.128</v>
        <stp/>
        <stp xml:space="preserve">	USD8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2"/>
      </tp>
    </main>
    <main first="pldatasource.rtgetrtdserver">
      <tp>
        <v>8.9200000000000002E-2</v>
        <stp/>
        <stp xml:space="preserve">	GBP8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6"/>
      </tp>
      <tp>
        <v>0.28000000000000003</v>
        <stp/>
        <stp xml:space="preserve">
SEKAB3S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2" s="1"/>
      </tp>
      <tp>
        <v>0.5645</v>
        <stp/>
        <stp xml:space="preserve">
USDAM3L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" s="2"/>
      </tp>
      <tp>
        <v>0.76729999999999998</v>
        <stp/>
        <stp xml:space="preserve">
USDAM3L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2"/>
      </tp>
      <tp>
        <v>0.44</v>
        <stp/>
        <stp xml:space="preserve">
SEKAB3S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5" s="1"/>
      </tp>
      <tp>
        <v>1.1260000000000001</v>
        <stp/>
        <stp xml:space="preserve">
NOKAB6O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3"/>
      </tp>
      <tp>
        <v>-0.53649999999999998</v>
        <stp/>
        <stp xml:space="preserve">
EUREON10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4"/>
      </tp>
    </main>
    <main first="pldatasource.rtgetrtdserver">
      <tp>
        <v>-0.13200000000000001</v>
        <stp/>
        <stp xml:space="preserve">
EUREON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8" s="4"/>
      </tp>
    </main>
    <main first="pldatasource.rtgetrtdserver">
      <tp>
        <v>0.82700000000000007</v>
        <stp/>
        <stp xml:space="preserve">
NOKAB6O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" s="3"/>
      </tp>
    </main>
    <main first="pldatasource.rtgetrtdserver">
      <tp>
        <v>0.112</v>
        <stp/>
        <stp xml:space="preserve">	USD9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2"/>
      </tp>
    </main>
    <main first="pldatasource.rtgetrtdserver">
      <tp>
        <v>9.240000000000001E-2</v>
        <stp/>
        <stp xml:space="preserve">	GBP9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6"/>
      </tp>
      <tp>
        <v>0.23</v>
        <stp/>
        <stp xml:space="preserve">
SEKAB3S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1" s="1"/>
      </tp>
      <tp>
        <v>0.53600000000000003</v>
        <stp/>
        <stp xml:space="preserve">
USDAM3L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8" s="2"/>
      </tp>
    </main>
    <main first="pldatasource.rtgetrtdserver">
      <tp>
        <v>0.75</v>
        <stp/>
        <stp xml:space="preserve">
NOKAB6O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" s="3"/>
      </tp>
    </main>
    <main first="pldatasource.rtgetrtdserver">
      <tp>
        <v>0.19</v>
        <stp/>
        <stp xml:space="preserve">
SEKAB3S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0" s="1"/>
      </tp>
      <tp>
        <v>0.54500000000000004</v>
        <stp/>
        <stp xml:space="preserve">
USDAM3L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" s="2"/>
      </tp>
      <tp>
        <v>0.66100000000000003</v>
        <stp/>
        <stp xml:space="preserve">
USDAM3L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6" s="2"/>
      </tp>
      <tp>
        <v>0.21000000000000002</v>
        <stp/>
        <stp xml:space="preserve">
SEKAB3S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9" s="1"/>
      </tp>
      <tp>
        <v>0.72300000000000009</v>
        <stp/>
        <stp xml:space="preserve">
NOKAB3O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" s="3"/>
      </tp>
    </main>
    <main first="pldatasource.rtgetrtdserver">
      <tp>
        <v>-0.50340000000000007</v>
        <stp/>
        <stp xml:space="preserve">
EUREON15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4"/>
      </tp>
    </main>
    <main first="pldatasource.rtgetrtdserver">
      <tp>
        <v>0.71800000000000008</v>
        <stp/>
        <stp xml:space="preserve">
NOKAB6O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8" s="3"/>
      </tp>
    </main>
    <main first="pldatasource.rtgetrtdserver">
      <tp>
        <v>0.19</v>
        <stp/>
        <stp xml:space="preserve">
SEKAB3S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9" s="1"/>
      </tp>
      <tp>
        <v>0.64100000000000001</v>
        <stp/>
        <stp xml:space="preserve">
USDAM3L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6" s="2"/>
      </tp>
      <tp>
        <v>0.56500000000000006</v>
        <stp/>
        <stp xml:space="preserve">
USDAM3L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7" s="2"/>
      </tp>
      <tp>
        <v>0.21000000000000002</v>
        <stp/>
        <stp xml:space="preserve">
SEKAB3S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0" s="1"/>
      </tp>
      <tp>
        <v>0.76800000000000002</v>
        <stp/>
        <stp xml:space="preserve">
NOKAB6O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8" s="3"/>
      </tp>
      <tp>
        <v>-0.53539999999999999</v>
        <stp/>
        <stp xml:space="preserve">
EUREON15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" s="4"/>
      </tp>
    </main>
    <main first="pldatasource.rtgetrtdserver">
      <tp>
        <v>0.67300000000000004</v>
        <stp/>
        <stp xml:space="preserve">
NOKAB3O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7" s="3"/>
      </tp>
    </main>
    <main first="pldatasource.rtgetrtdserver">
      <tp>
        <v>0.57600000000000007</v>
        <stp/>
        <stp xml:space="preserve">
USDAM3L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8" s="2"/>
      </tp>
      <tp>
        <v>0.25</v>
        <stp/>
        <stp xml:space="preserve">
SEKAB3S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1" s="1"/>
      </tp>
      <tp>
        <v>0.8</v>
        <stp/>
        <stp xml:space="preserve">
NOKAB6O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" s="3"/>
      </tp>
    </main>
    <main first="pldatasource.rtgetrtdserver">
      <tp>
        <v>0.44400000000000001</v>
        <stp/>
        <stp xml:space="preserve">	USD9X12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2" s="2"/>
      </tp>
      <tp>
        <v>0.40400000000000003</v>
        <stp/>
        <stp xml:space="preserve">	USD9X12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2" s="2"/>
      </tp>
      <tp>
        <v>0.86</v>
        <stp/>
        <stp>_x000B_USDAM3L10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5" s="2"/>
      </tp>
      <tp>
        <v>0.88500000000000001</v>
        <stp/>
        <stp>_x000B_USDAM3L12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6" s="2"/>
      </tp>
      <tp>
        <v>0.89900000000000002</v>
        <stp/>
        <stp>_x000B_USDAM3L15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7" s="2"/>
      </tp>
      <tp>
        <v>0.89850000000000008</v>
        <stp/>
        <stp>_x000B_USDAM3L20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8" s="2"/>
      </tp>
      <tp>
        <v>0.90500000000000003</v>
        <stp/>
        <stp>_x000B_USDAM3L25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9" s="2"/>
      </tp>
      <tp>
        <v>0.89119999999999999</v>
        <stp/>
        <stp>_x000B_USDAM3L30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0" s="2"/>
      </tp>
      <tp>
        <v>0.29499999999999998</v>
        <stp/>
        <stp>_x0008_SEK3F11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7" s="1"/>
      </tp>
      <tp>
        <v>0.28500000000000003</v>
        <stp/>
        <stp>_x0008_SEK3F10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6" s="1"/>
      </tp>
      <tp>
        <v>0.32500000000000001</v>
        <stp/>
        <stp>_x0008_SEK3F12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8" s="1"/>
      </tp>
      <tp>
        <v>0.53800000000000003</v>
        <stp/>
        <stp>_x0008_USD3X6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" s="2"/>
      </tp>
      <tp>
        <v>0.39100000000000001</v>
        <stp/>
        <stp>_x0008_USD6X9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" s="2"/>
      </tp>
      <tp>
        <v>0.432</v>
        <stp/>
        <stp>_x000C_SEKAMTNS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" s="1"/>
      </tp>
      <tp>
        <v>0.41100000000000003</v>
        <stp/>
        <stp>_x0008_USD6X9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" s="2"/>
      </tp>
      <tp>
        <v>0.45200000000000001</v>
        <stp/>
        <stp>_x000C_SEKAMTNS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1"/>
      </tp>
      <tp>
        <v>0.36499999999999999</v>
        <stp/>
        <stp>_x0008_SEK3F12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8" s="1"/>
      </tp>
      <tp>
        <v>0.33500000000000002</v>
        <stp/>
        <stp>_x0008_SEK3F11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7" s="1"/>
      </tp>
      <tp>
        <v>0.32500000000000001</v>
        <stp/>
        <stp>_x0008_SEK3F10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6" s="1"/>
      </tp>
      <tp>
        <v>0.57799999999999996</v>
        <stp/>
        <stp>_x0008_USD3X6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" s="2"/>
      </tp>
      <tp>
        <v>28.3</v>
        <stp/>
        <stp>_x0006_NOK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3"/>
      </tp>
      <tp>
        <v>-47.22</v>
        <stp/>
        <stp>_x0006_NOK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" s="3"/>
      </tp>
      <tp>
        <v>-10.92</v>
        <stp/>
        <stp>_x0006_NOK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3"/>
      </tp>
      <tp>
        <v>-152.4</v>
        <stp/>
        <stp>_x0006_NOK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3"/>
      </tp>
      <tp>
        <v>-62</v>
        <stp/>
        <stp>_x0006_NOK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" s="3"/>
      </tp>
      <tp>
        <v>-249.5</v>
        <stp/>
        <stp>_x0006_NOK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3"/>
      </tp>
      <tp>
        <v>123.4</v>
        <stp/>
        <stp>_x0006_NOK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3"/>
      </tp>
      <tp>
        <v>-12</v>
        <stp/>
        <stp>_x0006_NOK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3"/>
      </tp>
      <tp>
        <v>84</v>
        <stp/>
        <stp>_x0006_NOK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3"/>
      </tp>
      <tp>
        <v>-32.75</v>
        <stp/>
        <stp>_x0006_NOK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" s="3"/>
      </tp>
      <tp>
        <v>-12</v>
        <stp/>
        <stp>_x0006_NOK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3"/>
      </tp>
      <tp>
        <v>-141.9</v>
        <stp/>
        <stp>_x0006_NOK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3"/>
      </tp>
      <tp>
        <v>861.90000000000009</v>
        <stp/>
        <stp>_x0006_NOK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3"/>
      </tp>
      <tp>
        <v>-115.55</v>
        <stp/>
        <stp>_x0006_NOK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" s="3"/>
      </tp>
      <tp>
        <v>503</v>
        <stp/>
        <stp>_x0006_NOK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3"/>
      </tp>
      <tp>
        <v>-166.5</v>
        <stp/>
        <stp>_x0006_NOK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3"/>
      </tp>
      <tp>
        <v>-15.55</v>
        <stp/>
        <stp>_x0006_NOK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3"/>
      </tp>
      <tp>
        <v>-132.6</v>
        <stp/>
        <stp>_x0006_NOK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3"/>
      </tp>
      <tp>
        <v>-34.21</v>
        <stp/>
        <stp>_x0006_NOK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3"/>
      </tp>
      <tp>
        <v>-112.92</v>
        <stp/>
        <stp>_x0006_NOK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" s="3"/>
      </tp>
    </main>
    <main first="pldatasource.rtgetrtdserver">
      <tp>
        <v>-0.53420000000000001</v>
        <stp/>
        <stp xml:space="preserve">	EUREON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4"/>
      </tp>
      <tp>
        <v>-0.53560000000000008</v>
        <stp/>
        <stp xml:space="preserve">	EUREON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4"/>
      </tp>
      <tp>
        <v>-0.52800000000000002</v>
        <stp/>
        <stp xml:space="preserve">	EUREON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4"/>
      </tp>
      <tp>
        <v>-0.53200000000000003</v>
        <stp/>
        <stp xml:space="preserve">	EUREON7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4"/>
      </tp>
      <tp>
        <v>-0.52400000000000002</v>
        <stp/>
        <stp xml:space="preserve">	EUREON4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" s="4"/>
      </tp>
      <tp>
        <v>-0.52600000000000002</v>
        <stp/>
        <stp xml:space="preserve">	EUREON5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" s="4"/>
      </tp>
      <tp>
        <v>-0.502</v>
        <stp/>
        <stp xml:space="preserve">	EUREON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" s="4"/>
      </tp>
      <tp>
        <v>-0.51200000000000001</v>
        <stp/>
        <stp xml:space="preserve">	EUREON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" s="4"/>
      </tp>
      <tp>
        <v>-0.48800000000000004</v>
        <stp/>
        <stp xml:space="preserve">	EUREON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" s="4"/>
      </tp>
    </main>
    <main first="pldatasource.rtgetrtdserver">
      <tp>
        <v>0.44400000000000001</v>
        <stp/>
        <stp xml:space="preserve">
USD15X18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" s="2"/>
      </tp>
    </main>
    <main first="pldatasource.rtgetrtdserver">
      <tp>
        <v>0.39400000000000002</v>
        <stp/>
        <stp>_x000C_SEKAMTNS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" s="1"/>
      </tp>
      <tp>
        <v>0.45600000000000002</v>
        <stp/>
        <stp>_x000C_SEKAMTNS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" s="1"/>
      </tp>
      <tp>
        <v>0.63500000000000001</v>
        <stp/>
        <stp>_x000C_SEKAMTNS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2" s="1"/>
      </tp>
      <tp>
        <v>0.42300000000000004</v>
        <stp/>
        <stp>_x000C_SEKAMTNS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" s="1"/>
      </tp>
      <tp>
        <v>0.626</v>
        <stp/>
        <stp>_x000C_SEKAMTNS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" s="1"/>
      </tp>
    </main>
    <main first="pldatasource.rtgetrtdserver">
      <tp>
        <v>0.42399999999999999</v>
        <stp/>
        <stp xml:space="preserve">
USD15X18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" s="2"/>
      </tp>
    </main>
    <main first="pldatasource.rtgetrtdserver">
      <tp>
        <v>0.40500000000000003</v>
        <stp/>
        <stp xml:space="preserve">
USD12X15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" s="2"/>
      </tp>
      <tp>
        <v>0.44400000000000001</v>
        <stp/>
        <stp>_x000C_SEKAMTNS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" s="1"/>
      </tp>
      <tp>
        <v>0.50600000000000001</v>
        <stp/>
        <stp>_x000C_SEKAMTNS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" s="1"/>
      </tp>
      <tp>
        <v>0.65500000000000003</v>
        <stp/>
        <stp>_x000C_SEKAMTNS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2" s="1"/>
      </tp>
      <tp>
        <v>0.47300000000000003</v>
        <stp/>
        <stp>_x000C_SEKAMTNS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" s="1"/>
      </tp>
      <tp>
        <v>0.64600000000000002</v>
        <stp/>
        <stp>_x000C_SEKAMTNS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" s="1"/>
      </tp>
    </main>
    <main first="pldatasource.rtgetrtdserver">
      <tp>
        <v>0.38500000000000001</v>
        <stp/>
        <stp xml:space="preserve">
USD12X15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" s="2"/>
      </tp>
    </main>
    <main first="pldatasource.rtgetrtdserver">
      <tp>
        <v>5.5100000000000003E-2</v>
        <stp/>
        <stp xml:space="preserve">	GBPSW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" s="6"/>
      </tp>
    </main>
    <main first="pldatasource.rtgetrtdserver">
      <tp>
        <v>1.35</v>
        <stp/>
        <stp xml:space="preserve">
/OINOK3MD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" s="3"/>
      </tp>
      <tp>
        <v>-0.12200000000000001</v>
        <stp/>
        <stp xml:space="preserve">	EUREON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" s="4"/>
      </tp>
      <tp>
        <v>-0.154</v>
        <stp/>
        <stp xml:space="preserve">	EUREON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6" s="4"/>
      </tp>
      <tp>
        <v>-0.30499999999999999</v>
        <stp/>
        <stp xml:space="preserve">	EUREON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" s="4"/>
      </tp>
      <tp>
        <v>-0.372</v>
        <stp/>
        <stp xml:space="preserve">	EUREON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2" s="4"/>
      </tp>
      <tp>
        <v>-0.20400000000000001</v>
        <stp/>
        <stp xml:space="preserve">	EUREON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5" s="4"/>
      </tp>
      <tp>
        <v>-0.25600000000000001</v>
        <stp/>
        <stp xml:space="preserve">	EUREON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" s="4"/>
      </tp>
      <tp>
        <v>-0.51500000000000001</v>
        <stp/>
        <stp xml:space="preserve">	EUREON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4"/>
      </tp>
      <tp>
        <v>-0.42200000000000004</v>
        <stp/>
        <stp xml:space="preserve">	EUREON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" s="4"/>
      </tp>
      <tp>
        <v>-0.48600000000000004</v>
        <stp/>
        <stp xml:space="preserve">	EUREON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" s="4"/>
      </tp>
      <tp>
        <v>0.45800000000000002</v>
        <stp/>
        <stp xml:space="preserve">
USD18X21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5" s="2"/>
      </tp>
    </main>
    <main first="pldatasource.rtgetrtdserver">
      <tp t="s">
        <v>#N/A</v>
        <stp/>
        <stp xml:space="preserve">
/OINOK3MD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3"/>
      </tp>
      <tp>
        <v>0.41800000000000004</v>
        <stp/>
        <stp xml:space="preserve">
USD18X21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5" s="2"/>
      </tp>
    </main>
    <main first="pldatasource.rtgetrtdserver">
      <tp>
        <v>7.51E-2</v>
        <stp/>
        <stp xml:space="preserve">	GBPSW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6"/>
      </tp>
      <tp>
        <v>-0.20400000000000001</v>
        <stp/>
        <stp xml:space="preserve">	EUREON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6" s="4"/>
      </tp>
      <tp>
        <v>-0.13200000000000001</v>
        <stp/>
        <stp xml:space="preserve">	EUREON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7" s="4"/>
      </tp>
      <tp>
        <v>-0.29700000000000004</v>
        <stp/>
        <stp xml:space="preserve">	EUREON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" s="4"/>
      </tp>
      <tp>
        <v>-0.24500000000000002</v>
        <stp/>
        <stp xml:space="preserve">	EUREON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5" s="4"/>
      </tp>
      <tp>
        <v>-0.41300000000000003</v>
        <stp/>
        <stp xml:space="preserve">	EUREON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2" s="4"/>
      </tp>
      <tp>
        <v>-0.35500000000000004</v>
        <stp/>
        <stp xml:space="preserve">	EUREON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" s="4"/>
      </tp>
      <tp>
        <v>-0.496</v>
        <stp/>
        <stp xml:space="preserve">	EUREON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" s="4"/>
      </tp>
      <tp>
        <v>-0.47200000000000003</v>
        <stp/>
        <stp xml:space="preserve">	EUREON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" s="4"/>
      </tp>
      <tp>
        <v>-0.52500000000000002</v>
        <stp/>
        <stp xml:space="preserve">	EUREON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" s="4"/>
      </tp>
      <tp>
        <v>-0.50370000000000004</v>
        <stp/>
        <stp xml:space="preserve">	EUREON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4"/>
      </tp>
      <tp>
        <v>-0.50229999999999997</v>
        <stp/>
        <stp xml:space="preserve">	EUREON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4"/>
      </tp>
      <tp>
        <v>-0.496</v>
        <stp/>
        <stp xml:space="preserve">	EUREON5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4"/>
      </tp>
      <tp>
        <v>-0.47400000000000003</v>
        <stp/>
        <stp xml:space="preserve">	EUREON4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4"/>
      </tp>
      <tp>
        <v>-0.48200000000000004</v>
        <stp/>
        <stp xml:space="preserve">	EUREON7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4"/>
      </tp>
      <tp>
        <v>-0.49610000000000004</v>
        <stp/>
        <stp xml:space="preserve">	EUREON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4"/>
      </tp>
      <tp>
        <v>-0.45800000000000002</v>
        <stp/>
        <stp xml:space="preserve">	EUREON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4"/>
      </tp>
      <tp>
        <v>-0.48200000000000004</v>
        <stp/>
        <stp xml:space="preserve">	EUREON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4"/>
      </tp>
      <tp>
        <v>-0.47200000000000003</v>
        <stp/>
        <stp xml:space="preserve">	EUREON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4"/>
      </tp>
      <tp>
        <v>6.9000000000000006E-2</v>
        <stp/>
        <stp>_x000B_SEKAMTNS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1"/>
      </tp>
      <tp>
        <v>7.0000000000000001E-3</v>
        <stp/>
        <stp>_x000B_SEKAMTNS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1"/>
      </tp>
      <tp>
        <v>2.5000000000000001E-2</v>
        <stp/>
        <stp>_x000B_SEKAMTNS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" s="1"/>
      </tp>
      <tp>
        <v>1.5000000000000001E-2</v>
        <stp/>
        <stp>_x000B_SEKAMTNS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1"/>
      </tp>
      <tp>
        <v>-6.5000000000000002E-2</v>
        <stp/>
        <stp>_x000B_SEKAMTNS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1"/>
      </tp>
      <tp>
        <v>1.8000000000000002E-2</v>
        <stp/>
        <stp>_x000B_SEKAMTNS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1"/>
      </tp>
      <tp>
        <v>-2E-3</v>
        <stp/>
        <stp>_x000B_SEKAMTNS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" s="1"/>
      </tp>
      <tp>
        <v>-4.5000000000000005E-2</v>
        <stp/>
        <stp>_x000B_SEKAMTNS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1"/>
      </tp>
      <tp>
        <v>-3.5000000000000003E-2</v>
        <stp/>
        <stp>_x000B_SEKAMTNS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1"/>
      </tp>
      <tp>
        <v>4.5000000000000005E-2</v>
        <stp/>
        <stp>_x000B_SEKAMTNS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1"/>
      </tp>
      <tp>
        <v>-1.3000000000000001E-2</v>
        <stp/>
        <stp>_x000B_SEKAMTNS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" s="1"/>
      </tp>
      <tp>
        <v>1.9E-2</v>
        <stp/>
        <stp>_x000B_SEKAMTNS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1"/>
      </tp>
      <tp>
        <v>0.249</v>
        <stp/>
        <stp>_x000B_SEKAMTNS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1"/>
      </tp>
      <tp>
        <v>7.1000000000000008E-2</v>
        <stp/>
        <stp>_x000B_SEKAMTNS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1"/>
      </tp>
      <tp>
        <v>0.251</v>
        <stp/>
        <stp>_x000B_SEKAMTNS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1"/>
      </tp>
      <tp>
        <v>0.16200000000000001</v>
        <stp/>
        <stp>_x000B_SEKAMTNS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1"/>
      </tp>
      <tp>
        <v>-2.5000000000000001E-2</v>
        <stp/>
        <stp>_x000B_SEKAMTNS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1"/>
      </tp>
      <tp>
        <v>-4.5000000000000005E-2</v>
        <stp/>
        <stp>_x000B_SEKAMTNS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" s="1"/>
      </tp>
      <tp>
        <v>0.182</v>
        <stp/>
        <stp>_x000B_SEKAMTNS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1"/>
      </tp>
      <tp>
        <v>0.23100000000000001</v>
        <stp/>
        <stp>_x000B_SEKAMTNS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" s="1"/>
      </tp>
      <tp>
        <v>0.12100000000000001</v>
        <stp/>
        <stp>_x000B_SEKAMTNS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1"/>
      </tp>
      <tp>
        <v>0.19900000000000001</v>
        <stp/>
        <stp>_x000B_SEKAMTNS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" s="1"/>
      </tp>
      <tp>
        <v>0.34400000000000003</v>
        <stp/>
        <stp>_x000B_SEKAMTNS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" s="1"/>
      </tp>
      <tp>
        <v>-5.9000000000000004E-2</v>
        <stp/>
        <stp>_x000B_SEKAMTNS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" s="1"/>
      </tp>
      <tp>
        <v>0.39</v>
        <stp/>
        <stp>_x000B_SEKAMTNS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8" s="1"/>
      </tp>
      <tp>
        <v>0.41000000000000003</v>
        <stp/>
        <stp>_x000B_SEKAMTNS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1"/>
      </tp>
      <tp>
        <v>-3.9E-2</v>
        <stp/>
        <stp>_x000B_SEKAMTNS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1"/>
      </tp>
      <tp>
        <v>0.36399999999999999</v>
        <stp/>
        <stp>_x000B_SEKAMTNS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1"/>
      </tp>
      <tp>
        <v>0.29825000000000002</v>
        <stp/>
        <stp xml:space="preserve">	USDONFSR=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8" s="2"/>
      </tp>
      <tp>
        <v>-0.30770000000000003</v>
        <stp/>
        <stp>_x000B_DKKAMTNC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5"/>
      </tp>
      <tp>
        <v>-0.2379</v>
        <stp/>
        <stp>_x000B_DKKAMTNC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5"/>
      </tp>
      <tp>
        <v>-0.52500000000000002</v>
        <stp/>
        <stp>_x000B_DKKAMTNC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" s="5"/>
      </tp>
      <tp>
        <v>-0.46500000000000002</v>
        <stp/>
        <stp>_x000B_DKKAMTNC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5"/>
      </tp>
      <tp>
        <v>-0.2979</v>
        <stp/>
        <stp>_x000B_DKKAMTNC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5"/>
      </tp>
      <tp>
        <v>-0.34770000000000001</v>
        <stp/>
        <stp>_x000B_DKKAMTNC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5"/>
      </tp>
      <tp>
        <v>-0.51600000000000001</v>
        <stp/>
        <stp>_x000B_DKKAMTNC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" s="5"/>
      </tp>
      <tp>
        <v>-0.41950000000000004</v>
        <stp/>
        <stp>_x000B_DKKAMTNC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5"/>
      </tp>
      <tp>
        <v>-0.48000000000000004</v>
        <stp/>
        <stp>_x000B_DKKAMTNC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5"/>
      </tp>
      <tp>
        <v>-0.53100000000000003</v>
        <stp/>
        <stp>_x000B_DKKAMTNC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" s="5"/>
      </tp>
      <tp>
        <v>-0.40300000000000002</v>
        <stp/>
        <stp>_x000B_DKKAMTNC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5"/>
      </tp>
      <tp>
        <v>-0.46700000000000003</v>
        <stp/>
        <stp>_x000B_DKKAMTNC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5"/>
      </tp>
      <tp>
        <v>-0.437</v>
        <stp/>
        <stp>_x000B_DKKAMTNC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5"/>
      </tp>
      <tp>
        <v>-0.54300000000000004</v>
        <stp/>
        <stp>_x000B_DKKAMTNC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" s="5"/>
      </tp>
      <tp>
        <v>-0.43099999999999999</v>
        <stp/>
        <stp>_x000B_DKKAMTNC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5"/>
      </tp>
      <tp>
        <v>-0.54</v>
        <stp/>
        <stp>_x000B_DKKAMTNC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5"/>
      </tp>
      <tp>
        <v>-0.38950000000000001</v>
        <stp/>
        <stp>_x000B_DKKAMTNC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5"/>
      </tp>
      <tp>
        <v>-0.45600000000000002</v>
        <stp/>
        <stp>_x000B_DKKAMTNC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5"/>
      </tp>
      <tp>
        <v>-0.47100000000000003</v>
        <stp/>
        <stp>_x000B_DKKAMTNC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5"/>
      </tp>
      <tp>
        <v>-0.53100000000000003</v>
        <stp/>
        <stp>_x000B_DKKAMTNC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" s="5"/>
      </tp>
      <tp>
        <v>0.17</v>
        <stp/>
        <stp>_x0007_SEK3F3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" s="1"/>
      </tp>
      <tp>
        <v>0.18</v>
        <stp/>
        <stp>_x0007_SEK3F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8" s="1"/>
      </tp>
      <tp>
        <v>0.185</v>
        <stp/>
        <stp>_x0007_SEK3F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7" s="1"/>
      </tp>
      <tp>
        <v>0.19</v>
        <stp/>
        <stp>_x0007_SEK3F7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1"/>
      </tp>
      <tp>
        <v>0.215</v>
        <stp/>
        <stp>_x0007_SEK3F6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1"/>
      </tp>
      <tp>
        <v>0.215</v>
        <stp/>
        <stp>_x0007_SEK3F5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1"/>
      </tp>
      <tp>
        <v>0.20500000000000002</v>
        <stp/>
        <stp>_x0007_SEK3F4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" s="1"/>
      </tp>
      <tp>
        <v>0.29499999999999998</v>
        <stp/>
        <stp>_x0007_SEK3F9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5" s="1"/>
      </tp>
      <tp>
        <v>0.26</v>
        <stp/>
        <stp>_x0007_SEK3F8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1"/>
      </tp>
      <tp>
        <v>0.255</v>
        <stp/>
        <stp>_x0007_SEK3F9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5" s="1"/>
      </tp>
      <tp>
        <v>0.23</v>
        <stp/>
        <stp>_x0007_SEK3F8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1"/>
      </tp>
      <tp>
        <v>0.16500000000000001</v>
        <stp/>
        <stp>_x0007_SEK3F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" s="1"/>
      </tp>
      <tp>
        <v>0.15</v>
        <stp/>
        <stp>_x0007_SEK3F3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" s="1"/>
      </tp>
      <tp>
        <v>0.16</v>
        <stp/>
        <stp>_x0007_SEK3F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8" s="1"/>
      </tp>
      <tp>
        <v>0.185</v>
        <stp/>
        <stp>_x0007_SEK3F5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1"/>
      </tp>
      <tp>
        <v>0.185</v>
        <stp/>
        <stp>_x0007_SEK3F4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" s="1"/>
      </tp>
      <tp>
        <v>0.16</v>
        <stp/>
        <stp>_x0007_SEK3F7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1"/>
      </tp>
      <tp>
        <v>0.19500000000000001</v>
        <stp/>
        <stp>_x0007_SEK3F6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1"/>
      </tp>
      <tp>
        <v>0.91</v>
        <stp/>
        <stp>_x000B_USDAM3L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9" s="2"/>
      </tp>
      <tp>
        <v>0.9</v>
        <stp/>
        <stp>_x000B_USDAM3L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9" s="2"/>
      </tp>
      <tp>
        <v>0.91800000000000004</v>
        <stp/>
        <stp>_x000B_USDAM3L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8" s="2"/>
      </tp>
      <tp>
        <v>0.89800000000000002</v>
        <stp/>
        <stp>_x000B_USDAM3L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8" s="2"/>
      </tp>
      <tp>
        <v>0.70000000000000007</v>
        <stp/>
        <stp>_x000B_SEKAB3S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1" s="1"/>
      </tp>
      <tp>
        <v>0.66</v>
        <stp/>
        <stp>_x000B_SEKAB3S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1" s="1"/>
      </tp>
      <tp>
        <v>0.91100000000000003</v>
        <stp/>
        <stp>_x000B_USDAM3L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0" s="2"/>
      </tp>
      <tp>
        <v>0.87130000000000007</v>
        <stp/>
        <stp>_x000B_USDAM3L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0" s="2"/>
      </tp>
      <tp>
        <v>0.57500000000000007</v>
        <stp/>
        <stp>_x000B_SEKAB3S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2" s="1"/>
      </tp>
      <tp>
        <v>0.53500000000000003</v>
        <stp/>
        <stp>_x000B_SEKAB3S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2" s="1"/>
      </tp>
      <tp>
        <v>1.19513</v>
        <stp/>
        <stp xml:space="preserve">	USD3MFSR=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9" s="2"/>
      </tp>
      <tp>
        <v>0.91900000000000004</v>
        <stp/>
        <stp>_x000B_USDAM3L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7" s="2"/>
      </tp>
      <tp>
        <v>0.879</v>
        <stp/>
        <stp>_x000B_USDAM3L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7" s="2"/>
      </tp>
      <tp>
        <v>0.88</v>
        <stp/>
        <stp>_x000B_USDAM3L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6" s="2"/>
      </tp>
      <tp>
        <v>0.88</v>
        <stp/>
        <stp>_x000B_USDAM3L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5" s="2"/>
      </tp>
      <tp>
        <v>0.84000000000000008</v>
        <stp/>
        <stp>_x000B_USDAM3L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5" s="2"/>
      </tp>
      <tp>
        <v>0.89</v>
        <stp/>
        <stp>_x000B_USDAM3L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6" s="2"/>
      </tp>
      <tp>
        <v>0.68</v>
        <stp/>
        <stp>_x000B_SEKAB3S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0" s="1"/>
      </tp>
      <tp>
        <v>0.65</v>
        <stp/>
        <stp>_x000B_SEKAB3S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0" s="1"/>
      </tp>
      <tp>
        <v>0.55249999999999999</v>
        <stp/>
        <stp>_x000B_SEKAB3S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8" s="1"/>
      </tp>
      <tp>
        <v>0.59000000000000008</v>
        <stp/>
        <stp>_x000B_SEKAB3S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9" s="1"/>
      </tp>
      <tp>
        <v>0.62</v>
        <stp/>
        <stp>_x000B_SEKAB3S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9" s="1"/>
      </tp>
      <tp>
        <v>0.50250000000000006</v>
        <stp/>
        <stp>_x000B_SEKAB3S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8" s="1"/>
      </tp>
      <tp>
        <v>1.2810000000000001</v>
        <stp/>
        <stp>_x000B_NOKAB6O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6" s="3"/>
      </tp>
      <tp>
        <v>1.2310000000000001</v>
        <stp/>
        <stp>_x000B_NOKAB6O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6" s="3"/>
      </tp>
      <tp>
        <v>1.33</v>
        <stp/>
        <stp>_x000B_NOKAB6O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7" s="3"/>
      </tp>
      <tp>
        <v>1.28</v>
        <stp/>
        <stp>_x000B_NOKAB6O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7" s="3"/>
      </tp>
      <tp>
        <v>0.83500000000000008</v>
        <stp/>
        <stp xml:space="preserve">
USDAM3L9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4" s="2"/>
      </tp>
      <tp>
        <v>0.80130000000000001</v>
        <stp/>
        <stp xml:space="preserve">
USDAM3L8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3" s="2"/>
      </tp>
      <tp>
        <v>0.66100000000000003</v>
        <stp/>
        <stp xml:space="preserve">
USDAM3L1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6" s="2"/>
      </tp>
      <tp>
        <v>0.55600000000000005</v>
        <stp/>
        <stp xml:space="preserve">
USDAM3L3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8" s="2"/>
      </tp>
      <tp>
        <v>0.55500000000000005</v>
        <stp/>
        <stp xml:space="preserve">
USDAM3L2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7" s="2"/>
      </tp>
      <tp>
        <v>0.64629999999999999</v>
        <stp/>
        <stp xml:space="preserve">
USDAM3L5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0" s="2"/>
      </tp>
      <tp>
        <v>0.59899999999999998</v>
        <stp/>
        <stp xml:space="preserve">
USDAM3L4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9" s="2"/>
      </tp>
      <tp>
        <v>0.77600000000000002</v>
        <stp/>
        <stp xml:space="preserve">
USDAM3L7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2" s="2"/>
      </tp>
      <tp>
        <v>0.70340000000000003</v>
        <stp/>
        <stp xml:space="preserve">
USDAM3L6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1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552450</xdr:colOff>
      <xdr:row>2</xdr:row>
      <xdr:rowOff>47625</xdr:rowOff>
    </xdr:from>
    <xdr:to>
      <xdr:col>27</xdr:col>
      <xdr:colOff>353333</xdr:colOff>
      <xdr:row>28</xdr:row>
      <xdr:rowOff>67369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C1BF86-AB1F-4A02-9D9E-6BC040A37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0" y="428625"/>
          <a:ext cx="6506483" cy="49727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2</xdr:row>
      <xdr:rowOff>0</xdr:rowOff>
    </xdr:from>
    <xdr:to>
      <xdr:col>25</xdr:col>
      <xdr:colOff>372378</xdr:colOff>
      <xdr:row>28</xdr:row>
      <xdr:rowOff>29270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6BF91F-4518-492B-B09B-C6BBF8494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381000"/>
          <a:ext cx="6468378" cy="49822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</xdr:row>
      <xdr:rowOff>0</xdr:rowOff>
    </xdr:from>
    <xdr:to>
      <xdr:col>27</xdr:col>
      <xdr:colOff>381904</xdr:colOff>
      <xdr:row>31</xdr:row>
      <xdr:rowOff>19850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EACA83-4DA2-4767-B64B-BE3A5C0D8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0650" y="190500"/>
          <a:ext cx="6477904" cy="5734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</xdr:row>
      <xdr:rowOff>0</xdr:rowOff>
    </xdr:from>
    <xdr:to>
      <xdr:col>26</xdr:col>
      <xdr:colOff>277114</xdr:colOff>
      <xdr:row>36</xdr:row>
      <xdr:rowOff>162878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DFA197-3E84-47AB-8D6E-5104C2DCB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05875" y="190500"/>
          <a:ext cx="6373114" cy="68303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0</xdr:rowOff>
    </xdr:from>
    <xdr:to>
      <xdr:col>25</xdr:col>
      <xdr:colOff>458115</xdr:colOff>
      <xdr:row>24</xdr:row>
      <xdr:rowOff>19664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DBA599-146C-4116-8071-49837D6B5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0600" y="190500"/>
          <a:ext cx="6554115" cy="44011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</xdr:row>
      <xdr:rowOff>0</xdr:rowOff>
    </xdr:from>
    <xdr:to>
      <xdr:col>26</xdr:col>
      <xdr:colOff>372378</xdr:colOff>
      <xdr:row>27</xdr:row>
      <xdr:rowOff>162639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B5F3EB-361F-4261-8D9E-9C84ED29C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39175" y="190500"/>
          <a:ext cx="6468378" cy="51156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CED6-796B-4171-8E7B-5E5675F4CA55}">
  <sheetPr>
    <tabColor theme="9" tint="0.59999389629810485"/>
  </sheetPr>
  <dimension ref="B2:M52"/>
  <sheetViews>
    <sheetView workbookViewId="0">
      <selection activeCell="B2" sqref="B2"/>
    </sheetView>
  </sheetViews>
  <sheetFormatPr defaultRowHeight="15" x14ac:dyDescent="0.25"/>
  <cols>
    <col min="2" max="2" width="8.7109375" bestFit="1" customWidth="1"/>
    <col min="3" max="3" width="10.7109375" bestFit="1" customWidth="1"/>
    <col min="4" max="4" width="14.710937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</cols>
  <sheetData>
    <row r="2" spans="2:13" x14ac:dyDescent="0.25">
      <c r="B2" s="1" t="s">
        <v>74</v>
      </c>
      <c r="C2" s="2" t="s">
        <v>75</v>
      </c>
      <c r="D2" s="2"/>
      <c r="E2" s="2"/>
      <c r="F2" s="2"/>
      <c r="G2" s="2"/>
      <c r="H2" s="2"/>
      <c r="I2" s="2"/>
      <c r="J2" s="2"/>
      <c r="K2" s="3"/>
      <c r="L2" s="3"/>
      <c r="M2" s="3"/>
    </row>
    <row r="3" spans="2:13" x14ac:dyDescent="0.25">
      <c r="B3" s="4" t="s">
        <v>55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</row>
    <row r="4" spans="2:13" x14ac:dyDescent="0.25">
      <c r="B4" s="5" t="s">
        <v>0</v>
      </c>
      <c r="C4" s="5" t="s">
        <v>56</v>
      </c>
      <c r="D4" s="5" t="s">
        <v>57</v>
      </c>
      <c r="E4" s="5" t="s">
        <v>58</v>
      </c>
      <c r="F4" s="5" t="s">
        <v>59</v>
      </c>
      <c r="G4" s="5" t="s">
        <v>60</v>
      </c>
      <c r="H4" s="6" t="s">
        <v>61</v>
      </c>
      <c r="I4" s="6" t="s">
        <v>62</v>
      </c>
      <c r="J4" s="6" t="s">
        <v>63</v>
      </c>
      <c r="K4" s="6" t="s">
        <v>64</v>
      </c>
      <c r="L4" s="6" t="s">
        <v>65</v>
      </c>
      <c r="M4" s="7" t="s">
        <v>66</v>
      </c>
    </row>
    <row r="5" spans="2:13" x14ac:dyDescent="0.25">
      <c r="B5" t="s">
        <v>5</v>
      </c>
      <c r="C5" t="s">
        <v>1</v>
      </c>
      <c r="D5" t="str">
        <f>_xlfn.CONCAT(C$2,B5,"=")</f>
        <v>SEKAMTNS1M=</v>
      </c>
      <c r="E5">
        <f>_xll.RtGet("IDN",D5,"BID")</f>
        <v>2.5000000000000001E-2</v>
      </c>
      <c r="F5">
        <f>_xll.RtGet("IDN",D5,"ASK")</f>
        <v>4.5000000000000005E-2</v>
      </c>
      <c r="G5">
        <f>AVERAGE(E5:F5)</f>
        <v>3.5000000000000003E-2</v>
      </c>
      <c r="H5">
        <v>1</v>
      </c>
      <c r="I5">
        <v>1</v>
      </c>
      <c r="J5">
        <v>1</v>
      </c>
      <c r="K5">
        <v>1</v>
      </c>
      <c r="L5" t="s">
        <v>67</v>
      </c>
      <c r="M5" t="str">
        <f>B$2</f>
        <v>SEK</v>
      </c>
    </row>
    <row r="6" spans="2:13" x14ac:dyDescent="0.25">
      <c r="B6" t="s">
        <v>6</v>
      </c>
      <c r="C6" t="s">
        <v>1</v>
      </c>
      <c r="D6" t="str">
        <f>_xlfn.CONCAT(C$2,B6,"=")</f>
        <v>SEKAMTNS2M=</v>
      </c>
      <c r="E6">
        <f>_xll.RtGet("IDN",D6,"BID")</f>
        <v>-2E-3</v>
      </c>
      <c r="F6">
        <f>_xll.RtGet("IDN",D6,"ASK")</f>
        <v>1.8000000000000002E-2</v>
      </c>
      <c r="G6">
        <f t="shared" ref="G6:G24" si="0">AVERAGE(E6:F6)</f>
        <v>8.0000000000000002E-3</v>
      </c>
      <c r="H6">
        <v>1</v>
      </c>
      <c r="I6">
        <v>1</v>
      </c>
      <c r="J6">
        <v>1</v>
      </c>
      <c r="K6">
        <v>1</v>
      </c>
      <c r="L6" t="s">
        <v>67</v>
      </c>
      <c r="M6" t="str">
        <f>B$2</f>
        <v>SEK</v>
      </c>
    </row>
    <row r="7" spans="2:13" x14ac:dyDescent="0.25">
      <c r="B7" t="s">
        <v>7</v>
      </c>
      <c r="C7" t="s">
        <v>1</v>
      </c>
      <c r="D7" t="str">
        <f>_xlfn.CONCAT(C$2,B7,"=")</f>
        <v>SEKAMTNS3M=</v>
      </c>
      <c r="E7">
        <f>_xll.RtGet("IDN",D7,"BID")</f>
        <v>-1.3000000000000001E-2</v>
      </c>
      <c r="F7">
        <f>_xll.RtGet("IDN",D7,"ASK")</f>
        <v>7.0000000000000001E-3</v>
      </c>
      <c r="G7">
        <f t="shared" si="0"/>
        <v>-3.0000000000000005E-3</v>
      </c>
      <c r="H7">
        <v>1</v>
      </c>
      <c r="I7">
        <v>1</v>
      </c>
      <c r="J7">
        <v>1</v>
      </c>
      <c r="K7">
        <v>1</v>
      </c>
      <c r="L7" t="s">
        <v>67</v>
      </c>
      <c r="M7" t="str">
        <f>B$2</f>
        <v>SEK</v>
      </c>
    </row>
    <row r="8" spans="2:13" x14ac:dyDescent="0.25">
      <c r="B8" t="s">
        <v>10</v>
      </c>
      <c r="C8" t="s">
        <v>1</v>
      </c>
      <c r="D8" t="str">
        <f>_xlfn.CONCAT(C$2,B8,"=")</f>
        <v>SEKAMTNS6M=</v>
      </c>
      <c r="E8">
        <f>_xll.RtGet("IDN",D8,"BID")</f>
        <v>-4.5000000000000005E-2</v>
      </c>
      <c r="F8">
        <f>_xll.RtGet("IDN",D8,"ASK")</f>
        <v>-2.5000000000000001E-2</v>
      </c>
      <c r="G8">
        <f t="shared" si="0"/>
        <v>-3.5000000000000003E-2</v>
      </c>
      <c r="H8">
        <v>1</v>
      </c>
      <c r="I8">
        <v>1</v>
      </c>
      <c r="J8">
        <v>1</v>
      </c>
      <c r="K8">
        <v>1</v>
      </c>
      <c r="L8" t="s">
        <v>67</v>
      </c>
      <c r="M8" t="str">
        <f>B$2</f>
        <v>SEK</v>
      </c>
    </row>
    <row r="9" spans="2:13" x14ac:dyDescent="0.25">
      <c r="B9" t="s">
        <v>13</v>
      </c>
      <c r="C9" t="s">
        <v>1</v>
      </c>
      <c r="D9" t="str">
        <f>_xlfn.CONCAT(C$2,B9,"=")</f>
        <v>SEKAMTNS9M=</v>
      </c>
      <c r="E9">
        <f>_xll.RtGet("IDN",D9,"BID")</f>
        <v>-5.9000000000000004E-2</v>
      </c>
      <c r="F9">
        <f>_xll.RtGet("IDN",D9,"ASK")</f>
        <v>-3.9E-2</v>
      </c>
      <c r="G9">
        <f t="shared" si="0"/>
        <v>-4.9000000000000002E-2</v>
      </c>
      <c r="H9">
        <v>1</v>
      </c>
      <c r="I9">
        <v>1</v>
      </c>
      <c r="J9">
        <v>1</v>
      </c>
      <c r="K9">
        <v>1</v>
      </c>
      <c r="L9" t="s">
        <v>67</v>
      </c>
      <c r="M9" t="str">
        <f>B$2</f>
        <v>SEK</v>
      </c>
    </row>
    <row r="10" spans="2:13" x14ac:dyDescent="0.25">
      <c r="B10" t="s">
        <v>16</v>
      </c>
      <c r="C10" t="s">
        <v>1</v>
      </c>
      <c r="D10" t="str">
        <f>_xlfn.CONCAT(C$2,B10,"=")</f>
        <v>SEKAMTNS1Y=</v>
      </c>
      <c r="E10">
        <f>_xll.RtGet("IDN",D10,"BID")</f>
        <v>-6.5000000000000002E-2</v>
      </c>
      <c r="F10">
        <f>_xll.RtGet("IDN",D10,"ASK")</f>
        <v>-4.5000000000000005E-2</v>
      </c>
      <c r="G10">
        <f t="shared" si="0"/>
        <v>-5.5000000000000007E-2</v>
      </c>
      <c r="H10">
        <v>1</v>
      </c>
      <c r="I10">
        <v>1</v>
      </c>
      <c r="J10">
        <v>1</v>
      </c>
      <c r="K10">
        <v>1</v>
      </c>
      <c r="L10" t="s">
        <v>67</v>
      </c>
      <c r="M10" t="str">
        <f>B$2</f>
        <v>SEK</v>
      </c>
    </row>
    <row r="11" spans="2:13" x14ac:dyDescent="0.25">
      <c r="B11" t="s">
        <v>17</v>
      </c>
      <c r="C11" t="s">
        <v>1</v>
      </c>
      <c r="D11" t="str">
        <f>_xlfn.CONCAT(C$2,B11,"=")</f>
        <v>SEKAMTNS2Y=</v>
      </c>
      <c r="E11">
        <f>_xll.RtGet("IDN",D11,"BID")</f>
        <v>-3.5000000000000003E-2</v>
      </c>
      <c r="F11">
        <f>_xll.RtGet("IDN",D11,"ASK")</f>
        <v>1.5000000000000001E-2</v>
      </c>
      <c r="G11">
        <f t="shared" si="0"/>
        <v>-1.0000000000000002E-2</v>
      </c>
      <c r="H11">
        <v>1</v>
      </c>
      <c r="I11">
        <v>1</v>
      </c>
      <c r="J11">
        <v>1</v>
      </c>
      <c r="K11">
        <v>1</v>
      </c>
      <c r="L11" t="s">
        <v>67</v>
      </c>
      <c r="M11" t="str">
        <f>B$2</f>
        <v>SEK</v>
      </c>
    </row>
    <row r="12" spans="2:13" x14ac:dyDescent="0.25">
      <c r="B12" t="s">
        <v>18</v>
      </c>
      <c r="C12" t="s">
        <v>1</v>
      </c>
      <c r="D12" t="str">
        <f>_xlfn.CONCAT(C$2,B12,"=")</f>
        <v>SEKAMTNS3Y=</v>
      </c>
      <c r="E12">
        <f>_xll.RtGet("IDN",D12,"BID")</f>
        <v>1.9E-2</v>
      </c>
      <c r="F12">
        <f>_xll.RtGet("IDN",D12,"ASK")</f>
        <v>6.9000000000000006E-2</v>
      </c>
      <c r="G12">
        <f t="shared" si="0"/>
        <v>4.4000000000000004E-2</v>
      </c>
      <c r="H12">
        <v>1</v>
      </c>
      <c r="I12">
        <v>1</v>
      </c>
      <c r="J12">
        <v>1</v>
      </c>
      <c r="K12">
        <v>1</v>
      </c>
      <c r="L12" t="s">
        <v>67</v>
      </c>
      <c r="M12" t="str">
        <f>B$2</f>
        <v>SEK</v>
      </c>
    </row>
    <row r="13" spans="2:13" x14ac:dyDescent="0.25">
      <c r="B13" t="s">
        <v>19</v>
      </c>
      <c r="C13" t="s">
        <v>1</v>
      </c>
      <c r="D13" t="str">
        <f>_xlfn.CONCAT(C$2,B13,"=")</f>
        <v>SEKAMTNS4Y=</v>
      </c>
      <c r="E13">
        <f>_xll.RtGet("IDN",D13,"BID")</f>
        <v>7.1000000000000008E-2</v>
      </c>
      <c r="F13">
        <f>_xll.RtGet("IDN",D13,"ASK")</f>
        <v>0.12100000000000001</v>
      </c>
      <c r="G13">
        <f t="shared" si="0"/>
        <v>9.6000000000000002E-2</v>
      </c>
      <c r="H13">
        <v>1</v>
      </c>
      <c r="I13">
        <v>1</v>
      </c>
      <c r="J13">
        <v>1</v>
      </c>
      <c r="K13">
        <v>1</v>
      </c>
      <c r="L13" t="s">
        <v>67</v>
      </c>
      <c r="M13" t="str">
        <f>B$2</f>
        <v>SEK</v>
      </c>
    </row>
    <row r="14" spans="2:13" x14ac:dyDescent="0.25">
      <c r="B14" t="s">
        <v>20</v>
      </c>
      <c r="C14" t="s">
        <v>1</v>
      </c>
      <c r="D14" t="str">
        <f>_xlfn.CONCAT(C$2,B14,"=")</f>
        <v>SEKAMTNS5Y=</v>
      </c>
      <c r="E14">
        <f>_xll.RtGet("IDN",D14,"BID")</f>
        <v>0.16200000000000001</v>
      </c>
      <c r="F14">
        <f>_xll.RtGet("IDN",D14,"ASK")</f>
        <v>0.182</v>
      </c>
      <c r="G14">
        <f t="shared" si="0"/>
        <v>0.17199999999999999</v>
      </c>
      <c r="H14">
        <v>1</v>
      </c>
      <c r="I14">
        <v>1</v>
      </c>
      <c r="J14">
        <v>1</v>
      </c>
      <c r="K14">
        <v>1</v>
      </c>
      <c r="L14" t="s">
        <v>67</v>
      </c>
      <c r="M14" t="str">
        <f>B$2</f>
        <v>SEK</v>
      </c>
    </row>
    <row r="15" spans="2:13" x14ac:dyDescent="0.25">
      <c r="B15" t="s">
        <v>21</v>
      </c>
      <c r="C15" t="s">
        <v>1</v>
      </c>
      <c r="D15" t="str">
        <f>_xlfn.CONCAT(C$2,B15,"=")</f>
        <v>SEKAMTNS6Y=</v>
      </c>
      <c r="E15">
        <f>_xll.RtGet("IDN",D15,"BID")</f>
        <v>0.23100000000000001</v>
      </c>
      <c r="F15">
        <f>_xll.RtGet("IDN",D15,"ASK")</f>
        <v>0.251</v>
      </c>
      <c r="G15">
        <f t="shared" si="0"/>
        <v>0.24099999999999999</v>
      </c>
      <c r="H15">
        <v>1</v>
      </c>
      <c r="I15">
        <v>1</v>
      </c>
      <c r="J15">
        <v>1</v>
      </c>
      <c r="K15">
        <v>1</v>
      </c>
      <c r="L15" t="s">
        <v>67</v>
      </c>
      <c r="M15" t="str">
        <f>B$2</f>
        <v>SEK</v>
      </c>
    </row>
    <row r="16" spans="2:13" x14ac:dyDescent="0.25">
      <c r="B16" t="s">
        <v>22</v>
      </c>
      <c r="C16" t="s">
        <v>1</v>
      </c>
      <c r="D16" t="str">
        <f>_xlfn.CONCAT(C$2,B16,"=")</f>
        <v>SEKAMTNS7Y=</v>
      </c>
      <c r="E16">
        <f>_xll.RtGet("IDN",D16,"BID")</f>
        <v>0.19900000000000001</v>
      </c>
      <c r="F16">
        <f>_xll.RtGet("IDN",D16,"ASK")</f>
        <v>0.249</v>
      </c>
      <c r="G16">
        <f t="shared" si="0"/>
        <v>0.224</v>
      </c>
      <c r="H16">
        <v>1</v>
      </c>
      <c r="I16">
        <v>1</v>
      </c>
      <c r="J16">
        <v>1</v>
      </c>
      <c r="K16">
        <v>1</v>
      </c>
      <c r="L16" t="s">
        <v>67</v>
      </c>
      <c r="M16" t="str">
        <f>B$2</f>
        <v>SEK</v>
      </c>
    </row>
    <row r="17" spans="2:13" x14ac:dyDescent="0.25">
      <c r="B17" t="s">
        <v>23</v>
      </c>
      <c r="C17" t="s">
        <v>1</v>
      </c>
      <c r="D17" t="str">
        <f>_xlfn.CONCAT(C$2,B17,"=")</f>
        <v>SEKAMTNS8Y=</v>
      </c>
      <c r="E17">
        <f>_xll.RtGet("IDN",D17,"BID")</f>
        <v>0.34400000000000003</v>
      </c>
      <c r="F17">
        <f>_xll.RtGet("IDN",D17,"ASK")</f>
        <v>0.36399999999999999</v>
      </c>
      <c r="G17">
        <f t="shared" si="0"/>
        <v>0.35399999999999998</v>
      </c>
      <c r="H17">
        <v>1</v>
      </c>
      <c r="I17">
        <v>1</v>
      </c>
      <c r="J17">
        <v>1</v>
      </c>
      <c r="K17">
        <v>1</v>
      </c>
      <c r="L17" t="s">
        <v>67</v>
      </c>
      <c r="M17" t="str">
        <f>B$2</f>
        <v>SEK</v>
      </c>
    </row>
    <row r="18" spans="2:13" x14ac:dyDescent="0.25">
      <c r="B18" t="s">
        <v>24</v>
      </c>
      <c r="C18" t="s">
        <v>1</v>
      </c>
      <c r="D18" t="str">
        <f>_xlfn.CONCAT(C$2,B18,"=")</f>
        <v>SEKAMTNS9Y=</v>
      </c>
      <c r="E18">
        <f>_xll.RtGet("IDN",D18,"BID")</f>
        <v>0.39</v>
      </c>
      <c r="F18">
        <f>_xll.RtGet("IDN",D18,"ASK")</f>
        <v>0.41000000000000003</v>
      </c>
      <c r="G18">
        <f t="shared" si="0"/>
        <v>0.4</v>
      </c>
      <c r="H18">
        <v>1</v>
      </c>
      <c r="I18">
        <v>1</v>
      </c>
      <c r="J18">
        <v>1</v>
      </c>
      <c r="K18">
        <v>1</v>
      </c>
      <c r="L18" t="s">
        <v>67</v>
      </c>
      <c r="M18" t="str">
        <f>B$2</f>
        <v>SEK</v>
      </c>
    </row>
    <row r="19" spans="2:13" x14ac:dyDescent="0.25">
      <c r="B19" t="s">
        <v>25</v>
      </c>
      <c r="C19" t="s">
        <v>1</v>
      </c>
      <c r="D19" t="str">
        <f>_xlfn.CONCAT(C$2,B19,"=")</f>
        <v>SEKAMTNS10Y=</v>
      </c>
      <c r="E19">
        <f>_xll.RtGet("IDN",D19,"BID")</f>
        <v>0.432</v>
      </c>
      <c r="F19">
        <f>_xll.RtGet("IDN",D19,"ASK")</f>
        <v>0.45200000000000001</v>
      </c>
      <c r="G19">
        <f t="shared" si="0"/>
        <v>0.442</v>
      </c>
      <c r="H19">
        <v>1</v>
      </c>
      <c r="I19">
        <v>1</v>
      </c>
      <c r="J19">
        <v>1</v>
      </c>
      <c r="K19">
        <v>1</v>
      </c>
      <c r="L19" t="s">
        <v>67</v>
      </c>
      <c r="M19" t="str">
        <f>B$2</f>
        <v>SEK</v>
      </c>
    </row>
    <row r="20" spans="2:13" x14ac:dyDescent="0.25">
      <c r="B20" t="s">
        <v>26</v>
      </c>
      <c r="C20" t="s">
        <v>1</v>
      </c>
      <c r="D20" t="str">
        <f t="shared" ref="D20:D24" si="1">_xlfn.CONCAT("SEKAMTNS",B20,"=")</f>
        <v>SEKAMTNS12Y=</v>
      </c>
      <c r="E20">
        <f>_xll.RtGet("IDN",D20,"Ask")</f>
        <v>0.44400000000000001</v>
      </c>
      <c r="F20">
        <f>_xll.RtGet("IDN",D20,"Bid")</f>
        <v>0.39400000000000002</v>
      </c>
      <c r="G20">
        <f t="shared" si="0"/>
        <v>0.41900000000000004</v>
      </c>
      <c r="H20">
        <v>1</v>
      </c>
      <c r="I20">
        <v>1</v>
      </c>
      <c r="J20">
        <v>1</v>
      </c>
      <c r="K20">
        <v>1</v>
      </c>
      <c r="L20" t="s">
        <v>67</v>
      </c>
      <c r="M20" t="str">
        <f t="shared" ref="M20:M24" si="2">B$2</f>
        <v>SEK</v>
      </c>
    </row>
    <row r="21" spans="2:13" x14ac:dyDescent="0.25">
      <c r="B21" t="s">
        <v>27</v>
      </c>
      <c r="C21" t="s">
        <v>1</v>
      </c>
      <c r="D21" t="str">
        <f t="shared" si="1"/>
        <v>SEKAMTNS15Y=</v>
      </c>
      <c r="E21">
        <f>_xll.RtGet("IDN",D21,"Ask")</f>
        <v>0.50600000000000001</v>
      </c>
      <c r="F21">
        <f>_xll.RtGet("IDN",D21,"Bid")</f>
        <v>0.45600000000000002</v>
      </c>
      <c r="G21">
        <f t="shared" si="0"/>
        <v>0.48099999999999998</v>
      </c>
      <c r="H21">
        <v>1</v>
      </c>
      <c r="I21">
        <v>1</v>
      </c>
      <c r="J21">
        <v>1</v>
      </c>
      <c r="K21">
        <v>1</v>
      </c>
      <c r="L21" t="s">
        <v>67</v>
      </c>
      <c r="M21" t="str">
        <f t="shared" si="2"/>
        <v>SEK</v>
      </c>
    </row>
    <row r="22" spans="2:13" x14ac:dyDescent="0.25">
      <c r="B22" t="s">
        <v>28</v>
      </c>
      <c r="C22" t="s">
        <v>1</v>
      </c>
      <c r="D22" t="str">
        <f t="shared" si="1"/>
        <v>SEKAMTNS20Y=</v>
      </c>
      <c r="E22">
        <f>_xll.RtGet("IDN",D22,"Ask")</f>
        <v>0.65500000000000003</v>
      </c>
      <c r="F22">
        <f>_xll.RtGet("IDN",D22,"Bid")</f>
        <v>0.63500000000000001</v>
      </c>
      <c r="G22">
        <f t="shared" si="0"/>
        <v>0.64500000000000002</v>
      </c>
      <c r="H22">
        <v>1</v>
      </c>
      <c r="I22">
        <v>1</v>
      </c>
      <c r="J22">
        <v>1</v>
      </c>
      <c r="K22">
        <v>1</v>
      </c>
      <c r="L22" t="s">
        <v>67</v>
      </c>
      <c r="M22" t="str">
        <f t="shared" si="2"/>
        <v>SEK</v>
      </c>
    </row>
    <row r="23" spans="2:13" x14ac:dyDescent="0.25">
      <c r="B23" t="s">
        <v>29</v>
      </c>
      <c r="C23" t="s">
        <v>1</v>
      </c>
      <c r="D23" t="str">
        <f t="shared" si="1"/>
        <v>SEKAMTNS25Y=</v>
      </c>
      <c r="E23">
        <f>_xll.RtGet("IDN",D23,"Ask")</f>
        <v>0.47300000000000003</v>
      </c>
      <c r="F23">
        <f>_xll.RtGet("IDN",D23,"Bid")</f>
        <v>0.42300000000000004</v>
      </c>
      <c r="G23">
        <f t="shared" si="0"/>
        <v>0.44800000000000006</v>
      </c>
      <c r="H23">
        <v>1</v>
      </c>
      <c r="I23">
        <v>1</v>
      </c>
      <c r="J23">
        <v>1</v>
      </c>
      <c r="K23">
        <v>1</v>
      </c>
      <c r="L23" t="s">
        <v>67</v>
      </c>
      <c r="M23" t="str">
        <f t="shared" si="2"/>
        <v>SEK</v>
      </c>
    </row>
    <row r="24" spans="2:13" x14ac:dyDescent="0.25">
      <c r="B24" t="s">
        <v>30</v>
      </c>
      <c r="C24" t="s">
        <v>1</v>
      </c>
      <c r="D24" t="str">
        <f t="shared" si="1"/>
        <v>SEKAMTNS30Y=</v>
      </c>
      <c r="E24">
        <f>_xll.RtGet("IDN",D24,"Ask")</f>
        <v>0.64600000000000002</v>
      </c>
      <c r="F24">
        <f>_xll.RtGet("IDN",D24,"Bid")</f>
        <v>0.626</v>
      </c>
      <c r="G24">
        <f t="shared" si="0"/>
        <v>0.63600000000000001</v>
      </c>
      <c r="H24">
        <v>1</v>
      </c>
      <c r="I24">
        <v>1</v>
      </c>
      <c r="J24">
        <v>1</v>
      </c>
      <c r="K24">
        <v>1</v>
      </c>
      <c r="L24" t="s">
        <v>67</v>
      </c>
      <c r="M24" t="str">
        <f t="shared" si="2"/>
        <v>SEK</v>
      </c>
    </row>
    <row r="25" spans="2:13" x14ac:dyDescent="0.25">
      <c r="B25" t="s">
        <v>4</v>
      </c>
      <c r="C25" t="s">
        <v>2</v>
      </c>
      <c r="D25" t="s">
        <v>31</v>
      </c>
      <c r="G25">
        <f>_xll.RtGet("IDN",D25,"PRIMACT_1")</f>
        <v>0.10400000000000001</v>
      </c>
      <c r="H25">
        <v>1</v>
      </c>
      <c r="I25">
        <v>1</v>
      </c>
      <c r="J25">
        <v>1</v>
      </c>
      <c r="K25">
        <v>1</v>
      </c>
      <c r="L25" t="s">
        <v>67</v>
      </c>
      <c r="M25" t="str">
        <f>B$2</f>
        <v>SEK</v>
      </c>
    </row>
    <row r="26" spans="2:13" x14ac:dyDescent="0.25">
      <c r="B26" t="s">
        <v>7</v>
      </c>
      <c r="C26" t="s">
        <v>2</v>
      </c>
      <c r="D26" t="s">
        <v>32</v>
      </c>
      <c r="G26">
        <f>_xll.RtGet("IDN",D26,"PRIMACT_1")</f>
        <v>0.29400000000000004</v>
      </c>
      <c r="H26">
        <v>1</v>
      </c>
      <c r="I26">
        <v>1</v>
      </c>
      <c r="J26">
        <v>1</v>
      </c>
      <c r="K26">
        <v>1</v>
      </c>
      <c r="L26" t="s">
        <v>67</v>
      </c>
      <c r="M26" t="str">
        <f>B$2</f>
        <v>SEK</v>
      </c>
    </row>
    <row r="27" spans="2:13" x14ac:dyDescent="0.25">
      <c r="B27" t="s">
        <v>10</v>
      </c>
      <c r="C27" t="s">
        <v>33</v>
      </c>
      <c r="D27" t="s">
        <v>34</v>
      </c>
      <c r="E27">
        <f>_xll.RtGet("IDN",D27,"Ask")</f>
        <v>0.185</v>
      </c>
      <c r="F27">
        <f>_xll.RtGet("IDN",D27,"Bid")</f>
        <v>0.16500000000000001</v>
      </c>
      <c r="G27">
        <f t="shared" ref="G27:G52" si="3">AVERAGE(E27:F27)</f>
        <v>0.17499999999999999</v>
      </c>
      <c r="H27">
        <v>1</v>
      </c>
      <c r="I27">
        <v>1</v>
      </c>
      <c r="J27">
        <v>1</v>
      </c>
      <c r="K27">
        <v>1</v>
      </c>
      <c r="L27" t="s">
        <v>67</v>
      </c>
      <c r="M27" t="str">
        <f>B$2</f>
        <v>SEK</v>
      </c>
    </row>
    <row r="28" spans="2:13" x14ac:dyDescent="0.25">
      <c r="B28" t="s">
        <v>13</v>
      </c>
      <c r="C28" t="s">
        <v>33</v>
      </c>
      <c r="D28" t="s">
        <v>35</v>
      </c>
      <c r="E28">
        <f>_xll.RtGet("IDN",D28,"Ask")</f>
        <v>0.18</v>
      </c>
      <c r="F28">
        <f>_xll.RtGet("IDN",D28,"Bid")</f>
        <v>0.16</v>
      </c>
      <c r="G28">
        <f t="shared" si="3"/>
        <v>0.16999999999999998</v>
      </c>
      <c r="H28">
        <v>1</v>
      </c>
      <c r="I28">
        <v>1</v>
      </c>
      <c r="J28">
        <v>1</v>
      </c>
      <c r="K28">
        <v>1</v>
      </c>
      <c r="L28" t="s">
        <v>67</v>
      </c>
      <c r="M28" t="str">
        <f>B$2</f>
        <v>SEK</v>
      </c>
    </row>
    <row r="29" spans="2:13" x14ac:dyDescent="0.25">
      <c r="B29" t="s">
        <v>16</v>
      </c>
      <c r="C29" t="s">
        <v>33</v>
      </c>
      <c r="D29" t="s">
        <v>36</v>
      </c>
      <c r="E29">
        <f>_xll.RtGet("IDN",D29,"Ask")</f>
        <v>0.17</v>
      </c>
      <c r="F29">
        <f>_xll.RtGet("IDN",D29,"Bid")</f>
        <v>0.15</v>
      </c>
      <c r="G29">
        <f t="shared" si="3"/>
        <v>0.16</v>
      </c>
      <c r="H29">
        <v>1</v>
      </c>
      <c r="I29">
        <v>1</v>
      </c>
      <c r="J29">
        <v>1</v>
      </c>
      <c r="K29">
        <v>1</v>
      </c>
      <c r="L29" t="s">
        <v>67</v>
      </c>
      <c r="M29" t="str">
        <f>B$2</f>
        <v>SEK</v>
      </c>
    </row>
    <row r="30" spans="2:13" x14ac:dyDescent="0.25">
      <c r="B30" t="s">
        <v>37</v>
      </c>
      <c r="C30" t="s">
        <v>33</v>
      </c>
      <c r="D30" t="s">
        <v>38</v>
      </c>
      <c r="E30">
        <f>_xll.RtGet("IDN",D30,"Ask")</f>
        <v>0.20500000000000002</v>
      </c>
      <c r="F30">
        <f>_xll.RtGet("IDN",D30,"Bid")</f>
        <v>0.185</v>
      </c>
      <c r="G30">
        <f t="shared" si="3"/>
        <v>0.19500000000000001</v>
      </c>
      <c r="H30">
        <v>1</v>
      </c>
      <c r="I30">
        <v>1</v>
      </c>
      <c r="J30">
        <v>1</v>
      </c>
      <c r="K30">
        <v>1</v>
      </c>
      <c r="L30" t="s">
        <v>67</v>
      </c>
      <c r="M30" t="str">
        <f>B$2</f>
        <v>SEK</v>
      </c>
    </row>
    <row r="31" spans="2:13" x14ac:dyDescent="0.25">
      <c r="B31" t="s">
        <v>39</v>
      </c>
      <c r="C31" t="s">
        <v>33</v>
      </c>
      <c r="D31" t="s">
        <v>40</v>
      </c>
      <c r="E31">
        <f>_xll.RtGet("IDN",D31,"Ask")</f>
        <v>0.215</v>
      </c>
      <c r="F31">
        <f>_xll.RtGet("IDN",D31,"Bid")</f>
        <v>0.185</v>
      </c>
      <c r="G31">
        <f t="shared" si="3"/>
        <v>0.2</v>
      </c>
      <c r="H31">
        <v>1</v>
      </c>
      <c r="I31">
        <v>1</v>
      </c>
      <c r="J31">
        <v>1</v>
      </c>
      <c r="K31">
        <v>1</v>
      </c>
      <c r="L31" t="s">
        <v>67</v>
      </c>
      <c r="M31" t="str">
        <f>B$2</f>
        <v>SEK</v>
      </c>
    </row>
    <row r="32" spans="2:13" x14ac:dyDescent="0.25">
      <c r="B32" t="s">
        <v>41</v>
      </c>
      <c r="C32" t="s">
        <v>33</v>
      </c>
      <c r="D32" t="s">
        <v>42</v>
      </c>
      <c r="E32">
        <f>_xll.RtGet("IDN",D32,"Ask")</f>
        <v>0.215</v>
      </c>
      <c r="F32">
        <f>_xll.RtGet("IDN",D32,"Bid")</f>
        <v>0.19500000000000001</v>
      </c>
      <c r="G32">
        <f t="shared" si="3"/>
        <v>0.20500000000000002</v>
      </c>
      <c r="H32">
        <v>1</v>
      </c>
      <c r="I32">
        <v>1</v>
      </c>
      <c r="J32">
        <v>1</v>
      </c>
      <c r="K32">
        <v>1</v>
      </c>
      <c r="L32" t="s">
        <v>67</v>
      </c>
      <c r="M32" t="str">
        <f>B$2</f>
        <v>SEK</v>
      </c>
    </row>
    <row r="33" spans="2:13" x14ac:dyDescent="0.25">
      <c r="B33" t="s">
        <v>17</v>
      </c>
      <c r="C33" t="s">
        <v>33</v>
      </c>
      <c r="D33" t="s">
        <v>43</v>
      </c>
      <c r="E33">
        <f>_xll.RtGet("IDN",D33,"Ask")</f>
        <v>0.19</v>
      </c>
      <c r="F33">
        <f>_xll.RtGet("IDN",D33,"Bid")</f>
        <v>0.16</v>
      </c>
      <c r="G33">
        <f t="shared" si="3"/>
        <v>0.17499999999999999</v>
      </c>
      <c r="H33">
        <v>1</v>
      </c>
      <c r="I33">
        <v>1</v>
      </c>
      <c r="J33">
        <v>1</v>
      </c>
      <c r="K33">
        <v>1</v>
      </c>
      <c r="L33" t="s">
        <v>67</v>
      </c>
      <c r="M33" t="str">
        <f>B$2</f>
        <v>SEK</v>
      </c>
    </row>
    <row r="34" spans="2:13" x14ac:dyDescent="0.25">
      <c r="B34" t="s">
        <v>44</v>
      </c>
      <c r="C34" t="s">
        <v>33</v>
      </c>
      <c r="D34" t="s">
        <v>45</v>
      </c>
      <c r="E34">
        <f>_xll.RtGet("IDN",D34,"Ask")</f>
        <v>0.26</v>
      </c>
      <c r="F34">
        <f>_xll.RtGet("IDN",D34,"Bid")</f>
        <v>0.23</v>
      </c>
      <c r="G34">
        <f t="shared" si="3"/>
        <v>0.245</v>
      </c>
      <c r="H34">
        <v>1</v>
      </c>
      <c r="I34">
        <v>1</v>
      </c>
      <c r="J34">
        <v>1</v>
      </c>
      <c r="K34">
        <v>1</v>
      </c>
      <c r="L34" t="s">
        <v>67</v>
      </c>
      <c r="M34" t="str">
        <f>B$2</f>
        <v>SEK</v>
      </c>
    </row>
    <row r="35" spans="2:13" x14ac:dyDescent="0.25">
      <c r="B35" t="s">
        <v>46</v>
      </c>
      <c r="C35" t="s">
        <v>33</v>
      </c>
      <c r="D35" t="s">
        <v>47</v>
      </c>
      <c r="E35">
        <f>_xll.RtGet("IDN",D35,"Ask")</f>
        <v>0.29499999999999998</v>
      </c>
      <c r="F35">
        <f>_xll.RtGet("IDN",D35,"Bid")</f>
        <v>0.255</v>
      </c>
      <c r="G35">
        <f t="shared" si="3"/>
        <v>0.27500000000000002</v>
      </c>
      <c r="H35">
        <v>1</v>
      </c>
      <c r="I35">
        <v>1</v>
      </c>
      <c r="J35">
        <v>1</v>
      </c>
      <c r="K35">
        <v>1</v>
      </c>
      <c r="L35" t="s">
        <v>67</v>
      </c>
      <c r="M35" t="str">
        <f>B$2</f>
        <v>SEK</v>
      </c>
    </row>
    <row r="36" spans="2:13" x14ac:dyDescent="0.25">
      <c r="B36" t="s">
        <v>48</v>
      </c>
      <c r="C36" t="s">
        <v>33</v>
      </c>
      <c r="D36" t="s">
        <v>49</v>
      </c>
      <c r="E36">
        <f>_xll.RtGet("IDN",D36,"Ask")</f>
        <v>0.32500000000000001</v>
      </c>
      <c r="F36">
        <f>_xll.RtGet("IDN",D36,"Bid")</f>
        <v>0.28500000000000003</v>
      </c>
      <c r="G36">
        <f t="shared" si="3"/>
        <v>0.30500000000000005</v>
      </c>
      <c r="H36">
        <v>1</v>
      </c>
      <c r="I36">
        <v>1</v>
      </c>
      <c r="J36">
        <v>1</v>
      </c>
      <c r="K36">
        <v>1</v>
      </c>
      <c r="L36" t="s">
        <v>67</v>
      </c>
      <c r="M36" t="str">
        <f>B$2</f>
        <v>SEK</v>
      </c>
    </row>
    <row r="37" spans="2:13" x14ac:dyDescent="0.25">
      <c r="B37" t="s">
        <v>18</v>
      </c>
      <c r="C37" t="s">
        <v>33</v>
      </c>
      <c r="D37" t="s">
        <v>50</v>
      </c>
      <c r="E37">
        <f>_xll.RtGet("IDN",D37,"Ask")</f>
        <v>0.33500000000000002</v>
      </c>
      <c r="F37">
        <f>_xll.RtGet("IDN",D37,"Bid")</f>
        <v>0.29499999999999998</v>
      </c>
      <c r="G37">
        <f t="shared" si="3"/>
        <v>0.315</v>
      </c>
      <c r="H37">
        <v>1</v>
      </c>
      <c r="I37">
        <v>1</v>
      </c>
      <c r="J37">
        <v>1</v>
      </c>
      <c r="K37">
        <v>1</v>
      </c>
      <c r="L37" t="s">
        <v>67</v>
      </c>
      <c r="M37" t="str">
        <f>B$2</f>
        <v>SEK</v>
      </c>
    </row>
    <row r="38" spans="2:13" x14ac:dyDescent="0.25">
      <c r="B38" t="s">
        <v>51</v>
      </c>
      <c r="C38" t="s">
        <v>33</v>
      </c>
      <c r="D38" t="s">
        <v>52</v>
      </c>
      <c r="E38">
        <f>_xll.RtGet("IDN",D38,"Ask")</f>
        <v>0.36499999999999999</v>
      </c>
      <c r="F38">
        <f>_xll.RtGet("IDN",D38,"Bid")</f>
        <v>0.32500000000000001</v>
      </c>
      <c r="G38">
        <f t="shared" si="3"/>
        <v>0.34499999999999997</v>
      </c>
      <c r="H38">
        <v>1</v>
      </c>
      <c r="I38">
        <v>1</v>
      </c>
      <c r="J38">
        <v>1</v>
      </c>
      <c r="K38">
        <v>1</v>
      </c>
      <c r="L38" t="s">
        <v>67</v>
      </c>
      <c r="M38" t="str">
        <f>B$2</f>
        <v>SEK</v>
      </c>
    </row>
    <row r="39" spans="2:13" x14ac:dyDescent="0.25">
      <c r="B39" t="s">
        <v>16</v>
      </c>
      <c r="C39" t="s">
        <v>3</v>
      </c>
      <c r="D39" t="str">
        <f>_xlfn.CONCAT("SEKAB3S",B39,"=")</f>
        <v>SEKAB3S1Y=</v>
      </c>
      <c r="E39">
        <f>_xll.RtGet("IDN",D39,"Ask")</f>
        <v>0.21000000000000002</v>
      </c>
      <c r="F39">
        <f>_xll.RtGet("IDN",D39,"Bid")</f>
        <v>0.19</v>
      </c>
      <c r="G39">
        <f t="shared" si="3"/>
        <v>0.2</v>
      </c>
      <c r="H39">
        <v>1</v>
      </c>
      <c r="I39">
        <v>1</v>
      </c>
      <c r="J39">
        <v>1</v>
      </c>
      <c r="K39">
        <v>1</v>
      </c>
      <c r="L39" t="s">
        <v>67</v>
      </c>
      <c r="M39" t="str">
        <f>B$2</f>
        <v>SEK</v>
      </c>
    </row>
    <row r="40" spans="2:13" x14ac:dyDescent="0.25">
      <c r="B40" t="s">
        <v>17</v>
      </c>
      <c r="C40" t="s">
        <v>3</v>
      </c>
      <c r="D40" t="str">
        <f>_xlfn.CONCAT("SEKAB3S",B40,"=")</f>
        <v>SEKAB3S2Y=</v>
      </c>
      <c r="E40">
        <f>_xll.RtGet("IDN",D40,"Ask")</f>
        <v>0.21000000000000002</v>
      </c>
      <c r="F40">
        <f>_xll.RtGet("IDN",D40,"Bid")</f>
        <v>0.19</v>
      </c>
      <c r="G40">
        <f t="shared" si="3"/>
        <v>0.2</v>
      </c>
      <c r="H40">
        <v>1</v>
      </c>
      <c r="I40">
        <v>1</v>
      </c>
      <c r="J40">
        <v>1</v>
      </c>
      <c r="K40">
        <v>1</v>
      </c>
      <c r="L40" t="s">
        <v>67</v>
      </c>
      <c r="M40" t="str">
        <f>B$2</f>
        <v>SEK</v>
      </c>
    </row>
    <row r="41" spans="2:13" x14ac:dyDescent="0.25">
      <c r="B41" t="s">
        <v>18</v>
      </c>
      <c r="C41" t="s">
        <v>3</v>
      </c>
      <c r="D41" t="str">
        <f>_xlfn.CONCAT("SEKAB3S",B41,"=")</f>
        <v>SEKAB3S3Y=</v>
      </c>
      <c r="E41">
        <f>_xll.RtGet("IDN",D41,"Ask")</f>
        <v>0.25</v>
      </c>
      <c r="F41">
        <f>_xll.RtGet("IDN",D41,"Bid")</f>
        <v>0.23</v>
      </c>
      <c r="G41">
        <f t="shared" si="3"/>
        <v>0.24</v>
      </c>
      <c r="H41">
        <v>1</v>
      </c>
      <c r="I41">
        <v>1</v>
      </c>
      <c r="J41">
        <v>1</v>
      </c>
      <c r="K41">
        <v>1</v>
      </c>
      <c r="L41" t="s">
        <v>67</v>
      </c>
      <c r="M41" t="str">
        <f>B$2</f>
        <v>SEK</v>
      </c>
    </row>
    <row r="42" spans="2:13" x14ac:dyDescent="0.25">
      <c r="B42" t="s">
        <v>19</v>
      </c>
      <c r="C42" t="s">
        <v>3</v>
      </c>
      <c r="D42" t="str">
        <f>_xlfn.CONCAT("SEKAB3S",B42,"=")</f>
        <v>SEKAB3S4Y=</v>
      </c>
      <c r="E42">
        <f>_xll.RtGet("IDN",D42,"Ask")</f>
        <v>0.3</v>
      </c>
      <c r="F42">
        <f>_xll.RtGet("IDN",D42,"Bid")</f>
        <v>0.28000000000000003</v>
      </c>
      <c r="G42">
        <f t="shared" si="3"/>
        <v>0.29000000000000004</v>
      </c>
      <c r="H42">
        <v>1</v>
      </c>
      <c r="I42">
        <v>1</v>
      </c>
      <c r="J42">
        <v>1</v>
      </c>
      <c r="K42">
        <v>1</v>
      </c>
      <c r="L42" t="s">
        <v>67</v>
      </c>
      <c r="M42" t="str">
        <f>B$2</f>
        <v>SEK</v>
      </c>
    </row>
    <row r="43" spans="2:13" x14ac:dyDescent="0.25">
      <c r="B43" t="s">
        <v>20</v>
      </c>
      <c r="C43" t="s">
        <v>3</v>
      </c>
      <c r="D43" t="str">
        <f>_xlfn.CONCAT("SEKAB3S",B43,"=")</f>
        <v>SEKAB3S5Y=</v>
      </c>
      <c r="E43">
        <f>_xll.RtGet("IDN",D43,"Ask")</f>
        <v>0.34300000000000003</v>
      </c>
      <c r="F43">
        <f>_xll.RtGet("IDN",D43,"Bid")</f>
        <v>0.32300000000000001</v>
      </c>
      <c r="G43">
        <f t="shared" si="3"/>
        <v>0.33300000000000002</v>
      </c>
      <c r="H43">
        <v>1</v>
      </c>
      <c r="I43">
        <v>1</v>
      </c>
      <c r="J43">
        <v>1</v>
      </c>
      <c r="K43">
        <v>1</v>
      </c>
      <c r="L43" t="s">
        <v>67</v>
      </c>
      <c r="M43" t="str">
        <f>B$2</f>
        <v>SEK</v>
      </c>
    </row>
    <row r="44" spans="2:13" x14ac:dyDescent="0.25">
      <c r="B44" t="s">
        <v>21</v>
      </c>
      <c r="C44" t="s">
        <v>3</v>
      </c>
      <c r="D44" t="str">
        <f>_xlfn.CONCAT("SEKAB3S",B44,"=")</f>
        <v>SEKAB3S6Y=</v>
      </c>
      <c r="E44">
        <f>_xll.RtGet("IDN",D44,"Ask")</f>
        <v>0.38500000000000001</v>
      </c>
      <c r="F44">
        <f>_xll.RtGet("IDN",D44,"Bid")</f>
        <v>0.36499999999999999</v>
      </c>
      <c r="G44">
        <f t="shared" si="3"/>
        <v>0.375</v>
      </c>
      <c r="H44">
        <v>1</v>
      </c>
      <c r="I44">
        <v>1</v>
      </c>
      <c r="J44">
        <v>1</v>
      </c>
      <c r="K44">
        <v>1</v>
      </c>
      <c r="L44" t="s">
        <v>67</v>
      </c>
      <c r="M44" t="str">
        <f>B$2</f>
        <v>SEK</v>
      </c>
    </row>
    <row r="45" spans="2:13" x14ac:dyDescent="0.25">
      <c r="B45" t="s">
        <v>22</v>
      </c>
      <c r="C45" t="s">
        <v>3</v>
      </c>
      <c r="D45" t="str">
        <f>_xlfn.CONCAT("SEKAB3S",B45,"=")</f>
        <v>SEKAB3S7Y=</v>
      </c>
      <c r="E45">
        <f>_xll.RtGet("IDN",D45,"Ask")</f>
        <v>0.44</v>
      </c>
      <c r="F45">
        <f>_xll.RtGet("IDN",D45,"Bid")</f>
        <v>0.39</v>
      </c>
      <c r="G45">
        <f t="shared" si="3"/>
        <v>0.41500000000000004</v>
      </c>
      <c r="H45">
        <v>1</v>
      </c>
      <c r="I45">
        <v>1</v>
      </c>
      <c r="J45">
        <v>1</v>
      </c>
      <c r="K45">
        <v>1</v>
      </c>
      <c r="L45" t="s">
        <v>67</v>
      </c>
      <c r="M45" t="str">
        <f>B$2</f>
        <v>SEK</v>
      </c>
    </row>
    <row r="46" spans="2:13" x14ac:dyDescent="0.25">
      <c r="B46" t="s">
        <v>23</v>
      </c>
      <c r="C46" t="s">
        <v>3</v>
      </c>
      <c r="D46" t="str">
        <f>_xlfn.CONCAT("SEKAB3S",B46,"=")</f>
        <v>SEKAB3S8Y=</v>
      </c>
      <c r="E46">
        <f>_xll.RtGet("IDN",D46,"Ask")</f>
        <v>0.46700000000000003</v>
      </c>
      <c r="F46">
        <f>_xll.RtGet("IDN",D46,"Bid")</f>
        <v>0.44700000000000001</v>
      </c>
      <c r="G46">
        <f t="shared" si="3"/>
        <v>0.45700000000000002</v>
      </c>
      <c r="H46">
        <v>1</v>
      </c>
      <c r="I46">
        <v>1</v>
      </c>
      <c r="J46">
        <v>1</v>
      </c>
      <c r="K46">
        <v>1</v>
      </c>
      <c r="L46" t="s">
        <v>67</v>
      </c>
      <c r="M46" t="str">
        <f>B$2</f>
        <v>SEK</v>
      </c>
    </row>
    <row r="47" spans="2:13" x14ac:dyDescent="0.25">
      <c r="B47" t="s">
        <v>24</v>
      </c>
      <c r="C47" t="s">
        <v>3</v>
      </c>
      <c r="D47" t="str">
        <f>_xlfn.CONCAT("SEKAB3S",B47,"=")</f>
        <v>SEKAB3S9Y=</v>
      </c>
      <c r="E47">
        <f>_xll.RtGet("IDN",D47,"Ask")</f>
        <v>0.51750000000000007</v>
      </c>
      <c r="F47">
        <f>_xll.RtGet("IDN",D47,"Bid")</f>
        <v>0.46750000000000003</v>
      </c>
      <c r="G47">
        <f t="shared" si="3"/>
        <v>0.49250000000000005</v>
      </c>
      <c r="H47">
        <v>1</v>
      </c>
      <c r="I47">
        <v>1</v>
      </c>
      <c r="J47">
        <v>1</v>
      </c>
      <c r="K47">
        <v>1</v>
      </c>
      <c r="L47" t="s">
        <v>67</v>
      </c>
      <c r="M47" t="str">
        <f>B$2</f>
        <v>SEK</v>
      </c>
    </row>
    <row r="48" spans="2:13" x14ac:dyDescent="0.25">
      <c r="B48" t="s">
        <v>25</v>
      </c>
      <c r="C48" t="s">
        <v>3</v>
      </c>
      <c r="D48" t="str">
        <f>_xlfn.CONCAT("SEKAB3S",B48,"=")</f>
        <v>SEKAB3S10Y=</v>
      </c>
      <c r="E48">
        <f>_xll.RtGet("IDN",D48,"Ask")</f>
        <v>0.55249999999999999</v>
      </c>
      <c r="F48">
        <f>_xll.RtGet("IDN",D48,"Bid")</f>
        <v>0.50250000000000006</v>
      </c>
      <c r="G48">
        <f t="shared" si="3"/>
        <v>0.52750000000000008</v>
      </c>
      <c r="H48">
        <v>1</v>
      </c>
      <c r="I48">
        <v>1</v>
      </c>
      <c r="J48">
        <v>1</v>
      </c>
      <c r="K48">
        <v>1</v>
      </c>
      <c r="L48" t="s">
        <v>67</v>
      </c>
      <c r="M48" t="str">
        <f>B$2</f>
        <v>SEK</v>
      </c>
    </row>
    <row r="49" spans="2:13" x14ac:dyDescent="0.25">
      <c r="B49" t="s">
        <v>26</v>
      </c>
      <c r="C49" t="s">
        <v>3</v>
      </c>
      <c r="D49" t="str">
        <f>_xlfn.CONCAT("SEKAB3S",B49,"=")</f>
        <v>SEKAB3S12Y=</v>
      </c>
      <c r="E49">
        <f>_xll.RtGet("IDN",D49,"Ask")</f>
        <v>0.62</v>
      </c>
      <c r="F49">
        <f>_xll.RtGet("IDN",D49,"Bid")</f>
        <v>0.59000000000000008</v>
      </c>
      <c r="G49">
        <f t="shared" si="3"/>
        <v>0.60499999999999998</v>
      </c>
      <c r="H49">
        <v>1</v>
      </c>
      <c r="I49">
        <v>1</v>
      </c>
      <c r="J49">
        <v>1</v>
      </c>
      <c r="K49">
        <v>1</v>
      </c>
      <c r="L49" t="s">
        <v>67</v>
      </c>
      <c r="M49" t="str">
        <f>B$2</f>
        <v>SEK</v>
      </c>
    </row>
    <row r="50" spans="2:13" x14ac:dyDescent="0.25">
      <c r="B50" t="s">
        <v>27</v>
      </c>
      <c r="C50" t="s">
        <v>3</v>
      </c>
      <c r="D50" t="str">
        <f>_xlfn.CONCAT("SEKAB3S",B50,"=")</f>
        <v>SEKAB3S15Y=</v>
      </c>
      <c r="E50">
        <f>_xll.RtGet("IDN",D50,"Ask")</f>
        <v>0.68</v>
      </c>
      <c r="F50">
        <f>_xll.RtGet("IDN",D50,"Bid")</f>
        <v>0.65</v>
      </c>
      <c r="G50">
        <f t="shared" si="3"/>
        <v>0.66500000000000004</v>
      </c>
      <c r="H50">
        <v>1</v>
      </c>
      <c r="I50">
        <v>1</v>
      </c>
      <c r="J50">
        <v>1</v>
      </c>
      <c r="K50">
        <v>1</v>
      </c>
      <c r="L50" t="s">
        <v>67</v>
      </c>
      <c r="M50" t="str">
        <f>B$2</f>
        <v>SEK</v>
      </c>
    </row>
    <row r="51" spans="2:13" x14ac:dyDescent="0.25">
      <c r="B51" t="s">
        <v>28</v>
      </c>
      <c r="C51" t="s">
        <v>3</v>
      </c>
      <c r="D51" t="str">
        <f>_xlfn.CONCAT("SEKAB3S",B51,"=")</f>
        <v>SEKAB3S20Y=</v>
      </c>
      <c r="E51">
        <f>_xll.RtGet("IDN",D51,"Ask")</f>
        <v>0.70000000000000007</v>
      </c>
      <c r="F51">
        <f>_xll.RtGet("IDN",D51,"Bid")</f>
        <v>0.66</v>
      </c>
      <c r="G51">
        <f t="shared" si="3"/>
        <v>0.68</v>
      </c>
      <c r="H51">
        <v>1</v>
      </c>
      <c r="I51">
        <v>1</v>
      </c>
      <c r="J51">
        <v>1</v>
      </c>
      <c r="K51">
        <v>1</v>
      </c>
      <c r="L51" t="s">
        <v>67</v>
      </c>
      <c r="M51" t="str">
        <f>B$2</f>
        <v>SEK</v>
      </c>
    </row>
    <row r="52" spans="2:13" x14ac:dyDescent="0.25">
      <c r="B52" t="s">
        <v>30</v>
      </c>
      <c r="C52" t="s">
        <v>3</v>
      </c>
      <c r="D52" t="str">
        <f>_xlfn.CONCAT("SEKAB3S",B52,"=")</f>
        <v>SEKAB3S30Y=</v>
      </c>
      <c r="E52">
        <f>_xll.RtGet("IDN",D52,"Ask")</f>
        <v>0.57500000000000007</v>
      </c>
      <c r="F52">
        <f>_xll.RtGet("IDN",D52,"Bid")</f>
        <v>0.53500000000000003</v>
      </c>
      <c r="G52">
        <f t="shared" si="3"/>
        <v>0.55500000000000005</v>
      </c>
      <c r="H52">
        <v>1</v>
      </c>
      <c r="I52">
        <v>1</v>
      </c>
      <c r="J52">
        <v>1</v>
      </c>
      <c r="K52">
        <v>1</v>
      </c>
      <c r="L52" t="s">
        <v>67</v>
      </c>
      <c r="M52" t="str">
        <f>B$2</f>
        <v>SEK</v>
      </c>
    </row>
  </sheetData>
  <dataValidations disablePrompts="1" count="1">
    <dataValidation type="list" allowBlank="1" showInputMessage="1" showErrorMessage="1" sqref="L5:L52" xr:uid="{3B4D4A55-569D-4483-BE34-EBC7B8B36026}">
      <formula1>"MID,BIDASK"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74317-CEBD-493C-9643-8943043EC18F}">
  <sheetPr>
    <tabColor theme="9" tint="0.59999389629810485"/>
  </sheetPr>
  <dimension ref="B2:M40"/>
  <sheetViews>
    <sheetView workbookViewId="0">
      <selection activeCell="Q2" sqref="Q2"/>
    </sheetView>
  </sheetViews>
  <sheetFormatPr defaultRowHeight="15" x14ac:dyDescent="0.25"/>
  <cols>
    <col min="2" max="2" width="8.7109375" bestFit="1" customWidth="1"/>
    <col min="3" max="3" width="5.28515625" bestFit="1" customWidth="1"/>
    <col min="4" max="4" width="13.570312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</cols>
  <sheetData>
    <row r="2" spans="2:13" x14ac:dyDescent="0.25">
      <c r="B2" s="1" t="s">
        <v>73</v>
      </c>
      <c r="C2" s="2" t="s">
        <v>73</v>
      </c>
      <c r="D2" s="2"/>
      <c r="E2" s="2"/>
      <c r="F2" s="2"/>
      <c r="G2" s="2"/>
      <c r="H2" s="2"/>
      <c r="I2" s="2"/>
      <c r="J2" s="2"/>
      <c r="K2" s="3"/>
      <c r="L2" s="3"/>
      <c r="M2" s="3"/>
    </row>
    <row r="3" spans="2:13" x14ac:dyDescent="0.25">
      <c r="B3" s="4" t="s">
        <v>55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</row>
    <row r="4" spans="2:13" x14ac:dyDescent="0.25">
      <c r="B4" s="5" t="s">
        <v>0</v>
      </c>
      <c r="C4" s="5" t="s">
        <v>56</v>
      </c>
      <c r="D4" s="5" t="s">
        <v>57</v>
      </c>
      <c r="E4" s="5" t="s">
        <v>58</v>
      </c>
      <c r="F4" s="5" t="s">
        <v>59</v>
      </c>
      <c r="G4" s="5" t="s">
        <v>60</v>
      </c>
      <c r="H4" s="6" t="s">
        <v>61</v>
      </c>
      <c r="I4" s="6" t="s">
        <v>62</v>
      </c>
      <c r="J4" s="6" t="s">
        <v>63</v>
      </c>
      <c r="K4" s="6" t="s">
        <v>64</v>
      </c>
      <c r="L4" s="6" t="s">
        <v>65</v>
      </c>
      <c r="M4" s="7" t="s">
        <v>66</v>
      </c>
    </row>
    <row r="5" spans="2:13" x14ac:dyDescent="0.25">
      <c r="B5" t="s">
        <v>5</v>
      </c>
      <c r="C5" t="s">
        <v>1</v>
      </c>
      <c r="D5" t="str">
        <f>_xlfn.CONCAT(C$2,B5,"OIS=")</f>
        <v>USD1MOIS=</v>
      </c>
      <c r="E5">
        <f>_xll.RtGet("IDN",D5,"BID")</f>
        <v>9.9000000000000005E-2</v>
      </c>
      <c r="F5">
        <f>_xll.RtGet("IDN",D5,"ASK")</f>
        <v>0.14899999999999999</v>
      </c>
      <c r="G5">
        <f>AVERAGE(E5:F5)</f>
        <v>0.124</v>
      </c>
      <c r="H5">
        <v>1</v>
      </c>
      <c r="I5">
        <v>1</v>
      </c>
      <c r="J5">
        <v>1</v>
      </c>
      <c r="K5">
        <v>1</v>
      </c>
      <c r="L5" t="s">
        <v>67</v>
      </c>
      <c r="M5" t="str">
        <f>B$2</f>
        <v>USD</v>
      </c>
    </row>
    <row r="6" spans="2:13" x14ac:dyDescent="0.25">
      <c r="B6" t="s">
        <v>6</v>
      </c>
      <c r="C6" t="s">
        <v>1</v>
      </c>
      <c r="D6" t="str">
        <f t="shared" ref="D6:D17" si="0">_xlfn.CONCAT(C$2,B6,"OIS=")</f>
        <v>USD2MOIS=</v>
      </c>
      <c r="E6">
        <f>_xll.RtGet("IDN",D6,"BID")</f>
        <v>0.1</v>
      </c>
      <c r="F6">
        <f>_xll.RtGet("IDN",D6,"ASK")</f>
        <v>0.14000000000000001</v>
      </c>
      <c r="G6">
        <f t="shared" ref="G6:G17" si="1">AVERAGE(E6:F6)</f>
        <v>0.12000000000000001</v>
      </c>
      <c r="H6">
        <v>1</v>
      </c>
      <c r="I6">
        <v>1</v>
      </c>
      <c r="J6">
        <v>1</v>
      </c>
      <c r="K6">
        <v>1</v>
      </c>
      <c r="L6" t="s">
        <v>67</v>
      </c>
      <c r="M6" t="str">
        <f t="shared" ref="M6:M40" si="2">B$2</f>
        <v>USD</v>
      </c>
    </row>
    <row r="7" spans="2:13" x14ac:dyDescent="0.25">
      <c r="B7" t="s">
        <v>7</v>
      </c>
      <c r="C7" t="s">
        <v>1</v>
      </c>
      <c r="D7" t="str">
        <f t="shared" si="0"/>
        <v>USD3MOIS=</v>
      </c>
      <c r="E7">
        <f>_xll.RtGet("IDN",D7,"BID")</f>
        <v>9.1999999999999998E-2</v>
      </c>
      <c r="F7">
        <f>_xll.RtGet("IDN",D7,"ASK")</f>
        <v>0.14200000000000002</v>
      </c>
      <c r="G7">
        <f t="shared" si="1"/>
        <v>0.11700000000000001</v>
      </c>
      <c r="H7">
        <v>1</v>
      </c>
      <c r="I7">
        <v>1</v>
      </c>
      <c r="J7">
        <v>1</v>
      </c>
      <c r="K7">
        <v>1</v>
      </c>
      <c r="L7" t="s">
        <v>67</v>
      </c>
      <c r="M7" t="str">
        <f t="shared" si="2"/>
        <v>USD</v>
      </c>
    </row>
    <row r="8" spans="2:13" x14ac:dyDescent="0.25">
      <c r="B8" t="s">
        <v>8</v>
      </c>
      <c r="C8" t="s">
        <v>1</v>
      </c>
      <c r="D8" t="str">
        <f t="shared" si="0"/>
        <v>USD4MOIS=</v>
      </c>
      <c r="E8">
        <f>_xll.RtGet("IDN",D8,"BID")</f>
        <v>0.10400000000000001</v>
      </c>
      <c r="F8">
        <f>_xll.RtGet("IDN",D8,"ASK")</f>
        <v>0.124</v>
      </c>
      <c r="G8">
        <f t="shared" si="1"/>
        <v>0.114</v>
      </c>
      <c r="H8">
        <v>1</v>
      </c>
      <c r="I8">
        <v>1</v>
      </c>
      <c r="J8">
        <v>1</v>
      </c>
      <c r="K8">
        <v>1</v>
      </c>
      <c r="L8" t="s">
        <v>67</v>
      </c>
      <c r="M8" t="str">
        <f t="shared" si="2"/>
        <v>USD</v>
      </c>
    </row>
    <row r="9" spans="2:13" x14ac:dyDescent="0.25">
      <c r="B9" t="s">
        <v>9</v>
      </c>
      <c r="C9" t="s">
        <v>1</v>
      </c>
      <c r="D9" t="str">
        <f t="shared" si="0"/>
        <v>USD5MOIS=</v>
      </c>
      <c r="E9">
        <f>_xll.RtGet("IDN",D9,"BID")</f>
        <v>0.1</v>
      </c>
      <c r="F9">
        <f>_xll.RtGet("IDN",D9,"ASK")</f>
        <v>0.12000000000000001</v>
      </c>
      <c r="G9">
        <f t="shared" si="1"/>
        <v>0.11000000000000001</v>
      </c>
      <c r="H9">
        <v>1</v>
      </c>
      <c r="I9">
        <v>1</v>
      </c>
      <c r="J9">
        <v>1</v>
      </c>
      <c r="K9">
        <v>1</v>
      </c>
      <c r="L9" t="s">
        <v>67</v>
      </c>
      <c r="M9" t="str">
        <f t="shared" si="2"/>
        <v>USD</v>
      </c>
    </row>
    <row r="10" spans="2:13" x14ac:dyDescent="0.25">
      <c r="B10" t="s">
        <v>10</v>
      </c>
      <c r="C10" t="s">
        <v>1</v>
      </c>
      <c r="D10" t="str">
        <f t="shared" si="0"/>
        <v>USD6MOIS=</v>
      </c>
      <c r="E10">
        <f>_xll.RtGet("IDN",D10,"BID")</f>
        <v>9.7000000000000003E-2</v>
      </c>
      <c r="F10">
        <f>_xll.RtGet("IDN",D10,"ASK")</f>
        <v>0.11700000000000001</v>
      </c>
      <c r="G10">
        <f t="shared" si="1"/>
        <v>0.10700000000000001</v>
      </c>
      <c r="H10">
        <v>1</v>
      </c>
      <c r="I10">
        <v>1</v>
      </c>
      <c r="J10">
        <v>1</v>
      </c>
      <c r="K10">
        <v>1</v>
      </c>
      <c r="L10" t="s">
        <v>67</v>
      </c>
      <c r="M10" t="str">
        <f t="shared" si="2"/>
        <v>USD</v>
      </c>
    </row>
    <row r="11" spans="2:13" x14ac:dyDescent="0.25">
      <c r="B11" t="s">
        <v>11</v>
      </c>
      <c r="C11" t="s">
        <v>1</v>
      </c>
      <c r="D11" t="str">
        <f t="shared" si="0"/>
        <v>USD7MOIS=</v>
      </c>
      <c r="E11">
        <f>_xll.RtGet("IDN",D11,"BID")</f>
        <v>9.4E-2</v>
      </c>
      <c r="F11">
        <f>_xll.RtGet("IDN",D11,"ASK")</f>
        <v>0.114</v>
      </c>
      <c r="G11">
        <f t="shared" si="1"/>
        <v>0.10400000000000001</v>
      </c>
      <c r="H11">
        <v>1</v>
      </c>
      <c r="I11">
        <v>1</v>
      </c>
      <c r="J11">
        <v>1</v>
      </c>
      <c r="K11">
        <v>1</v>
      </c>
      <c r="L11" t="s">
        <v>67</v>
      </c>
      <c r="M11" t="str">
        <f t="shared" si="2"/>
        <v>USD</v>
      </c>
    </row>
    <row r="12" spans="2:13" x14ac:dyDescent="0.25">
      <c r="B12" t="s">
        <v>12</v>
      </c>
      <c r="C12" t="s">
        <v>1</v>
      </c>
      <c r="D12" t="str">
        <f t="shared" si="0"/>
        <v>USD8MOIS=</v>
      </c>
      <c r="E12">
        <f>_xll.RtGet("IDN",D12,"BID")</f>
        <v>7.8E-2</v>
      </c>
      <c r="F12">
        <f>_xll.RtGet("IDN",D12,"ASK")</f>
        <v>0.128</v>
      </c>
      <c r="G12">
        <f t="shared" si="1"/>
        <v>0.10300000000000001</v>
      </c>
      <c r="H12">
        <v>1</v>
      </c>
      <c r="I12">
        <v>1</v>
      </c>
      <c r="J12">
        <v>1</v>
      </c>
      <c r="K12">
        <v>1</v>
      </c>
      <c r="L12" t="s">
        <v>67</v>
      </c>
      <c r="M12" t="str">
        <f t="shared" si="2"/>
        <v>USD</v>
      </c>
    </row>
    <row r="13" spans="2:13" x14ac:dyDescent="0.25">
      <c r="B13" t="s">
        <v>13</v>
      </c>
      <c r="C13" t="s">
        <v>1</v>
      </c>
      <c r="D13" t="str">
        <f t="shared" si="0"/>
        <v>USD9MOIS=</v>
      </c>
      <c r="E13">
        <f>_xll.RtGet("IDN",D13,"BID")</f>
        <v>9.1999999999999998E-2</v>
      </c>
      <c r="F13">
        <f>_xll.RtGet("IDN",D13,"ASK")</f>
        <v>0.112</v>
      </c>
      <c r="G13">
        <f t="shared" si="1"/>
        <v>0.10200000000000001</v>
      </c>
      <c r="H13">
        <v>1</v>
      </c>
      <c r="I13">
        <v>1</v>
      </c>
      <c r="J13">
        <v>1</v>
      </c>
      <c r="K13">
        <v>1</v>
      </c>
      <c r="L13" t="s">
        <v>67</v>
      </c>
      <c r="M13" t="str">
        <f t="shared" si="2"/>
        <v>USD</v>
      </c>
    </row>
    <row r="14" spans="2:13" x14ac:dyDescent="0.25">
      <c r="B14" t="s">
        <v>14</v>
      </c>
      <c r="C14" t="s">
        <v>1</v>
      </c>
      <c r="D14" t="str">
        <f t="shared" si="0"/>
        <v>USD10MOIS=</v>
      </c>
      <c r="E14">
        <f>_xll.RtGet("IDN",D14,"BID")</f>
        <v>9.2999999999999999E-2</v>
      </c>
      <c r="F14">
        <f>_xll.RtGet("IDN",D14,"ASK")</f>
        <v>0.113</v>
      </c>
      <c r="G14">
        <f t="shared" si="1"/>
        <v>0.10300000000000001</v>
      </c>
      <c r="H14">
        <v>1</v>
      </c>
      <c r="I14">
        <v>1</v>
      </c>
      <c r="J14">
        <v>1</v>
      </c>
      <c r="K14">
        <v>1</v>
      </c>
      <c r="L14" t="s">
        <v>67</v>
      </c>
      <c r="M14" t="str">
        <f t="shared" si="2"/>
        <v>USD</v>
      </c>
    </row>
    <row r="15" spans="2:13" x14ac:dyDescent="0.25">
      <c r="B15" t="s">
        <v>15</v>
      </c>
      <c r="C15" t="s">
        <v>1</v>
      </c>
      <c r="D15" t="str">
        <f t="shared" si="0"/>
        <v>USD11MOIS=</v>
      </c>
      <c r="E15">
        <f>_xll.RtGet("IDN",D15,"BID")</f>
        <v>7.8E-2</v>
      </c>
      <c r="F15">
        <f>_xll.RtGet("IDN",D15,"ASK")</f>
        <v>0.128</v>
      </c>
      <c r="G15">
        <f t="shared" si="1"/>
        <v>0.10300000000000001</v>
      </c>
      <c r="H15">
        <v>1</v>
      </c>
      <c r="I15">
        <v>1</v>
      </c>
      <c r="J15">
        <v>1</v>
      </c>
      <c r="K15">
        <v>1</v>
      </c>
      <c r="L15" t="s">
        <v>67</v>
      </c>
      <c r="M15" t="str">
        <f t="shared" si="2"/>
        <v>USD</v>
      </c>
    </row>
    <row r="16" spans="2:13" x14ac:dyDescent="0.25">
      <c r="B16" t="s">
        <v>16</v>
      </c>
      <c r="C16" t="s">
        <v>1</v>
      </c>
      <c r="D16" t="str">
        <f t="shared" si="0"/>
        <v>USD1YOIS=</v>
      </c>
      <c r="E16">
        <f>_xll.RtGet("IDN",D16,"BID")</f>
        <v>9.4E-2</v>
      </c>
      <c r="F16">
        <f>_xll.RtGet("IDN",D16,"ASK")</f>
        <v>0.114</v>
      </c>
      <c r="G16">
        <f t="shared" si="1"/>
        <v>0.10400000000000001</v>
      </c>
      <c r="H16">
        <v>1</v>
      </c>
      <c r="I16">
        <v>1</v>
      </c>
      <c r="J16">
        <v>1</v>
      </c>
      <c r="K16">
        <v>1</v>
      </c>
      <c r="L16" t="s">
        <v>67</v>
      </c>
      <c r="M16" t="str">
        <f t="shared" si="2"/>
        <v>USD</v>
      </c>
    </row>
    <row r="17" spans="2:13" x14ac:dyDescent="0.25">
      <c r="B17" t="s">
        <v>17</v>
      </c>
      <c r="C17" t="s">
        <v>1</v>
      </c>
      <c r="D17" t="str">
        <f t="shared" si="0"/>
        <v>USD2YOIS=</v>
      </c>
      <c r="E17">
        <f>_xll.RtGet("IDN",D17,"BID")</f>
        <v>0.13</v>
      </c>
      <c r="F17">
        <f>_xll.RtGet("IDN",D17,"ASK")</f>
        <v>0.15</v>
      </c>
      <c r="G17">
        <f t="shared" si="1"/>
        <v>0.14000000000000001</v>
      </c>
      <c r="H17">
        <v>1</v>
      </c>
      <c r="I17">
        <v>1</v>
      </c>
      <c r="J17">
        <v>1</v>
      </c>
      <c r="K17">
        <v>1</v>
      </c>
      <c r="L17" t="s">
        <v>67</v>
      </c>
      <c r="M17" t="str">
        <f t="shared" si="2"/>
        <v>USD</v>
      </c>
    </row>
    <row r="18" spans="2:13" x14ac:dyDescent="0.25">
      <c r="B18" t="s">
        <v>77</v>
      </c>
      <c r="C18" t="s">
        <v>2</v>
      </c>
      <c r="D18" t="s">
        <v>78</v>
      </c>
      <c r="G18">
        <f>_xll.RtGet("IDN",D18,"PRIMACT_1")</f>
        <v>0.29825000000000002</v>
      </c>
      <c r="H18">
        <v>1</v>
      </c>
      <c r="I18">
        <v>1</v>
      </c>
      <c r="J18">
        <v>1</v>
      </c>
      <c r="K18">
        <v>1</v>
      </c>
      <c r="L18" t="s">
        <v>67</v>
      </c>
      <c r="M18" t="str">
        <f t="shared" si="2"/>
        <v>USD</v>
      </c>
    </row>
    <row r="19" spans="2:13" x14ac:dyDescent="0.25">
      <c r="B19" t="s">
        <v>7</v>
      </c>
      <c r="C19" t="s">
        <v>2</v>
      </c>
      <c r="D19" t="s">
        <v>79</v>
      </c>
      <c r="G19">
        <f>_xll.RtGet("IDN",D19,"PRIMACT_1")</f>
        <v>1.19513</v>
      </c>
      <c r="H19">
        <v>1</v>
      </c>
      <c r="I19">
        <v>1</v>
      </c>
      <c r="J19">
        <v>1</v>
      </c>
      <c r="K19">
        <v>1</v>
      </c>
      <c r="L19" t="s">
        <v>67</v>
      </c>
      <c r="M19" t="str">
        <f t="shared" si="2"/>
        <v>USD</v>
      </c>
    </row>
    <row r="20" spans="2:13" x14ac:dyDescent="0.25">
      <c r="B20" t="s">
        <v>10</v>
      </c>
      <c r="C20" t="s">
        <v>33</v>
      </c>
      <c r="D20" t="s">
        <v>80</v>
      </c>
      <c r="E20">
        <f>_xll.RtGet("IDN",D20,"Ask")</f>
        <v>0.57799999999999996</v>
      </c>
      <c r="F20">
        <f>_xll.RtGet("IDN",D20,"Bid")</f>
        <v>0.53800000000000003</v>
      </c>
      <c r="G20">
        <f t="shared" ref="G20:G25" si="3">(E20+F20)/2</f>
        <v>0.55800000000000005</v>
      </c>
      <c r="H20">
        <v>1</v>
      </c>
      <c r="I20">
        <v>1</v>
      </c>
      <c r="J20">
        <v>1</v>
      </c>
      <c r="K20">
        <v>1</v>
      </c>
      <c r="L20" t="s">
        <v>67</v>
      </c>
      <c r="M20" t="str">
        <f t="shared" si="2"/>
        <v>USD</v>
      </c>
    </row>
    <row r="21" spans="2:13" x14ac:dyDescent="0.25">
      <c r="B21" t="s">
        <v>13</v>
      </c>
      <c r="C21" t="s">
        <v>33</v>
      </c>
      <c r="D21" t="s">
        <v>81</v>
      </c>
      <c r="E21">
        <f>_xll.RtGet("IDN",D21,"Ask")</f>
        <v>0.41100000000000003</v>
      </c>
      <c r="F21">
        <f>_xll.RtGet("IDN",D21,"Bid")</f>
        <v>0.39100000000000001</v>
      </c>
      <c r="G21">
        <f t="shared" si="3"/>
        <v>0.40100000000000002</v>
      </c>
      <c r="H21">
        <v>1</v>
      </c>
      <c r="I21">
        <v>1</v>
      </c>
      <c r="J21">
        <v>1</v>
      </c>
      <c r="K21">
        <v>1</v>
      </c>
      <c r="L21" t="s">
        <v>67</v>
      </c>
      <c r="M21" t="str">
        <f t="shared" si="2"/>
        <v>USD</v>
      </c>
    </row>
    <row r="22" spans="2:13" x14ac:dyDescent="0.25">
      <c r="B22" t="s">
        <v>16</v>
      </c>
      <c r="C22" t="s">
        <v>33</v>
      </c>
      <c r="D22" t="s">
        <v>82</v>
      </c>
      <c r="E22">
        <f>_xll.RtGet("IDN",D22,"Ask")</f>
        <v>0.44400000000000001</v>
      </c>
      <c r="F22">
        <f>_xll.RtGet("IDN",D22,"Bid")</f>
        <v>0.40400000000000003</v>
      </c>
      <c r="G22">
        <f t="shared" si="3"/>
        <v>0.42400000000000004</v>
      </c>
      <c r="H22">
        <v>1</v>
      </c>
      <c r="I22">
        <v>1</v>
      </c>
      <c r="J22">
        <v>1</v>
      </c>
      <c r="K22">
        <v>1</v>
      </c>
      <c r="L22" t="s">
        <v>67</v>
      </c>
      <c r="M22" t="str">
        <f t="shared" si="2"/>
        <v>USD</v>
      </c>
    </row>
    <row r="23" spans="2:13" x14ac:dyDescent="0.25">
      <c r="B23" t="s">
        <v>37</v>
      </c>
      <c r="C23" t="s">
        <v>33</v>
      </c>
      <c r="D23" t="s">
        <v>83</v>
      </c>
      <c r="E23">
        <f>_xll.RtGet("IDN",D23,"Ask")</f>
        <v>0.40500000000000003</v>
      </c>
      <c r="F23">
        <f>_xll.RtGet("IDN",D23,"Bid")</f>
        <v>0.38500000000000001</v>
      </c>
      <c r="G23">
        <f t="shared" si="3"/>
        <v>0.39500000000000002</v>
      </c>
      <c r="H23">
        <v>1</v>
      </c>
      <c r="I23">
        <v>1</v>
      </c>
      <c r="J23">
        <v>1</v>
      </c>
      <c r="K23">
        <v>1</v>
      </c>
      <c r="L23" t="s">
        <v>67</v>
      </c>
      <c r="M23" t="str">
        <f t="shared" si="2"/>
        <v>USD</v>
      </c>
    </row>
    <row r="24" spans="2:13" x14ac:dyDescent="0.25">
      <c r="B24" t="s">
        <v>39</v>
      </c>
      <c r="C24" t="s">
        <v>33</v>
      </c>
      <c r="D24" t="s">
        <v>84</v>
      </c>
      <c r="E24">
        <f>_xll.RtGet("IDN",D24,"Ask")</f>
        <v>0.44400000000000001</v>
      </c>
      <c r="F24">
        <f>_xll.RtGet("IDN",D24,"Bid")</f>
        <v>0.42399999999999999</v>
      </c>
      <c r="G24">
        <f t="shared" si="3"/>
        <v>0.434</v>
      </c>
      <c r="H24">
        <v>1</v>
      </c>
      <c r="I24">
        <v>1</v>
      </c>
      <c r="J24">
        <v>1</v>
      </c>
      <c r="K24">
        <v>1</v>
      </c>
      <c r="L24" t="s">
        <v>67</v>
      </c>
      <c r="M24" t="str">
        <f t="shared" si="2"/>
        <v>USD</v>
      </c>
    </row>
    <row r="25" spans="2:13" x14ac:dyDescent="0.25">
      <c r="B25" t="s">
        <v>41</v>
      </c>
      <c r="C25" t="s">
        <v>33</v>
      </c>
      <c r="D25" t="s">
        <v>85</v>
      </c>
      <c r="E25">
        <f>_xll.RtGet("IDN",D25,"Ask")</f>
        <v>0.45800000000000002</v>
      </c>
      <c r="F25">
        <f>_xll.RtGet("IDN",D25,"Bid")</f>
        <v>0.41800000000000004</v>
      </c>
      <c r="G25">
        <f t="shared" si="3"/>
        <v>0.43800000000000006</v>
      </c>
      <c r="H25">
        <v>1</v>
      </c>
      <c r="I25">
        <v>1</v>
      </c>
      <c r="J25">
        <v>1</v>
      </c>
      <c r="K25">
        <v>1</v>
      </c>
      <c r="L25" t="s">
        <v>67</v>
      </c>
      <c r="M25" t="str">
        <f t="shared" si="2"/>
        <v>USD</v>
      </c>
    </row>
    <row r="26" spans="2:13" x14ac:dyDescent="0.25">
      <c r="B26" t="s">
        <v>16</v>
      </c>
      <c r="C26" t="s">
        <v>3</v>
      </c>
      <c r="D26" t="str">
        <f t="shared" ref="D26:D40" si="4">_xlfn.CONCAT("USDAM3L",B26,"=")</f>
        <v>USDAM3L1Y=</v>
      </c>
      <c r="E26">
        <f>_xll.RtGet("IDN",D26,"Ask")</f>
        <v>0.66100000000000003</v>
      </c>
      <c r="F26">
        <f>_xll.RtGet("IDN",D26,"Bid")</f>
        <v>0.64100000000000001</v>
      </c>
      <c r="G26">
        <f>_xll.RtGet("IDN",D26,"GEN_VAL4")</f>
        <v>0.66100000000000003</v>
      </c>
      <c r="H26">
        <v>1</v>
      </c>
      <c r="I26">
        <v>1</v>
      </c>
      <c r="J26">
        <v>1</v>
      </c>
      <c r="K26">
        <v>1</v>
      </c>
      <c r="L26" t="s">
        <v>67</v>
      </c>
      <c r="M26" t="str">
        <f t="shared" si="2"/>
        <v>USD</v>
      </c>
    </row>
    <row r="27" spans="2:13" x14ac:dyDescent="0.25">
      <c r="B27" t="s">
        <v>17</v>
      </c>
      <c r="C27" t="s">
        <v>3</v>
      </c>
      <c r="D27" t="str">
        <f t="shared" si="4"/>
        <v>USDAM3L2Y=</v>
      </c>
      <c r="E27">
        <f>_xll.RtGet("IDN",D27,"Ask")</f>
        <v>0.56500000000000006</v>
      </c>
      <c r="F27">
        <f>_xll.RtGet("IDN",D27,"Bid")</f>
        <v>0.54500000000000004</v>
      </c>
      <c r="G27">
        <f>_xll.RtGet("IDN",D27,"GEN_VAL4")</f>
        <v>0.55500000000000005</v>
      </c>
      <c r="H27">
        <v>1</v>
      </c>
      <c r="I27">
        <v>1</v>
      </c>
      <c r="J27">
        <v>1</v>
      </c>
      <c r="K27">
        <v>1</v>
      </c>
      <c r="L27" t="s">
        <v>67</v>
      </c>
      <c r="M27" t="str">
        <f t="shared" si="2"/>
        <v>USD</v>
      </c>
    </row>
    <row r="28" spans="2:13" x14ac:dyDescent="0.25">
      <c r="B28" t="s">
        <v>18</v>
      </c>
      <c r="C28" t="s">
        <v>3</v>
      </c>
      <c r="D28" t="str">
        <f t="shared" si="4"/>
        <v>USDAM3L3Y=</v>
      </c>
      <c r="E28">
        <f>_xll.RtGet("IDN",D28,"Ask")</f>
        <v>0.57600000000000007</v>
      </c>
      <c r="F28">
        <f>_xll.RtGet("IDN",D28,"Bid")</f>
        <v>0.53600000000000003</v>
      </c>
      <c r="G28">
        <f>_xll.RtGet("IDN",D28,"GEN_VAL4")</f>
        <v>0.55600000000000005</v>
      </c>
      <c r="H28">
        <v>1</v>
      </c>
      <c r="I28">
        <v>1</v>
      </c>
      <c r="J28">
        <v>1</v>
      </c>
      <c r="K28">
        <v>1</v>
      </c>
      <c r="L28" t="s">
        <v>67</v>
      </c>
      <c r="M28" t="str">
        <f t="shared" si="2"/>
        <v>USD</v>
      </c>
    </row>
    <row r="29" spans="2:13" x14ac:dyDescent="0.25">
      <c r="B29" t="s">
        <v>19</v>
      </c>
      <c r="C29" t="s">
        <v>3</v>
      </c>
      <c r="D29" t="str">
        <f t="shared" si="4"/>
        <v>USDAM3L4Y=</v>
      </c>
      <c r="E29">
        <f>_xll.RtGet("IDN",D29,"Ask")</f>
        <v>0.60399999999999998</v>
      </c>
      <c r="F29">
        <f>_xll.RtGet("IDN",D29,"Bid")</f>
        <v>0.5645</v>
      </c>
      <c r="G29">
        <f>_xll.RtGet("IDN",D29,"GEN_VAL4")</f>
        <v>0.59899999999999998</v>
      </c>
      <c r="H29">
        <v>1</v>
      </c>
      <c r="I29">
        <v>1</v>
      </c>
      <c r="J29">
        <v>1</v>
      </c>
      <c r="K29">
        <v>1</v>
      </c>
      <c r="L29" t="s">
        <v>67</v>
      </c>
      <c r="M29" t="str">
        <f t="shared" si="2"/>
        <v>USD</v>
      </c>
    </row>
    <row r="30" spans="2:13" x14ac:dyDescent="0.25">
      <c r="B30" t="s">
        <v>20</v>
      </c>
      <c r="C30" t="s">
        <v>3</v>
      </c>
      <c r="D30" t="str">
        <f t="shared" si="4"/>
        <v>USDAM3L5Y=</v>
      </c>
      <c r="E30">
        <f>_xll.RtGet("IDN",D30,"Ask")</f>
        <v>0.66539999999999999</v>
      </c>
      <c r="F30">
        <f>_xll.RtGet("IDN",D30,"Bid")</f>
        <v>0.62580000000000002</v>
      </c>
      <c r="G30">
        <f>_xll.RtGet("IDN",D30,"GEN_VAL4")</f>
        <v>0.64629999999999999</v>
      </c>
      <c r="H30">
        <v>1</v>
      </c>
      <c r="I30">
        <v>1</v>
      </c>
      <c r="J30">
        <v>1</v>
      </c>
      <c r="K30">
        <v>1</v>
      </c>
      <c r="L30" t="s">
        <v>67</v>
      </c>
      <c r="M30" t="str">
        <f t="shared" si="2"/>
        <v>USD</v>
      </c>
    </row>
    <row r="31" spans="2:13" x14ac:dyDescent="0.25">
      <c r="B31" t="s">
        <v>21</v>
      </c>
      <c r="C31" t="s">
        <v>3</v>
      </c>
      <c r="D31" t="str">
        <f t="shared" si="4"/>
        <v>USDAM3L6Y=</v>
      </c>
      <c r="E31">
        <f>_xll.RtGet("IDN",D31,"Ask")</f>
        <v>0.70820000000000005</v>
      </c>
      <c r="F31">
        <f>_xll.RtGet("IDN",D31,"Bid")</f>
        <v>0.70020000000000004</v>
      </c>
      <c r="G31">
        <f>_xll.RtGet("IDN",D31,"GEN_VAL4")</f>
        <v>0.70340000000000003</v>
      </c>
      <c r="H31">
        <v>1</v>
      </c>
      <c r="I31">
        <v>1</v>
      </c>
      <c r="J31">
        <v>1</v>
      </c>
      <c r="K31">
        <v>1</v>
      </c>
      <c r="L31" t="s">
        <v>67</v>
      </c>
      <c r="M31" t="str">
        <f t="shared" si="2"/>
        <v>USD</v>
      </c>
    </row>
    <row r="32" spans="2:13" x14ac:dyDescent="0.25">
      <c r="B32" t="s">
        <v>22</v>
      </c>
      <c r="C32" t="s">
        <v>3</v>
      </c>
      <c r="D32" t="str">
        <f t="shared" si="4"/>
        <v>USDAM3L7Y=</v>
      </c>
      <c r="E32">
        <f>_xll.RtGet("IDN",D32,"Ask")</f>
        <v>0.76729999999999998</v>
      </c>
      <c r="F32">
        <f>_xll.RtGet("IDN",D32,"Bid")</f>
        <v>0.75680000000000003</v>
      </c>
      <c r="G32">
        <f>_xll.RtGet("IDN",D32,"GEN_VAL4")</f>
        <v>0.77600000000000002</v>
      </c>
      <c r="H32">
        <v>1</v>
      </c>
      <c r="I32">
        <v>1</v>
      </c>
      <c r="J32">
        <v>1</v>
      </c>
      <c r="K32">
        <v>1</v>
      </c>
      <c r="L32" t="s">
        <v>67</v>
      </c>
      <c r="M32" t="str">
        <f t="shared" si="2"/>
        <v>USD</v>
      </c>
    </row>
    <row r="33" spans="2:13" x14ac:dyDescent="0.25">
      <c r="B33" t="s">
        <v>23</v>
      </c>
      <c r="C33" t="s">
        <v>3</v>
      </c>
      <c r="D33" t="str">
        <f t="shared" si="4"/>
        <v>USDAM3L8Y=</v>
      </c>
      <c r="E33">
        <f>_xll.RtGet("IDN",D33,"Ask")</f>
        <v>0.8054</v>
      </c>
      <c r="F33">
        <f>_xll.RtGet("IDN",D33,"Bid")</f>
        <v>0.79710000000000003</v>
      </c>
      <c r="G33">
        <f>_xll.RtGet("IDN",D33,"GEN_VAL4")</f>
        <v>0.80130000000000001</v>
      </c>
      <c r="H33">
        <v>1</v>
      </c>
      <c r="I33">
        <v>1</v>
      </c>
      <c r="J33">
        <v>1</v>
      </c>
      <c r="K33">
        <v>1</v>
      </c>
      <c r="L33" t="s">
        <v>67</v>
      </c>
      <c r="M33" t="str">
        <f t="shared" si="2"/>
        <v>USD</v>
      </c>
    </row>
    <row r="34" spans="2:13" x14ac:dyDescent="0.25">
      <c r="B34" t="s">
        <v>24</v>
      </c>
      <c r="C34" t="s">
        <v>3</v>
      </c>
      <c r="D34" t="str">
        <f t="shared" si="4"/>
        <v>USDAM3L9Y=</v>
      </c>
      <c r="E34">
        <f>_xll.RtGet("IDN",D34,"Ask")</f>
        <v>0.84000000000000008</v>
      </c>
      <c r="F34">
        <f>_xll.RtGet("IDN",D34,"Bid")</f>
        <v>0.83000000000000007</v>
      </c>
      <c r="G34">
        <f>_xll.RtGet("IDN",D34,"GEN_VAL4")</f>
        <v>0.83500000000000008</v>
      </c>
      <c r="H34">
        <v>1</v>
      </c>
      <c r="I34">
        <v>1</v>
      </c>
      <c r="J34">
        <v>1</v>
      </c>
      <c r="K34">
        <v>1</v>
      </c>
      <c r="L34" t="s">
        <v>67</v>
      </c>
      <c r="M34" t="str">
        <f t="shared" si="2"/>
        <v>USD</v>
      </c>
    </row>
    <row r="35" spans="2:13" x14ac:dyDescent="0.25">
      <c r="B35" t="s">
        <v>25</v>
      </c>
      <c r="C35" t="s">
        <v>3</v>
      </c>
      <c r="D35" t="str">
        <f t="shared" si="4"/>
        <v>USDAM3L10Y=</v>
      </c>
      <c r="E35">
        <f>_xll.RtGet("IDN",D35,"Ask")</f>
        <v>0.88</v>
      </c>
      <c r="F35">
        <f>_xll.RtGet("IDN",D35,"Bid")</f>
        <v>0.84000000000000008</v>
      </c>
      <c r="G35">
        <f>_xll.RtGet("IDN",D35,"GEN_VAL4")</f>
        <v>0.86</v>
      </c>
      <c r="H35">
        <v>1</v>
      </c>
      <c r="I35">
        <v>1</v>
      </c>
      <c r="J35">
        <v>1</v>
      </c>
      <c r="K35">
        <v>1</v>
      </c>
      <c r="L35" t="s">
        <v>67</v>
      </c>
      <c r="M35" t="str">
        <f t="shared" si="2"/>
        <v>USD</v>
      </c>
    </row>
    <row r="36" spans="2:13" x14ac:dyDescent="0.25">
      <c r="B36" t="s">
        <v>26</v>
      </c>
      <c r="C36" t="s">
        <v>3</v>
      </c>
      <c r="D36" t="str">
        <f t="shared" si="4"/>
        <v>USDAM3L12Y=</v>
      </c>
      <c r="E36">
        <f>_xll.RtGet("IDN",D36,"Ask")</f>
        <v>0.89</v>
      </c>
      <c r="F36">
        <f>_xll.RtGet("IDN",D36,"Bid")</f>
        <v>0.88</v>
      </c>
      <c r="G36">
        <f>_xll.RtGet("IDN",D36,"GEN_VAL4")</f>
        <v>0.88500000000000001</v>
      </c>
      <c r="H36">
        <v>1</v>
      </c>
      <c r="I36">
        <v>1</v>
      </c>
      <c r="J36">
        <v>1</v>
      </c>
      <c r="K36">
        <v>1</v>
      </c>
      <c r="L36" t="s">
        <v>67</v>
      </c>
      <c r="M36" t="str">
        <f t="shared" si="2"/>
        <v>USD</v>
      </c>
    </row>
    <row r="37" spans="2:13" x14ac:dyDescent="0.25">
      <c r="B37" t="s">
        <v>27</v>
      </c>
      <c r="C37" t="s">
        <v>3</v>
      </c>
      <c r="D37" t="str">
        <f t="shared" si="4"/>
        <v>USDAM3L15Y=</v>
      </c>
      <c r="E37">
        <f>_xll.RtGet("IDN",D37,"Ask")</f>
        <v>0.91900000000000004</v>
      </c>
      <c r="F37">
        <f>_xll.RtGet("IDN",D37,"Bid")</f>
        <v>0.879</v>
      </c>
      <c r="G37">
        <f>_xll.RtGet("IDN",D37,"GEN_VAL4")</f>
        <v>0.89900000000000002</v>
      </c>
      <c r="H37">
        <v>1</v>
      </c>
      <c r="I37">
        <v>1</v>
      </c>
      <c r="J37">
        <v>1</v>
      </c>
      <c r="K37">
        <v>1</v>
      </c>
      <c r="L37" t="s">
        <v>67</v>
      </c>
      <c r="M37" t="str">
        <f t="shared" si="2"/>
        <v>USD</v>
      </c>
    </row>
    <row r="38" spans="2:13" x14ac:dyDescent="0.25">
      <c r="B38" t="s">
        <v>28</v>
      </c>
      <c r="C38" t="s">
        <v>3</v>
      </c>
      <c r="D38" t="str">
        <f t="shared" si="4"/>
        <v>USDAM3L20Y=</v>
      </c>
      <c r="E38">
        <f>_xll.RtGet("IDN",D38,"Ask")</f>
        <v>0.91800000000000004</v>
      </c>
      <c r="F38">
        <f>_xll.RtGet("IDN",D38,"Bid")</f>
        <v>0.89800000000000002</v>
      </c>
      <c r="G38">
        <f>_xll.RtGet("IDN",D38,"GEN_VAL4")</f>
        <v>0.89850000000000008</v>
      </c>
      <c r="H38">
        <v>1</v>
      </c>
      <c r="I38">
        <v>1</v>
      </c>
      <c r="J38">
        <v>1</v>
      </c>
      <c r="K38">
        <v>1</v>
      </c>
      <c r="L38" t="s">
        <v>67</v>
      </c>
      <c r="M38" t="str">
        <f t="shared" si="2"/>
        <v>USD</v>
      </c>
    </row>
    <row r="39" spans="2:13" x14ac:dyDescent="0.25">
      <c r="B39" t="s">
        <v>29</v>
      </c>
      <c r="C39" t="s">
        <v>3</v>
      </c>
      <c r="D39" t="str">
        <f t="shared" si="4"/>
        <v>USDAM3L25Y=</v>
      </c>
      <c r="E39">
        <f>_xll.RtGet("IDN",D39,"Ask")</f>
        <v>0.91</v>
      </c>
      <c r="F39">
        <f>_xll.RtGet("IDN",D39,"Bid")</f>
        <v>0.9</v>
      </c>
      <c r="G39">
        <f>_xll.RtGet("IDN",D39,"GEN_VAL4")</f>
        <v>0.90500000000000003</v>
      </c>
      <c r="H39">
        <v>1</v>
      </c>
      <c r="I39">
        <v>1</v>
      </c>
      <c r="J39">
        <v>1</v>
      </c>
      <c r="K39">
        <v>1</v>
      </c>
      <c r="L39" t="s">
        <v>67</v>
      </c>
      <c r="M39" t="str">
        <f t="shared" si="2"/>
        <v>USD</v>
      </c>
    </row>
    <row r="40" spans="2:13" x14ac:dyDescent="0.25">
      <c r="B40" t="s">
        <v>30</v>
      </c>
      <c r="C40" t="s">
        <v>3</v>
      </c>
      <c r="D40" t="str">
        <f t="shared" si="4"/>
        <v>USDAM3L30Y=</v>
      </c>
      <c r="E40">
        <f>_xll.RtGet("IDN",D40,"Ask")</f>
        <v>0.91100000000000003</v>
      </c>
      <c r="F40">
        <f>_xll.RtGet("IDN",D40,"Bid")</f>
        <v>0.87130000000000007</v>
      </c>
      <c r="G40">
        <f>_xll.RtGet("IDN",D40,"GEN_VAL4")</f>
        <v>0.89119999999999999</v>
      </c>
      <c r="H40">
        <v>1</v>
      </c>
      <c r="I40">
        <v>1</v>
      </c>
      <c r="J40">
        <v>1</v>
      </c>
      <c r="K40">
        <v>1</v>
      </c>
      <c r="L40" t="s">
        <v>67</v>
      </c>
      <c r="M40" t="str">
        <f t="shared" si="2"/>
        <v>USD</v>
      </c>
    </row>
  </sheetData>
  <dataValidations count="1">
    <dataValidation type="list" allowBlank="1" showInputMessage="1" showErrorMessage="1" sqref="L5:L40" xr:uid="{32873950-C88B-4CFC-9234-A29D97C1617C}">
      <formula1>"MID,BIDASK"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4809D-1CBA-4903-90E9-4D8250E56E8E}">
  <sheetPr>
    <tabColor theme="9" tint="0.59999389629810485"/>
  </sheetPr>
  <dimension ref="B2:Q37"/>
  <sheetViews>
    <sheetView workbookViewId="0">
      <selection activeCell="Q2" sqref="Q2"/>
    </sheetView>
  </sheetViews>
  <sheetFormatPr defaultRowHeight="15" x14ac:dyDescent="0.25"/>
  <cols>
    <col min="2" max="2" width="8.7109375" bestFit="1" customWidth="1"/>
    <col min="3" max="3" width="5.28515625" bestFit="1" customWidth="1"/>
    <col min="4" max="4" width="8.710937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</cols>
  <sheetData>
    <row r="2" spans="2:13" x14ac:dyDescent="0.25">
      <c r="B2" s="1" t="s">
        <v>76</v>
      </c>
      <c r="C2" s="2" t="s">
        <v>76</v>
      </c>
      <c r="D2" s="2"/>
      <c r="E2" s="2"/>
      <c r="F2" s="2"/>
      <c r="G2" s="2"/>
      <c r="H2" s="2"/>
      <c r="I2" s="2"/>
      <c r="J2" s="2"/>
      <c r="K2" s="3"/>
      <c r="L2" s="3"/>
      <c r="M2" s="3"/>
    </row>
    <row r="3" spans="2:13" x14ac:dyDescent="0.25">
      <c r="B3" s="4" t="s">
        <v>55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</row>
    <row r="4" spans="2:13" x14ac:dyDescent="0.25">
      <c r="B4" s="5" t="s">
        <v>0</v>
      </c>
      <c r="C4" s="5" t="s">
        <v>56</v>
      </c>
      <c r="D4" s="5" t="s">
        <v>57</v>
      </c>
      <c r="E4" s="5" t="s">
        <v>58</v>
      </c>
      <c r="F4" s="5" t="s">
        <v>59</v>
      </c>
      <c r="G4" s="5" t="s">
        <v>60</v>
      </c>
      <c r="H4" s="6" t="s">
        <v>61</v>
      </c>
      <c r="I4" s="6" t="s">
        <v>62</v>
      </c>
      <c r="J4" s="6" t="s">
        <v>63</v>
      </c>
      <c r="K4" s="6" t="s">
        <v>64</v>
      </c>
      <c r="L4" s="6" t="s">
        <v>65</v>
      </c>
      <c r="M4" s="7" t="s">
        <v>66</v>
      </c>
    </row>
    <row r="5" spans="2:13" x14ac:dyDescent="0.25">
      <c r="B5" t="s">
        <v>5</v>
      </c>
      <c r="C5" t="s">
        <v>1</v>
      </c>
      <c r="D5" t="str">
        <f t="shared" ref="D5:D15" si="0">_xlfn.CONCAT(C$2,B5,"=")</f>
        <v>NOK1M=</v>
      </c>
      <c r="E5">
        <f>_xll.RtGet("IDN",D5,"BID")</f>
        <v>-32.75</v>
      </c>
      <c r="F5">
        <f>_xll.RtGet("IDN",D5,"ASK")</f>
        <v>-10.92</v>
      </c>
      <c r="G5">
        <f>AVERAGE(E5:F5)</f>
        <v>-21.835000000000001</v>
      </c>
      <c r="H5">
        <v>1</v>
      </c>
      <c r="I5">
        <v>1</v>
      </c>
      <c r="J5">
        <v>1</v>
      </c>
      <c r="K5">
        <v>1</v>
      </c>
      <c r="L5" t="s">
        <v>67</v>
      </c>
      <c r="M5" t="str">
        <f>B$2</f>
        <v>NOK</v>
      </c>
    </row>
    <row r="6" spans="2:13" x14ac:dyDescent="0.25">
      <c r="B6" t="s">
        <v>6</v>
      </c>
      <c r="C6" t="s">
        <v>1</v>
      </c>
      <c r="D6" t="str">
        <f t="shared" si="0"/>
        <v>NOK2M=</v>
      </c>
      <c r="E6">
        <f>_xll.RtGet("IDN",D6,"BID")</f>
        <v>-47.22</v>
      </c>
      <c r="F6">
        <f>_xll.RtGet("IDN",D6,"ASK")</f>
        <v>-12</v>
      </c>
      <c r="G6">
        <f t="shared" ref="G6:G14" si="1">AVERAGE(E6:F6)</f>
        <v>-29.61</v>
      </c>
      <c r="H6">
        <v>1</v>
      </c>
      <c r="I6">
        <v>1</v>
      </c>
      <c r="J6">
        <v>1</v>
      </c>
      <c r="K6">
        <v>1</v>
      </c>
      <c r="L6" t="s">
        <v>67</v>
      </c>
      <c r="M6" t="str">
        <f t="shared" ref="M6:M14" si="2">B$2</f>
        <v>NOK</v>
      </c>
    </row>
    <row r="7" spans="2:13" x14ac:dyDescent="0.25">
      <c r="B7" t="s">
        <v>7</v>
      </c>
      <c r="C7" t="s">
        <v>1</v>
      </c>
      <c r="D7" t="str">
        <f t="shared" si="0"/>
        <v>NOK3M=</v>
      </c>
      <c r="E7">
        <f>_xll.RtGet("IDN",D7,"BID")</f>
        <v>-62</v>
      </c>
      <c r="F7">
        <f>_xll.RtGet("IDN",D7,"ASK")</f>
        <v>-12</v>
      </c>
      <c r="G7">
        <f t="shared" si="1"/>
        <v>-37</v>
      </c>
      <c r="H7">
        <v>1</v>
      </c>
      <c r="I7">
        <v>1</v>
      </c>
      <c r="J7">
        <v>1</v>
      </c>
      <c r="K7">
        <v>1</v>
      </c>
      <c r="L7" t="s">
        <v>67</v>
      </c>
      <c r="M7" t="str">
        <f t="shared" si="2"/>
        <v>NOK</v>
      </c>
    </row>
    <row r="8" spans="2:13" x14ac:dyDescent="0.25">
      <c r="B8" t="s">
        <v>10</v>
      </c>
      <c r="C8" t="s">
        <v>1</v>
      </c>
      <c r="D8" t="str">
        <f t="shared" si="0"/>
        <v>NOK6M=</v>
      </c>
      <c r="E8">
        <f>_xll.RtGet("IDN",D8,"BID")</f>
        <v>-115.55</v>
      </c>
      <c r="F8">
        <f>_xll.RtGet("IDN",D8,"ASK")</f>
        <v>-15.55</v>
      </c>
      <c r="G8">
        <f t="shared" si="1"/>
        <v>-65.55</v>
      </c>
      <c r="H8">
        <v>1</v>
      </c>
      <c r="I8">
        <v>1</v>
      </c>
      <c r="J8">
        <v>1</v>
      </c>
      <c r="K8">
        <v>1</v>
      </c>
      <c r="L8" t="s">
        <v>67</v>
      </c>
      <c r="M8" t="str">
        <f t="shared" si="2"/>
        <v>NOK</v>
      </c>
    </row>
    <row r="9" spans="2:13" x14ac:dyDescent="0.25">
      <c r="B9" t="s">
        <v>13</v>
      </c>
      <c r="C9" t="s">
        <v>1</v>
      </c>
      <c r="D9" t="str">
        <f t="shared" si="0"/>
        <v>NOK9M=</v>
      </c>
      <c r="E9">
        <f>_xll.RtGet("IDN",D9,"BID")</f>
        <v>-112.92</v>
      </c>
      <c r="F9">
        <f>_xll.RtGet("IDN",D9,"ASK")</f>
        <v>-34.21</v>
      </c>
      <c r="G9">
        <f t="shared" si="1"/>
        <v>-73.564999999999998</v>
      </c>
      <c r="H9">
        <v>1</v>
      </c>
      <c r="I9">
        <v>1</v>
      </c>
      <c r="J9">
        <v>1</v>
      </c>
      <c r="K9">
        <v>1</v>
      </c>
      <c r="L9" t="s">
        <v>67</v>
      </c>
      <c r="M9" t="str">
        <f t="shared" si="2"/>
        <v>NOK</v>
      </c>
    </row>
    <row r="10" spans="2:13" x14ac:dyDescent="0.25">
      <c r="B10" t="s">
        <v>16</v>
      </c>
      <c r="C10" t="s">
        <v>1</v>
      </c>
      <c r="D10" t="str">
        <f t="shared" si="0"/>
        <v>NOK1Y=</v>
      </c>
      <c r="E10">
        <f>_xll.RtGet("IDN",D10,"BID")</f>
        <v>-141.9</v>
      </c>
      <c r="F10">
        <f>_xll.RtGet("IDN",D10,"ASK")</f>
        <v>28.3</v>
      </c>
      <c r="G10">
        <f t="shared" si="1"/>
        <v>-56.800000000000004</v>
      </c>
      <c r="H10">
        <v>1</v>
      </c>
      <c r="I10">
        <v>1</v>
      </c>
      <c r="J10">
        <v>1</v>
      </c>
      <c r="K10">
        <v>1</v>
      </c>
      <c r="L10" t="s">
        <v>67</v>
      </c>
      <c r="M10" t="str">
        <f t="shared" si="2"/>
        <v>NOK</v>
      </c>
    </row>
    <row r="11" spans="2:13" x14ac:dyDescent="0.25">
      <c r="B11" t="s">
        <v>17</v>
      </c>
      <c r="C11" t="s">
        <v>1</v>
      </c>
      <c r="D11" t="str">
        <f t="shared" si="0"/>
        <v>NOK2Y=</v>
      </c>
      <c r="E11">
        <f>_xll.RtGet("IDN",D11,"BID")</f>
        <v>-152.4</v>
      </c>
      <c r="F11">
        <f>_xll.RtGet("IDN",D11,"ASK")</f>
        <v>84</v>
      </c>
      <c r="G11">
        <f t="shared" si="1"/>
        <v>-34.200000000000003</v>
      </c>
      <c r="H11">
        <v>1</v>
      </c>
      <c r="I11">
        <v>1</v>
      </c>
      <c r="J11">
        <v>1</v>
      </c>
      <c r="K11">
        <v>1</v>
      </c>
      <c r="L11" t="s">
        <v>67</v>
      </c>
      <c r="M11" t="str">
        <f t="shared" si="2"/>
        <v>NOK</v>
      </c>
    </row>
    <row r="12" spans="2:13" x14ac:dyDescent="0.25">
      <c r="B12" t="s">
        <v>18</v>
      </c>
      <c r="C12" t="s">
        <v>1</v>
      </c>
      <c r="D12" t="str">
        <f t="shared" si="0"/>
        <v>NOK3Y=</v>
      </c>
      <c r="E12">
        <f>_xll.RtGet("IDN",D12,"BID")</f>
        <v>-249.5</v>
      </c>
      <c r="F12">
        <f>_xll.RtGet("IDN",D12,"ASK")</f>
        <v>123.4</v>
      </c>
      <c r="G12">
        <f t="shared" si="1"/>
        <v>-63.05</v>
      </c>
      <c r="H12">
        <v>1</v>
      </c>
      <c r="I12">
        <v>1</v>
      </c>
      <c r="J12">
        <v>1</v>
      </c>
      <c r="K12">
        <v>1</v>
      </c>
      <c r="L12" t="s">
        <v>67</v>
      </c>
      <c r="M12" t="str">
        <f t="shared" si="2"/>
        <v>NOK</v>
      </c>
    </row>
    <row r="13" spans="2:13" x14ac:dyDescent="0.25">
      <c r="B13" t="s">
        <v>19</v>
      </c>
      <c r="C13" t="s">
        <v>1</v>
      </c>
      <c r="D13" t="str">
        <f t="shared" si="0"/>
        <v>NOK4Y=</v>
      </c>
      <c r="E13">
        <f>_xll.RtGet("IDN",D13,"BID")</f>
        <v>-166.5</v>
      </c>
      <c r="F13">
        <f>_xll.RtGet("IDN",D13,"ASK")</f>
        <v>503</v>
      </c>
      <c r="G13">
        <f t="shared" si="1"/>
        <v>168.25</v>
      </c>
      <c r="H13">
        <v>1</v>
      </c>
      <c r="I13">
        <v>1</v>
      </c>
      <c r="J13">
        <v>1</v>
      </c>
      <c r="K13">
        <v>1</v>
      </c>
      <c r="L13" t="s">
        <v>67</v>
      </c>
      <c r="M13" t="str">
        <f t="shared" si="2"/>
        <v>NOK</v>
      </c>
    </row>
    <row r="14" spans="2:13" x14ac:dyDescent="0.25">
      <c r="B14" t="s">
        <v>20</v>
      </c>
      <c r="C14" t="s">
        <v>1</v>
      </c>
      <c r="D14" t="str">
        <f t="shared" si="0"/>
        <v>NOK5Y=</v>
      </c>
      <c r="E14">
        <f>_xll.RtGet("IDN",D14,"BID")</f>
        <v>-132.6</v>
      </c>
      <c r="F14">
        <f>_xll.RtGet("IDN",D14,"ASK")</f>
        <v>861.90000000000009</v>
      </c>
      <c r="G14">
        <f t="shared" si="1"/>
        <v>364.65000000000003</v>
      </c>
      <c r="H14">
        <v>1</v>
      </c>
      <c r="I14">
        <v>1</v>
      </c>
      <c r="J14">
        <v>1</v>
      </c>
      <c r="K14">
        <v>1</v>
      </c>
      <c r="L14" t="s">
        <v>67</v>
      </c>
      <c r="M14" t="str">
        <f t="shared" si="2"/>
        <v>NOK</v>
      </c>
    </row>
    <row r="15" spans="2:13" x14ac:dyDescent="0.25">
      <c r="B15" t="s">
        <v>7</v>
      </c>
      <c r="C15" t="s">
        <v>2</v>
      </c>
      <c r="D15" t="str">
        <f>_xlfn.CONCAT("/OI",C$2,B15,"D=")</f>
        <v>/OINOK3MD=</v>
      </c>
      <c r="E15">
        <f>_xll.RtGet("IDN",D15,"BID")</f>
        <v>1.35</v>
      </c>
      <c r="F15" t="str">
        <f>_xll.RtGet("IDN",D15,"ASK")</f>
        <v>#N/A</v>
      </c>
      <c r="G15">
        <f t="shared" ref="G15" si="3">AVERAGE(E15:F15)</f>
        <v>1.35</v>
      </c>
      <c r="H15">
        <v>1</v>
      </c>
      <c r="I15">
        <v>1</v>
      </c>
      <c r="J15">
        <v>1</v>
      </c>
      <c r="K15">
        <v>1</v>
      </c>
      <c r="L15" t="s">
        <v>67</v>
      </c>
      <c r="M15" t="str">
        <f t="shared" ref="M15" si="4">B$2</f>
        <v>NOK</v>
      </c>
    </row>
    <row r="18" spans="2:17" x14ac:dyDescent="0.25">
      <c r="Q18" t="s">
        <v>2</v>
      </c>
    </row>
    <row r="19" spans="2:17" x14ac:dyDescent="0.25">
      <c r="Q19" t="s">
        <v>33</v>
      </c>
    </row>
    <row r="20" spans="2:17" x14ac:dyDescent="0.25">
      <c r="Q20" t="s">
        <v>3</v>
      </c>
    </row>
    <row r="27" spans="2:17" x14ac:dyDescent="0.25">
      <c r="B27" t="s">
        <v>16</v>
      </c>
      <c r="C27" t="s">
        <v>3</v>
      </c>
      <c r="D27" t="str">
        <f>_xlfn.CONCAT("NOKAB3O",B27,"=")</f>
        <v>NOKAB3O1Y=</v>
      </c>
      <c r="E27">
        <f>_xll.RtGet("IDN",D27,"BID")</f>
        <v>0.67300000000000004</v>
      </c>
      <c r="F27">
        <f>_xll.RtGet("IDN",D27,"ASK")</f>
        <v>0.72300000000000009</v>
      </c>
      <c r="G27">
        <f>AVERAGE(E27:F27)</f>
        <v>0.69800000000000006</v>
      </c>
      <c r="H27">
        <v>1</v>
      </c>
      <c r="I27">
        <v>1</v>
      </c>
      <c r="J27">
        <v>1</v>
      </c>
      <c r="K27">
        <v>1</v>
      </c>
      <c r="L27" t="s">
        <v>67</v>
      </c>
      <c r="M27" t="str">
        <f>B$2</f>
        <v>NOK</v>
      </c>
    </row>
    <row r="28" spans="2:17" x14ac:dyDescent="0.25">
      <c r="B28" t="s">
        <v>17</v>
      </c>
      <c r="C28" t="s">
        <v>3</v>
      </c>
      <c r="D28" t="str">
        <f>_xlfn.CONCAT("NOKAB6O",B28,"=")</f>
        <v>NOKAB6O2Y=</v>
      </c>
      <c r="E28">
        <f>_xll.RtGet("IDN",D28,"BID")</f>
        <v>0.71800000000000008</v>
      </c>
      <c r="F28">
        <f>_xll.RtGet("IDN",D28,"ASK")</f>
        <v>0.76800000000000002</v>
      </c>
      <c r="G28">
        <f t="shared" ref="G28:G37" si="5">AVERAGE(E28:F28)</f>
        <v>0.7430000000000001</v>
      </c>
      <c r="H28">
        <v>1</v>
      </c>
      <c r="I28">
        <v>1</v>
      </c>
      <c r="J28">
        <v>1</v>
      </c>
      <c r="K28">
        <v>1</v>
      </c>
      <c r="L28" t="s">
        <v>67</v>
      </c>
      <c r="M28" t="str">
        <f t="shared" ref="M28:M37" si="6">B$2</f>
        <v>NOK</v>
      </c>
    </row>
    <row r="29" spans="2:17" x14ac:dyDescent="0.25">
      <c r="B29" t="s">
        <v>18</v>
      </c>
      <c r="C29" t="s">
        <v>3</v>
      </c>
      <c r="D29" t="str">
        <f t="shared" ref="D29:D37" si="7">_xlfn.CONCAT("NOKAB6O",B29,"=")</f>
        <v>NOKAB6O3Y=</v>
      </c>
      <c r="E29">
        <f>_xll.RtGet("IDN",D29,"BID")</f>
        <v>0.75</v>
      </c>
      <c r="F29">
        <f>_xll.RtGet("IDN",D29,"ASK")</f>
        <v>0.8</v>
      </c>
      <c r="G29">
        <f t="shared" si="5"/>
        <v>0.77500000000000002</v>
      </c>
      <c r="H29">
        <v>1</v>
      </c>
      <c r="I29">
        <v>1</v>
      </c>
      <c r="J29">
        <v>1</v>
      </c>
      <c r="K29">
        <v>1</v>
      </c>
      <c r="L29" t="s">
        <v>67</v>
      </c>
      <c r="M29" t="str">
        <f t="shared" si="6"/>
        <v>NOK</v>
      </c>
    </row>
    <row r="30" spans="2:17" x14ac:dyDescent="0.25">
      <c r="B30" t="s">
        <v>19</v>
      </c>
      <c r="C30" t="s">
        <v>3</v>
      </c>
      <c r="D30" t="str">
        <f t="shared" si="7"/>
        <v>NOKAB6O4Y=</v>
      </c>
      <c r="E30">
        <f>_xll.RtGet("IDN",D30,"BID")</f>
        <v>0.82700000000000007</v>
      </c>
      <c r="F30">
        <f>_xll.RtGet("IDN",D30,"ASK")</f>
        <v>0.8570000000000001</v>
      </c>
      <c r="G30">
        <f t="shared" si="5"/>
        <v>0.84200000000000008</v>
      </c>
      <c r="H30">
        <v>1</v>
      </c>
      <c r="I30">
        <v>1</v>
      </c>
      <c r="J30">
        <v>1</v>
      </c>
      <c r="K30">
        <v>1</v>
      </c>
      <c r="L30" t="s">
        <v>67</v>
      </c>
      <c r="M30" t="str">
        <f t="shared" si="6"/>
        <v>NOK</v>
      </c>
    </row>
    <row r="31" spans="2:17" x14ac:dyDescent="0.25">
      <c r="B31" t="s">
        <v>20</v>
      </c>
      <c r="C31" t="s">
        <v>3</v>
      </c>
      <c r="D31" t="str">
        <f t="shared" si="7"/>
        <v>NOKAB6O5Y=</v>
      </c>
      <c r="E31">
        <f>_xll.RtGet("IDN",D31,"BID")</f>
        <v>0.89700000000000002</v>
      </c>
      <c r="F31">
        <f>_xll.RtGet("IDN",D31,"ASK")</f>
        <v>0.92700000000000005</v>
      </c>
      <c r="G31">
        <f t="shared" si="5"/>
        <v>0.91200000000000003</v>
      </c>
      <c r="H31">
        <v>1</v>
      </c>
      <c r="I31">
        <v>1</v>
      </c>
      <c r="J31">
        <v>1</v>
      </c>
      <c r="K31">
        <v>1</v>
      </c>
      <c r="L31" t="s">
        <v>67</v>
      </c>
      <c r="M31" t="str">
        <f t="shared" si="6"/>
        <v>NOK</v>
      </c>
    </row>
    <row r="32" spans="2:17" x14ac:dyDescent="0.25">
      <c r="B32" t="s">
        <v>21</v>
      </c>
      <c r="C32" t="s">
        <v>3</v>
      </c>
      <c r="D32" t="str">
        <f t="shared" si="7"/>
        <v>NOKAB6O6Y=</v>
      </c>
      <c r="E32">
        <f>_xll.RtGet("IDN",D32,"BID")</f>
        <v>0.97100000000000009</v>
      </c>
      <c r="F32">
        <f>_xll.RtGet("IDN",D32,"ASK")</f>
        <v>1.0010000000000001</v>
      </c>
      <c r="G32">
        <f t="shared" si="5"/>
        <v>0.9860000000000001</v>
      </c>
      <c r="H32">
        <v>1</v>
      </c>
      <c r="I32">
        <v>1</v>
      </c>
      <c r="J32">
        <v>1</v>
      </c>
      <c r="K32">
        <v>1</v>
      </c>
      <c r="L32" t="s">
        <v>67</v>
      </c>
      <c r="M32" t="str">
        <f t="shared" si="6"/>
        <v>NOK</v>
      </c>
    </row>
    <row r="33" spans="2:13" x14ac:dyDescent="0.25">
      <c r="B33" t="s">
        <v>22</v>
      </c>
      <c r="C33" t="s">
        <v>3</v>
      </c>
      <c r="D33" t="str">
        <f t="shared" si="7"/>
        <v>NOKAB6O7Y=</v>
      </c>
      <c r="E33">
        <f>_xll.RtGet("IDN",D33,"BID")</f>
        <v>1.0760000000000001</v>
      </c>
      <c r="F33">
        <f>_xll.RtGet("IDN",D33,"ASK")</f>
        <v>1.1260000000000001</v>
      </c>
      <c r="G33">
        <f t="shared" si="5"/>
        <v>1.101</v>
      </c>
      <c r="H33">
        <v>1</v>
      </c>
      <c r="I33">
        <v>1</v>
      </c>
      <c r="J33">
        <v>1</v>
      </c>
      <c r="K33">
        <v>1</v>
      </c>
      <c r="L33" t="s">
        <v>67</v>
      </c>
      <c r="M33" t="str">
        <f t="shared" si="6"/>
        <v>NOK</v>
      </c>
    </row>
    <row r="34" spans="2:13" x14ac:dyDescent="0.25">
      <c r="B34" t="s">
        <v>23</v>
      </c>
      <c r="C34" t="s">
        <v>3</v>
      </c>
      <c r="D34" t="str">
        <f t="shared" si="7"/>
        <v>NOKAB6O8Y=</v>
      </c>
      <c r="E34">
        <f>_xll.RtGet("IDN",D34,"BID")</f>
        <v>1.1020000000000001</v>
      </c>
      <c r="F34">
        <f>_xll.RtGet("IDN",D34,"ASK")</f>
        <v>1.1320000000000001</v>
      </c>
      <c r="G34">
        <f t="shared" si="5"/>
        <v>1.117</v>
      </c>
      <c r="H34">
        <v>1</v>
      </c>
      <c r="I34">
        <v>1</v>
      </c>
      <c r="J34">
        <v>1</v>
      </c>
      <c r="K34">
        <v>1</v>
      </c>
      <c r="L34" t="s">
        <v>67</v>
      </c>
      <c r="M34" t="str">
        <f t="shared" si="6"/>
        <v>NOK</v>
      </c>
    </row>
    <row r="35" spans="2:13" x14ac:dyDescent="0.25">
      <c r="B35" t="s">
        <v>24</v>
      </c>
      <c r="C35" t="s">
        <v>3</v>
      </c>
      <c r="D35" t="str">
        <f t="shared" si="7"/>
        <v>NOKAB6O9Y=</v>
      </c>
      <c r="E35">
        <f>_xll.RtGet("IDN",D35,"BID")</f>
        <v>1.163</v>
      </c>
      <c r="F35">
        <f>_xll.RtGet("IDN",D35,"ASK")</f>
        <v>1.2030000000000001</v>
      </c>
      <c r="G35">
        <f t="shared" si="5"/>
        <v>1.1830000000000001</v>
      </c>
      <c r="H35">
        <v>1</v>
      </c>
      <c r="I35">
        <v>1</v>
      </c>
      <c r="J35">
        <v>1</v>
      </c>
      <c r="K35">
        <v>1</v>
      </c>
      <c r="L35" t="s">
        <v>67</v>
      </c>
      <c r="M35" t="str">
        <f t="shared" si="6"/>
        <v>NOK</v>
      </c>
    </row>
    <row r="36" spans="2:13" x14ac:dyDescent="0.25">
      <c r="B36" t="s">
        <v>25</v>
      </c>
      <c r="C36" t="s">
        <v>3</v>
      </c>
      <c r="D36" t="str">
        <f t="shared" si="7"/>
        <v>NOKAB6O10Y=</v>
      </c>
      <c r="E36">
        <f>_xll.RtGet("IDN",D36,"BID")</f>
        <v>1.2310000000000001</v>
      </c>
      <c r="F36">
        <f>_xll.RtGet("IDN",D36,"ASK")</f>
        <v>1.2810000000000001</v>
      </c>
      <c r="G36">
        <f t="shared" si="5"/>
        <v>1.2560000000000002</v>
      </c>
      <c r="H36">
        <v>1</v>
      </c>
      <c r="I36">
        <v>1</v>
      </c>
      <c r="J36">
        <v>1</v>
      </c>
      <c r="K36">
        <v>1</v>
      </c>
      <c r="L36" t="s">
        <v>67</v>
      </c>
      <c r="M36" t="str">
        <f t="shared" si="6"/>
        <v>NOK</v>
      </c>
    </row>
    <row r="37" spans="2:13" x14ac:dyDescent="0.25">
      <c r="B37" t="s">
        <v>27</v>
      </c>
      <c r="C37" t="s">
        <v>3</v>
      </c>
      <c r="D37" t="str">
        <f t="shared" si="7"/>
        <v>NOKAB6O15Y=</v>
      </c>
      <c r="E37">
        <f>_xll.RtGet("IDN",D37,"BID")</f>
        <v>1.28</v>
      </c>
      <c r="F37">
        <f>_xll.RtGet("IDN",D37,"ASK")</f>
        <v>1.33</v>
      </c>
      <c r="G37">
        <f t="shared" si="5"/>
        <v>1.3050000000000002</v>
      </c>
      <c r="H37">
        <v>1</v>
      </c>
      <c r="I37">
        <v>1</v>
      </c>
      <c r="J37">
        <v>1</v>
      </c>
      <c r="K37">
        <v>1</v>
      </c>
      <c r="L37" t="s">
        <v>67</v>
      </c>
      <c r="M37" t="str">
        <f t="shared" si="6"/>
        <v>NOK</v>
      </c>
    </row>
  </sheetData>
  <dataValidations count="1">
    <dataValidation type="list" allowBlank="1" showInputMessage="1" showErrorMessage="1" sqref="L5:L15 L27:L37" xr:uid="{DD953361-201E-41F2-96C3-B3878F185E3C}">
      <formula1>"MID,BIDASK"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A43-7E5A-4176-A8D6-91A5F1AD4C38}">
  <sheetPr>
    <tabColor theme="9" tint="0.59999389629810485"/>
  </sheetPr>
  <dimension ref="B2:M28"/>
  <sheetViews>
    <sheetView workbookViewId="0">
      <selection activeCell="Q2" sqref="Q2"/>
    </sheetView>
  </sheetViews>
  <sheetFormatPr defaultRowHeight="15" x14ac:dyDescent="0.25"/>
  <cols>
    <col min="2" max="2" width="8.7109375" bestFit="1" customWidth="1"/>
    <col min="3" max="3" width="8.42578125" bestFit="1" customWidth="1"/>
    <col min="4" max="4" width="13.14062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</cols>
  <sheetData>
    <row r="2" spans="2:13" x14ac:dyDescent="0.25">
      <c r="B2" s="1" t="s">
        <v>68</v>
      </c>
      <c r="C2" s="2" t="s">
        <v>69</v>
      </c>
      <c r="D2" s="2"/>
      <c r="E2" s="2"/>
      <c r="F2" s="2"/>
      <c r="G2" s="2"/>
      <c r="H2" s="2"/>
      <c r="I2" s="2"/>
      <c r="J2" s="2"/>
      <c r="K2" s="3"/>
      <c r="L2" s="3"/>
      <c r="M2" s="3"/>
    </row>
    <row r="3" spans="2:13" x14ac:dyDescent="0.25">
      <c r="B3" s="4" t="s">
        <v>55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</row>
    <row r="4" spans="2:13" x14ac:dyDescent="0.25">
      <c r="B4" s="5" t="s">
        <v>0</v>
      </c>
      <c r="C4" s="5" t="s">
        <v>56</v>
      </c>
      <c r="D4" s="5" t="s">
        <v>57</v>
      </c>
      <c r="E4" s="5" t="s">
        <v>58</v>
      </c>
      <c r="F4" s="5" t="s">
        <v>59</v>
      </c>
      <c r="G4" s="5" t="s">
        <v>60</v>
      </c>
      <c r="H4" s="6" t="s">
        <v>61</v>
      </c>
      <c r="I4" s="6" t="s">
        <v>62</v>
      </c>
      <c r="J4" s="6" t="s">
        <v>63</v>
      </c>
      <c r="K4" s="6" t="s">
        <v>64</v>
      </c>
      <c r="L4" s="6" t="s">
        <v>65</v>
      </c>
      <c r="M4" s="7" t="s">
        <v>66</v>
      </c>
    </row>
    <row r="5" spans="2:13" x14ac:dyDescent="0.25">
      <c r="B5" t="s">
        <v>5</v>
      </c>
      <c r="C5" t="s">
        <v>1</v>
      </c>
      <c r="D5" t="str">
        <f>_xlfn.CONCAT(C$2,B5,"=")</f>
        <v>EUREON1M=</v>
      </c>
      <c r="E5">
        <f>_xll.RtGet("IDN",D5,"BID")</f>
        <v>-0.48800000000000004</v>
      </c>
      <c r="F5">
        <f>_xll.RtGet("IDN",D5,"ASK")</f>
        <v>-0.45800000000000002</v>
      </c>
      <c r="G5">
        <f>AVERAGE(E5:F5)</f>
        <v>-0.47300000000000003</v>
      </c>
      <c r="H5">
        <v>1</v>
      </c>
      <c r="I5">
        <v>1</v>
      </c>
      <c r="J5">
        <v>1</v>
      </c>
      <c r="K5">
        <v>1</v>
      </c>
      <c r="L5" t="s">
        <v>67</v>
      </c>
      <c r="M5" t="str">
        <f>B$2</f>
        <v>EUR</v>
      </c>
    </row>
    <row r="6" spans="2:13" x14ac:dyDescent="0.25">
      <c r="B6" t="s">
        <v>6</v>
      </c>
      <c r="C6" t="s">
        <v>1</v>
      </c>
      <c r="D6" t="str">
        <f t="shared" ref="D6:D28" si="0">_xlfn.CONCAT(C$2,B6,"=")</f>
        <v>EUREON2M=</v>
      </c>
      <c r="E6">
        <f>_xll.RtGet("IDN",D6,"BID")</f>
        <v>-0.502</v>
      </c>
      <c r="F6">
        <f>_xll.RtGet("IDN",D6,"ASK")</f>
        <v>-0.47200000000000003</v>
      </c>
      <c r="G6">
        <f t="shared" ref="G6:G28" si="1">AVERAGE(E6:F6)</f>
        <v>-0.48699999999999999</v>
      </c>
      <c r="H6">
        <v>1</v>
      </c>
      <c r="I6">
        <v>1</v>
      </c>
      <c r="J6">
        <v>1</v>
      </c>
      <c r="K6">
        <v>1</v>
      </c>
      <c r="L6" t="s">
        <v>67</v>
      </c>
      <c r="M6" t="str">
        <f t="shared" ref="M6:M28" si="2">B$2</f>
        <v>EUR</v>
      </c>
    </row>
    <row r="7" spans="2:13" x14ac:dyDescent="0.25">
      <c r="B7" t="s">
        <v>7</v>
      </c>
      <c r="C7" t="s">
        <v>1</v>
      </c>
      <c r="D7" t="str">
        <f t="shared" si="0"/>
        <v>EUREON3M=</v>
      </c>
      <c r="E7">
        <f>_xll.RtGet("IDN",D7,"BID")</f>
        <v>-0.51200000000000001</v>
      </c>
      <c r="F7">
        <f>_xll.RtGet("IDN",D7,"ASK")</f>
        <v>-0.48200000000000004</v>
      </c>
      <c r="G7">
        <f t="shared" si="1"/>
        <v>-0.497</v>
      </c>
      <c r="H7">
        <v>1</v>
      </c>
      <c r="I7">
        <v>1</v>
      </c>
      <c r="J7">
        <v>1</v>
      </c>
      <c r="K7">
        <v>1</v>
      </c>
      <c r="L7" t="s">
        <v>67</v>
      </c>
      <c r="M7" t="str">
        <f t="shared" si="2"/>
        <v>EUR</v>
      </c>
    </row>
    <row r="8" spans="2:13" x14ac:dyDescent="0.25">
      <c r="B8" t="s">
        <v>8</v>
      </c>
      <c r="C8" t="s">
        <v>1</v>
      </c>
      <c r="D8" t="str">
        <f t="shared" si="0"/>
        <v>EUREON4M=</v>
      </c>
      <c r="E8">
        <f>_xll.RtGet("IDN",D8,"BID")</f>
        <v>-0.52400000000000002</v>
      </c>
      <c r="F8">
        <f>_xll.RtGet("IDN",D8,"ASK")</f>
        <v>-0.47400000000000003</v>
      </c>
      <c r="G8">
        <f t="shared" si="1"/>
        <v>-0.499</v>
      </c>
      <c r="H8">
        <v>1</v>
      </c>
      <c r="I8">
        <v>1</v>
      </c>
      <c r="J8">
        <v>1</v>
      </c>
      <c r="K8">
        <v>1</v>
      </c>
      <c r="L8" t="s">
        <v>67</v>
      </c>
      <c r="M8" t="str">
        <f t="shared" si="2"/>
        <v>EUR</v>
      </c>
    </row>
    <row r="9" spans="2:13" x14ac:dyDescent="0.25">
      <c r="B9" t="s">
        <v>9</v>
      </c>
      <c r="C9" t="s">
        <v>1</v>
      </c>
      <c r="D9" t="str">
        <f t="shared" si="0"/>
        <v>EUREON5M=</v>
      </c>
      <c r="E9">
        <f>_xll.RtGet("IDN",D9,"BID")</f>
        <v>-0.52600000000000002</v>
      </c>
      <c r="F9">
        <f>_xll.RtGet("IDN",D9,"ASK")</f>
        <v>-0.496</v>
      </c>
      <c r="G9">
        <f t="shared" si="1"/>
        <v>-0.51100000000000001</v>
      </c>
      <c r="H9">
        <v>1</v>
      </c>
      <c r="I9">
        <v>1</v>
      </c>
      <c r="J9">
        <v>1</v>
      </c>
      <c r="K9">
        <v>1</v>
      </c>
      <c r="L9" t="s">
        <v>67</v>
      </c>
      <c r="M9" t="str">
        <f t="shared" si="2"/>
        <v>EUR</v>
      </c>
    </row>
    <row r="10" spans="2:13" x14ac:dyDescent="0.25">
      <c r="B10" t="s">
        <v>10</v>
      </c>
      <c r="C10" t="s">
        <v>1</v>
      </c>
      <c r="D10" t="str">
        <f t="shared" si="0"/>
        <v>EUREON6M=</v>
      </c>
      <c r="E10">
        <f>_xll.RtGet("IDN",D10,"BID")</f>
        <v>-0.52800000000000002</v>
      </c>
      <c r="F10">
        <f>_xll.RtGet("IDN",D10,"ASK")</f>
        <v>-0.49610000000000004</v>
      </c>
      <c r="G10">
        <f t="shared" si="1"/>
        <v>-0.51205000000000001</v>
      </c>
      <c r="H10">
        <v>1</v>
      </c>
      <c r="I10">
        <v>1</v>
      </c>
      <c r="J10">
        <v>1</v>
      </c>
      <c r="K10">
        <v>1</v>
      </c>
      <c r="L10" t="s">
        <v>67</v>
      </c>
      <c r="M10" t="str">
        <f t="shared" si="2"/>
        <v>EUR</v>
      </c>
    </row>
    <row r="11" spans="2:13" x14ac:dyDescent="0.25">
      <c r="B11" t="s">
        <v>11</v>
      </c>
      <c r="C11" t="s">
        <v>1</v>
      </c>
      <c r="D11" t="str">
        <f t="shared" si="0"/>
        <v>EUREON7M=</v>
      </c>
      <c r="E11">
        <f>_xll.RtGet("IDN",D11,"BID")</f>
        <v>-0.53200000000000003</v>
      </c>
      <c r="F11">
        <f>_xll.RtGet("IDN",D11,"ASK")</f>
        <v>-0.48200000000000004</v>
      </c>
      <c r="G11">
        <f t="shared" si="1"/>
        <v>-0.50700000000000001</v>
      </c>
      <c r="H11">
        <v>1</v>
      </c>
      <c r="I11">
        <v>1</v>
      </c>
      <c r="J11">
        <v>1</v>
      </c>
      <c r="K11">
        <v>1</v>
      </c>
      <c r="L11" t="s">
        <v>67</v>
      </c>
      <c r="M11" t="str">
        <f t="shared" si="2"/>
        <v>EUR</v>
      </c>
    </row>
    <row r="12" spans="2:13" x14ac:dyDescent="0.25">
      <c r="B12" t="s">
        <v>12</v>
      </c>
      <c r="C12" t="s">
        <v>1</v>
      </c>
      <c r="D12" t="str">
        <f t="shared" si="0"/>
        <v>EUREON8M=</v>
      </c>
      <c r="E12">
        <f>_xll.RtGet("IDN",D12,"BID")</f>
        <v>-0.53420000000000001</v>
      </c>
      <c r="F12">
        <f>_xll.RtGet("IDN",D12,"ASK")</f>
        <v>-0.50229999999999997</v>
      </c>
      <c r="G12">
        <f t="shared" si="1"/>
        <v>-0.51824999999999999</v>
      </c>
      <c r="H12">
        <v>1</v>
      </c>
      <c r="I12">
        <v>1</v>
      </c>
      <c r="J12">
        <v>1</v>
      </c>
      <c r="K12">
        <v>1</v>
      </c>
      <c r="L12" t="s">
        <v>67</v>
      </c>
      <c r="M12" t="str">
        <f t="shared" si="2"/>
        <v>EUR</v>
      </c>
    </row>
    <row r="13" spans="2:13" x14ac:dyDescent="0.25">
      <c r="B13" t="s">
        <v>13</v>
      </c>
      <c r="C13" t="s">
        <v>1</v>
      </c>
      <c r="D13" t="str">
        <f t="shared" si="0"/>
        <v>EUREON9M=</v>
      </c>
      <c r="E13">
        <f>_xll.RtGet("IDN",D13,"BID")</f>
        <v>-0.53560000000000008</v>
      </c>
      <c r="F13">
        <f>_xll.RtGet("IDN",D13,"ASK")</f>
        <v>-0.50370000000000004</v>
      </c>
      <c r="G13">
        <f t="shared" si="1"/>
        <v>-0.51965000000000006</v>
      </c>
      <c r="H13">
        <v>1</v>
      </c>
      <c r="I13">
        <v>1</v>
      </c>
      <c r="J13">
        <v>1</v>
      </c>
      <c r="K13">
        <v>1</v>
      </c>
      <c r="L13" t="s">
        <v>67</v>
      </c>
      <c r="M13" t="str">
        <f t="shared" si="2"/>
        <v>EUR</v>
      </c>
    </row>
    <row r="14" spans="2:13" x14ac:dyDescent="0.25">
      <c r="B14" t="s">
        <v>14</v>
      </c>
      <c r="C14" t="s">
        <v>1</v>
      </c>
      <c r="D14" t="str">
        <f t="shared" si="0"/>
        <v>EUREON10M=</v>
      </c>
      <c r="E14">
        <f>_xll.RtGet("IDN",D14,"BID")</f>
        <v>-0.53649999999999998</v>
      </c>
      <c r="F14">
        <f>_xll.RtGet("IDN",D14,"ASK")</f>
        <v>-0.50460000000000005</v>
      </c>
      <c r="G14">
        <f t="shared" si="1"/>
        <v>-0.52055000000000007</v>
      </c>
      <c r="H14">
        <v>1</v>
      </c>
      <c r="I14">
        <v>1</v>
      </c>
      <c r="J14">
        <v>1</v>
      </c>
      <c r="K14">
        <v>1</v>
      </c>
      <c r="L14" t="s">
        <v>67</v>
      </c>
      <c r="M14" t="str">
        <f t="shared" si="2"/>
        <v>EUR</v>
      </c>
    </row>
    <row r="15" spans="2:13" x14ac:dyDescent="0.25">
      <c r="B15" t="s">
        <v>15</v>
      </c>
      <c r="C15" t="s">
        <v>1</v>
      </c>
      <c r="D15" t="str">
        <f t="shared" si="0"/>
        <v>EUREON11M=</v>
      </c>
      <c r="E15">
        <f>_xll.RtGet("IDN",D15,"BID")</f>
        <v>-0.52100000000000002</v>
      </c>
      <c r="F15">
        <f>_xll.RtGet("IDN",D15,"ASK")</f>
        <v>-0.51100000000000001</v>
      </c>
      <c r="G15">
        <f t="shared" si="1"/>
        <v>-0.51600000000000001</v>
      </c>
      <c r="H15">
        <v>1</v>
      </c>
      <c r="I15">
        <v>1</v>
      </c>
      <c r="J15">
        <v>1</v>
      </c>
      <c r="K15">
        <v>1</v>
      </c>
      <c r="L15" t="s">
        <v>67</v>
      </c>
      <c r="M15" t="str">
        <f t="shared" si="2"/>
        <v>EUR</v>
      </c>
    </row>
    <row r="16" spans="2:13" x14ac:dyDescent="0.25">
      <c r="B16" t="s">
        <v>16</v>
      </c>
      <c r="C16" t="s">
        <v>1</v>
      </c>
      <c r="D16" t="str">
        <f t="shared" si="0"/>
        <v>EUREON1Y=</v>
      </c>
      <c r="E16">
        <f>_xll.RtGet("IDN",D16,"BID")</f>
        <v>-0.52500000000000002</v>
      </c>
      <c r="F16">
        <f>_xll.RtGet("IDN",D16,"ASK")</f>
        <v>-0.51500000000000001</v>
      </c>
      <c r="G16">
        <f t="shared" si="1"/>
        <v>-0.52</v>
      </c>
      <c r="H16">
        <v>1</v>
      </c>
      <c r="I16">
        <v>1</v>
      </c>
      <c r="J16">
        <v>1</v>
      </c>
      <c r="K16">
        <v>1</v>
      </c>
      <c r="L16" t="s">
        <v>67</v>
      </c>
      <c r="M16" t="str">
        <f t="shared" si="2"/>
        <v>EUR</v>
      </c>
    </row>
    <row r="17" spans="2:13" x14ac:dyDescent="0.25">
      <c r="B17" t="s">
        <v>37</v>
      </c>
      <c r="C17" t="s">
        <v>1</v>
      </c>
      <c r="D17" t="str">
        <f t="shared" si="0"/>
        <v>EUREON15M=</v>
      </c>
      <c r="E17">
        <f>_xll.RtGet("IDN",D17,"BID")</f>
        <v>-0.53539999999999999</v>
      </c>
      <c r="F17">
        <f>_xll.RtGet("IDN",D17,"ASK")</f>
        <v>-0.50340000000000007</v>
      </c>
      <c r="G17">
        <f t="shared" si="1"/>
        <v>-0.51940000000000008</v>
      </c>
      <c r="H17">
        <v>1</v>
      </c>
      <c r="I17">
        <v>1</v>
      </c>
      <c r="J17">
        <v>1</v>
      </c>
      <c r="K17">
        <v>1</v>
      </c>
      <c r="L17" t="s">
        <v>67</v>
      </c>
      <c r="M17" t="str">
        <f t="shared" si="2"/>
        <v>EUR</v>
      </c>
    </row>
    <row r="18" spans="2:13" x14ac:dyDescent="0.25">
      <c r="B18" t="s">
        <v>39</v>
      </c>
      <c r="C18" t="s">
        <v>1</v>
      </c>
      <c r="D18" t="str">
        <f t="shared" si="0"/>
        <v>EUREON18M=</v>
      </c>
      <c r="E18">
        <f>_xll.RtGet("IDN",D18,"BID")</f>
        <v>-0.5292</v>
      </c>
      <c r="F18">
        <f>_xll.RtGet("IDN",D18,"ASK")</f>
        <v>-0.49690000000000001</v>
      </c>
      <c r="G18">
        <f t="shared" si="1"/>
        <v>-0.51305000000000001</v>
      </c>
      <c r="H18">
        <v>1</v>
      </c>
      <c r="I18">
        <v>1</v>
      </c>
      <c r="J18">
        <v>1</v>
      </c>
      <c r="K18">
        <v>1</v>
      </c>
      <c r="L18" t="s">
        <v>67</v>
      </c>
      <c r="M18" t="str">
        <f t="shared" si="2"/>
        <v>EUR</v>
      </c>
    </row>
    <row r="19" spans="2:13" x14ac:dyDescent="0.25">
      <c r="B19" t="s">
        <v>41</v>
      </c>
      <c r="C19" t="s">
        <v>1</v>
      </c>
      <c r="D19" t="str">
        <f t="shared" si="0"/>
        <v>EUREON21M=</v>
      </c>
      <c r="E19">
        <f>_xll.RtGet("IDN",D19,"BID")</f>
        <v>-0.50600000000000001</v>
      </c>
      <c r="F19">
        <f>_xll.RtGet("IDN",D19,"ASK")</f>
        <v>-0.496</v>
      </c>
      <c r="G19">
        <f t="shared" si="1"/>
        <v>-0.501</v>
      </c>
      <c r="H19">
        <v>1</v>
      </c>
      <c r="I19">
        <v>1</v>
      </c>
      <c r="J19">
        <v>1</v>
      </c>
      <c r="K19">
        <v>1</v>
      </c>
      <c r="L19" t="s">
        <v>67</v>
      </c>
      <c r="M19" t="str">
        <f t="shared" si="2"/>
        <v>EUR</v>
      </c>
    </row>
    <row r="20" spans="2:13" x14ac:dyDescent="0.25">
      <c r="B20" t="s">
        <v>17</v>
      </c>
      <c r="C20" t="s">
        <v>1</v>
      </c>
      <c r="D20" t="str">
        <f t="shared" si="0"/>
        <v>EUREON2Y=</v>
      </c>
      <c r="E20">
        <f>_xll.RtGet("IDN",D20,"BID")</f>
        <v>-0.496</v>
      </c>
      <c r="F20">
        <f>_xll.RtGet("IDN",D20,"ASK")</f>
        <v>-0.48600000000000004</v>
      </c>
      <c r="G20">
        <f t="shared" si="1"/>
        <v>-0.49099999999999999</v>
      </c>
      <c r="H20">
        <v>1</v>
      </c>
      <c r="I20">
        <v>1</v>
      </c>
      <c r="J20">
        <v>1</v>
      </c>
      <c r="K20">
        <v>1</v>
      </c>
      <c r="L20" t="s">
        <v>67</v>
      </c>
      <c r="M20" t="str">
        <f t="shared" si="2"/>
        <v>EUR</v>
      </c>
    </row>
    <row r="21" spans="2:13" x14ac:dyDescent="0.25">
      <c r="B21" t="s">
        <v>18</v>
      </c>
      <c r="C21" t="s">
        <v>1</v>
      </c>
      <c r="D21" t="str">
        <f t="shared" si="0"/>
        <v>EUREON3Y=</v>
      </c>
      <c r="E21">
        <f>_xll.RtGet("IDN",D21,"BID")</f>
        <v>-0.47200000000000003</v>
      </c>
      <c r="F21">
        <f>_xll.RtGet("IDN",D21,"ASK")</f>
        <v>-0.42200000000000004</v>
      </c>
      <c r="G21">
        <f t="shared" si="1"/>
        <v>-0.44700000000000006</v>
      </c>
      <c r="H21">
        <v>1</v>
      </c>
      <c r="I21">
        <v>1</v>
      </c>
      <c r="J21">
        <v>1</v>
      </c>
      <c r="K21">
        <v>1</v>
      </c>
      <c r="L21" t="s">
        <v>67</v>
      </c>
      <c r="M21" t="str">
        <f t="shared" si="2"/>
        <v>EUR</v>
      </c>
    </row>
    <row r="22" spans="2:13" x14ac:dyDescent="0.25">
      <c r="B22" t="s">
        <v>19</v>
      </c>
      <c r="C22" t="s">
        <v>1</v>
      </c>
      <c r="D22" t="str">
        <f t="shared" si="0"/>
        <v>EUREON4Y=</v>
      </c>
      <c r="E22">
        <f>_xll.RtGet("IDN",D22,"BID")</f>
        <v>-0.41300000000000003</v>
      </c>
      <c r="F22">
        <f>_xll.RtGet("IDN",D22,"ASK")</f>
        <v>-0.372</v>
      </c>
      <c r="G22">
        <f t="shared" si="1"/>
        <v>-0.39250000000000002</v>
      </c>
      <c r="H22">
        <v>1</v>
      </c>
      <c r="I22">
        <v>1</v>
      </c>
      <c r="J22">
        <v>1</v>
      </c>
      <c r="K22">
        <v>1</v>
      </c>
      <c r="L22" t="s">
        <v>67</v>
      </c>
      <c r="M22" t="str">
        <f t="shared" si="2"/>
        <v>EUR</v>
      </c>
    </row>
    <row r="23" spans="2:13" x14ac:dyDescent="0.25">
      <c r="B23" t="s">
        <v>20</v>
      </c>
      <c r="C23" t="s">
        <v>1</v>
      </c>
      <c r="D23" t="str">
        <f t="shared" si="0"/>
        <v>EUREON5Y=</v>
      </c>
      <c r="E23">
        <f>_xll.RtGet("IDN",D23,"BID")</f>
        <v>-0.35500000000000004</v>
      </c>
      <c r="F23">
        <f>_xll.RtGet("IDN",D23,"ASK")</f>
        <v>-0.30499999999999999</v>
      </c>
      <c r="G23">
        <f t="shared" si="1"/>
        <v>-0.33</v>
      </c>
      <c r="H23">
        <v>1</v>
      </c>
      <c r="I23">
        <v>1</v>
      </c>
      <c r="J23">
        <v>1</v>
      </c>
      <c r="K23">
        <v>1</v>
      </c>
      <c r="L23" t="s">
        <v>67</v>
      </c>
      <c r="M23" t="str">
        <f t="shared" si="2"/>
        <v>EUR</v>
      </c>
    </row>
    <row r="24" spans="2:13" x14ac:dyDescent="0.25">
      <c r="B24" t="s">
        <v>21</v>
      </c>
      <c r="C24" t="s">
        <v>1</v>
      </c>
      <c r="D24" t="str">
        <f t="shared" si="0"/>
        <v>EUREON6Y=</v>
      </c>
      <c r="E24">
        <f>_xll.RtGet("IDN",D24,"BID")</f>
        <v>-0.29700000000000004</v>
      </c>
      <c r="F24">
        <f>_xll.RtGet("IDN",D24,"ASK")</f>
        <v>-0.25600000000000001</v>
      </c>
      <c r="G24">
        <f t="shared" si="1"/>
        <v>-0.27650000000000002</v>
      </c>
      <c r="H24">
        <v>1</v>
      </c>
      <c r="I24">
        <v>1</v>
      </c>
      <c r="J24">
        <v>1</v>
      </c>
      <c r="K24">
        <v>1</v>
      </c>
      <c r="L24" t="s">
        <v>67</v>
      </c>
      <c r="M24" t="str">
        <f t="shared" si="2"/>
        <v>EUR</v>
      </c>
    </row>
    <row r="25" spans="2:13" x14ac:dyDescent="0.25">
      <c r="B25" t="s">
        <v>22</v>
      </c>
      <c r="C25" t="s">
        <v>1</v>
      </c>
      <c r="D25" t="str">
        <f t="shared" si="0"/>
        <v>EUREON7Y=</v>
      </c>
      <c r="E25">
        <f>_xll.RtGet("IDN",D25,"BID")</f>
        <v>-0.24500000000000002</v>
      </c>
      <c r="F25">
        <f>_xll.RtGet("IDN",D25,"ASK")</f>
        <v>-0.20400000000000001</v>
      </c>
      <c r="G25">
        <f t="shared" si="1"/>
        <v>-0.22450000000000003</v>
      </c>
      <c r="H25">
        <v>1</v>
      </c>
      <c r="I25">
        <v>1</v>
      </c>
      <c r="J25">
        <v>1</v>
      </c>
      <c r="K25">
        <v>1</v>
      </c>
      <c r="L25" t="s">
        <v>67</v>
      </c>
      <c r="M25" t="str">
        <f t="shared" si="2"/>
        <v>EUR</v>
      </c>
    </row>
    <row r="26" spans="2:13" x14ac:dyDescent="0.25">
      <c r="B26" t="s">
        <v>23</v>
      </c>
      <c r="C26" t="s">
        <v>1</v>
      </c>
      <c r="D26" t="str">
        <f t="shared" si="0"/>
        <v>EUREON8Y=</v>
      </c>
      <c r="E26">
        <f>_xll.RtGet("IDN",D26,"BID")</f>
        <v>-0.20400000000000001</v>
      </c>
      <c r="F26">
        <f>_xll.RtGet("IDN",D26,"ASK")</f>
        <v>-0.154</v>
      </c>
      <c r="G26">
        <f t="shared" si="1"/>
        <v>-0.17899999999999999</v>
      </c>
      <c r="H26">
        <v>1</v>
      </c>
      <c r="I26">
        <v>1</v>
      </c>
      <c r="J26">
        <v>1</v>
      </c>
      <c r="K26">
        <v>1</v>
      </c>
      <c r="L26" t="s">
        <v>67</v>
      </c>
      <c r="M26" t="str">
        <f t="shared" si="2"/>
        <v>EUR</v>
      </c>
    </row>
    <row r="27" spans="2:13" x14ac:dyDescent="0.25">
      <c r="B27" t="s">
        <v>24</v>
      </c>
      <c r="C27" t="s">
        <v>1</v>
      </c>
      <c r="D27" t="str">
        <f t="shared" si="0"/>
        <v>EUREON9Y=</v>
      </c>
      <c r="E27">
        <f>_xll.RtGet("IDN",D27,"BID")</f>
        <v>-0.13200000000000001</v>
      </c>
      <c r="F27">
        <f>_xll.RtGet("IDN",D27,"ASK")</f>
        <v>-0.12200000000000001</v>
      </c>
      <c r="G27">
        <f t="shared" si="1"/>
        <v>-0.127</v>
      </c>
      <c r="H27">
        <v>1</v>
      </c>
      <c r="I27">
        <v>1</v>
      </c>
      <c r="J27">
        <v>1</v>
      </c>
      <c r="K27">
        <v>1</v>
      </c>
      <c r="L27" t="s">
        <v>67</v>
      </c>
      <c r="M27" t="str">
        <f t="shared" si="2"/>
        <v>EUR</v>
      </c>
    </row>
    <row r="28" spans="2:13" x14ac:dyDescent="0.25">
      <c r="B28" t="s">
        <v>25</v>
      </c>
      <c r="C28" t="s">
        <v>1</v>
      </c>
      <c r="D28" t="str">
        <f t="shared" si="0"/>
        <v>EUREON10Y=</v>
      </c>
      <c r="E28">
        <f>_xll.RtGet("IDN",D28,"BID")</f>
        <v>-0.13200000000000001</v>
      </c>
      <c r="F28">
        <f>_xll.RtGet("IDN",D28,"ASK")</f>
        <v>-8.2000000000000003E-2</v>
      </c>
      <c r="G28">
        <f t="shared" si="1"/>
        <v>-0.10700000000000001</v>
      </c>
      <c r="H28">
        <v>1</v>
      </c>
      <c r="I28">
        <v>1</v>
      </c>
      <c r="J28">
        <v>1</v>
      </c>
      <c r="K28">
        <v>1</v>
      </c>
      <c r="L28" t="s">
        <v>67</v>
      </c>
      <c r="M28" t="str">
        <f t="shared" si="2"/>
        <v>EUR</v>
      </c>
    </row>
  </sheetData>
  <dataValidations count="1">
    <dataValidation type="list" allowBlank="1" showInputMessage="1" showErrorMessage="1" sqref="L5:L28" xr:uid="{1591B2A9-0DC4-46C7-971A-19B5E65DE7BB}">
      <formula1>"MID,BIDASK"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7990-61D9-4D69-A06A-CD85CA3385C2}">
  <sheetPr>
    <tabColor theme="4" tint="0.59999389629810485"/>
  </sheetPr>
  <dimension ref="B2:M14"/>
  <sheetViews>
    <sheetView workbookViewId="0">
      <selection activeCell="P2" sqref="P2"/>
    </sheetView>
  </sheetViews>
  <sheetFormatPr defaultRowHeight="15" x14ac:dyDescent="0.25"/>
  <cols>
    <col min="2" max="2" width="8.7109375" bestFit="1" customWidth="1"/>
    <col min="3" max="3" width="11.28515625" bestFit="1" customWidth="1"/>
    <col min="4" max="4" width="1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</cols>
  <sheetData>
    <row r="2" spans="2:13" x14ac:dyDescent="0.25">
      <c r="B2" s="1" t="s">
        <v>53</v>
      </c>
      <c r="C2" s="2" t="s">
        <v>54</v>
      </c>
      <c r="D2" s="2"/>
      <c r="E2" s="2"/>
      <c r="F2" s="2"/>
      <c r="G2" s="2"/>
      <c r="H2" s="2"/>
      <c r="I2" s="2"/>
      <c r="J2" s="2"/>
      <c r="K2" s="3"/>
      <c r="L2" s="3"/>
      <c r="M2" s="3"/>
    </row>
    <row r="3" spans="2:13" x14ac:dyDescent="0.25">
      <c r="B3" s="4" t="s">
        <v>55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</row>
    <row r="4" spans="2:13" x14ac:dyDescent="0.25">
      <c r="B4" s="5" t="s">
        <v>0</v>
      </c>
      <c r="C4" s="5" t="s">
        <v>56</v>
      </c>
      <c r="D4" s="5" t="s">
        <v>57</v>
      </c>
      <c r="E4" s="5" t="s">
        <v>58</v>
      </c>
      <c r="F4" s="5" t="s">
        <v>59</v>
      </c>
      <c r="G4" s="5" t="s">
        <v>60</v>
      </c>
      <c r="H4" s="6" t="s">
        <v>61</v>
      </c>
      <c r="I4" s="6" t="s">
        <v>62</v>
      </c>
      <c r="J4" s="6" t="s">
        <v>63</v>
      </c>
      <c r="K4" s="6" t="s">
        <v>64</v>
      </c>
      <c r="L4" s="6" t="s">
        <v>65</v>
      </c>
      <c r="M4" s="7" t="s">
        <v>66</v>
      </c>
    </row>
    <row r="5" spans="2:13" x14ac:dyDescent="0.25">
      <c r="B5" t="s">
        <v>5</v>
      </c>
      <c r="C5" t="s">
        <v>1</v>
      </c>
      <c r="D5" t="str">
        <f t="shared" ref="D5:D14" si="0">_xlfn.CONCAT(C$2,B5,"=")</f>
        <v>DKKAMTNC1M=</v>
      </c>
      <c r="E5">
        <f>_xll.RtGet("IDN",D5,"BID")</f>
        <v>-0.54300000000000004</v>
      </c>
      <c r="F5">
        <f>_xll.RtGet("IDN",D5,"ASK")</f>
        <v>-0.40300000000000002</v>
      </c>
      <c r="G5">
        <f>AVERAGE(E5:F5)</f>
        <v>-0.47300000000000003</v>
      </c>
      <c r="H5">
        <v>1</v>
      </c>
      <c r="I5">
        <v>1</v>
      </c>
      <c r="J5">
        <v>1</v>
      </c>
      <c r="K5">
        <v>1</v>
      </c>
      <c r="L5" t="s">
        <v>67</v>
      </c>
      <c r="M5" t="str">
        <f>B$2</f>
        <v>DKK</v>
      </c>
    </row>
    <row r="6" spans="2:13" x14ac:dyDescent="0.25">
      <c r="B6" t="s">
        <v>6</v>
      </c>
      <c r="C6" t="s">
        <v>1</v>
      </c>
      <c r="D6" t="str">
        <f t="shared" si="0"/>
        <v>DKKAMTNC2M=</v>
      </c>
      <c r="E6">
        <f>_xll.RtGet("IDN",D6,"BID")</f>
        <v>-0.53100000000000003</v>
      </c>
      <c r="F6">
        <f>_xll.RtGet("IDN",D6,"ASK")</f>
        <v>-0.43099999999999999</v>
      </c>
      <c r="G6">
        <f t="shared" ref="G6:G14" si="1">AVERAGE(E6:F6)</f>
        <v>-0.48099999999999998</v>
      </c>
      <c r="H6">
        <v>1</v>
      </c>
      <c r="I6">
        <v>1</v>
      </c>
      <c r="J6">
        <v>1</v>
      </c>
      <c r="K6">
        <v>1</v>
      </c>
      <c r="L6" t="s">
        <v>67</v>
      </c>
      <c r="M6" t="str">
        <f t="shared" ref="M6:M14" si="2">B$2</f>
        <v>DKK</v>
      </c>
    </row>
    <row r="7" spans="2:13" x14ac:dyDescent="0.25">
      <c r="B7" t="s">
        <v>7</v>
      </c>
      <c r="C7" t="s">
        <v>1</v>
      </c>
      <c r="D7" t="str">
        <f t="shared" si="0"/>
        <v>DKKAMTNC3M=</v>
      </c>
      <c r="E7">
        <f>_xll.RtGet("IDN",D7,"BID")</f>
        <v>-0.51600000000000001</v>
      </c>
      <c r="F7">
        <f>_xll.RtGet("IDN",D7,"ASK")</f>
        <v>-0.45600000000000002</v>
      </c>
      <c r="G7">
        <f t="shared" si="1"/>
        <v>-0.48599999999999999</v>
      </c>
      <c r="H7">
        <v>1</v>
      </c>
      <c r="I7">
        <v>1</v>
      </c>
      <c r="J7">
        <v>1</v>
      </c>
      <c r="K7">
        <v>1</v>
      </c>
      <c r="L7" t="s">
        <v>67</v>
      </c>
      <c r="M7" t="str">
        <f t="shared" si="2"/>
        <v>DKK</v>
      </c>
    </row>
    <row r="8" spans="2:13" x14ac:dyDescent="0.25">
      <c r="B8" t="s">
        <v>10</v>
      </c>
      <c r="C8" t="s">
        <v>1</v>
      </c>
      <c r="D8" t="str">
        <f t="shared" si="0"/>
        <v>DKKAMTNC6M=</v>
      </c>
      <c r="E8">
        <f>_xll.RtGet("IDN",D8,"BID")</f>
        <v>-0.52500000000000002</v>
      </c>
      <c r="F8">
        <f>_xll.RtGet("IDN",D8,"ASK")</f>
        <v>-0.46500000000000002</v>
      </c>
      <c r="G8">
        <f t="shared" si="1"/>
        <v>-0.495</v>
      </c>
      <c r="H8">
        <v>1</v>
      </c>
      <c r="I8">
        <v>1</v>
      </c>
      <c r="J8">
        <v>1</v>
      </c>
      <c r="K8">
        <v>1</v>
      </c>
      <c r="L8" t="s">
        <v>67</v>
      </c>
      <c r="M8" t="str">
        <f t="shared" si="2"/>
        <v>DKK</v>
      </c>
    </row>
    <row r="9" spans="2:13" x14ac:dyDescent="0.25">
      <c r="B9" t="s">
        <v>13</v>
      </c>
      <c r="C9" t="s">
        <v>1</v>
      </c>
      <c r="D9" t="str">
        <f t="shared" si="0"/>
        <v>DKKAMTNC9M=</v>
      </c>
      <c r="E9">
        <f>_xll.RtGet("IDN",D9,"BID")</f>
        <v>-0.53100000000000003</v>
      </c>
      <c r="F9">
        <f>_xll.RtGet("IDN",D9,"ASK")</f>
        <v>-0.47100000000000003</v>
      </c>
      <c r="G9">
        <f t="shared" si="1"/>
        <v>-0.501</v>
      </c>
      <c r="H9">
        <v>1</v>
      </c>
      <c r="I9">
        <v>1</v>
      </c>
      <c r="J9">
        <v>1</v>
      </c>
      <c r="K9">
        <v>1</v>
      </c>
      <c r="L9" t="s">
        <v>67</v>
      </c>
      <c r="M9" t="str">
        <f t="shared" si="2"/>
        <v>DKK</v>
      </c>
    </row>
    <row r="10" spans="2:13" x14ac:dyDescent="0.25">
      <c r="B10" t="s">
        <v>16</v>
      </c>
      <c r="C10" t="s">
        <v>1</v>
      </c>
      <c r="D10" t="str">
        <f t="shared" si="0"/>
        <v>DKKAMTNC1Y=</v>
      </c>
      <c r="E10">
        <f>_xll.RtGet("IDN",D10,"BID")</f>
        <v>-0.54</v>
      </c>
      <c r="F10">
        <f>_xll.RtGet("IDN",D10,"ASK")</f>
        <v>-0.48000000000000004</v>
      </c>
      <c r="G10">
        <f t="shared" si="1"/>
        <v>-0.51</v>
      </c>
      <c r="H10">
        <v>1</v>
      </c>
      <c r="I10">
        <v>1</v>
      </c>
      <c r="J10">
        <v>1</v>
      </c>
      <c r="K10">
        <v>1</v>
      </c>
      <c r="L10" t="s">
        <v>67</v>
      </c>
      <c r="M10" t="str">
        <f t="shared" si="2"/>
        <v>DKK</v>
      </c>
    </row>
    <row r="11" spans="2:13" x14ac:dyDescent="0.25">
      <c r="B11" t="s">
        <v>17</v>
      </c>
      <c r="C11" t="s">
        <v>1</v>
      </c>
      <c r="D11" t="str">
        <f t="shared" si="0"/>
        <v>DKKAMTNC2Y=</v>
      </c>
      <c r="E11">
        <f>_xll.RtGet("IDN",D11,"BID")</f>
        <v>-0.46700000000000003</v>
      </c>
      <c r="F11">
        <f>_xll.RtGet("IDN",D11,"ASK")</f>
        <v>-0.437</v>
      </c>
      <c r="G11">
        <f t="shared" si="1"/>
        <v>-0.45200000000000001</v>
      </c>
      <c r="H11">
        <v>1</v>
      </c>
      <c r="I11">
        <v>1</v>
      </c>
      <c r="J11">
        <v>1</v>
      </c>
      <c r="K11">
        <v>1</v>
      </c>
      <c r="L11" t="s">
        <v>67</v>
      </c>
      <c r="M11" t="str">
        <f t="shared" si="2"/>
        <v>DKK</v>
      </c>
    </row>
    <row r="12" spans="2:13" x14ac:dyDescent="0.25">
      <c r="B12" t="s">
        <v>18</v>
      </c>
      <c r="C12" t="s">
        <v>1</v>
      </c>
      <c r="D12" t="str">
        <f t="shared" si="0"/>
        <v>DKKAMTNC3Y=</v>
      </c>
      <c r="E12">
        <f>_xll.RtGet("IDN",D12,"BID")</f>
        <v>-0.41950000000000004</v>
      </c>
      <c r="F12">
        <f>_xll.RtGet("IDN",D12,"ASK")</f>
        <v>-0.38950000000000001</v>
      </c>
      <c r="G12">
        <f t="shared" si="1"/>
        <v>-0.40450000000000003</v>
      </c>
      <c r="H12">
        <v>1</v>
      </c>
      <c r="I12">
        <v>1</v>
      </c>
      <c r="J12">
        <v>1</v>
      </c>
      <c r="K12">
        <v>1</v>
      </c>
      <c r="L12" t="s">
        <v>67</v>
      </c>
      <c r="M12" t="str">
        <f t="shared" si="2"/>
        <v>DKK</v>
      </c>
    </row>
    <row r="13" spans="2:13" x14ac:dyDescent="0.25">
      <c r="B13" t="s">
        <v>19</v>
      </c>
      <c r="C13" t="s">
        <v>1</v>
      </c>
      <c r="D13" t="str">
        <f t="shared" si="0"/>
        <v>DKKAMTNC4Y=</v>
      </c>
      <c r="E13">
        <f>_xll.RtGet("IDN",D13,"BID")</f>
        <v>-0.34770000000000001</v>
      </c>
      <c r="F13">
        <f>_xll.RtGet("IDN",D13,"ASK")</f>
        <v>-0.30770000000000003</v>
      </c>
      <c r="G13">
        <f t="shared" si="1"/>
        <v>-0.32769999999999999</v>
      </c>
      <c r="H13">
        <v>1</v>
      </c>
      <c r="I13">
        <v>1</v>
      </c>
      <c r="J13">
        <v>1</v>
      </c>
      <c r="K13">
        <v>1</v>
      </c>
      <c r="L13" t="s">
        <v>67</v>
      </c>
      <c r="M13" t="str">
        <f t="shared" si="2"/>
        <v>DKK</v>
      </c>
    </row>
    <row r="14" spans="2:13" x14ac:dyDescent="0.25">
      <c r="B14" t="s">
        <v>20</v>
      </c>
      <c r="C14" t="s">
        <v>1</v>
      </c>
      <c r="D14" t="str">
        <f t="shared" si="0"/>
        <v>DKKAMTNC5Y=</v>
      </c>
      <c r="E14">
        <f>_xll.RtGet("IDN",D14,"BID")</f>
        <v>-0.2979</v>
      </c>
      <c r="F14">
        <f>_xll.RtGet("IDN",D14,"ASK")</f>
        <v>-0.2379</v>
      </c>
      <c r="G14">
        <f t="shared" si="1"/>
        <v>-0.26790000000000003</v>
      </c>
      <c r="H14">
        <v>1</v>
      </c>
      <c r="I14">
        <v>1</v>
      </c>
      <c r="J14">
        <v>1</v>
      </c>
      <c r="K14">
        <v>1</v>
      </c>
      <c r="L14" t="s">
        <v>67</v>
      </c>
      <c r="M14" t="str">
        <f t="shared" si="2"/>
        <v>DKK</v>
      </c>
    </row>
  </sheetData>
  <dataValidations count="1">
    <dataValidation type="list" allowBlank="1" showInputMessage="1" showErrorMessage="1" sqref="L5:L14" xr:uid="{39430AE2-3D7A-472D-B310-6894DA3F9C66}">
      <formula1>"MID,BIDASK"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D4A00-B25D-4B3E-957E-4D7DAE3BEC3F}">
  <sheetPr>
    <tabColor theme="4" tint="0.59999389629810485"/>
  </sheetPr>
  <dimension ref="B2:M21"/>
  <sheetViews>
    <sheetView workbookViewId="0">
      <selection activeCell="P2" sqref="P2"/>
    </sheetView>
  </sheetViews>
  <sheetFormatPr defaultRowHeight="15" x14ac:dyDescent="0.25"/>
  <cols>
    <col min="2" max="2" width="8.7109375" bestFit="1" customWidth="1"/>
    <col min="3" max="3" width="5.28515625" bestFit="1" customWidth="1"/>
    <col min="4" max="4" width="12.2851562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</cols>
  <sheetData>
    <row r="2" spans="2:13" x14ac:dyDescent="0.25">
      <c r="B2" s="1" t="s">
        <v>70</v>
      </c>
      <c r="C2" s="2" t="s">
        <v>70</v>
      </c>
      <c r="D2" s="2"/>
      <c r="E2" s="2"/>
      <c r="F2" s="2"/>
      <c r="G2" s="2"/>
      <c r="H2" s="2"/>
      <c r="I2" s="2"/>
      <c r="J2" s="2"/>
      <c r="K2" s="3"/>
      <c r="L2" s="3"/>
      <c r="M2" s="3"/>
    </row>
    <row r="3" spans="2:13" x14ac:dyDescent="0.25">
      <c r="B3" s="4" t="s">
        <v>55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</row>
    <row r="4" spans="2:13" x14ac:dyDescent="0.25">
      <c r="B4" s="5" t="s">
        <v>0</v>
      </c>
      <c r="C4" s="5" t="s">
        <v>56</v>
      </c>
      <c r="D4" s="5" t="s">
        <v>57</v>
      </c>
      <c r="E4" s="5" t="s">
        <v>58</v>
      </c>
      <c r="F4" s="5" t="s">
        <v>59</v>
      </c>
      <c r="G4" s="5" t="s">
        <v>60</v>
      </c>
      <c r="H4" s="6" t="s">
        <v>61</v>
      </c>
      <c r="I4" s="6" t="s">
        <v>62</v>
      </c>
      <c r="J4" s="6" t="s">
        <v>63</v>
      </c>
      <c r="K4" s="6" t="s">
        <v>64</v>
      </c>
      <c r="L4" s="6" t="s">
        <v>65</v>
      </c>
      <c r="M4" s="7" t="s">
        <v>66</v>
      </c>
    </row>
    <row r="5" spans="2:13" x14ac:dyDescent="0.25">
      <c r="B5" t="s">
        <v>71</v>
      </c>
      <c r="C5" t="s">
        <v>1</v>
      </c>
      <c r="D5" t="str">
        <f>_xlfn.CONCAT(C$2,B5,"OIS=")</f>
        <v>GBPSWOIS=</v>
      </c>
      <c r="E5">
        <f>_xll.RtGet("IDN",D5,"BID")</f>
        <v>5.5100000000000003E-2</v>
      </c>
      <c r="F5">
        <f>_xll.RtGet("IDN",D5,"ASK")</f>
        <v>7.51E-2</v>
      </c>
      <c r="G5">
        <f>AVERAGE(E5:F5)</f>
        <v>6.5100000000000005E-2</v>
      </c>
      <c r="H5">
        <v>1</v>
      </c>
      <c r="I5">
        <v>1</v>
      </c>
      <c r="J5">
        <v>1</v>
      </c>
      <c r="K5">
        <v>1</v>
      </c>
      <c r="L5" t="s">
        <v>67</v>
      </c>
      <c r="M5" t="str">
        <f>B$2</f>
        <v>GBP</v>
      </c>
    </row>
    <row r="6" spans="2:13" x14ac:dyDescent="0.25">
      <c r="B6" t="s">
        <v>72</v>
      </c>
      <c r="C6" t="s">
        <v>1</v>
      </c>
      <c r="D6" t="str">
        <f t="shared" ref="D6:D21" si="0">_xlfn.CONCAT(C$2,B6,"OIS=")</f>
        <v>GBP2WOIS=</v>
      </c>
      <c r="E6">
        <f>_xll.RtGet("IDN",D6,"BID")</f>
        <v>5.57E-2</v>
      </c>
      <c r="F6">
        <f>_xll.RtGet("IDN",D6,"ASK")</f>
        <v>7.5700000000000003E-2</v>
      </c>
      <c r="G6">
        <f t="shared" ref="G6:G21" si="1">AVERAGE(E6:F6)</f>
        <v>6.5700000000000008E-2</v>
      </c>
      <c r="H6">
        <v>1</v>
      </c>
      <c r="I6">
        <v>1</v>
      </c>
      <c r="J6">
        <v>1</v>
      </c>
      <c r="K6">
        <v>1</v>
      </c>
      <c r="L6" t="s">
        <v>67</v>
      </c>
      <c r="M6" t="str">
        <f t="shared" ref="M6:M21" si="2">B$2</f>
        <v>GBP</v>
      </c>
    </row>
    <row r="7" spans="2:13" x14ac:dyDescent="0.25">
      <c r="B7" t="s">
        <v>5</v>
      </c>
      <c r="C7" t="s">
        <v>1</v>
      </c>
      <c r="D7" t="str">
        <f t="shared" si="0"/>
        <v>GBP1MOIS=</v>
      </c>
      <c r="E7">
        <f>_xll.RtGet("IDN",D7,"BID")</f>
        <v>5.6000000000000001E-2</v>
      </c>
      <c r="F7">
        <f>_xll.RtGet("IDN",D7,"ASK")</f>
        <v>7.5999999999999998E-2</v>
      </c>
      <c r="G7">
        <f t="shared" si="1"/>
        <v>6.6000000000000003E-2</v>
      </c>
      <c r="H7">
        <v>1</v>
      </c>
      <c r="I7">
        <v>1</v>
      </c>
      <c r="J7">
        <v>1</v>
      </c>
      <c r="K7">
        <v>1</v>
      </c>
      <c r="L7" t="s">
        <v>67</v>
      </c>
      <c r="M7" t="str">
        <f t="shared" si="2"/>
        <v>GBP</v>
      </c>
    </row>
    <row r="8" spans="2:13" x14ac:dyDescent="0.25">
      <c r="B8" t="s">
        <v>6</v>
      </c>
      <c r="C8" t="s">
        <v>1</v>
      </c>
      <c r="D8" t="str">
        <f t="shared" si="0"/>
        <v>GBP2MOIS=</v>
      </c>
      <c r="E8">
        <f>_xll.RtGet("IDN",D8,"BID")</f>
        <v>5.6800000000000003E-2</v>
      </c>
      <c r="F8">
        <f>_xll.RtGet("IDN",D8,"ASK")</f>
        <v>7.6800000000000007E-2</v>
      </c>
      <c r="G8">
        <f t="shared" si="1"/>
        <v>6.6799999999999998E-2</v>
      </c>
      <c r="H8">
        <v>1</v>
      </c>
      <c r="I8">
        <v>1</v>
      </c>
      <c r="J8">
        <v>1</v>
      </c>
      <c r="K8">
        <v>1</v>
      </c>
      <c r="L8" t="s">
        <v>67</v>
      </c>
      <c r="M8" t="str">
        <f t="shared" si="2"/>
        <v>GBP</v>
      </c>
    </row>
    <row r="9" spans="2:13" x14ac:dyDescent="0.25">
      <c r="B9" t="s">
        <v>7</v>
      </c>
      <c r="C9" t="s">
        <v>1</v>
      </c>
      <c r="D9" t="str">
        <f t="shared" si="0"/>
        <v>GBP3MOIS=</v>
      </c>
      <c r="E9">
        <f>_xll.RtGet("IDN",D9,"BID")</f>
        <v>5.8000000000000003E-2</v>
      </c>
      <c r="F9">
        <f>_xll.RtGet("IDN",D9,"ASK")</f>
        <v>7.8E-2</v>
      </c>
      <c r="G9">
        <f t="shared" si="1"/>
        <v>6.8000000000000005E-2</v>
      </c>
      <c r="H9">
        <v>1</v>
      </c>
      <c r="I9">
        <v>1</v>
      </c>
      <c r="J9">
        <v>1</v>
      </c>
      <c r="K9">
        <v>1</v>
      </c>
      <c r="L9" t="s">
        <v>67</v>
      </c>
      <c r="M9" t="str">
        <f t="shared" si="2"/>
        <v>GBP</v>
      </c>
    </row>
    <row r="10" spans="2:13" x14ac:dyDescent="0.25">
      <c r="B10" t="s">
        <v>8</v>
      </c>
      <c r="C10" t="s">
        <v>1</v>
      </c>
      <c r="D10" t="str">
        <f t="shared" si="0"/>
        <v>GBP4MOIS=</v>
      </c>
      <c r="E10">
        <f>_xll.RtGet("IDN",D10,"BID")</f>
        <v>5.9700000000000003E-2</v>
      </c>
      <c r="F10">
        <f>_xll.RtGet("IDN",D10,"ASK")</f>
        <v>7.9700000000000007E-2</v>
      </c>
      <c r="G10">
        <f t="shared" si="1"/>
        <v>6.9700000000000012E-2</v>
      </c>
      <c r="H10">
        <v>1</v>
      </c>
      <c r="I10">
        <v>1</v>
      </c>
      <c r="J10">
        <v>1</v>
      </c>
      <c r="K10">
        <v>1</v>
      </c>
      <c r="L10" t="s">
        <v>67</v>
      </c>
      <c r="M10" t="str">
        <f t="shared" si="2"/>
        <v>GBP</v>
      </c>
    </row>
    <row r="11" spans="2:13" x14ac:dyDescent="0.25">
      <c r="B11" t="s">
        <v>9</v>
      </c>
      <c r="C11" t="s">
        <v>1</v>
      </c>
      <c r="D11" t="str">
        <f t="shared" si="0"/>
        <v>GBP5MOIS=</v>
      </c>
      <c r="E11">
        <f>_xll.RtGet("IDN",D11,"BID")</f>
        <v>6.1600000000000002E-2</v>
      </c>
      <c r="F11">
        <f>_xll.RtGet("IDN",D11,"ASK")</f>
        <v>8.1600000000000006E-2</v>
      </c>
      <c r="G11">
        <f t="shared" si="1"/>
        <v>7.1599999999999997E-2</v>
      </c>
      <c r="H11">
        <v>1</v>
      </c>
      <c r="I11">
        <v>1</v>
      </c>
      <c r="J11">
        <v>1</v>
      </c>
      <c r="K11">
        <v>1</v>
      </c>
      <c r="L11" t="s">
        <v>67</v>
      </c>
      <c r="M11" t="str">
        <f t="shared" si="2"/>
        <v>GBP</v>
      </c>
    </row>
    <row r="12" spans="2:13" x14ac:dyDescent="0.25">
      <c r="B12" t="s">
        <v>10</v>
      </c>
      <c r="C12" t="s">
        <v>1</v>
      </c>
      <c r="D12" t="str">
        <f t="shared" si="0"/>
        <v>GBP6MOIS=</v>
      </c>
      <c r="E12">
        <f>_xll.RtGet("IDN",D12,"BID")</f>
        <v>6.3899999999999998E-2</v>
      </c>
      <c r="F12">
        <f>_xll.RtGet("IDN",D12,"ASK")</f>
        <v>8.3900000000000002E-2</v>
      </c>
      <c r="G12">
        <f t="shared" si="1"/>
        <v>7.3899999999999993E-2</v>
      </c>
      <c r="H12">
        <v>1</v>
      </c>
      <c r="I12">
        <v>1</v>
      </c>
      <c r="J12">
        <v>1</v>
      </c>
      <c r="K12">
        <v>1</v>
      </c>
      <c r="L12" t="s">
        <v>67</v>
      </c>
      <c r="M12" t="str">
        <f t="shared" si="2"/>
        <v>GBP</v>
      </c>
    </row>
    <row r="13" spans="2:13" x14ac:dyDescent="0.25">
      <c r="B13" t="s">
        <v>11</v>
      </c>
      <c r="C13" t="s">
        <v>1</v>
      </c>
      <c r="D13" t="str">
        <f t="shared" si="0"/>
        <v>GBP7MOIS=</v>
      </c>
      <c r="E13">
        <f>_xll.RtGet("IDN",D13,"BID")</f>
        <v>6.6400000000000001E-2</v>
      </c>
      <c r="F13">
        <f>_xll.RtGet("IDN",D13,"ASK")</f>
        <v>8.6400000000000005E-2</v>
      </c>
      <c r="G13">
        <f t="shared" si="1"/>
        <v>7.6399999999999996E-2</v>
      </c>
      <c r="H13">
        <v>1</v>
      </c>
      <c r="I13">
        <v>1</v>
      </c>
      <c r="J13">
        <v>1</v>
      </c>
      <c r="K13">
        <v>1</v>
      </c>
      <c r="L13" t="s">
        <v>67</v>
      </c>
      <c r="M13" t="str">
        <f t="shared" si="2"/>
        <v>GBP</v>
      </c>
    </row>
    <row r="14" spans="2:13" x14ac:dyDescent="0.25">
      <c r="B14" t="s">
        <v>12</v>
      </c>
      <c r="C14" t="s">
        <v>1</v>
      </c>
      <c r="D14" t="str">
        <f t="shared" si="0"/>
        <v>GBP8MOIS=</v>
      </c>
      <c r="E14">
        <f>_xll.RtGet("IDN",D14,"BID")</f>
        <v>6.9199999999999998E-2</v>
      </c>
      <c r="F14">
        <f>_xll.RtGet("IDN",D14,"ASK")</f>
        <v>8.9200000000000002E-2</v>
      </c>
      <c r="G14">
        <f t="shared" si="1"/>
        <v>7.9199999999999993E-2</v>
      </c>
      <c r="H14">
        <v>1</v>
      </c>
      <c r="I14">
        <v>1</v>
      </c>
      <c r="J14">
        <v>1</v>
      </c>
      <c r="K14">
        <v>1</v>
      </c>
      <c r="L14" t="s">
        <v>67</v>
      </c>
      <c r="M14" t="str">
        <f t="shared" si="2"/>
        <v>GBP</v>
      </c>
    </row>
    <row r="15" spans="2:13" x14ac:dyDescent="0.25">
      <c r="B15" t="s">
        <v>13</v>
      </c>
      <c r="C15" t="s">
        <v>1</v>
      </c>
      <c r="D15" t="str">
        <f t="shared" si="0"/>
        <v>GBP9MOIS=</v>
      </c>
      <c r="E15">
        <f>_xll.RtGet("IDN",D15,"BID")</f>
        <v>7.2400000000000006E-2</v>
      </c>
      <c r="F15">
        <f>_xll.RtGet("IDN",D15,"ASK")</f>
        <v>9.240000000000001E-2</v>
      </c>
      <c r="G15">
        <f t="shared" si="1"/>
        <v>8.2400000000000001E-2</v>
      </c>
      <c r="H15">
        <v>1</v>
      </c>
      <c r="I15">
        <v>1</v>
      </c>
      <c r="J15">
        <v>1</v>
      </c>
      <c r="K15">
        <v>1</v>
      </c>
      <c r="L15" t="s">
        <v>67</v>
      </c>
      <c r="M15" t="str">
        <f t="shared" si="2"/>
        <v>GBP</v>
      </c>
    </row>
    <row r="16" spans="2:13" x14ac:dyDescent="0.25">
      <c r="B16" t="s">
        <v>14</v>
      </c>
      <c r="C16" t="s">
        <v>1</v>
      </c>
      <c r="D16" t="str">
        <f t="shared" si="0"/>
        <v>GBP10MOIS=</v>
      </c>
      <c r="E16">
        <f>_xll.RtGet("IDN",D16,"BID")</f>
        <v>7.5900000000000009E-2</v>
      </c>
      <c r="F16">
        <f>_xll.RtGet("IDN",D16,"ASK")</f>
        <v>9.5899999999999999E-2</v>
      </c>
      <c r="G16">
        <f t="shared" si="1"/>
        <v>8.5900000000000004E-2</v>
      </c>
      <c r="H16">
        <v>1</v>
      </c>
      <c r="I16">
        <v>1</v>
      </c>
      <c r="J16">
        <v>1</v>
      </c>
      <c r="K16">
        <v>1</v>
      </c>
      <c r="L16" t="s">
        <v>67</v>
      </c>
      <c r="M16" t="str">
        <f t="shared" si="2"/>
        <v>GBP</v>
      </c>
    </row>
    <row r="17" spans="2:13" x14ac:dyDescent="0.25">
      <c r="B17" t="s">
        <v>15</v>
      </c>
      <c r="C17" t="s">
        <v>1</v>
      </c>
      <c r="D17" t="str">
        <f t="shared" si="0"/>
        <v>GBP11MOIS=</v>
      </c>
      <c r="E17">
        <f>_xll.RtGet("IDN",D17,"BID")</f>
        <v>8.0100000000000005E-2</v>
      </c>
      <c r="F17">
        <f>_xll.RtGet("IDN",D17,"ASK")</f>
        <v>0.10010000000000001</v>
      </c>
      <c r="G17">
        <f t="shared" si="1"/>
        <v>9.0100000000000013E-2</v>
      </c>
      <c r="H17">
        <v>1</v>
      </c>
      <c r="I17">
        <v>1</v>
      </c>
      <c r="J17">
        <v>1</v>
      </c>
      <c r="K17">
        <v>1</v>
      </c>
      <c r="L17" t="s">
        <v>67</v>
      </c>
      <c r="M17" t="str">
        <f t="shared" si="2"/>
        <v>GBP</v>
      </c>
    </row>
    <row r="18" spans="2:13" x14ac:dyDescent="0.25">
      <c r="B18" t="s">
        <v>16</v>
      </c>
      <c r="C18" t="s">
        <v>1</v>
      </c>
      <c r="D18" t="str">
        <f t="shared" si="0"/>
        <v>GBP1YOIS=</v>
      </c>
      <c r="E18">
        <f>_xll.RtGet("IDN",D18,"BID")</f>
        <v>8.3799999999999999E-2</v>
      </c>
      <c r="F18">
        <f>_xll.RtGet("IDN",D18,"ASK")</f>
        <v>0.1038</v>
      </c>
      <c r="G18">
        <f t="shared" si="1"/>
        <v>9.3799999999999994E-2</v>
      </c>
      <c r="H18">
        <v>1</v>
      </c>
      <c r="I18">
        <v>1</v>
      </c>
      <c r="J18">
        <v>1</v>
      </c>
      <c r="K18">
        <v>1</v>
      </c>
      <c r="L18" t="s">
        <v>67</v>
      </c>
      <c r="M18" t="str">
        <f t="shared" si="2"/>
        <v>GBP</v>
      </c>
    </row>
    <row r="19" spans="2:13" x14ac:dyDescent="0.25">
      <c r="B19" t="s">
        <v>39</v>
      </c>
      <c r="C19" t="s">
        <v>1</v>
      </c>
      <c r="D19" t="str">
        <f t="shared" si="0"/>
        <v>GBP18MOIS=</v>
      </c>
      <c r="E19">
        <f>_xll.RtGet("IDN",D19,"BID")</f>
        <v>0.1139</v>
      </c>
      <c r="F19">
        <f>_xll.RtGet("IDN",D19,"ASK")</f>
        <v>0.13390000000000002</v>
      </c>
      <c r="G19">
        <f t="shared" si="1"/>
        <v>0.12390000000000001</v>
      </c>
      <c r="H19">
        <v>1</v>
      </c>
      <c r="I19">
        <v>1</v>
      </c>
      <c r="J19">
        <v>1</v>
      </c>
      <c r="K19">
        <v>1</v>
      </c>
      <c r="L19" t="s">
        <v>67</v>
      </c>
      <c r="M19" t="str">
        <f t="shared" si="2"/>
        <v>GBP</v>
      </c>
    </row>
    <row r="20" spans="2:13" x14ac:dyDescent="0.25">
      <c r="B20" t="s">
        <v>17</v>
      </c>
      <c r="C20" t="s">
        <v>1</v>
      </c>
      <c r="D20" t="str">
        <f t="shared" si="0"/>
        <v>GBP2YOIS=</v>
      </c>
      <c r="E20">
        <f>_xll.RtGet("IDN",D20,"BID")</f>
        <v>0.14550000000000002</v>
      </c>
      <c r="F20">
        <f>_xll.RtGet("IDN",D20,"ASK")</f>
        <v>0.1605</v>
      </c>
      <c r="G20">
        <f t="shared" si="1"/>
        <v>0.15300000000000002</v>
      </c>
      <c r="H20">
        <v>1</v>
      </c>
      <c r="I20">
        <v>1</v>
      </c>
      <c r="J20">
        <v>1</v>
      </c>
      <c r="K20">
        <v>1</v>
      </c>
      <c r="L20" t="s">
        <v>67</v>
      </c>
      <c r="M20" t="str">
        <f t="shared" si="2"/>
        <v>GBP</v>
      </c>
    </row>
    <row r="21" spans="2:13" x14ac:dyDescent="0.25">
      <c r="B21" t="s">
        <v>18</v>
      </c>
      <c r="C21" t="s">
        <v>1</v>
      </c>
      <c r="D21" t="str">
        <f t="shared" si="0"/>
        <v>GBP3YOIS=</v>
      </c>
      <c r="E21">
        <f>_xll.RtGet("IDN",D21,"BID")</f>
        <v>0.18390000000000001</v>
      </c>
      <c r="F21">
        <f>_xll.RtGet("IDN",D21,"ASK")</f>
        <v>0.21390000000000001</v>
      </c>
      <c r="G21">
        <f t="shared" si="1"/>
        <v>0.19890000000000002</v>
      </c>
      <c r="H21">
        <v>1</v>
      </c>
      <c r="I21">
        <v>1</v>
      </c>
      <c r="J21">
        <v>1</v>
      </c>
      <c r="K21">
        <v>1</v>
      </c>
      <c r="L21" t="s">
        <v>67</v>
      </c>
      <c r="M21" t="str">
        <f t="shared" si="2"/>
        <v>GBP</v>
      </c>
    </row>
  </sheetData>
  <dataValidations disablePrompts="1" count="1">
    <dataValidation type="list" allowBlank="1" showInputMessage="1" showErrorMessage="1" sqref="L5:L21" xr:uid="{D3A8BFBE-9CD8-4143-9B9C-E9E997C64251}">
      <formula1>"MID,BIDASK"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0FD4-9B4A-4D03-BBFB-A8EA3FBD9DF6}">
  <sheetPr>
    <tabColor theme="7"/>
  </sheetPr>
  <dimension ref="B2:H7"/>
  <sheetViews>
    <sheetView tabSelected="1" workbookViewId="0">
      <selection activeCell="T9" sqref="T9"/>
    </sheetView>
  </sheetViews>
  <sheetFormatPr defaultRowHeight="15" x14ac:dyDescent="0.25"/>
  <cols>
    <col min="2" max="2" width="23" bestFit="1" customWidth="1"/>
    <col min="3" max="3" width="8.85546875" bestFit="1" customWidth="1"/>
    <col min="4" max="4" width="9.28515625" bestFit="1" customWidth="1"/>
    <col min="5" max="5" width="9.7109375" bestFit="1" customWidth="1"/>
    <col min="6" max="6" width="14.85546875" bestFit="1" customWidth="1"/>
    <col min="7" max="8" width="9.28515625" bestFit="1" customWidth="1"/>
  </cols>
  <sheetData>
    <row r="2" spans="2:8" ht="15.75" x14ac:dyDescent="0.25">
      <c r="C2" s="8" t="s">
        <v>74</v>
      </c>
      <c r="D2" s="8" t="s">
        <v>73</v>
      </c>
      <c r="E2" s="8" t="s">
        <v>76</v>
      </c>
      <c r="F2" s="8" t="s">
        <v>68</v>
      </c>
      <c r="G2" s="8" t="s">
        <v>53</v>
      </c>
      <c r="H2" s="8" t="s">
        <v>70</v>
      </c>
    </row>
    <row r="3" spans="2:8" ht="15.75" x14ac:dyDescent="0.25">
      <c r="B3" s="8" t="s">
        <v>86</v>
      </c>
      <c r="C3" s="9" t="s">
        <v>98</v>
      </c>
      <c r="D3" s="9" t="s">
        <v>103</v>
      </c>
      <c r="E3" s="9" t="s">
        <v>108</v>
      </c>
      <c r="F3" s="9" t="s">
        <v>109</v>
      </c>
      <c r="G3" s="9" t="s">
        <v>110</v>
      </c>
      <c r="H3" s="9" t="s">
        <v>95</v>
      </c>
    </row>
    <row r="4" spans="2:8" ht="15.75" x14ac:dyDescent="0.25">
      <c r="B4" s="8" t="s">
        <v>87</v>
      </c>
      <c r="C4" s="9" t="s">
        <v>99</v>
      </c>
      <c r="D4" s="9" t="s">
        <v>104</v>
      </c>
      <c r="E4" s="9" t="s">
        <v>113</v>
      </c>
      <c r="F4" s="9" t="s">
        <v>116</v>
      </c>
      <c r="G4" s="9" t="s">
        <v>111</v>
      </c>
      <c r="H4" s="9" t="s">
        <v>96</v>
      </c>
    </row>
    <row r="5" spans="2:8" ht="15.75" x14ac:dyDescent="0.25">
      <c r="B5" s="8" t="s">
        <v>88</v>
      </c>
      <c r="C5" s="9" t="s">
        <v>100</v>
      </c>
      <c r="D5" s="9" t="s">
        <v>105</v>
      </c>
      <c r="E5" s="9" t="s">
        <v>115</v>
      </c>
      <c r="F5" s="9" t="s">
        <v>117</v>
      </c>
      <c r="G5" s="9" t="s">
        <v>115</v>
      </c>
      <c r="H5" s="9" t="s">
        <v>89</v>
      </c>
    </row>
    <row r="6" spans="2:8" ht="15.75" x14ac:dyDescent="0.25">
      <c r="B6" s="8" t="s">
        <v>33</v>
      </c>
      <c r="C6" s="9" t="s">
        <v>101</v>
      </c>
      <c r="D6" s="9" t="s">
        <v>106</v>
      </c>
      <c r="E6" s="9" t="s">
        <v>114</v>
      </c>
      <c r="F6" s="9" t="s">
        <v>118</v>
      </c>
      <c r="G6" s="9" t="s">
        <v>112</v>
      </c>
      <c r="H6" s="9" t="s">
        <v>97</v>
      </c>
    </row>
    <row r="7" spans="2:8" ht="15.75" x14ac:dyDescent="0.25">
      <c r="B7" s="8" t="s">
        <v>2</v>
      </c>
      <c r="C7" s="9" t="s">
        <v>102</v>
      </c>
      <c r="D7" s="9" t="s">
        <v>107</v>
      </c>
      <c r="E7" s="9" t="s">
        <v>121</v>
      </c>
      <c r="F7" s="9" t="s">
        <v>119</v>
      </c>
      <c r="G7" s="9" t="s">
        <v>120</v>
      </c>
      <c r="H7" s="9" t="s">
        <v>95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42B10-AD6D-4DB0-8947-A02792C9F596}">
  <sheetPr>
    <tabColor theme="2" tint="-9.9978637043366805E-2"/>
  </sheetPr>
  <dimension ref="B2:C8"/>
  <sheetViews>
    <sheetView workbookViewId="0">
      <selection activeCell="F19" sqref="A1:XFD1048576"/>
    </sheetView>
  </sheetViews>
  <sheetFormatPr defaultRowHeight="15" x14ac:dyDescent="0.25"/>
  <cols>
    <col min="2" max="2" width="12.7109375" bestFit="1" customWidth="1"/>
    <col min="3" max="3" width="10.5703125" bestFit="1" customWidth="1"/>
  </cols>
  <sheetData>
    <row r="2" spans="2:3" ht="15.75" x14ac:dyDescent="0.25">
      <c r="B2" s="8" t="s">
        <v>90</v>
      </c>
      <c r="C2" s="8" t="s">
        <v>91</v>
      </c>
    </row>
    <row r="3" spans="2:3" x14ac:dyDescent="0.25">
      <c r="B3" s="9" t="s">
        <v>74</v>
      </c>
      <c r="C3" s="9" t="s">
        <v>94</v>
      </c>
    </row>
    <row r="4" spans="2:3" x14ac:dyDescent="0.25">
      <c r="B4" s="9" t="s">
        <v>73</v>
      </c>
      <c r="C4" s="9" t="s">
        <v>93</v>
      </c>
    </row>
    <row r="5" spans="2:3" x14ac:dyDescent="0.25">
      <c r="B5" s="9" t="s">
        <v>76</v>
      </c>
      <c r="C5" s="9" t="s">
        <v>92</v>
      </c>
    </row>
    <row r="6" spans="2:3" x14ac:dyDescent="0.25">
      <c r="B6" s="9" t="s">
        <v>68</v>
      </c>
    </row>
    <row r="7" spans="2:3" x14ac:dyDescent="0.25">
      <c r="B7" s="9" t="s">
        <v>53</v>
      </c>
    </row>
    <row r="8" spans="2:3" x14ac:dyDescent="0.25">
      <c r="B8" s="9" t="s">
        <v>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SEK</vt:lpstr>
      <vt:lpstr>USD</vt:lpstr>
      <vt:lpstr>NOK</vt:lpstr>
      <vt:lpstr>EUR</vt:lpstr>
      <vt:lpstr>DKK</vt:lpstr>
      <vt:lpstr>GBP</vt:lpstr>
      <vt:lpstr>RIC</vt:lpstr>
      <vt:lpstr>DataValdiation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Gerdin Börjesson</dc:creator>
  <cp:lastModifiedBy>Fredrik Gerdin Börjesson</cp:lastModifiedBy>
  <dcterms:created xsi:type="dcterms:W3CDTF">2020-03-20T10:28:12Z</dcterms:created>
  <dcterms:modified xsi:type="dcterms:W3CDTF">2020-03-20T14:00:24Z</dcterms:modified>
</cp:coreProperties>
</file>