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"/>
    </mc:Choice>
  </mc:AlternateContent>
  <xr:revisionPtr revIDLastSave="0" documentId="13_ncr:1_{14E05283-DF21-4AFC-A779-ED301483CA93}" xr6:coauthVersionLast="36" xr6:coauthVersionMax="45" xr10:uidLastSave="{00000000-0000-0000-0000-000000000000}"/>
  <bookViews>
    <workbookView xWindow="-120" yWindow="1980" windowWidth="29040" windowHeight="15990" tabRatio="794" xr2:uid="{CB33115E-7841-4E48-8745-23DB52C94076}"/>
  </bookViews>
  <sheets>
    <sheet name="Frågor" sheetId="13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</sheets>
  <definedNames>
    <definedName name="_xlnm._FilterDatabase" localSheetId="11" hidden="1">AppendixTables!$B$4:$M$63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7" l="1"/>
  <c r="Q37" i="12" l="1"/>
  <c r="R37" i="12" s="1"/>
  <c r="M35" i="2"/>
  <c r="Q6" i="12"/>
  <c r="P6" i="12" s="1"/>
  <c r="Q7" i="12"/>
  <c r="W7" i="12" s="1"/>
  <c r="Z7" i="12"/>
  <c r="Q8" i="12"/>
  <c r="R8" i="12" s="1"/>
  <c r="Q9" i="12"/>
  <c r="R9" i="12" s="1"/>
  <c r="S9" i="12"/>
  <c r="Y9" i="12"/>
  <c r="Q10" i="12"/>
  <c r="P10" i="12" s="1"/>
  <c r="W10" i="12"/>
  <c r="X10" i="12"/>
  <c r="Q11" i="12"/>
  <c r="W11" i="12" s="1"/>
  <c r="S11" i="12"/>
  <c r="Z11" i="12"/>
  <c r="Q12" i="12"/>
  <c r="S12" i="12" s="1"/>
  <c r="R12" i="12"/>
  <c r="V12" i="12"/>
  <c r="Q13" i="12"/>
  <c r="R13" i="12" s="1"/>
  <c r="Q14" i="12"/>
  <c r="P14" i="12" s="1"/>
  <c r="Q15" i="12"/>
  <c r="P15" i="12" s="1"/>
  <c r="Q16" i="12"/>
  <c r="Q17" i="12"/>
  <c r="R17" i="12" s="1"/>
  <c r="Q18" i="12"/>
  <c r="P18" i="12" s="1"/>
  <c r="Q19" i="12"/>
  <c r="P19" i="12" s="1"/>
  <c r="Q20" i="12"/>
  <c r="W20" i="12" s="1"/>
  <c r="Q21" i="12"/>
  <c r="R21" i="12" s="1"/>
  <c r="Q22" i="12"/>
  <c r="P22" i="12" s="1"/>
  <c r="X22" i="12"/>
  <c r="Q23" i="12"/>
  <c r="P23" i="12" s="1"/>
  <c r="S23" i="12"/>
  <c r="V23" i="12"/>
  <c r="W23" i="12"/>
  <c r="Z23" i="12"/>
  <c r="Q24" i="12"/>
  <c r="W24" i="12" s="1"/>
  <c r="R24" i="12"/>
  <c r="S24" i="12"/>
  <c r="Q25" i="12"/>
  <c r="R25" i="12" s="1"/>
  <c r="Q26" i="12"/>
  <c r="P26" i="12" s="1"/>
  <c r="Q27" i="12"/>
  <c r="P27" i="12" s="1"/>
  <c r="X27" i="12"/>
  <c r="Q28" i="12"/>
  <c r="S28" i="12" s="1"/>
  <c r="Q29" i="12"/>
  <c r="R29" i="12" s="1"/>
  <c r="Z29" i="12"/>
  <c r="Q30" i="12"/>
  <c r="Z30" i="12"/>
  <c r="Q31" i="12"/>
  <c r="P31" i="12" s="1"/>
  <c r="X31" i="12"/>
  <c r="Q32" i="12"/>
  <c r="Q33" i="12"/>
  <c r="Q34" i="12"/>
  <c r="Q5" i="12"/>
  <c r="W5" i="1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F97" i="2"/>
  <c r="P56" i="6"/>
  <c r="P49" i="5"/>
  <c r="P88" i="4"/>
  <c r="P20" i="4"/>
  <c r="P38" i="4"/>
  <c r="P19" i="5"/>
  <c r="F11" i="2"/>
  <c r="P94" i="2"/>
  <c r="P13" i="6"/>
  <c r="P78" i="4"/>
  <c r="P77" i="4"/>
  <c r="E97" i="2"/>
  <c r="P52" i="4"/>
  <c r="P64" i="4"/>
  <c r="P12" i="2"/>
  <c r="P92" i="2"/>
  <c r="P21" i="6"/>
  <c r="P86" i="4"/>
  <c r="P125" i="4"/>
  <c r="F6" i="2"/>
  <c r="P61" i="4"/>
  <c r="P26" i="6"/>
  <c r="P27" i="4"/>
  <c r="F89" i="2"/>
  <c r="P9" i="6"/>
  <c r="P53" i="5"/>
  <c r="P112" i="4"/>
  <c r="P44" i="4"/>
  <c r="P102" i="4"/>
  <c r="P45" i="6"/>
  <c r="P45" i="4"/>
  <c r="E89" i="2"/>
  <c r="P33" i="6"/>
  <c r="P27" i="5"/>
  <c r="P13" i="4"/>
  <c r="P68" i="4"/>
  <c r="P98" i="2"/>
  <c r="P48" i="6"/>
  <c r="P41" i="5"/>
  <c r="P12" i="4"/>
  <c r="P134" i="4"/>
  <c r="P60" i="4"/>
  <c r="P107" i="4"/>
  <c r="P42" i="4"/>
  <c r="P40" i="4"/>
  <c r="P17" i="6"/>
  <c r="P95" i="2"/>
  <c r="E98" i="2"/>
  <c r="G42" i="3"/>
  <c r="P14" i="2"/>
  <c r="P14" i="6"/>
  <c r="P93" i="2"/>
  <c r="P96" i="4"/>
  <c r="P90" i="2"/>
  <c r="P36" i="4"/>
  <c r="F21" i="2"/>
  <c r="P69" i="4"/>
  <c r="P11" i="2"/>
  <c r="F13" i="2"/>
  <c r="P39" i="4"/>
  <c r="P40" i="6"/>
  <c r="P55" i="6"/>
  <c r="E96" i="2"/>
  <c r="P49" i="6"/>
  <c r="P43" i="5"/>
  <c r="P9" i="4"/>
  <c r="P84" i="4"/>
  <c r="P56" i="4"/>
  <c r="P23" i="4"/>
  <c r="F15" i="2"/>
  <c r="E93" i="2"/>
  <c r="P14" i="5"/>
  <c r="P53" i="4"/>
  <c r="P58" i="4"/>
  <c r="P46" i="6"/>
  <c r="P7" i="2"/>
  <c r="P26" i="4"/>
  <c r="F8" i="2"/>
  <c r="P89" i="2"/>
  <c r="P22" i="5"/>
  <c r="P101" i="4"/>
  <c r="P66" i="4"/>
  <c r="F19" i="2"/>
  <c r="P105" i="4"/>
  <c r="P39" i="5"/>
  <c r="G35" i="2"/>
  <c r="P87" i="2"/>
  <c r="P10" i="6"/>
  <c r="P20" i="5"/>
  <c r="P33" i="4"/>
  <c r="P108" i="4"/>
  <c r="P120" i="4"/>
  <c r="P25" i="5"/>
  <c r="P10" i="2"/>
  <c r="F96" i="2"/>
  <c r="P34" i="6"/>
  <c r="P44" i="5"/>
  <c r="P57" i="4"/>
  <c r="P132" i="4"/>
  <c r="P86" i="2"/>
  <c r="P41" i="6"/>
  <c r="P35" i="5"/>
  <c r="E90" i="2"/>
  <c r="P50" i="4"/>
  <c r="P28" i="6"/>
  <c r="P28" i="5"/>
  <c r="P8" i="6"/>
  <c r="P49" i="4"/>
  <c r="P7" i="4"/>
  <c r="P20" i="2"/>
  <c r="P34" i="5"/>
  <c r="P61" i="6"/>
  <c r="P47" i="4"/>
  <c r="P85" i="4"/>
  <c r="P28" i="4"/>
  <c r="P76" i="4"/>
  <c r="P52" i="5"/>
  <c r="E9" i="2"/>
  <c r="P23" i="5"/>
  <c r="F92" i="2"/>
  <c r="P62" i="6"/>
  <c r="P19" i="4"/>
  <c r="P17" i="5"/>
  <c r="P117" i="4"/>
  <c r="F17" i="2"/>
  <c r="F91" i="2"/>
  <c r="P50" i="6"/>
  <c r="P6" i="4"/>
  <c r="P73" i="4"/>
  <c r="P93" i="4"/>
  <c r="P18" i="4"/>
  <c r="P128" i="4"/>
  <c r="P6" i="2"/>
  <c r="P22" i="6"/>
  <c r="P7" i="5"/>
  <c r="P55" i="4"/>
  <c r="P122" i="4"/>
  <c r="P18" i="6"/>
  <c r="F5" i="2"/>
  <c r="P37" i="4"/>
  <c r="E10" i="2"/>
  <c r="P30" i="6"/>
  <c r="P15" i="5"/>
  <c r="P63" i="4"/>
  <c r="P29" i="4"/>
  <c r="P5" i="2"/>
  <c r="P67" i="4"/>
  <c r="P36" i="5"/>
  <c r="E12" i="2"/>
  <c r="P96" i="2"/>
  <c r="P19" i="6"/>
  <c r="P30" i="4"/>
  <c r="P97" i="4"/>
  <c r="E20" i="2"/>
  <c r="P82" i="4"/>
  <c r="P46" i="4"/>
  <c r="E11" i="2"/>
  <c r="P88" i="2"/>
  <c r="P43" i="6"/>
  <c r="P54" i="4"/>
  <c r="P121" i="4"/>
  <c r="E14" i="2"/>
  <c r="F88" i="2"/>
  <c r="P42" i="6"/>
  <c r="P45" i="5"/>
  <c r="E18" i="2"/>
  <c r="P6" i="5"/>
  <c r="E86" i="2"/>
  <c r="F20" i="2"/>
  <c r="P50" i="5"/>
  <c r="P39" i="6"/>
  <c r="P29" i="5"/>
  <c r="F10" i="2"/>
  <c r="P9" i="2"/>
  <c r="P74" i="4"/>
  <c r="P17" i="2"/>
  <c r="P98" i="4"/>
  <c r="P126" i="4"/>
  <c r="P16" i="2"/>
  <c r="P114" i="4"/>
  <c r="E94" i="2"/>
  <c r="P10" i="5"/>
  <c r="P35" i="6"/>
  <c r="P104" i="4"/>
  <c r="P11" i="4"/>
  <c r="P71" i="4"/>
  <c r="P75" i="4"/>
  <c r="P95" i="4"/>
  <c r="P51" i="5"/>
  <c r="E5" i="2"/>
  <c r="P33" i="5"/>
  <c r="P48" i="5"/>
  <c r="E8" i="2"/>
  <c r="P91" i="2"/>
  <c r="P20" i="6"/>
  <c r="P70" i="4"/>
  <c r="P21" i="4"/>
  <c r="E13" i="2"/>
  <c r="P131" i="4"/>
  <c r="P90" i="4"/>
  <c r="P19" i="2"/>
  <c r="P7" i="6"/>
  <c r="P21" i="5"/>
  <c r="P119" i="4"/>
  <c r="P43" i="4"/>
  <c r="P31" i="5"/>
  <c r="F90" i="2"/>
  <c r="P80" i="4"/>
  <c r="F7" i="2"/>
  <c r="P15" i="6"/>
  <c r="P8" i="5"/>
  <c r="P127" i="4"/>
  <c r="P51" i="4"/>
  <c r="E95" i="2"/>
  <c r="F9" i="2"/>
  <c r="P87" i="4"/>
  <c r="E16" i="2"/>
  <c r="F98" i="2"/>
  <c r="P29" i="6"/>
  <c r="P94" i="4"/>
  <c r="P10" i="4"/>
  <c r="F95" i="2"/>
  <c r="P116" i="4"/>
  <c r="P109" i="4"/>
  <c r="E21" i="2"/>
  <c r="E87" i="2"/>
  <c r="P53" i="6"/>
  <c r="P118" i="4"/>
  <c r="P34" i="4"/>
  <c r="P15" i="2"/>
  <c r="F87" i="2"/>
  <c r="P51" i="6"/>
  <c r="P62" i="4"/>
  <c r="F16" i="2"/>
  <c r="P32" i="4"/>
  <c r="P21" i="2"/>
  <c r="P115" i="4"/>
  <c r="P30" i="5"/>
  <c r="P113" i="4"/>
  <c r="P31" i="4"/>
  <c r="F93" i="2"/>
  <c r="P37" i="5"/>
  <c r="P31" i="6"/>
  <c r="P59" i="6"/>
  <c r="P79" i="4"/>
  <c r="P52" i="6"/>
  <c r="P38" i="5"/>
  <c r="P38" i="6"/>
  <c r="P24" i="6"/>
  <c r="P47" i="5"/>
  <c r="P6" i="6"/>
  <c r="P106" i="4"/>
  <c r="P13" i="2"/>
  <c r="F18" i="2"/>
  <c r="P60" i="6"/>
  <c r="P42" i="5"/>
  <c r="P111" i="4"/>
  <c r="P35" i="4"/>
  <c r="P27" i="6"/>
  <c r="P32" i="6"/>
  <c r="P91" i="4"/>
  <c r="E88" i="2"/>
  <c r="P57" i="6"/>
  <c r="P13" i="5"/>
  <c r="P17" i="4"/>
  <c r="P92" i="4"/>
  <c r="P41" i="4"/>
  <c r="P32" i="5"/>
  <c r="P35" i="2"/>
  <c r="F94" i="2"/>
  <c r="P44" i="6"/>
  <c r="P12" i="5"/>
  <c r="P25" i="4"/>
  <c r="P100" i="4"/>
  <c r="P11" i="5"/>
  <c r="E92" i="2"/>
  <c r="P124" i="4"/>
  <c r="P8" i="2"/>
  <c r="P23" i="6"/>
  <c r="P16" i="5"/>
  <c r="P130" i="4"/>
  <c r="P59" i="4"/>
  <c r="P37" i="6"/>
  <c r="P97" i="2"/>
  <c r="P103" i="4"/>
  <c r="F12" i="2"/>
  <c r="P47" i="6"/>
  <c r="P40" i="5"/>
  <c r="P8" i="4"/>
  <c r="P83" i="4"/>
  <c r="E15" i="2"/>
  <c r="P12" i="6"/>
  <c r="P26" i="5"/>
  <c r="P16" i="4"/>
  <c r="E17" i="2"/>
  <c r="P58" i="6"/>
  <c r="P18" i="5"/>
  <c r="P24" i="4"/>
  <c r="P99" i="4"/>
  <c r="P24" i="5"/>
  <c r="P46" i="5"/>
  <c r="P18" i="2"/>
  <c r="E91" i="2"/>
  <c r="P36" i="6"/>
  <c r="P14" i="4"/>
  <c r="P81" i="4"/>
  <c r="E7" i="2"/>
  <c r="P133" i="4"/>
  <c r="P110" i="4"/>
  <c r="F14" i="2"/>
  <c r="F86" i="2"/>
  <c r="P11" i="6"/>
  <c r="P22" i="4"/>
  <c r="P89" i="4"/>
  <c r="E6" i="2"/>
  <c r="P15" i="4"/>
  <c r="P54" i="6"/>
  <c r="P65" i="4"/>
  <c r="E19" i="2"/>
  <c r="P16" i="6"/>
  <c r="P9" i="5"/>
  <c r="P48" i="4"/>
  <c r="P123" i="4"/>
  <c r="P25" i="6"/>
  <c r="P72" i="4"/>
  <c r="P129" i="4"/>
  <c r="Z37" i="12" l="1"/>
  <c r="Y37" i="12"/>
  <c r="P37" i="12"/>
  <c r="X37" i="12"/>
  <c r="V37" i="12"/>
  <c r="W37" i="12"/>
  <c r="T37" i="12"/>
  <c r="S37" i="12"/>
  <c r="Y5" i="12"/>
  <c r="W27" i="12"/>
  <c r="Z24" i="12"/>
  <c r="X19" i="12"/>
  <c r="Z15" i="12"/>
  <c r="Z5" i="12"/>
  <c r="S27" i="12"/>
  <c r="V24" i="12"/>
  <c r="W19" i="12"/>
  <c r="X15" i="12"/>
  <c r="Z12" i="12"/>
  <c r="Z10" i="12"/>
  <c r="P9" i="12"/>
  <c r="W15" i="12"/>
  <c r="Z18" i="12"/>
  <c r="V15" i="12"/>
  <c r="Z26" i="12"/>
  <c r="X26" i="12"/>
  <c r="Z21" i="12"/>
  <c r="W18" i="12"/>
  <c r="S15" i="12"/>
  <c r="W31" i="12"/>
  <c r="Z27" i="12"/>
  <c r="Z25" i="12"/>
  <c r="Z20" i="12"/>
  <c r="Z14" i="12"/>
  <c r="X11" i="12"/>
  <c r="X9" i="12"/>
  <c r="T19" i="12"/>
  <c r="T11" i="12"/>
  <c r="T15" i="12"/>
  <c r="T7" i="12"/>
  <c r="W16" i="12"/>
  <c r="T16" i="12"/>
  <c r="V16" i="12"/>
  <c r="R16" i="12"/>
  <c r="S16" i="12"/>
  <c r="P34" i="12"/>
  <c r="X34" i="12"/>
  <c r="Z34" i="12"/>
  <c r="X5" i="12"/>
  <c r="V5" i="12"/>
  <c r="R5" i="12"/>
  <c r="R33" i="12"/>
  <c r="Z33" i="12"/>
  <c r="P30" i="12"/>
  <c r="X30" i="12"/>
  <c r="W32" i="12"/>
  <c r="R32" i="12"/>
  <c r="S32" i="12"/>
  <c r="V32" i="12"/>
  <c r="Z32" i="12"/>
  <c r="P5" i="12"/>
  <c r="S5" i="12"/>
  <c r="W28" i="12"/>
  <c r="V28" i="12"/>
  <c r="Z28" i="12"/>
  <c r="R28" i="12"/>
  <c r="T5" i="12"/>
  <c r="Z31" i="12"/>
  <c r="Z19" i="12"/>
  <c r="X18" i="12"/>
  <c r="V9" i="12"/>
  <c r="X7" i="12"/>
  <c r="X20" i="12"/>
  <c r="X14" i="12"/>
  <c r="T12" i="12"/>
  <c r="S7" i="12"/>
  <c r="V31" i="12"/>
  <c r="Z22" i="12"/>
  <c r="V20" i="12"/>
  <c r="V19" i="12"/>
  <c r="Z17" i="12"/>
  <c r="W14" i="12"/>
  <c r="V8" i="12"/>
  <c r="Z6" i="12"/>
  <c r="T20" i="12"/>
  <c r="S31" i="12"/>
  <c r="V27" i="12"/>
  <c r="X23" i="12"/>
  <c r="W22" i="12"/>
  <c r="S20" i="12"/>
  <c r="S19" i="12"/>
  <c r="V11" i="12"/>
  <c r="Z9" i="12"/>
  <c r="W6" i="12"/>
  <c r="R20" i="12"/>
  <c r="T8" i="12"/>
  <c r="V6" i="12"/>
  <c r="S8" i="12"/>
  <c r="V7" i="12"/>
  <c r="X6" i="12"/>
  <c r="W34" i="12"/>
  <c r="Y33" i="12"/>
  <c r="P33" i="12"/>
  <c r="X17" i="12"/>
  <c r="Z16" i="12"/>
  <c r="V14" i="12"/>
  <c r="X13" i="12"/>
  <c r="P17" i="12"/>
  <c r="V34" i="12"/>
  <c r="X33" i="12"/>
  <c r="V30" i="12"/>
  <c r="X29" i="12"/>
  <c r="V22" i="12"/>
  <c r="X21" i="12"/>
  <c r="V18" i="12"/>
  <c r="V10" i="12"/>
  <c r="Z8" i="12"/>
  <c r="W33" i="12"/>
  <c r="Y32" i="12"/>
  <c r="P32" i="12"/>
  <c r="R31" i="12"/>
  <c r="W29" i="12"/>
  <c r="Y28" i="12"/>
  <c r="P28" i="12"/>
  <c r="R27" i="12"/>
  <c r="W25" i="12"/>
  <c r="Y24" i="12"/>
  <c r="P24" i="12"/>
  <c r="R23" i="12"/>
  <c r="W21" i="12"/>
  <c r="Y20" i="12"/>
  <c r="P20" i="12"/>
  <c r="R19" i="12"/>
  <c r="T18" i="12"/>
  <c r="W17" i="12"/>
  <c r="Y16" i="12"/>
  <c r="P16" i="12"/>
  <c r="R15" i="12"/>
  <c r="T14" i="12"/>
  <c r="W13" i="12"/>
  <c r="Y12" i="12"/>
  <c r="P12" i="12"/>
  <c r="R11" i="12"/>
  <c r="T10" i="12"/>
  <c r="W9" i="12"/>
  <c r="Y8" i="12"/>
  <c r="P8" i="12"/>
  <c r="R7" i="12"/>
  <c r="T6" i="12"/>
  <c r="W26" i="12"/>
  <c r="Y25" i="12"/>
  <c r="P25" i="12"/>
  <c r="Y21" i="12"/>
  <c r="P21" i="12"/>
  <c r="Y17" i="12"/>
  <c r="S10" i="12"/>
  <c r="S6" i="12"/>
  <c r="Z13" i="12"/>
  <c r="W30" i="12"/>
  <c r="Y29" i="12"/>
  <c r="P29" i="12"/>
  <c r="Y13" i="12"/>
  <c r="P13" i="12"/>
  <c r="V26" i="12"/>
  <c r="X25" i="12"/>
  <c r="S34" i="12"/>
  <c r="V33" i="12"/>
  <c r="X32" i="12"/>
  <c r="S30" i="12"/>
  <c r="V29" i="12"/>
  <c r="X28" i="12"/>
  <c r="S26" i="12"/>
  <c r="V25" i="12"/>
  <c r="X24" i="12"/>
  <c r="S22" i="12"/>
  <c r="V21" i="12"/>
  <c r="S18" i="12"/>
  <c r="V17" i="12"/>
  <c r="X16" i="12"/>
  <c r="S14" i="12"/>
  <c r="V13" i="12"/>
  <c r="X12" i="12"/>
  <c r="X8" i="12"/>
  <c r="R34" i="12"/>
  <c r="Y31" i="12"/>
  <c r="R30" i="12"/>
  <c r="Y27" i="12"/>
  <c r="R26" i="12"/>
  <c r="Y23" i="12"/>
  <c r="R22" i="12"/>
  <c r="T21" i="12"/>
  <c r="Y19" i="12"/>
  <c r="R18" i="12"/>
  <c r="T17" i="12"/>
  <c r="Y15" i="12"/>
  <c r="R14" i="12"/>
  <c r="T13" i="12"/>
  <c r="W12" i="12"/>
  <c r="Y11" i="12"/>
  <c r="P11" i="12"/>
  <c r="R10" i="12"/>
  <c r="T9" i="12"/>
  <c r="W8" i="12"/>
  <c r="Y7" i="12"/>
  <c r="P7" i="12"/>
  <c r="R6" i="12"/>
  <c r="S29" i="12"/>
  <c r="S25" i="12"/>
  <c r="S21" i="12"/>
  <c r="S17" i="12"/>
  <c r="S13" i="12"/>
  <c r="S33" i="12"/>
  <c r="Y34" i="12"/>
  <c r="Y30" i="12"/>
  <c r="Y26" i="12"/>
  <c r="Y22" i="12"/>
  <c r="Y18" i="12"/>
  <c r="Y14" i="12"/>
  <c r="Y10" i="12"/>
  <c r="Y6" i="12"/>
  <c r="G19" i="2"/>
  <c r="G17" i="2"/>
  <c r="G9" i="2"/>
  <c r="G20" i="2"/>
  <c r="G15" i="2"/>
  <c r="G7" i="2"/>
  <c r="G10" i="2"/>
  <c r="G13" i="2"/>
  <c r="G18" i="2"/>
  <c r="G21" i="2"/>
  <c r="G16" i="2"/>
  <c r="G8" i="2"/>
  <c r="G11" i="2"/>
  <c r="G12" i="2"/>
  <c r="G14" i="2"/>
  <c r="G6" i="2"/>
  <c r="G5" i="2"/>
  <c r="G98" i="2"/>
  <c r="G93" i="2"/>
  <c r="G90" i="2"/>
  <c r="G87" i="2"/>
  <c r="G95" i="2"/>
  <c r="G92" i="2"/>
  <c r="G91" i="2"/>
  <c r="G97" i="2"/>
  <c r="G88" i="2"/>
  <c r="G96" i="2"/>
  <c r="G89" i="2"/>
  <c r="G86" i="2"/>
  <c r="G94" i="2"/>
  <c r="P3" i="6"/>
  <c r="P3" i="5"/>
  <c r="P3" i="4"/>
  <c r="P3" i="3"/>
  <c r="P3" i="2"/>
  <c r="P18" i="3"/>
  <c r="P53" i="2"/>
  <c r="P34" i="2"/>
  <c r="P63" i="2"/>
  <c r="P50" i="2"/>
  <c r="P27" i="2"/>
  <c r="P39" i="2"/>
  <c r="P17" i="3"/>
  <c r="P77" i="2"/>
  <c r="P74" i="2"/>
  <c r="P44" i="2"/>
  <c r="P67" i="2"/>
  <c r="P24" i="3"/>
  <c r="P46" i="2"/>
  <c r="P61" i="2"/>
  <c r="P34" i="3"/>
  <c r="P68" i="2"/>
  <c r="P78" i="2"/>
  <c r="P15" i="3"/>
  <c r="P31" i="3"/>
  <c r="P70" i="2"/>
  <c r="P12" i="3"/>
  <c r="P19" i="3"/>
  <c r="P52" i="2"/>
  <c r="P7" i="3"/>
  <c r="P35" i="3"/>
  <c r="P13" i="3"/>
  <c r="P45" i="2"/>
  <c r="P22" i="3"/>
  <c r="P5" i="6"/>
  <c r="P5" i="5"/>
  <c r="P72" i="2"/>
  <c r="P54" i="2"/>
  <c r="P73" i="2"/>
  <c r="P22" i="2"/>
  <c r="P26" i="3"/>
  <c r="P33" i="2"/>
  <c r="P31" i="2"/>
  <c r="P21" i="3"/>
  <c r="P8" i="3"/>
  <c r="P36" i="2"/>
  <c r="P25" i="3"/>
  <c r="P51" i="2"/>
  <c r="P28" i="2"/>
  <c r="P56" i="2"/>
  <c r="P20" i="3"/>
  <c r="P43" i="2"/>
  <c r="P32" i="3"/>
  <c r="P79" i="2"/>
  <c r="P33" i="3"/>
  <c r="P48" i="2"/>
  <c r="P30" i="2"/>
  <c r="P55" i="2"/>
  <c r="P11" i="3"/>
  <c r="P9" i="3"/>
  <c r="P27" i="3"/>
  <c r="P66" i="2"/>
  <c r="P23" i="2"/>
  <c r="P76" i="2"/>
  <c r="P59" i="2"/>
  <c r="P30" i="3"/>
  <c r="P49" i="2"/>
  <c r="P6" i="3"/>
  <c r="P32" i="2"/>
  <c r="P71" i="2"/>
  <c r="P36" i="3"/>
  <c r="P10" i="3"/>
  <c r="P26" i="2"/>
  <c r="P37" i="2"/>
  <c r="P29" i="2"/>
  <c r="P38" i="2"/>
  <c r="P42" i="2"/>
  <c r="P14" i="3"/>
  <c r="P24" i="2"/>
  <c r="P5" i="3"/>
  <c r="P58" i="2"/>
  <c r="P80" i="2"/>
  <c r="P23" i="3"/>
  <c r="P40" i="2"/>
  <c r="P69" i="2"/>
  <c r="P75" i="2"/>
  <c r="P41" i="2"/>
  <c r="P25" i="2"/>
  <c r="P29" i="3"/>
  <c r="P60" i="2"/>
  <c r="P65" i="2"/>
  <c r="P5" i="4"/>
  <c r="P16" i="3"/>
  <c r="P62" i="2"/>
  <c r="P57" i="2"/>
  <c r="P28" i="3"/>
  <c r="P47" i="2"/>
  <c r="P64" i="2"/>
  <c r="T22" i="12" l="1"/>
  <c r="T30" i="12"/>
  <c r="T29" i="12"/>
  <c r="T28" i="12"/>
  <c r="T27" i="12"/>
  <c r="T34" i="12"/>
  <c r="T26" i="12"/>
  <c r="T33" i="12"/>
  <c r="T25" i="12"/>
  <c r="T32" i="12"/>
  <c r="T24" i="12"/>
  <c r="T31" i="12"/>
  <c r="T23" i="12"/>
  <c r="P3" i="1"/>
  <c r="BQ6" i="12"/>
  <c r="BP6" i="12" s="1"/>
  <c r="BQ7" i="12"/>
  <c r="BY7" i="12" s="1"/>
  <c r="BQ8" i="12"/>
  <c r="BX8" i="12" s="1"/>
  <c r="BQ9" i="12"/>
  <c r="BW9" i="12" s="1"/>
  <c r="BQ10" i="12"/>
  <c r="BQ11" i="12"/>
  <c r="BZ11" i="12" s="1"/>
  <c r="BQ12" i="12"/>
  <c r="BR12" i="12" s="1"/>
  <c r="BQ13" i="12"/>
  <c r="BV13" i="12" s="1"/>
  <c r="BQ14" i="12"/>
  <c r="BY14" i="12" s="1"/>
  <c r="BQ15" i="12"/>
  <c r="BY15" i="12" s="1"/>
  <c r="BQ16" i="12"/>
  <c r="BR16" i="12" s="1"/>
  <c r="BQ17" i="12"/>
  <c r="BW17" i="12" s="1"/>
  <c r="BQ18" i="12"/>
  <c r="BR18" i="12" s="1"/>
  <c r="BQ19" i="12"/>
  <c r="BP19" i="12" s="1"/>
  <c r="BQ20" i="12"/>
  <c r="BS20" i="12" s="1"/>
  <c r="BQ21" i="12"/>
  <c r="BV21" i="12" s="1"/>
  <c r="BQ24" i="12"/>
  <c r="BR24" i="12" s="1"/>
  <c r="BQ25" i="12"/>
  <c r="BX25" i="12" s="1"/>
  <c r="BQ26" i="12"/>
  <c r="BS26" i="12" s="1"/>
  <c r="BQ27" i="12"/>
  <c r="BR27" i="12" s="1"/>
  <c r="BQ28" i="12"/>
  <c r="BS28" i="12" s="1"/>
  <c r="BQ29" i="12"/>
  <c r="BV29" i="12" s="1"/>
  <c r="BQ30" i="12"/>
  <c r="BV30" i="12" s="1"/>
  <c r="BQ33" i="12"/>
  <c r="BV33" i="12" s="1"/>
  <c r="BQ34" i="12"/>
  <c r="BX34" i="12" s="1"/>
  <c r="BQ35" i="12"/>
  <c r="BW35" i="12" s="1"/>
  <c r="BQ36" i="12"/>
  <c r="BS36" i="12" s="1"/>
  <c r="BQ37" i="12"/>
  <c r="BS37" i="12" s="1"/>
  <c r="BQ38" i="12"/>
  <c r="BP38" i="12" s="1"/>
  <c r="BQ39" i="12"/>
  <c r="BZ39" i="12" s="1"/>
  <c r="BQ40" i="12"/>
  <c r="BS40" i="12" s="1"/>
  <c r="BQ41" i="12"/>
  <c r="BP41" i="12" s="1"/>
  <c r="BQ42" i="12"/>
  <c r="BP42" i="12" s="1"/>
  <c r="BQ43" i="12"/>
  <c r="BW43" i="12" s="1"/>
  <c r="BQ44" i="12"/>
  <c r="BY44" i="12" s="1"/>
  <c r="BQ45" i="12"/>
  <c r="BV45" i="12" s="1"/>
  <c r="BQ46" i="12"/>
  <c r="BS46" i="12" s="1"/>
  <c r="BQ47" i="12"/>
  <c r="BP47" i="12" s="1"/>
  <c r="BQ48" i="12"/>
  <c r="BZ48" i="12" s="1"/>
  <c r="BQ49" i="12"/>
  <c r="BS49" i="12" s="1"/>
  <c r="BQ52" i="12"/>
  <c r="BV52" i="12" s="1"/>
  <c r="BQ53" i="12"/>
  <c r="BP53" i="12" s="1"/>
  <c r="BQ54" i="12"/>
  <c r="BR54" i="12" s="1"/>
  <c r="BQ55" i="12"/>
  <c r="BV55" i="12" s="1"/>
  <c r="BQ56" i="12"/>
  <c r="BV56" i="12" s="1"/>
  <c r="BQ57" i="12"/>
  <c r="BS57" i="12" s="1"/>
  <c r="BQ58" i="12"/>
  <c r="BS58" i="12" s="1"/>
  <c r="BQ59" i="12"/>
  <c r="BZ59" i="12" s="1"/>
  <c r="BQ60" i="12"/>
  <c r="BV60" i="12" s="1"/>
  <c r="BQ61" i="12"/>
  <c r="BV61" i="12" s="1"/>
  <c r="BQ62" i="12"/>
  <c r="BP62" i="12" s="1"/>
  <c r="BQ63" i="12"/>
  <c r="BS63" i="12" s="1"/>
  <c r="BQ64" i="12"/>
  <c r="BQ65" i="12"/>
  <c r="BP65" i="12" s="1"/>
  <c r="BQ66" i="12"/>
  <c r="BS66" i="12" s="1"/>
  <c r="BQ67" i="12"/>
  <c r="BR67" i="12" s="1"/>
  <c r="BQ68" i="12"/>
  <c r="BQ5" i="12"/>
  <c r="BX5" i="12" s="1"/>
  <c r="BD6" i="12"/>
  <c r="BC6" i="12" s="1"/>
  <c r="BD7" i="12"/>
  <c r="BL7" i="12" s="1"/>
  <c r="BD8" i="12"/>
  <c r="BK8" i="12" s="1"/>
  <c r="BD9" i="12"/>
  <c r="BJ9" i="12" s="1"/>
  <c r="BD10" i="12"/>
  <c r="BI10" i="12" s="1"/>
  <c r="BD11" i="12"/>
  <c r="BF11" i="12" s="1"/>
  <c r="BD12" i="12"/>
  <c r="BD13" i="12"/>
  <c r="BF13" i="12" s="1"/>
  <c r="BD14" i="12"/>
  <c r="BC14" i="12" s="1"/>
  <c r="BD17" i="12"/>
  <c r="BL17" i="12" s="1"/>
  <c r="BD18" i="12"/>
  <c r="BK18" i="12" s="1"/>
  <c r="BD19" i="12"/>
  <c r="BJ19" i="12" s="1"/>
  <c r="BD20" i="12"/>
  <c r="BI20" i="12" s="1"/>
  <c r="BD21" i="12"/>
  <c r="BF21" i="12" s="1"/>
  <c r="BD22" i="12"/>
  <c r="BL22" i="12" s="1"/>
  <c r="BD23" i="12"/>
  <c r="BJ23" i="12" s="1"/>
  <c r="BD24" i="12"/>
  <c r="BC24" i="12" s="1"/>
  <c r="BD27" i="12"/>
  <c r="BL27" i="12" s="1"/>
  <c r="BD28" i="12"/>
  <c r="BK28" i="12" s="1"/>
  <c r="BD29" i="12"/>
  <c r="BJ29" i="12" s="1"/>
  <c r="BD30" i="12"/>
  <c r="BF30" i="12" s="1"/>
  <c r="BD31" i="12"/>
  <c r="BF31" i="12" s="1"/>
  <c r="BD32" i="12"/>
  <c r="BL32" i="12" s="1"/>
  <c r="BD33" i="12"/>
  <c r="BF33" i="12" s="1"/>
  <c r="BD34" i="12"/>
  <c r="BL34" i="12" s="1"/>
  <c r="BD35" i="12"/>
  <c r="BL35" i="12" s="1"/>
  <c r="BD36" i="12"/>
  <c r="BK36" i="12" s="1"/>
  <c r="BD37" i="12"/>
  <c r="BJ37" i="12" s="1"/>
  <c r="BD38" i="12"/>
  <c r="BD39" i="12"/>
  <c r="BE39" i="12" s="1"/>
  <c r="BD40" i="12"/>
  <c r="BF40" i="12" s="1"/>
  <c r="BD41" i="12"/>
  <c r="BK41" i="12" s="1"/>
  <c r="BD42" i="12"/>
  <c r="BE42" i="12" s="1"/>
  <c r="BD45" i="12"/>
  <c r="BI45" i="12" s="1"/>
  <c r="BD46" i="12"/>
  <c r="BD47" i="12"/>
  <c r="BJ47" i="12" s="1"/>
  <c r="BD48" i="12"/>
  <c r="BF48" i="12" s="1"/>
  <c r="BD49" i="12"/>
  <c r="BI49" i="12" s="1"/>
  <c r="BD50" i="12"/>
  <c r="BF50" i="12" s="1"/>
  <c r="BD51" i="12"/>
  <c r="BC51" i="12" s="1"/>
  <c r="BD52" i="12"/>
  <c r="BE52" i="12" s="1"/>
  <c r="BD53" i="12"/>
  <c r="BE53" i="12" s="1"/>
  <c r="BD54" i="12"/>
  <c r="BI54" i="12" s="1"/>
  <c r="BD55" i="12"/>
  <c r="BJ55" i="12" s="1"/>
  <c r="BD56" i="12"/>
  <c r="BE56" i="12" s="1"/>
  <c r="BD57" i="12"/>
  <c r="BI57" i="12" s="1"/>
  <c r="BD58" i="12"/>
  <c r="BM58" i="12" s="1"/>
  <c r="BD59" i="12"/>
  <c r="BL59" i="12" s="1"/>
  <c r="BD5" i="12"/>
  <c r="BE5" i="12" s="1"/>
  <c r="AQ67" i="12"/>
  <c r="AR67" i="12" s="1"/>
  <c r="AQ68" i="12"/>
  <c r="AP68" i="12" s="1"/>
  <c r="AQ69" i="12"/>
  <c r="AR69" i="12" s="1"/>
  <c r="AQ70" i="12"/>
  <c r="AX70" i="12" s="1"/>
  <c r="AQ73" i="12"/>
  <c r="AY73" i="12" s="1"/>
  <c r="AQ74" i="12"/>
  <c r="AS74" i="12" s="1"/>
  <c r="AQ75" i="12"/>
  <c r="AX75" i="12" s="1"/>
  <c r="AQ76" i="12"/>
  <c r="AW76" i="12" s="1"/>
  <c r="AQ77" i="12"/>
  <c r="AQ78" i="12"/>
  <c r="AS78" i="12" s="1"/>
  <c r="AQ79" i="12"/>
  <c r="AR79" i="12" s="1"/>
  <c r="AQ80" i="12"/>
  <c r="AP80" i="12" s="1"/>
  <c r="AQ81" i="12"/>
  <c r="AR81" i="12" s="1"/>
  <c r="AQ82" i="12"/>
  <c r="AQ83" i="12"/>
  <c r="AX83" i="12" s="1"/>
  <c r="AQ84" i="12"/>
  <c r="AW84" i="12" s="1"/>
  <c r="AQ85" i="12"/>
  <c r="AV85" i="12" s="1"/>
  <c r="AQ86" i="12"/>
  <c r="AQ87" i="12"/>
  <c r="AR87" i="12" s="1"/>
  <c r="AQ88" i="12"/>
  <c r="AY88" i="12" s="1"/>
  <c r="AQ89" i="12"/>
  <c r="AR89" i="12" s="1"/>
  <c r="AQ90" i="12"/>
  <c r="AY90" i="12" s="1"/>
  <c r="AQ91" i="12"/>
  <c r="AQ92" i="12"/>
  <c r="AW92" i="12" s="1"/>
  <c r="AQ93" i="12"/>
  <c r="AV93" i="12" s="1"/>
  <c r="AQ94" i="12"/>
  <c r="AS94" i="12" s="1"/>
  <c r="AQ95" i="12"/>
  <c r="AQ96" i="12"/>
  <c r="AS96" i="12" s="1"/>
  <c r="AQ97" i="12"/>
  <c r="AW97" i="12" s="1"/>
  <c r="AQ98" i="12"/>
  <c r="AW98" i="12" s="1"/>
  <c r="AQ99" i="12"/>
  <c r="AV99" i="12" s="1"/>
  <c r="AQ100" i="12"/>
  <c r="AQ101" i="12"/>
  <c r="AZ101" i="12" s="1"/>
  <c r="AQ102" i="12"/>
  <c r="AX102" i="12" s="1"/>
  <c r="AQ103" i="12"/>
  <c r="AW103" i="12" s="1"/>
  <c r="AQ104" i="12"/>
  <c r="AP104" i="12" s="1"/>
  <c r="AQ105" i="12"/>
  <c r="AQ106" i="12"/>
  <c r="AZ106" i="12" s="1"/>
  <c r="AQ107" i="12"/>
  <c r="AW107" i="12" s="1"/>
  <c r="AQ108" i="12"/>
  <c r="AV108" i="12" s="1"/>
  <c r="AQ109" i="12"/>
  <c r="AP109" i="12" s="1"/>
  <c r="AQ110" i="12"/>
  <c r="AP110" i="12" s="1"/>
  <c r="AQ111" i="12"/>
  <c r="AW111" i="12" s="1"/>
  <c r="AQ112" i="12"/>
  <c r="AY112" i="12" s="1"/>
  <c r="AQ113" i="12"/>
  <c r="AV113" i="12" s="1"/>
  <c r="AQ114" i="12"/>
  <c r="AQ115" i="12"/>
  <c r="AP115" i="12" s="1"/>
  <c r="AQ116" i="12"/>
  <c r="AV116" i="12" s="1"/>
  <c r="AQ117" i="12"/>
  <c r="AY117" i="12" s="1"/>
  <c r="AQ118" i="12"/>
  <c r="AP118" i="12" s="1"/>
  <c r="AQ119" i="12"/>
  <c r="AZ119" i="12" s="1"/>
  <c r="AQ120" i="12"/>
  <c r="AW120" i="12" s="1"/>
  <c r="AQ121" i="12"/>
  <c r="AV121" i="12" s="1"/>
  <c r="AQ122" i="12"/>
  <c r="AQ123" i="12"/>
  <c r="AQ124" i="12"/>
  <c r="AZ124" i="12" s="1"/>
  <c r="AQ125" i="12"/>
  <c r="AZ125" i="12" s="1"/>
  <c r="AQ126" i="12"/>
  <c r="AZ126" i="12" s="1"/>
  <c r="AQ127" i="12"/>
  <c r="AX127" i="12" s="1"/>
  <c r="AQ128" i="12"/>
  <c r="AP128" i="12" s="1"/>
  <c r="AQ129" i="12"/>
  <c r="AW129" i="12" s="1"/>
  <c r="AQ130" i="12"/>
  <c r="AV130" i="12" s="1"/>
  <c r="AQ131" i="12"/>
  <c r="AQ132" i="12"/>
  <c r="AY132" i="12" s="1"/>
  <c r="AQ133" i="12"/>
  <c r="AQ134" i="12"/>
  <c r="AW134" i="12" s="1"/>
  <c r="AQ135" i="12"/>
  <c r="AW135" i="12" s="1"/>
  <c r="AQ136" i="12"/>
  <c r="AY136" i="12" s="1"/>
  <c r="AQ137" i="12"/>
  <c r="AR137" i="12" s="1"/>
  <c r="AQ138" i="12"/>
  <c r="AW138" i="12" s="1"/>
  <c r="AQ139" i="12"/>
  <c r="AP139" i="12" s="1"/>
  <c r="AQ140" i="12"/>
  <c r="AZ140" i="12" s="1"/>
  <c r="AQ6" i="12"/>
  <c r="AR6" i="12" s="1"/>
  <c r="AQ7" i="12"/>
  <c r="AR7" i="12" s="1"/>
  <c r="AQ8" i="12"/>
  <c r="AZ8" i="12" s="1"/>
  <c r="AQ9" i="12"/>
  <c r="AX9" i="12" s="1"/>
  <c r="AQ10" i="12"/>
  <c r="AS10" i="12" s="1"/>
  <c r="AQ11" i="12"/>
  <c r="AV11" i="12" s="1"/>
  <c r="AQ12" i="12"/>
  <c r="AP12" i="12" s="1"/>
  <c r="AQ13" i="12"/>
  <c r="AR13" i="12" s="1"/>
  <c r="AQ14" i="12"/>
  <c r="AV14" i="12" s="1"/>
  <c r="AQ15" i="12"/>
  <c r="AY15" i="12" s="1"/>
  <c r="AQ16" i="12"/>
  <c r="AS16" i="12" s="1"/>
  <c r="AQ17" i="12"/>
  <c r="AX17" i="12" s="1"/>
  <c r="AQ18" i="12"/>
  <c r="AS18" i="12" s="1"/>
  <c r="AQ19" i="12"/>
  <c r="AS19" i="12" s="1"/>
  <c r="AQ20" i="12"/>
  <c r="AS20" i="12" s="1"/>
  <c r="AQ21" i="12"/>
  <c r="AS21" i="12" s="1"/>
  <c r="AQ22" i="12"/>
  <c r="AV22" i="12" s="1"/>
  <c r="AQ23" i="12"/>
  <c r="AS23" i="12" s="1"/>
  <c r="AQ24" i="12"/>
  <c r="AS24" i="12" s="1"/>
  <c r="AQ25" i="12"/>
  <c r="AW25" i="12" s="1"/>
  <c r="AQ26" i="12"/>
  <c r="AS26" i="12" s="1"/>
  <c r="AQ27" i="12"/>
  <c r="AV27" i="12" s="1"/>
  <c r="AQ28" i="12"/>
  <c r="AV28" i="12" s="1"/>
  <c r="AQ29" i="12"/>
  <c r="AS29" i="12" s="1"/>
  <c r="AQ30" i="12"/>
  <c r="AV30" i="12" s="1"/>
  <c r="AQ31" i="12"/>
  <c r="AZ31" i="12" s="1"/>
  <c r="AQ32" i="12"/>
  <c r="AS32" i="12" s="1"/>
  <c r="AQ33" i="12"/>
  <c r="AX33" i="12" s="1"/>
  <c r="AQ34" i="12"/>
  <c r="AS34" i="12" s="1"/>
  <c r="AQ37" i="12"/>
  <c r="AS37" i="12" s="1"/>
  <c r="AQ38" i="12"/>
  <c r="AR38" i="12" s="1"/>
  <c r="AQ39" i="12"/>
  <c r="AS39" i="12" s="1"/>
  <c r="AQ40" i="12"/>
  <c r="AV40" i="12" s="1"/>
  <c r="AQ41" i="12"/>
  <c r="AW41" i="12" s="1"/>
  <c r="AQ42" i="12"/>
  <c r="AS42" i="12" s="1"/>
  <c r="AQ45" i="12"/>
  <c r="AW45" i="12" s="1"/>
  <c r="AQ46" i="12"/>
  <c r="AS46" i="12" s="1"/>
  <c r="AQ47" i="12"/>
  <c r="AV47" i="12" s="1"/>
  <c r="AQ48" i="12"/>
  <c r="AW48" i="12" s="1"/>
  <c r="AQ49" i="12"/>
  <c r="AV49" i="12" s="1"/>
  <c r="AQ50" i="12"/>
  <c r="AQ51" i="12"/>
  <c r="AY51" i="12" s="1"/>
  <c r="AQ52" i="12"/>
  <c r="AS52" i="12" s="1"/>
  <c r="AQ53" i="12"/>
  <c r="AX53" i="12" s="1"/>
  <c r="AQ54" i="12"/>
  <c r="AS54" i="12" s="1"/>
  <c r="AQ55" i="12"/>
  <c r="AV55" i="12" s="1"/>
  <c r="AQ56" i="12"/>
  <c r="AS56" i="12" s="1"/>
  <c r="AQ57" i="12"/>
  <c r="AV57" i="12" s="1"/>
  <c r="AQ58" i="12"/>
  <c r="AQ59" i="12"/>
  <c r="AY59" i="12" s="1"/>
  <c r="AQ60" i="12"/>
  <c r="AS60" i="12" s="1"/>
  <c r="AQ61" i="12"/>
  <c r="AX61" i="12" s="1"/>
  <c r="AQ62" i="12"/>
  <c r="AS62" i="12" s="1"/>
  <c r="AQ63" i="12"/>
  <c r="AS63" i="12" s="1"/>
  <c r="AQ64" i="12"/>
  <c r="AV64" i="12" s="1"/>
  <c r="AQ65" i="12"/>
  <c r="AV65" i="12" s="1"/>
  <c r="AQ66" i="12"/>
  <c r="AX66" i="12" s="1"/>
  <c r="AQ5" i="12"/>
  <c r="AZ5" i="12" s="1"/>
  <c r="AD36" i="12"/>
  <c r="AC36" i="12" s="1"/>
  <c r="AD37" i="12"/>
  <c r="AF37" i="12" s="1"/>
  <c r="AD38" i="12"/>
  <c r="AD39" i="12"/>
  <c r="AE39" i="12" s="1"/>
  <c r="AD40" i="12"/>
  <c r="AJ40" i="12" s="1"/>
  <c r="AD41" i="12"/>
  <c r="AI41" i="12" s="1"/>
  <c r="AD42" i="12"/>
  <c r="AI42" i="12" s="1"/>
  <c r="AD43" i="12"/>
  <c r="AL43" i="12" s="1"/>
  <c r="AD28" i="12"/>
  <c r="AC28" i="12" s="1"/>
  <c r="AD29" i="12"/>
  <c r="AF29" i="12" s="1"/>
  <c r="AD30" i="12"/>
  <c r="AI30" i="12" s="1"/>
  <c r="AD33" i="12"/>
  <c r="AF33" i="12" s="1"/>
  <c r="AD34" i="12"/>
  <c r="AI34" i="12" s="1"/>
  <c r="AD35" i="12"/>
  <c r="AF35" i="12" s="1"/>
  <c r="AD18" i="12"/>
  <c r="AL18" i="12" s="1"/>
  <c r="AD19" i="12"/>
  <c r="AC19" i="12" s="1"/>
  <c r="AD20" i="12"/>
  <c r="AK20" i="12" s="1"/>
  <c r="AD21" i="12"/>
  <c r="AJ21" i="12" s="1"/>
  <c r="AD22" i="12"/>
  <c r="AI22" i="12" s="1"/>
  <c r="AD23" i="12"/>
  <c r="AF23" i="12" s="1"/>
  <c r="AD24" i="12"/>
  <c r="AE24" i="12" s="1"/>
  <c r="AD25" i="12"/>
  <c r="AL25" i="12" s="1"/>
  <c r="AD26" i="12"/>
  <c r="AJ26" i="12" s="1"/>
  <c r="AD27" i="12"/>
  <c r="AF27" i="12" s="1"/>
  <c r="AD8" i="12"/>
  <c r="AE8" i="12" s="1"/>
  <c r="AD9" i="12"/>
  <c r="AI9" i="12" s="1"/>
  <c r="AD10" i="12"/>
  <c r="AC10" i="12" s="1"/>
  <c r="AD11" i="12"/>
  <c r="AE11" i="12" s="1"/>
  <c r="AD12" i="12"/>
  <c r="AK12" i="12" s="1"/>
  <c r="AD15" i="12"/>
  <c r="AI15" i="12" s="1"/>
  <c r="AD16" i="12"/>
  <c r="AF16" i="12" s="1"/>
  <c r="AD17" i="12"/>
  <c r="AE17" i="12" s="1"/>
  <c r="Q6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38" i="12"/>
  <c r="Q39" i="12"/>
  <c r="Q40" i="12"/>
  <c r="Q41" i="12"/>
  <c r="Q42" i="12"/>
  <c r="Q43" i="12"/>
  <c r="Q44" i="12"/>
  <c r="Q47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D6" i="12"/>
  <c r="C6" i="12" s="1"/>
  <c r="D7" i="12"/>
  <c r="I7" i="12" s="1"/>
  <c r="D8" i="12"/>
  <c r="J8" i="12" s="1"/>
  <c r="D9" i="12"/>
  <c r="F9" i="12" s="1"/>
  <c r="D10" i="12"/>
  <c r="F10" i="12" s="1"/>
  <c r="D11" i="12"/>
  <c r="F11" i="12" s="1"/>
  <c r="D12" i="12"/>
  <c r="M12" i="12" s="1"/>
  <c r="D13" i="12"/>
  <c r="L13" i="12" s="1"/>
  <c r="D14" i="12"/>
  <c r="C14" i="12" s="1"/>
  <c r="D15" i="12"/>
  <c r="F15" i="12" s="1"/>
  <c r="D16" i="12"/>
  <c r="J16" i="12" s="1"/>
  <c r="D17" i="12"/>
  <c r="I17" i="12" s="1"/>
  <c r="D18" i="12"/>
  <c r="F18" i="12" s="1"/>
  <c r="D19" i="12"/>
  <c r="F19" i="12" s="1"/>
  <c r="D20" i="12"/>
  <c r="E20" i="12" s="1"/>
  <c r="D21" i="12"/>
  <c r="M21" i="12" s="1"/>
  <c r="D22" i="12"/>
  <c r="C22" i="12" s="1"/>
  <c r="D23" i="12"/>
  <c r="F23" i="12" s="1"/>
  <c r="D24" i="12"/>
  <c r="J24" i="12" s="1"/>
  <c r="D27" i="12"/>
  <c r="F27" i="12" s="1"/>
  <c r="D28" i="12"/>
  <c r="F28" i="12" s="1"/>
  <c r="D29" i="12"/>
  <c r="E29" i="12" s="1"/>
  <c r="D30" i="12"/>
  <c r="E30" i="12" s="1"/>
  <c r="D31" i="12"/>
  <c r="E31" i="12" s="1"/>
  <c r="D32" i="12"/>
  <c r="C32" i="12" s="1"/>
  <c r="D35" i="12"/>
  <c r="J35" i="12" s="1"/>
  <c r="D36" i="12"/>
  <c r="L36" i="12" s="1"/>
  <c r="D37" i="12"/>
  <c r="J37" i="12" s="1"/>
  <c r="D38" i="12"/>
  <c r="I38" i="12" s="1"/>
  <c r="D39" i="12"/>
  <c r="F39" i="12" s="1"/>
  <c r="D40" i="12"/>
  <c r="E40" i="12" s="1"/>
  <c r="D41" i="12"/>
  <c r="J41" i="12" s="1"/>
  <c r="D42" i="12"/>
  <c r="J42" i="12" s="1"/>
  <c r="D43" i="12"/>
  <c r="C43" i="12" s="1"/>
  <c r="D44" i="12"/>
  <c r="C44" i="12" s="1"/>
  <c r="D45" i="12"/>
  <c r="E45" i="12" s="1"/>
  <c r="D46" i="12"/>
  <c r="I46" i="12" s="1"/>
  <c r="D49" i="12"/>
  <c r="F49" i="12" s="1"/>
  <c r="D50" i="12"/>
  <c r="E50" i="12" s="1"/>
  <c r="D51" i="12"/>
  <c r="L51" i="12" s="1"/>
  <c r="D52" i="12"/>
  <c r="L52" i="12" s="1"/>
  <c r="D53" i="12"/>
  <c r="C53" i="12" s="1"/>
  <c r="D54" i="12"/>
  <c r="J54" i="12" s="1"/>
  <c r="D55" i="12"/>
  <c r="K55" i="12" s="1"/>
  <c r="D56" i="12"/>
  <c r="I56" i="12" s="1"/>
  <c r="D57" i="12"/>
  <c r="E57" i="12" s="1"/>
  <c r="D58" i="12"/>
  <c r="E58" i="12" s="1"/>
  <c r="D59" i="12"/>
  <c r="C59" i="12" s="1"/>
  <c r="D60" i="12"/>
  <c r="L60" i="12" s="1"/>
  <c r="D61" i="12"/>
  <c r="J61" i="12" s="1"/>
  <c r="D62" i="12"/>
  <c r="L62" i="12" s="1"/>
  <c r="D63" i="12"/>
  <c r="L63" i="12" s="1"/>
  <c r="D5" i="12"/>
  <c r="F5" i="12" s="1"/>
  <c r="P25" i="1"/>
  <c r="P28" i="1"/>
  <c r="P54" i="1"/>
  <c r="P50" i="1"/>
  <c r="P44" i="1"/>
  <c r="P27" i="1"/>
  <c r="P35" i="1"/>
  <c r="P26" i="1"/>
  <c r="P5" i="1"/>
  <c r="P47" i="1"/>
  <c r="P56" i="1"/>
  <c r="P19" i="1"/>
  <c r="P45" i="1"/>
  <c r="P53" i="1"/>
  <c r="P55" i="1"/>
  <c r="P18" i="1"/>
  <c r="P43" i="1"/>
  <c r="P46" i="1"/>
  <c r="P48" i="1"/>
  <c r="P57" i="1"/>
  <c r="P37" i="1"/>
  <c r="P51" i="1"/>
  <c r="P52" i="1"/>
  <c r="P38" i="1"/>
  <c r="P39" i="1"/>
  <c r="P49" i="1"/>
  <c r="P11" i="1"/>
  <c r="P14" i="1"/>
  <c r="P22" i="1"/>
  <c r="P34" i="1"/>
  <c r="P31" i="1"/>
  <c r="P40" i="1"/>
  <c r="P36" i="1"/>
  <c r="P6" i="1"/>
  <c r="P7" i="1"/>
  <c r="P15" i="1"/>
  <c r="P13" i="1"/>
  <c r="P30" i="1"/>
  <c r="P32" i="1"/>
  <c r="P41" i="1"/>
  <c r="P21" i="1"/>
  <c r="P12" i="1"/>
  <c r="P8" i="1"/>
  <c r="P16" i="1"/>
  <c r="P24" i="1"/>
  <c r="P10" i="1"/>
  <c r="P23" i="1"/>
  <c r="P33" i="1"/>
  <c r="P42" i="1"/>
  <c r="P29" i="1"/>
  <c r="P20" i="1"/>
  <c r="P9" i="1"/>
  <c r="P17" i="1"/>
  <c r="S78" i="12" l="1"/>
  <c r="R78" i="12"/>
  <c r="Z78" i="12"/>
  <c r="P78" i="12"/>
  <c r="Y78" i="12"/>
  <c r="X78" i="12"/>
  <c r="V78" i="12"/>
  <c r="T78" i="12"/>
  <c r="W78" i="12"/>
  <c r="T85" i="12"/>
  <c r="S85" i="12"/>
  <c r="R85" i="12"/>
  <c r="Z85" i="12"/>
  <c r="P85" i="12"/>
  <c r="Y85" i="12"/>
  <c r="W85" i="12"/>
  <c r="V85" i="12"/>
  <c r="X85" i="12"/>
  <c r="T77" i="12"/>
  <c r="S77" i="12"/>
  <c r="R77" i="12"/>
  <c r="Z77" i="12"/>
  <c r="P77" i="12"/>
  <c r="Y77" i="12"/>
  <c r="W77" i="12"/>
  <c r="X77" i="12"/>
  <c r="V77" i="12"/>
  <c r="Y47" i="12"/>
  <c r="X47" i="12"/>
  <c r="V47" i="12"/>
  <c r="T47" i="12"/>
  <c r="R47" i="12"/>
  <c r="Z47" i="12"/>
  <c r="W47" i="12"/>
  <c r="S47" i="12"/>
  <c r="P47" i="12"/>
  <c r="V66" i="12"/>
  <c r="T66" i="12"/>
  <c r="R66" i="12"/>
  <c r="P66" i="12"/>
  <c r="Z66" i="12"/>
  <c r="X66" i="12"/>
  <c r="Y66" i="12"/>
  <c r="W66" i="12"/>
  <c r="S66" i="12"/>
  <c r="V58" i="12"/>
  <c r="T58" i="12"/>
  <c r="R58" i="12"/>
  <c r="Z58" i="12"/>
  <c r="P58" i="12"/>
  <c r="X58" i="12"/>
  <c r="Y58" i="12"/>
  <c r="W58" i="12"/>
  <c r="S58" i="12"/>
  <c r="V50" i="12"/>
  <c r="T50" i="12"/>
  <c r="R50" i="12"/>
  <c r="P50" i="12"/>
  <c r="Z50" i="12"/>
  <c r="X50" i="12"/>
  <c r="Y50" i="12"/>
  <c r="W50" i="12"/>
  <c r="S50" i="12"/>
  <c r="S70" i="12"/>
  <c r="R70" i="12"/>
  <c r="Y70" i="12"/>
  <c r="X70" i="12"/>
  <c r="V70" i="12"/>
  <c r="T70" i="12"/>
  <c r="Z70" i="12"/>
  <c r="P70" i="12"/>
  <c r="W70" i="12"/>
  <c r="V84" i="12"/>
  <c r="T84" i="12"/>
  <c r="S84" i="12"/>
  <c r="R84" i="12"/>
  <c r="P84" i="12"/>
  <c r="Z84" i="12"/>
  <c r="X84" i="12"/>
  <c r="Y84" i="12"/>
  <c r="W84" i="12"/>
  <c r="V76" i="12"/>
  <c r="T76" i="12"/>
  <c r="S76" i="12"/>
  <c r="R76" i="12"/>
  <c r="P76" i="12"/>
  <c r="Z76" i="12"/>
  <c r="X76" i="12"/>
  <c r="Y76" i="12"/>
  <c r="W76" i="12"/>
  <c r="Z44" i="12"/>
  <c r="P44" i="12"/>
  <c r="Y44" i="12"/>
  <c r="W44" i="12"/>
  <c r="V44" i="12"/>
  <c r="S44" i="12"/>
  <c r="R44" i="12"/>
  <c r="X44" i="12"/>
  <c r="T44" i="12"/>
  <c r="W65" i="12"/>
  <c r="V65" i="12"/>
  <c r="S65" i="12"/>
  <c r="R65" i="12"/>
  <c r="Y65" i="12"/>
  <c r="P65" i="12"/>
  <c r="Z65" i="12"/>
  <c r="X65" i="12"/>
  <c r="T65" i="12"/>
  <c r="W57" i="12"/>
  <c r="V57" i="12"/>
  <c r="S57" i="12"/>
  <c r="R57" i="12"/>
  <c r="Y57" i="12"/>
  <c r="Z57" i="12"/>
  <c r="T57" i="12"/>
  <c r="P57" i="12"/>
  <c r="X57" i="12"/>
  <c r="W49" i="12"/>
  <c r="V49" i="12"/>
  <c r="S49" i="12"/>
  <c r="R49" i="12"/>
  <c r="Y49" i="12"/>
  <c r="P49" i="12"/>
  <c r="T49" i="12"/>
  <c r="Z49" i="12"/>
  <c r="X49" i="12"/>
  <c r="W83" i="12"/>
  <c r="V83" i="12"/>
  <c r="T83" i="12"/>
  <c r="S83" i="12"/>
  <c r="R83" i="12"/>
  <c r="Y83" i="12"/>
  <c r="Z83" i="12"/>
  <c r="X83" i="12"/>
  <c r="P83" i="12"/>
  <c r="W75" i="12"/>
  <c r="V75" i="12"/>
  <c r="T75" i="12"/>
  <c r="S75" i="12"/>
  <c r="R75" i="12"/>
  <c r="Y75" i="12"/>
  <c r="Z75" i="12"/>
  <c r="X75" i="12"/>
  <c r="P75" i="12"/>
  <c r="R43" i="12"/>
  <c r="Z43" i="12"/>
  <c r="P43" i="12"/>
  <c r="X43" i="12"/>
  <c r="T43" i="12"/>
  <c r="Y43" i="12"/>
  <c r="W43" i="12"/>
  <c r="S43" i="12"/>
  <c r="V43" i="12"/>
  <c r="X64" i="12"/>
  <c r="W64" i="12"/>
  <c r="T64" i="12"/>
  <c r="S64" i="12"/>
  <c r="Z64" i="12"/>
  <c r="P64" i="12"/>
  <c r="Y64" i="12"/>
  <c r="V64" i="12"/>
  <c r="R64" i="12"/>
  <c r="X56" i="12"/>
  <c r="W56" i="12"/>
  <c r="T56" i="12"/>
  <c r="S56" i="12"/>
  <c r="Z56" i="12"/>
  <c r="P56" i="12"/>
  <c r="V56" i="12"/>
  <c r="R56" i="12"/>
  <c r="Y56" i="12"/>
  <c r="X48" i="12"/>
  <c r="W48" i="12"/>
  <c r="T48" i="12"/>
  <c r="S48" i="12"/>
  <c r="Z48" i="12"/>
  <c r="P48" i="12"/>
  <c r="V48" i="12"/>
  <c r="R48" i="12"/>
  <c r="Y48" i="12"/>
  <c r="S86" i="12"/>
  <c r="R86" i="12"/>
  <c r="Z86" i="12"/>
  <c r="P86" i="12"/>
  <c r="Y86" i="12"/>
  <c r="X86" i="12"/>
  <c r="V86" i="12"/>
  <c r="W86" i="12"/>
  <c r="T86" i="12"/>
  <c r="X82" i="12"/>
  <c r="W82" i="12"/>
  <c r="V82" i="12"/>
  <c r="T82" i="12"/>
  <c r="S82" i="12"/>
  <c r="Z82" i="12"/>
  <c r="P82" i="12"/>
  <c r="Y82" i="12"/>
  <c r="R82" i="12"/>
  <c r="X74" i="12"/>
  <c r="W74" i="12"/>
  <c r="V74" i="12"/>
  <c r="T74" i="12"/>
  <c r="S74" i="12"/>
  <c r="Z74" i="12"/>
  <c r="P74" i="12"/>
  <c r="Y74" i="12"/>
  <c r="R74" i="12"/>
  <c r="S42" i="12"/>
  <c r="R42" i="12"/>
  <c r="Y42" i="12"/>
  <c r="V42" i="12"/>
  <c r="T42" i="12"/>
  <c r="Z42" i="12"/>
  <c r="P42" i="12"/>
  <c r="X42" i="12"/>
  <c r="W42" i="12"/>
  <c r="Y63" i="12"/>
  <c r="X63" i="12"/>
  <c r="V63" i="12"/>
  <c r="T63" i="12"/>
  <c r="R63" i="12"/>
  <c r="W63" i="12"/>
  <c r="S63" i="12"/>
  <c r="Z63" i="12"/>
  <c r="P63" i="12"/>
  <c r="Y55" i="12"/>
  <c r="X55" i="12"/>
  <c r="V55" i="12"/>
  <c r="T55" i="12"/>
  <c r="R55" i="12"/>
  <c r="W55" i="12"/>
  <c r="S55" i="12"/>
  <c r="P55" i="12"/>
  <c r="Z55" i="12"/>
  <c r="T67" i="12"/>
  <c r="S67" i="12"/>
  <c r="Z67" i="12"/>
  <c r="P67" i="12"/>
  <c r="Y67" i="12"/>
  <c r="W67" i="12"/>
  <c r="V67" i="12"/>
  <c r="R67" i="12"/>
  <c r="X67" i="12"/>
  <c r="T59" i="12"/>
  <c r="S59" i="12"/>
  <c r="Z59" i="12"/>
  <c r="P59" i="12"/>
  <c r="Y59" i="12"/>
  <c r="W59" i="12"/>
  <c r="X59" i="12"/>
  <c r="V59" i="12"/>
  <c r="R59" i="12"/>
  <c r="Y81" i="12"/>
  <c r="X81" i="12"/>
  <c r="W81" i="12"/>
  <c r="V81" i="12"/>
  <c r="T81" i="12"/>
  <c r="R81" i="12"/>
  <c r="Z81" i="12"/>
  <c r="P81" i="12"/>
  <c r="S81" i="12"/>
  <c r="Y73" i="12"/>
  <c r="X73" i="12"/>
  <c r="V73" i="12"/>
  <c r="T73" i="12"/>
  <c r="R73" i="12"/>
  <c r="Z73" i="12"/>
  <c r="P73" i="12"/>
  <c r="W73" i="12"/>
  <c r="S73" i="12"/>
  <c r="T41" i="12"/>
  <c r="S41" i="12"/>
  <c r="Z41" i="12"/>
  <c r="P41" i="12"/>
  <c r="W41" i="12"/>
  <c r="Y41" i="12"/>
  <c r="X41" i="12"/>
  <c r="V41" i="12"/>
  <c r="R41" i="12"/>
  <c r="Z62" i="12"/>
  <c r="P62" i="12"/>
  <c r="Y62" i="12"/>
  <c r="W62" i="12"/>
  <c r="V62" i="12"/>
  <c r="S62" i="12"/>
  <c r="X62" i="12"/>
  <c r="R62" i="12"/>
  <c r="T62" i="12"/>
  <c r="Z54" i="12"/>
  <c r="P54" i="12"/>
  <c r="Y54" i="12"/>
  <c r="W54" i="12"/>
  <c r="V54" i="12"/>
  <c r="S54" i="12"/>
  <c r="X54" i="12"/>
  <c r="R54" i="12"/>
  <c r="T54" i="12"/>
  <c r="T51" i="12"/>
  <c r="S51" i="12"/>
  <c r="Z51" i="12"/>
  <c r="P51" i="12"/>
  <c r="Y51" i="12"/>
  <c r="W51" i="12"/>
  <c r="X51" i="12"/>
  <c r="V51" i="12"/>
  <c r="R51" i="12"/>
  <c r="Z80" i="12"/>
  <c r="P80" i="12"/>
  <c r="Y80" i="12"/>
  <c r="X80" i="12"/>
  <c r="W80" i="12"/>
  <c r="V80" i="12"/>
  <c r="S80" i="12"/>
  <c r="T80" i="12"/>
  <c r="R80" i="12"/>
  <c r="Z72" i="12"/>
  <c r="P72" i="12"/>
  <c r="Y72" i="12"/>
  <c r="X72" i="12"/>
  <c r="W72" i="12"/>
  <c r="V72" i="12"/>
  <c r="S72" i="12"/>
  <c r="T72" i="12"/>
  <c r="R72" i="12"/>
  <c r="V40" i="12"/>
  <c r="T40" i="12"/>
  <c r="R40" i="12"/>
  <c r="X40" i="12"/>
  <c r="W40" i="12"/>
  <c r="S40" i="12"/>
  <c r="P40" i="12"/>
  <c r="Z40" i="12"/>
  <c r="Y40" i="12"/>
  <c r="R61" i="12"/>
  <c r="Z61" i="12"/>
  <c r="P61" i="12"/>
  <c r="X61" i="12"/>
  <c r="W61" i="12"/>
  <c r="T61" i="12"/>
  <c r="Y61" i="12"/>
  <c r="V61" i="12"/>
  <c r="S61" i="12"/>
  <c r="R53" i="12"/>
  <c r="Z53" i="12"/>
  <c r="P53" i="12"/>
  <c r="X53" i="12"/>
  <c r="W53" i="12"/>
  <c r="T53" i="12"/>
  <c r="S53" i="12"/>
  <c r="Y53" i="12"/>
  <c r="V53" i="12"/>
  <c r="W38" i="12"/>
  <c r="T38" i="12"/>
  <c r="Z38" i="12"/>
  <c r="P38" i="12"/>
  <c r="Y38" i="12"/>
  <c r="V38" i="12"/>
  <c r="R38" i="12"/>
  <c r="X38" i="12"/>
  <c r="S38" i="12"/>
  <c r="R79" i="12"/>
  <c r="Z79" i="12"/>
  <c r="P79" i="12"/>
  <c r="Y79" i="12"/>
  <c r="X79" i="12"/>
  <c r="W79" i="12"/>
  <c r="T79" i="12"/>
  <c r="V79" i="12"/>
  <c r="S79" i="12"/>
  <c r="R71" i="12"/>
  <c r="Z71" i="12"/>
  <c r="P71" i="12"/>
  <c r="X71" i="12"/>
  <c r="W71" i="12"/>
  <c r="T71" i="12"/>
  <c r="Y71" i="12"/>
  <c r="V71" i="12"/>
  <c r="S71" i="12"/>
  <c r="W39" i="12"/>
  <c r="V39" i="12"/>
  <c r="S39" i="12"/>
  <c r="Y39" i="12"/>
  <c r="Z39" i="12"/>
  <c r="T39" i="12"/>
  <c r="R39" i="12"/>
  <c r="P39" i="12"/>
  <c r="X39" i="12"/>
  <c r="S60" i="12"/>
  <c r="R60" i="12"/>
  <c r="Y60" i="12"/>
  <c r="X60" i="12"/>
  <c r="V60" i="12"/>
  <c r="T60" i="12"/>
  <c r="Z60" i="12"/>
  <c r="P60" i="12"/>
  <c r="W60" i="12"/>
  <c r="S52" i="12"/>
  <c r="R52" i="12"/>
  <c r="Y52" i="12"/>
  <c r="X52" i="12"/>
  <c r="V52" i="12"/>
  <c r="W52" i="12"/>
  <c r="Z52" i="12"/>
  <c r="T52" i="12"/>
  <c r="P52" i="12"/>
  <c r="BV25" i="12"/>
  <c r="G5" i="12"/>
  <c r="BS35" i="12"/>
  <c r="BY17" i="12"/>
  <c r="BZ8" i="12"/>
  <c r="BZ53" i="12"/>
  <c r="BV37" i="12"/>
  <c r="BR29" i="12"/>
  <c r="BX21" i="12"/>
  <c r="BV16" i="12"/>
  <c r="BW8" i="12"/>
  <c r="BX7" i="12"/>
  <c r="BV63" i="12"/>
  <c r="BS47" i="12"/>
  <c r="BY6" i="12"/>
  <c r="BY16" i="12"/>
  <c r="BY8" i="12"/>
  <c r="BV17" i="12"/>
  <c r="BS8" i="12"/>
  <c r="BW59" i="12"/>
  <c r="BS59" i="12"/>
  <c r="BX16" i="12"/>
  <c r="BR63" i="12"/>
  <c r="BZ29" i="12"/>
  <c r="BV8" i="12"/>
  <c r="BY30" i="12"/>
  <c r="BX30" i="12"/>
  <c r="BV7" i="12"/>
  <c r="BX62" i="12"/>
  <c r="BP58" i="12"/>
  <c r="BZ42" i="12"/>
  <c r="BZ36" i="12"/>
  <c r="BS30" i="12"/>
  <c r="BX15" i="12"/>
  <c r="BP30" i="12"/>
  <c r="BF8" i="12"/>
  <c r="BR66" i="12"/>
  <c r="BY54" i="12"/>
  <c r="BP36" i="12"/>
  <c r="BZ30" i="12"/>
  <c r="BY29" i="12"/>
  <c r="BX18" i="12"/>
  <c r="BZ16" i="12"/>
  <c r="BP16" i="12"/>
  <c r="BZ12" i="12"/>
  <c r="BS65" i="12"/>
  <c r="BZ57" i="12"/>
  <c r="BW42" i="12"/>
  <c r="BR65" i="12"/>
  <c r="BY62" i="12"/>
  <c r="BV57" i="12"/>
  <c r="BV42" i="12"/>
  <c r="BR34" i="12"/>
  <c r="BR28" i="12"/>
  <c r="BR21" i="12"/>
  <c r="BX17" i="12"/>
  <c r="BW16" i="12"/>
  <c r="BW14" i="12"/>
  <c r="BJ28" i="12"/>
  <c r="BW62" i="12"/>
  <c r="BS56" i="12"/>
  <c r="BX44" i="12"/>
  <c r="BW36" i="12"/>
  <c r="BZ33" i="12"/>
  <c r="BP21" i="12"/>
  <c r="BS17" i="12"/>
  <c r="BS16" i="12"/>
  <c r="BZ13" i="12"/>
  <c r="BL8" i="12"/>
  <c r="BV62" i="12"/>
  <c r="BV58" i="12"/>
  <c r="BV48" i="12"/>
  <c r="BV44" i="12"/>
  <c r="BR36" i="12"/>
  <c r="BW33" i="12"/>
  <c r="BR17" i="12"/>
  <c r="BW13" i="12"/>
  <c r="BJ8" i="12"/>
  <c r="BZ66" i="12"/>
  <c r="BY63" i="12"/>
  <c r="BR62" i="12"/>
  <c r="BS48" i="12"/>
  <c r="BY5" i="12"/>
  <c r="BP67" i="12"/>
  <c r="BZ54" i="12"/>
  <c r="BP54" i="12"/>
  <c r="BV46" i="12"/>
  <c r="BW44" i="12"/>
  <c r="BS39" i="12"/>
  <c r="BP33" i="12"/>
  <c r="BR26" i="12"/>
  <c r="BX24" i="12"/>
  <c r="BZ15" i="12"/>
  <c r="BP13" i="12"/>
  <c r="BP11" i="12"/>
  <c r="BW7" i="12"/>
  <c r="BP5" i="12"/>
  <c r="BX54" i="12"/>
  <c r="BW53" i="12"/>
  <c r="BP46" i="12"/>
  <c r="BS44" i="12"/>
  <c r="BV38" i="12"/>
  <c r="BY36" i="12"/>
  <c r="BZ35" i="12"/>
  <c r="BY33" i="12"/>
  <c r="BW29" i="12"/>
  <c r="BZ26" i="12"/>
  <c r="BP26" i="12"/>
  <c r="BZ21" i="12"/>
  <c r="BV20" i="12"/>
  <c r="BW15" i="12"/>
  <c r="BY13" i="12"/>
  <c r="BY12" i="12"/>
  <c r="BY9" i="12"/>
  <c r="BR5" i="12"/>
  <c r="BZ67" i="12"/>
  <c r="BS62" i="12"/>
  <c r="BP57" i="12"/>
  <c r="BW54" i="12"/>
  <c r="BV53" i="12"/>
  <c r="BV47" i="12"/>
  <c r="BS45" i="12"/>
  <c r="BR44" i="12"/>
  <c r="BS38" i="12"/>
  <c r="BX36" i="12"/>
  <c r="BV35" i="12"/>
  <c r="BX33" i="12"/>
  <c r="BY26" i="12"/>
  <c r="BW25" i="12"/>
  <c r="BY21" i="12"/>
  <c r="BV15" i="12"/>
  <c r="BX13" i="12"/>
  <c r="BS12" i="12"/>
  <c r="BX9" i="12"/>
  <c r="BP7" i="12"/>
  <c r="BZ5" i="12"/>
  <c r="BS5" i="12"/>
  <c r="BW67" i="12"/>
  <c r="BV54" i="12"/>
  <c r="BX26" i="12"/>
  <c r="BV9" i="12"/>
  <c r="BV5" i="12"/>
  <c r="BS67" i="12"/>
  <c r="BS54" i="12"/>
  <c r="BZ44" i="12"/>
  <c r="BP44" i="12"/>
  <c r="BV36" i="12"/>
  <c r="BS33" i="12"/>
  <c r="BW26" i="12"/>
  <c r="BW21" i="12"/>
  <c r="BP15" i="12"/>
  <c r="BS13" i="12"/>
  <c r="BP12" i="12"/>
  <c r="BS9" i="12"/>
  <c r="BX6" i="12"/>
  <c r="BI39" i="12"/>
  <c r="BW5" i="12"/>
  <c r="BZ62" i="12"/>
  <c r="BS55" i="12"/>
  <c r="BV43" i="12"/>
  <c r="BY37" i="12"/>
  <c r="BP35" i="12"/>
  <c r="BR33" i="12"/>
  <c r="BV26" i="12"/>
  <c r="BP25" i="12"/>
  <c r="BS21" i="12"/>
  <c r="BX14" i="12"/>
  <c r="BR13" i="12"/>
  <c r="BR9" i="12"/>
  <c r="BZ7" i="12"/>
  <c r="BW6" i="12"/>
  <c r="BZ46" i="12"/>
  <c r="BV39" i="12"/>
  <c r="BY24" i="12"/>
  <c r="BS68" i="12"/>
  <c r="BX68" i="12"/>
  <c r="BY68" i="12"/>
  <c r="BY64" i="12"/>
  <c r="BW64" i="12"/>
  <c r="BX64" i="12"/>
  <c r="BV66" i="12"/>
  <c r="BX65" i="12"/>
  <c r="BW65" i="12"/>
  <c r="BY65" i="12"/>
  <c r="BW58" i="12"/>
  <c r="BR58" i="12"/>
  <c r="BX58" i="12"/>
  <c r="BY58" i="12"/>
  <c r="BX47" i="12"/>
  <c r="BR47" i="12"/>
  <c r="BW47" i="12"/>
  <c r="BY47" i="12"/>
  <c r="BP43" i="12"/>
  <c r="BS41" i="12"/>
  <c r="BY38" i="12"/>
  <c r="BR38" i="12"/>
  <c r="BW38" i="12"/>
  <c r="BX38" i="12"/>
  <c r="BR61" i="12"/>
  <c r="BS61" i="12"/>
  <c r="BX61" i="12"/>
  <c r="BY61" i="12"/>
  <c r="BW27" i="12"/>
  <c r="BP27" i="12"/>
  <c r="BZ27" i="12"/>
  <c r="BS27" i="12"/>
  <c r="BV27" i="12"/>
  <c r="BX27" i="12"/>
  <c r="BY27" i="12"/>
  <c r="BZ68" i="12"/>
  <c r="BY56" i="12"/>
  <c r="BR56" i="12"/>
  <c r="BW56" i="12"/>
  <c r="BX56" i="12"/>
  <c r="BP45" i="12"/>
  <c r="BZ45" i="12"/>
  <c r="BR45" i="12"/>
  <c r="BW45" i="12"/>
  <c r="BX45" i="12"/>
  <c r="BS52" i="12"/>
  <c r="BR52" i="12"/>
  <c r="BX52" i="12"/>
  <c r="BY52" i="12"/>
  <c r="BW66" i="12"/>
  <c r="BX66" i="12"/>
  <c r="BY66" i="12"/>
  <c r="BZ64" i="12"/>
  <c r="BP61" i="12"/>
  <c r="BP56" i="12"/>
  <c r="BZ49" i="12"/>
  <c r="BW48" i="12"/>
  <c r="BR48" i="12"/>
  <c r="BX48" i="12"/>
  <c r="BY48" i="12"/>
  <c r="BZ40" i="12"/>
  <c r="BX39" i="12"/>
  <c r="BR39" i="12"/>
  <c r="BW39" i="12"/>
  <c r="BY39" i="12"/>
  <c r="BV41" i="12"/>
  <c r="BR41" i="12"/>
  <c r="BX41" i="12"/>
  <c r="BY41" i="12"/>
  <c r="BP66" i="12"/>
  <c r="BV64" i="12"/>
  <c r="BV59" i="12"/>
  <c r="BR59" i="12"/>
  <c r="BX59" i="12"/>
  <c r="BY59" i="12"/>
  <c r="BV68" i="12"/>
  <c r="BV67" i="12"/>
  <c r="BX67" i="12"/>
  <c r="BY67" i="12"/>
  <c r="BZ65" i="12"/>
  <c r="BS64" i="12"/>
  <c r="BP63" i="12"/>
  <c r="BZ63" i="12"/>
  <c r="BW63" i="12"/>
  <c r="BX63" i="12"/>
  <c r="BW60" i="12"/>
  <c r="BP59" i="12"/>
  <c r="BY55" i="12"/>
  <c r="BR53" i="12"/>
  <c r="BS53" i="12"/>
  <c r="BX53" i="12"/>
  <c r="BY53" i="12"/>
  <c r="BW49" i="12"/>
  <c r="BP48" i="12"/>
  <c r="BZ43" i="12"/>
  <c r="BS42" i="12"/>
  <c r="BR42" i="12"/>
  <c r="BX42" i="12"/>
  <c r="BY42" i="12"/>
  <c r="BV40" i="12"/>
  <c r="BP39" i="12"/>
  <c r="BY34" i="12"/>
  <c r="BV10" i="12"/>
  <c r="BW10" i="12"/>
  <c r="BX10" i="12"/>
  <c r="BY10" i="12"/>
  <c r="BP10" i="12"/>
  <c r="BZ10" i="12"/>
  <c r="BS10" i="12"/>
  <c r="BR10" i="12"/>
  <c r="BP52" i="12"/>
  <c r="BW68" i="12"/>
  <c r="BZ60" i="12"/>
  <c r="BR68" i="12"/>
  <c r="BV65" i="12"/>
  <c r="BR64" i="12"/>
  <c r="BZ58" i="12"/>
  <c r="BX57" i="12"/>
  <c r="BR57" i="12"/>
  <c r="BW57" i="12"/>
  <c r="BY57" i="12"/>
  <c r="BZ47" i="12"/>
  <c r="BY46" i="12"/>
  <c r="BR46" i="12"/>
  <c r="BW46" i="12"/>
  <c r="BX46" i="12"/>
  <c r="BZ38" i="12"/>
  <c r="BP37" i="12"/>
  <c r="BZ37" i="12"/>
  <c r="BR37" i="12"/>
  <c r="BW37" i="12"/>
  <c r="BX37" i="12"/>
  <c r="BZ61" i="12"/>
  <c r="BS60" i="12"/>
  <c r="BR60" i="12"/>
  <c r="BX60" i="12"/>
  <c r="BY60" i="12"/>
  <c r="BZ52" i="12"/>
  <c r="BV49" i="12"/>
  <c r="BR49" i="12"/>
  <c r="BX49" i="12"/>
  <c r="BY49" i="12"/>
  <c r="BZ41" i="12"/>
  <c r="BW40" i="12"/>
  <c r="BR40" i="12"/>
  <c r="BX40" i="12"/>
  <c r="BY40" i="12"/>
  <c r="BP68" i="12"/>
  <c r="BP64" i="12"/>
  <c r="BW61" i="12"/>
  <c r="BP60" i="12"/>
  <c r="BZ56" i="12"/>
  <c r="BP55" i="12"/>
  <c r="BZ55" i="12"/>
  <c r="BR55" i="12"/>
  <c r="BW55" i="12"/>
  <c r="BX55" i="12"/>
  <c r="BW52" i="12"/>
  <c r="BP49" i="12"/>
  <c r="BY45" i="12"/>
  <c r="BR43" i="12"/>
  <c r="BS43" i="12"/>
  <c r="BX43" i="12"/>
  <c r="BY43" i="12"/>
  <c r="BW41" i="12"/>
  <c r="BP40" i="12"/>
  <c r="BP34" i="12"/>
  <c r="BZ34" i="12"/>
  <c r="BS34" i="12"/>
  <c r="BV34" i="12"/>
  <c r="BW34" i="12"/>
  <c r="BS19" i="12"/>
  <c r="BX19" i="12"/>
  <c r="BY19" i="12"/>
  <c r="BV28" i="12"/>
  <c r="BY28" i="12"/>
  <c r="BR20" i="12"/>
  <c r="BW20" i="12"/>
  <c r="BX20" i="12"/>
  <c r="BX35" i="12"/>
  <c r="BS29" i="12"/>
  <c r="BX29" i="12"/>
  <c r="BP28" i="12"/>
  <c r="BZ25" i="12"/>
  <c r="BW24" i="12"/>
  <c r="BP20" i="12"/>
  <c r="BW18" i="12"/>
  <c r="BR30" i="12"/>
  <c r="BW30" i="12"/>
  <c r="BP29" i="12"/>
  <c r="BZ19" i="12"/>
  <c r="BS18" i="12"/>
  <c r="BZ28" i="12"/>
  <c r="BP24" i="12"/>
  <c r="BZ24" i="12"/>
  <c r="BS24" i="12"/>
  <c r="BV24" i="12"/>
  <c r="BW19" i="12"/>
  <c r="BX28" i="12"/>
  <c r="BZ20" i="12"/>
  <c r="BV19" i="12"/>
  <c r="BV18" i="12"/>
  <c r="BY18" i="12"/>
  <c r="BP18" i="12"/>
  <c r="BZ18" i="12"/>
  <c r="BS11" i="12"/>
  <c r="BV11" i="12"/>
  <c r="BW11" i="12"/>
  <c r="BX11" i="12"/>
  <c r="BY11" i="12"/>
  <c r="BR11" i="12"/>
  <c r="BY35" i="12"/>
  <c r="BR35" i="12"/>
  <c r="BW28" i="12"/>
  <c r="BY25" i="12"/>
  <c r="BR25" i="12"/>
  <c r="BS25" i="12"/>
  <c r="BY20" i="12"/>
  <c r="BR19" i="12"/>
  <c r="BP14" i="12"/>
  <c r="BZ14" i="12"/>
  <c r="BR14" i="12"/>
  <c r="BS14" i="12"/>
  <c r="BV14" i="12"/>
  <c r="BS15" i="12"/>
  <c r="BX12" i="12"/>
  <c r="BR8" i="12"/>
  <c r="BS7" i="12"/>
  <c r="BV6" i="12"/>
  <c r="BZ17" i="12"/>
  <c r="BP17" i="12"/>
  <c r="BR15" i="12"/>
  <c r="BW12" i="12"/>
  <c r="BZ9" i="12"/>
  <c r="BP9" i="12"/>
  <c r="BR7" i="12"/>
  <c r="BS6" i="12"/>
  <c r="BV12" i="12"/>
  <c r="BP8" i="12"/>
  <c r="BR6" i="12"/>
  <c r="BZ6" i="12"/>
  <c r="BE23" i="12"/>
  <c r="BI8" i="12"/>
  <c r="BF29" i="12"/>
  <c r="BL24" i="12"/>
  <c r="BK51" i="12"/>
  <c r="BJ56" i="12"/>
  <c r="BE59" i="12"/>
  <c r="BE55" i="12"/>
  <c r="BI41" i="12"/>
  <c r="BM35" i="12"/>
  <c r="BI23" i="12"/>
  <c r="BJ18" i="12"/>
  <c r="BC55" i="12"/>
  <c r="BJ48" i="12"/>
  <c r="BM31" i="12"/>
  <c r="BL55" i="12"/>
  <c r="BL5" i="12"/>
  <c r="BF55" i="12"/>
  <c r="BL18" i="12"/>
  <c r="BJ59" i="12"/>
  <c r="BL47" i="12"/>
  <c r="BM29" i="12"/>
  <c r="BL23" i="12"/>
  <c r="BE19" i="12"/>
  <c r="BJ17" i="12"/>
  <c r="BL58" i="12"/>
  <c r="BJ50" i="12"/>
  <c r="BE45" i="12"/>
  <c r="BI18" i="12"/>
  <c r="BI36" i="12"/>
  <c r="BF18" i="12"/>
  <c r="BE11" i="12"/>
  <c r="BM59" i="12"/>
  <c r="BL52" i="12"/>
  <c r="BK19" i="12"/>
  <c r="BM17" i="12"/>
  <c r="BK5" i="12"/>
  <c r="BC59" i="12"/>
  <c r="BE57" i="12"/>
  <c r="BL50" i="12"/>
  <c r="BM40" i="12"/>
  <c r="BE37" i="12"/>
  <c r="BL28" i="12"/>
  <c r="BE27" i="12"/>
  <c r="BF19" i="12"/>
  <c r="BM11" i="12"/>
  <c r="BJ58" i="12"/>
  <c r="BL36" i="12"/>
  <c r="BK29" i="12"/>
  <c r="BI28" i="12"/>
  <c r="AY76" i="12"/>
  <c r="BK59" i="12"/>
  <c r="BF58" i="12"/>
  <c r="BJ36" i="12"/>
  <c r="BI29" i="12"/>
  <c r="BF28" i="12"/>
  <c r="BJ24" i="12"/>
  <c r="BF20" i="12"/>
  <c r="BC19" i="12"/>
  <c r="BI17" i="12"/>
  <c r="BC11" i="12"/>
  <c r="BK7" i="12"/>
  <c r="BC5" i="12"/>
  <c r="BF59" i="12"/>
  <c r="BK57" i="12"/>
  <c r="BK55" i="12"/>
  <c r="BE48" i="12"/>
  <c r="BL41" i="12"/>
  <c r="BM37" i="12"/>
  <c r="BF36" i="12"/>
  <c r="BE31" i="12"/>
  <c r="BE29" i="12"/>
  <c r="BM27" i="12"/>
  <c r="BM19" i="12"/>
  <c r="BM9" i="12"/>
  <c r="BI7" i="12"/>
  <c r="BF5" i="12"/>
  <c r="BJ57" i="12"/>
  <c r="BK37" i="12"/>
  <c r="BJ27" i="12"/>
  <c r="BI5" i="12"/>
  <c r="BI37" i="12"/>
  <c r="BC29" i="12"/>
  <c r="BI27" i="12"/>
  <c r="BI19" i="12"/>
  <c r="AP59" i="12"/>
  <c r="BJ5" i="12"/>
  <c r="BI59" i="12"/>
  <c r="BI58" i="12"/>
  <c r="BI55" i="12"/>
  <c r="BL51" i="12"/>
  <c r="BM50" i="12"/>
  <c r="BE49" i="12"/>
  <c r="BM47" i="12"/>
  <c r="BJ41" i="12"/>
  <c r="BM39" i="12"/>
  <c r="BF37" i="12"/>
  <c r="BJ34" i="12"/>
  <c r="BE33" i="12"/>
  <c r="BC31" i="12"/>
  <c r="BK27" i="12"/>
  <c r="BK24" i="12"/>
  <c r="BF23" i="12"/>
  <c r="BC21" i="12"/>
  <c r="BK17" i="12"/>
  <c r="BJ14" i="12"/>
  <c r="BE13" i="12"/>
  <c r="BF10" i="12"/>
  <c r="BC9" i="12"/>
  <c r="BJ7" i="12"/>
  <c r="BF56" i="12"/>
  <c r="BK52" i="12"/>
  <c r="BJ51" i="12"/>
  <c r="BC49" i="12"/>
  <c r="BK47" i="12"/>
  <c r="BF41" i="12"/>
  <c r="BK35" i="12"/>
  <c r="BM33" i="12"/>
  <c r="BC33" i="12"/>
  <c r="BM13" i="12"/>
  <c r="BC13" i="12"/>
  <c r="AV62" i="12"/>
  <c r="BM5" i="12"/>
  <c r="BC58" i="12"/>
  <c r="BJ52" i="12"/>
  <c r="BI51" i="12"/>
  <c r="BK48" i="12"/>
  <c r="BI47" i="12"/>
  <c r="BC45" i="12"/>
  <c r="BE41" i="12"/>
  <c r="BC37" i="12"/>
  <c r="BJ35" i="12"/>
  <c r="BL33" i="12"/>
  <c r="BF27" i="12"/>
  <c r="BM23" i="12"/>
  <c r="BC23" i="12"/>
  <c r="BE17" i="12"/>
  <c r="BL13" i="12"/>
  <c r="BK9" i="12"/>
  <c r="BC7" i="12"/>
  <c r="BF52" i="12"/>
  <c r="BF51" i="12"/>
  <c r="BM49" i="12"/>
  <c r="BF47" i="12"/>
  <c r="BI35" i="12"/>
  <c r="BK33" i="12"/>
  <c r="BK13" i="12"/>
  <c r="BI9" i="12"/>
  <c r="BL6" i="12"/>
  <c r="BM55" i="12"/>
  <c r="BF54" i="12"/>
  <c r="BE51" i="12"/>
  <c r="BK49" i="12"/>
  <c r="BE47" i="12"/>
  <c r="BM41" i="12"/>
  <c r="BC41" i="12"/>
  <c r="BL37" i="12"/>
  <c r="BE35" i="12"/>
  <c r="BJ33" i="12"/>
  <c r="BI31" i="12"/>
  <c r="BK23" i="12"/>
  <c r="BM21" i="12"/>
  <c r="BC17" i="12"/>
  <c r="BJ13" i="12"/>
  <c r="BF9" i="12"/>
  <c r="BK6" i="12"/>
  <c r="BJ49" i="12"/>
  <c r="BI33" i="12"/>
  <c r="BC27" i="12"/>
  <c r="BE21" i="12"/>
  <c r="BL14" i="12"/>
  <c r="BI13" i="12"/>
  <c r="BE9" i="12"/>
  <c r="BM7" i="12"/>
  <c r="BJ6" i="12"/>
  <c r="BC54" i="12"/>
  <c r="BM51" i="12"/>
  <c r="BC47" i="12"/>
  <c r="BC35" i="12"/>
  <c r="BK14" i="12"/>
  <c r="BK46" i="12"/>
  <c r="BE46" i="12"/>
  <c r="BF46" i="12"/>
  <c r="BI46" i="12"/>
  <c r="BJ46" i="12"/>
  <c r="BL46" i="12"/>
  <c r="BM46" i="12"/>
  <c r="BC46" i="12"/>
  <c r="BI38" i="12"/>
  <c r="BK38" i="12"/>
  <c r="BC38" i="12"/>
  <c r="BM38" i="12"/>
  <c r="BE38" i="12"/>
  <c r="BF38" i="12"/>
  <c r="BJ38" i="12"/>
  <c r="BL38" i="12"/>
  <c r="BI56" i="12"/>
  <c r="BC56" i="12"/>
  <c r="BM56" i="12"/>
  <c r="BM53" i="12"/>
  <c r="BL42" i="12"/>
  <c r="BL40" i="12"/>
  <c r="BI30" i="12"/>
  <c r="BJ30" i="12"/>
  <c r="BK30" i="12"/>
  <c r="BL30" i="12"/>
  <c r="BC30" i="12"/>
  <c r="BM30" i="12"/>
  <c r="BE30" i="12"/>
  <c r="BF57" i="12"/>
  <c r="BL57" i="12"/>
  <c r="BM54" i="12"/>
  <c r="BK53" i="12"/>
  <c r="BI50" i="12"/>
  <c r="BI48" i="12"/>
  <c r="BC48" i="12"/>
  <c r="BM48" i="12"/>
  <c r="BM45" i="12"/>
  <c r="BK42" i="12"/>
  <c r="BJ40" i="12"/>
  <c r="BF39" i="12"/>
  <c r="BJ39" i="12"/>
  <c r="BL39" i="12"/>
  <c r="BE32" i="12"/>
  <c r="BF32" i="12"/>
  <c r="BI32" i="12"/>
  <c r="BJ32" i="12"/>
  <c r="BK32" i="12"/>
  <c r="BC32" i="12"/>
  <c r="BM32" i="12"/>
  <c r="BE58" i="12"/>
  <c r="BK58" i="12"/>
  <c r="BC57" i="12"/>
  <c r="BL54" i="12"/>
  <c r="BJ53" i="12"/>
  <c r="BF49" i="12"/>
  <c r="BL49" i="12"/>
  <c r="BK45" i="12"/>
  <c r="BJ42" i="12"/>
  <c r="BC39" i="12"/>
  <c r="BE12" i="12"/>
  <c r="BF12" i="12"/>
  <c r="BI12" i="12"/>
  <c r="BJ12" i="12"/>
  <c r="BK12" i="12"/>
  <c r="BL12" i="12"/>
  <c r="BC12" i="12"/>
  <c r="BM12" i="12"/>
  <c r="BL56" i="12"/>
  <c r="BJ54" i="12"/>
  <c r="BI53" i="12"/>
  <c r="BE50" i="12"/>
  <c r="BK50" i="12"/>
  <c r="BJ45" i="12"/>
  <c r="BF42" i="12"/>
  <c r="BE40" i="12"/>
  <c r="BI40" i="12"/>
  <c r="BK40" i="12"/>
  <c r="BE22" i="12"/>
  <c r="BF22" i="12"/>
  <c r="BI22" i="12"/>
  <c r="BJ22" i="12"/>
  <c r="BK22" i="12"/>
  <c r="BC22" i="12"/>
  <c r="BM22" i="12"/>
  <c r="BM57" i="12"/>
  <c r="BK56" i="12"/>
  <c r="BC52" i="12"/>
  <c r="BM52" i="12"/>
  <c r="BI52" i="12"/>
  <c r="BC50" i="12"/>
  <c r="BL48" i="12"/>
  <c r="BC40" i="12"/>
  <c r="BL53" i="12"/>
  <c r="BF53" i="12"/>
  <c r="BC42" i="12"/>
  <c r="BM42" i="12"/>
  <c r="BI42" i="12"/>
  <c r="BK54" i="12"/>
  <c r="BE54" i="12"/>
  <c r="BC53" i="12"/>
  <c r="BL45" i="12"/>
  <c r="BF45" i="12"/>
  <c r="BK39" i="12"/>
  <c r="BC34" i="12"/>
  <c r="BM34" i="12"/>
  <c r="BE34" i="12"/>
  <c r="BF34" i="12"/>
  <c r="BI34" i="12"/>
  <c r="BK34" i="12"/>
  <c r="BE20" i="12"/>
  <c r="BE10" i="12"/>
  <c r="BE36" i="12"/>
  <c r="BF35" i="12"/>
  <c r="BL31" i="12"/>
  <c r="BE28" i="12"/>
  <c r="BI24" i="12"/>
  <c r="BL21" i="12"/>
  <c r="BM20" i="12"/>
  <c r="BC20" i="12"/>
  <c r="BE18" i="12"/>
  <c r="BF17" i="12"/>
  <c r="BI14" i="12"/>
  <c r="BL11" i="12"/>
  <c r="BM10" i="12"/>
  <c r="BC10" i="12"/>
  <c r="BE8" i="12"/>
  <c r="BF7" i="12"/>
  <c r="BI6" i="12"/>
  <c r="BK31" i="12"/>
  <c r="BF24" i="12"/>
  <c r="BK21" i="12"/>
  <c r="BL20" i="12"/>
  <c r="BF14" i="12"/>
  <c r="BK11" i="12"/>
  <c r="BL10" i="12"/>
  <c r="BE7" i="12"/>
  <c r="BF6" i="12"/>
  <c r="BM36" i="12"/>
  <c r="BC36" i="12"/>
  <c r="BJ31" i="12"/>
  <c r="BL29" i="12"/>
  <c r="BM28" i="12"/>
  <c r="BC28" i="12"/>
  <c r="BE24" i="12"/>
  <c r="BJ21" i="12"/>
  <c r="BK20" i="12"/>
  <c r="BL19" i="12"/>
  <c r="BM18" i="12"/>
  <c r="BC18" i="12"/>
  <c r="BE14" i="12"/>
  <c r="BJ11" i="12"/>
  <c r="BK10" i="12"/>
  <c r="BL9" i="12"/>
  <c r="BM8" i="12"/>
  <c r="BC8" i="12"/>
  <c r="BE6" i="12"/>
  <c r="BI21" i="12"/>
  <c r="BJ20" i="12"/>
  <c r="BI11" i="12"/>
  <c r="BJ10" i="12"/>
  <c r="BM24" i="12"/>
  <c r="BM14" i="12"/>
  <c r="BM6" i="12"/>
  <c r="AY102" i="12"/>
  <c r="AR29" i="12"/>
  <c r="AR64" i="12"/>
  <c r="AW18" i="12"/>
  <c r="AR12" i="12"/>
  <c r="AW73" i="12"/>
  <c r="AJ42" i="12"/>
  <c r="AV112" i="12"/>
  <c r="AX106" i="12"/>
  <c r="AZ76" i="12"/>
  <c r="AS61" i="12"/>
  <c r="AS112" i="12"/>
  <c r="AX76" i="12"/>
  <c r="AS64" i="12"/>
  <c r="AX26" i="12"/>
  <c r="AY12" i="12"/>
  <c r="AE9" i="12"/>
  <c r="AE42" i="12"/>
  <c r="AF36" i="12"/>
  <c r="AR18" i="12"/>
  <c r="AY97" i="12"/>
  <c r="AJ20" i="12"/>
  <c r="AC42" i="12"/>
  <c r="AZ62" i="12"/>
  <c r="AZ139" i="12"/>
  <c r="AY119" i="12"/>
  <c r="AZ112" i="12"/>
  <c r="AZ107" i="12"/>
  <c r="AY96" i="12"/>
  <c r="AV84" i="12"/>
  <c r="AX62" i="12"/>
  <c r="AR42" i="12"/>
  <c r="AZ26" i="12"/>
  <c r="AW20" i="12"/>
  <c r="AR16" i="12"/>
  <c r="AV139" i="12"/>
  <c r="AX132" i="12"/>
  <c r="AW96" i="12"/>
  <c r="AV96" i="12"/>
  <c r="AM42" i="12"/>
  <c r="AW64" i="12"/>
  <c r="AR62" i="12"/>
  <c r="AR57" i="12"/>
  <c r="AP132" i="12"/>
  <c r="AY99" i="12"/>
  <c r="AR96" i="12"/>
  <c r="AL42" i="12"/>
  <c r="AZ18" i="12"/>
  <c r="AK18" i="12"/>
  <c r="AR20" i="12"/>
  <c r="AV16" i="12"/>
  <c r="AV12" i="12"/>
  <c r="AW7" i="12"/>
  <c r="AW106" i="12"/>
  <c r="AZ59" i="12"/>
  <c r="AR24" i="12"/>
  <c r="AW90" i="12"/>
  <c r="AF21" i="12"/>
  <c r="AF34" i="12"/>
  <c r="AR65" i="12"/>
  <c r="AS59" i="12"/>
  <c r="AS28" i="12"/>
  <c r="AX14" i="12"/>
  <c r="AI33" i="12"/>
  <c r="AY93" i="12"/>
  <c r="AE33" i="12"/>
  <c r="AY8" i="12"/>
  <c r="AP119" i="12"/>
  <c r="AX93" i="12"/>
  <c r="AV80" i="12"/>
  <c r="AV26" i="12"/>
  <c r="AP8" i="12"/>
  <c r="AY139" i="12"/>
  <c r="AZ75" i="12"/>
  <c r="AM16" i="12"/>
  <c r="AF30" i="12"/>
  <c r="AR48" i="12"/>
  <c r="AW28" i="12"/>
  <c r="AR26" i="12"/>
  <c r="AV18" i="12"/>
  <c r="AY7" i="12"/>
  <c r="AW139" i="12"/>
  <c r="AY129" i="12"/>
  <c r="AY116" i="12"/>
  <c r="AW75" i="12"/>
  <c r="AV69" i="12"/>
  <c r="AX87" i="12"/>
  <c r="AV75" i="12"/>
  <c r="AS69" i="12"/>
  <c r="AE34" i="12"/>
  <c r="AK29" i="12"/>
  <c r="AS53" i="12"/>
  <c r="AY32" i="12"/>
  <c r="AR28" i="12"/>
  <c r="AS25" i="12"/>
  <c r="AR10" i="12"/>
  <c r="AR139" i="12"/>
  <c r="AW87" i="12"/>
  <c r="AY81" i="12"/>
  <c r="AS75" i="12"/>
  <c r="AK25" i="12"/>
  <c r="AV60" i="12"/>
  <c r="AW57" i="12"/>
  <c r="AZ46" i="12"/>
  <c r="AY39" i="12"/>
  <c r="AX81" i="12"/>
  <c r="AJ25" i="12"/>
  <c r="AK33" i="12"/>
  <c r="AR60" i="12"/>
  <c r="AS57" i="12"/>
  <c r="AV46" i="12"/>
  <c r="AW39" i="12"/>
  <c r="AV24" i="12"/>
  <c r="AX16" i="12"/>
  <c r="AR140" i="12"/>
  <c r="AY108" i="12"/>
  <c r="AW104" i="12"/>
  <c r="AX90" i="12"/>
  <c r="AV81" i="12"/>
  <c r="AX34" i="12"/>
  <c r="AZ15" i="12"/>
  <c r="AL10" i="12"/>
  <c r="AL26" i="12"/>
  <c r="AM21" i="12"/>
  <c r="AE43" i="12"/>
  <c r="AI37" i="12"/>
  <c r="AY5" i="12"/>
  <c r="AX48" i="12"/>
  <c r="AR46" i="12"/>
  <c r="AW34" i="12"/>
  <c r="AS31" i="12"/>
  <c r="AW21" i="12"/>
  <c r="AY18" i="12"/>
  <c r="AZ16" i="12"/>
  <c r="AW15" i="12"/>
  <c r="AX12" i="12"/>
  <c r="AX10" i="12"/>
  <c r="AX8" i="12"/>
  <c r="AV138" i="12"/>
  <c r="AV132" i="12"/>
  <c r="AV128" i="12"/>
  <c r="AP125" i="12"/>
  <c r="AX119" i="12"/>
  <c r="AY110" i="12"/>
  <c r="AY107" i="12"/>
  <c r="AV104" i="12"/>
  <c r="AZ96" i="12"/>
  <c r="AY94" i="12"/>
  <c r="AP92" i="12"/>
  <c r="AR88" i="12"/>
  <c r="AY85" i="12"/>
  <c r="AP83" i="12"/>
  <c r="AS80" i="12"/>
  <c r="AX74" i="12"/>
  <c r="AZ69" i="12"/>
  <c r="AF10" i="12"/>
  <c r="AI21" i="12"/>
  <c r="AM30" i="12"/>
  <c r="AE40" i="12"/>
  <c r="AE37" i="12"/>
  <c r="AY60" i="12"/>
  <c r="AS48" i="12"/>
  <c r="AR34" i="12"/>
  <c r="AY24" i="12"/>
  <c r="AR21" i="12"/>
  <c r="AX18" i="12"/>
  <c r="AY16" i="12"/>
  <c r="AS15" i="12"/>
  <c r="AW12" i="12"/>
  <c r="AW10" i="12"/>
  <c r="AS128" i="12"/>
  <c r="AX124" i="12"/>
  <c r="AX110" i="12"/>
  <c r="AX98" i="12"/>
  <c r="AX94" i="12"/>
  <c r="AW85" i="12"/>
  <c r="AV74" i="12"/>
  <c r="AV98" i="12"/>
  <c r="AP10" i="12"/>
  <c r="AP69" i="12"/>
  <c r="AM37" i="12"/>
  <c r="AP60" i="12"/>
  <c r="AZ41" i="12"/>
  <c r="AX32" i="12"/>
  <c r="AP24" i="12"/>
  <c r="AY125" i="12"/>
  <c r="AP106" i="12"/>
  <c r="AX97" i="12"/>
  <c r="AX89" i="12"/>
  <c r="AP87" i="12"/>
  <c r="AW83" i="12"/>
  <c r="AR75" i="12"/>
  <c r="AY70" i="12"/>
  <c r="AJ27" i="12"/>
  <c r="AK28" i="12"/>
  <c r="AL37" i="12"/>
  <c r="AP5" i="12"/>
  <c r="AX46" i="12"/>
  <c r="AS41" i="12"/>
  <c r="AR32" i="12"/>
  <c r="AS17" i="12"/>
  <c r="AP16" i="12"/>
  <c r="AZ10" i="12"/>
  <c r="AX125" i="12"/>
  <c r="AV97" i="12"/>
  <c r="AP96" i="12"/>
  <c r="AP93" i="12"/>
  <c r="AW89" i="12"/>
  <c r="AV83" i="12"/>
  <c r="AW80" i="12"/>
  <c r="AS70" i="12"/>
  <c r="AJ37" i="12"/>
  <c r="AV5" i="12"/>
  <c r="AY10" i="12"/>
  <c r="AX128" i="12"/>
  <c r="AZ85" i="12"/>
  <c r="AZ74" i="12"/>
  <c r="AP74" i="12"/>
  <c r="AP79" i="12"/>
  <c r="AP52" i="12"/>
  <c r="AP136" i="12"/>
  <c r="AP134" i="12"/>
  <c r="AJ10" i="12"/>
  <c r="AE27" i="12"/>
  <c r="AE25" i="12"/>
  <c r="AK21" i="12"/>
  <c r="AE30" i="12"/>
  <c r="AI40" i="12"/>
  <c r="AY65" i="12"/>
  <c r="AZ54" i="12"/>
  <c r="AS51" i="12"/>
  <c r="AP42" i="12"/>
  <c r="AR39" i="12"/>
  <c r="AV34" i="12"/>
  <c r="AV32" i="12"/>
  <c r="AS7" i="12"/>
  <c r="AY135" i="12"/>
  <c r="AX129" i="12"/>
  <c r="AR128" i="12"/>
  <c r="AW125" i="12"/>
  <c r="AY121" i="12"/>
  <c r="AW119" i="12"/>
  <c r="AX116" i="12"/>
  <c r="AW112" i="12"/>
  <c r="AZ110" i="12"/>
  <c r="AV106" i="12"/>
  <c r="AS104" i="12"/>
  <c r="AX101" i="12"/>
  <c r="AX96" i="12"/>
  <c r="AZ94" i="12"/>
  <c r="AW93" i="12"/>
  <c r="AZ90" i="12"/>
  <c r="AV89" i="12"/>
  <c r="AP88" i="12"/>
  <c r="AX85" i="12"/>
  <c r="AP84" i="12"/>
  <c r="AW81" i="12"/>
  <c r="AR80" i="12"/>
  <c r="AX78" i="12"/>
  <c r="AV76" i="12"/>
  <c r="AV73" i="12"/>
  <c r="AY54" i="12"/>
  <c r="AZ52" i="12"/>
  <c r="AZ136" i="12"/>
  <c r="AR104" i="12"/>
  <c r="AW101" i="12"/>
  <c r="AW78" i="12"/>
  <c r="AC25" i="12"/>
  <c r="AZ42" i="12"/>
  <c r="AW136" i="12"/>
  <c r="AZ134" i="12"/>
  <c r="AZ88" i="12"/>
  <c r="AZ79" i="12"/>
  <c r="AX54" i="12"/>
  <c r="AY52" i="12"/>
  <c r="AM9" i="12"/>
  <c r="AF26" i="12"/>
  <c r="AE21" i="12"/>
  <c r="AE35" i="12"/>
  <c r="AF42" i="12"/>
  <c r="AI39" i="12"/>
  <c r="AX5" i="12"/>
  <c r="AX64" i="12"/>
  <c r="AY62" i="12"/>
  <c r="AZ60" i="12"/>
  <c r="AW59" i="12"/>
  <c r="AW54" i="12"/>
  <c r="AX52" i="12"/>
  <c r="AY46" i="12"/>
  <c r="AY42" i="12"/>
  <c r="AS33" i="12"/>
  <c r="AP32" i="12"/>
  <c r="AX28" i="12"/>
  <c r="AY26" i="12"/>
  <c r="AZ24" i="12"/>
  <c r="AS12" i="12"/>
  <c r="AV10" i="12"/>
  <c r="AY140" i="12"/>
  <c r="AV136" i="12"/>
  <c r="AY134" i="12"/>
  <c r="AY128" i="12"/>
  <c r="AR120" i="12"/>
  <c r="AX118" i="12"/>
  <c r="AR112" i="12"/>
  <c r="AW110" i="12"/>
  <c r="AV107" i="12"/>
  <c r="AY103" i="12"/>
  <c r="AW94" i="12"/>
  <c r="AX92" i="12"/>
  <c r="AV90" i="12"/>
  <c r="AW88" i="12"/>
  <c r="AZ84" i="12"/>
  <c r="AY80" i="12"/>
  <c r="AY79" i="12"/>
  <c r="AP78" i="12"/>
  <c r="AY75" i="12"/>
  <c r="AW74" i="12"/>
  <c r="AV70" i="12"/>
  <c r="AK36" i="12"/>
  <c r="AY13" i="12"/>
  <c r="AY104" i="12"/>
  <c r="AV92" i="12"/>
  <c r="AV88" i="12"/>
  <c r="AY84" i="12"/>
  <c r="AX80" i="12"/>
  <c r="AX79" i="12"/>
  <c r="AW56" i="12"/>
  <c r="AV54" i="12"/>
  <c r="AV52" i="12"/>
  <c r="AX42" i="12"/>
  <c r="AZ34" i="12"/>
  <c r="AY31" i="12"/>
  <c r="AS136" i="12"/>
  <c r="AX134" i="12"/>
  <c r="AE22" i="12"/>
  <c r="AC21" i="12"/>
  <c r="AK34" i="12"/>
  <c r="AJ36" i="12"/>
  <c r="AW62" i="12"/>
  <c r="AX60" i="12"/>
  <c r="AR56" i="12"/>
  <c r="AR54" i="12"/>
  <c r="AR52" i="12"/>
  <c r="AV48" i="12"/>
  <c r="AW46" i="12"/>
  <c r="AV42" i="12"/>
  <c r="AY34" i="12"/>
  <c r="AZ32" i="12"/>
  <c r="AW31" i="12"/>
  <c r="AW26" i="12"/>
  <c r="AX24" i="12"/>
  <c r="AY21" i="12"/>
  <c r="AW13" i="12"/>
  <c r="AZ7" i="12"/>
  <c r="AR136" i="12"/>
  <c r="AW128" i="12"/>
  <c r="AX113" i="12"/>
  <c r="AP112" i="12"/>
  <c r="AX104" i="12"/>
  <c r="AZ102" i="12"/>
  <c r="AZ93" i="12"/>
  <c r="AY89" i="12"/>
  <c r="AS88" i="12"/>
  <c r="AX84" i="12"/>
  <c r="AW79" i="12"/>
  <c r="AE12" i="12"/>
  <c r="AM27" i="12"/>
  <c r="AF25" i="12"/>
  <c r="AI25" i="12"/>
  <c r="AL20" i="12"/>
  <c r="AE19" i="12"/>
  <c r="AJ33" i="12"/>
  <c r="AL33" i="12"/>
  <c r="AM29" i="12"/>
  <c r="AJ39" i="12"/>
  <c r="AS5" i="12"/>
  <c r="AR5" i="12"/>
  <c r="AS66" i="12"/>
  <c r="AR66" i="12"/>
  <c r="AV66" i="12"/>
  <c r="AX56" i="12"/>
  <c r="AW51" i="12"/>
  <c r="AR49" i="12"/>
  <c r="AS45" i="12"/>
  <c r="AX20" i="12"/>
  <c r="AS8" i="12"/>
  <c r="AV8" i="12"/>
  <c r="AR8" i="12"/>
  <c r="AX6" i="12"/>
  <c r="AP124" i="12"/>
  <c r="AV124" i="12"/>
  <c r="AY124" i="12"/>
  <c r="AW115" i="12"/>
  <c r="AY115" i="12"/>
  <c r="AZ115" i="12"/>
  <c r="AV115" i="12"/>
  <c r="AY38" i="12"/>
  <c r="AP38" i="12"/>
  <c r="AZ38" i="12"/>
  <c r="AP30" i="12"/>
  <c r="AX30" i="12"/>
  <c r="AX130" i="12"/>
  <c r="AP130" i="12"/>
  <c r="AW130" i="12"/>
  <c r="AV123" i="12"/>
  <c r="AW123" i="12"/>
  <c r="AF39" i="12"/>
  <c r="AW65" i="12"/>
  <c r="AP58" i="12"/>
  <c r="AX58" i="12"/>
  <c r="AV58" i="12"/>
  <c r="AV56" i="12"/>
  <c r="AY41" i="12"/>
  <c r="AY29" i="12"/>
  <c r="AP123" i="12"/>
  <c r="AV120" i="12"/>
  <c r="AX120" i="12"/>
  <c r="AP120" i="12"/>
  <c r="AZ120" i="12"/>
  <c r="AS120" i="12"/>
  <c r="AR23" i="12"/>
  <c r="AP23" i="12"/>
  <c r="AK11" i="12"/>
  <c r="AK9" i="12"/>
  <c r="AI27" i="12"/>
  <c r="AC26" i="12"/>
  <c r="AK26" i="12"/>
  <c r="AM24" i="12"/>
  <c r="AI20" i="12"/>
  <c r="AL30" i="12"/>
  <c r="AI29" i="12"/>
  <c r="AF43" i="12"/>
  <c r="AI43" i="12"/>
  <c r="AV20" i="12"/>
  <c r="AP6" i="12"/>
  <c r="AM25" i="12"/>
  <c r="AL24" i="12"/>
  <c r="AF20" i="12"/>
  <c r="AL40" i="12"/>
  <c r="AW5" i="12"/>
  <c r="AS65" i="12"/>
  <c r="AY64" i="12"/>
  <c r="AP64" i="12"/>
  <c r="AZ64" i="12"/>
  <c r="AY57" i="12"/>
  <c r="AP51" i="12"/>
  <c r="AW29" i="12"/>
  <c r="AP28" i="12"/>
  <c r="AZ28" i="12"/>
  <c r="AY28" i="12"/>
  <c r="AR22" i="12"/>
  <c r="AX22" i="12"/>
  <c r="AR15" i="12"/>
  <c r="AP15" i="12"/>
  <c r="AS9" i="12"/>
  <c r="AP122" i="12"/>
  <c r="AX122" i="12"/>
  <c r="AL19" i="12"/>
  <c r="AK19" i="12"/>
  <c r="AL29" i="12"/>
  <c r="AJ29" i="12"/>
  <c r="AL39" i="12"/>
  <c r="AC39" i="12"/>
  <c r="AM39" i="12"/>
  <c r="AP50" i="12"/>
  <c r="AX50" i="12"/>
  <c r="AV50" i="12"/>
  <c r="AX38" i="12"/>
  <c r="AS86" i="12"/>
  <c r="AX86" i="12"/>
  <c r="AY86" i="12"/>
  <c r="AZ86" i="12"/>
  <c r="AW86" i="12"/>
  <c r="AJ12" i="12"/>
  <c r="AF9" i="12"/>
  <c r="AL9" i="12"/>
  <c r="AL27" i="12"/>
  <c r="AK27" i="12"/>
  <c r="AC24" i="12"/>
  <c r="AM19" i="12"/>
  <c r="AC18" i="12"/>
  <c r="AJ18" i="12"/>
  <c r="AC29" i="12"/>
  <c r="AL38" i="12"/>
  <c r="AI38" i="12"/>
  <c r="AP56" i="12"/>
  <c r="AZ56" i="12"/>
  <c r="AY56" i="12"/>
  <c r="AY49" i="12"/>
  <c r="AR41" i="12"/>
  <c r="AP41" i="12"/>
  <c r="AW38" i="12"/>
  <c r="AZ23" i="12"/>
  <c r="AP20" i="12"/>
  <c r="AZ20" i="12"/>
  <c r="AY20" i="12"/>
  <c r="AX111" i="12"/>
  <c r="AZ111" i="12"/>
  <c r="AY111" i="12"/>
  <c r="AX91" i="12"/>
  <c r="AW91" i="12"/>
  <c r="AY91" i="12"/>
  <c r="AZ91" i="12"/>
  <c r="AV91" i="12"/>
  <c r="AP86" i="12"/>
  <c r="AY82" i="12"/>
  <c r="AW82" i="12"/>
  <c r="AX82" i="12"/>
  <c r="AZ82" i="12"/>
  <c r="AV82" i="12"/>
  <c r="AV77" i="12"/>
  <c r="AX77" i="12"/>
  <c r="AY77" i="12"/>
  <c r="AZ77" i="12"/>
  <c r="AW77" i="12"/>
  <c r="AR68" i="12"/>
  <c r="AW68" i="12"/>
  <c r="AY68" i="12"/>
  <c r="AZ68" i="12"/>
  <c r="AV68" i="12"/>
  <c r="AI12" i="12"/>
  <c r="AC9" i="12"/>
  <c r="AC27" i="12"/>
  <c r="AJ19" i="12"/>
  <c r="AK30" i="12"/>
  <c r="AJ30" i="12"/>
  <c r="AW49" i="12"/>
  <c r="AV38" i="12"/>
  <c r="AY23" i="12"/>
  <c r="AR14" i="12"/>
  <c r="AZ14" i="12"/>
  <c r="AX140" i="12"/>
  <c r="AV140" i="12"/>
  <c r="AX121" i="12"/>
  <c r="AW121" i="12"/>
  <c r="AP91" i="12"/>
  <c r="AP82" i="12"/>
  <c r="AP77" i="12"/>
  <c r="AL11" i="12"/>
  <c r="AI11" i="12"/>
  <c r="AF12" i="12"/>
  <c r="AI19" i="12"/>
  <c r="AC30" i="12"/>
  <c r="AK39" i="12"/>
  <c r="AZ51" i="12"/>
  <c r="AS49" i="12"/>
  <c r="AP48" i="12"/>
  <c r="AZ48" i="12"/>
  <c r="AY48" i="12"/>
  <c r="AP40" i="12"/>
  <c r="AX40" i="12"/>
  <c r="AS38" i="12"/>
  <c r="AR31" i="12"/>
  <c r="AP31" i="12"/>
  <c r="AW23" i="12"/>
  <c r="AP14" i="12"/>
  <c r="AZ6" i="12"/>
  <c r="AZ130" i="12"/>
  <c r="AY120" i="12"/>
  <c r="AC37" i="12"/>
  <c r="AP62" i="12"/>
  <c r="AP54" i="12"/>
  <c r="AP46" i="12"/>
  <c r="AP34" i="12"/>
  <c r="AP26" i="12"/>
  <c r="AP18" i="12"/>
  <c r="AZ12" i="12"/>
  <c r="AP7" i="12"/>
  <c r="AX136" i="12"/>
  <c r="AZ128" i="12"/>
  <c r="AZ116" i="12"/>
  <c r="AX112" i="12"/>
  <c r="AZ104" i="12"/>
  <c r="AY101" i="12"/>
  <c r="AZ98" i="12"/>
  <c r="AP94" i="12"/>
  <c r="AY92" i="12"/>
  <c r="AP90" i="12"/>
  <c r="AX88" i="12"/>
  <c r="AY87" i="12"/>
  <c r="AP85" i="12"/>
  <c r="AY83" i="12"/>
  <c r="AZ80" i="12"/>
  <c r="AY78" i="12"/>
  <c r="AP76" i="12"/>
  <c r="AP75" i="12"/>
  <c r="AX73" i="12"/>
  <c r="AW70" i="12"/>
  <c r="AX69" i="12"/>
  <c r="AW118" i="12"/>
  <c r="AR73" i="12"/>
  <c r="AR70" i="12"/>
  <c r="AZ67" i="12"/>
  <c r="AP101" i="12"/>
  <c r="AX67" i="12"/>
  <c r="AW102" i="12"/>
  <c r="AZ70" i="12"/>
  <c r="AP70" i="12"/>
  <c r="AW67" i="12"/>
  <c r="AZ92" i="12"/>
  <c r="AZ87" i="12"/>
  <c r="AZ83" i="12"/>
  <c r="AZ78" i="12"/>
  <c r="AY69" i="12"/>
  <c r="AP67" i="12"/>
  <c r="AY138" i="12"/>
  <c r="AS138" i="12"/>
  <c r="AZ138" i="12"/>
  <c r="AX138" i="12"/>
  <c r="AP138" i="12"/>
  <c r="AR138" i="12"/>
  <c r="AS126" i="12"/>
  <c r="AR126" i="12"/>
  <c r="AV126" i="12"/>
  <c r="AW126" i="12"/>
  <c r="AX126" i="12"/>
  <c r="AY126" i="12"/>
  <c r="AP126" i="12"/>
  <c r="AP137" i="12"/>
  <c r="AZ137" i="12"/>
  <c r="AS137" i="12"/>
  <c r="AX137" i="12"/>
  <c r="AV137" i="12"/>
  <c r="AW137" i="12"/>
  <c r="AY137" i="12"/>
  <c r="AX131" i="12"/>
  <c r="AR131" i="12"/>
  <c r="AS131" i="12"/>
  <c r="AW131" i="12"/>
  <c r="AV131" i="12"/>
  <c r="AY131" i="12"/>
  <c r="AZ131" i="12"/>
  <c r="AP131" i="12"/>
  <c r="AV133" i="12"/>
  <c r="AR133" i="12"/>
  <c r="AS133" i="12"/>
  <c r="AP133" i="12"/>
  <c r="AY133" i="12"/>
  <c r="AW133" i="12"/>
  <c r="AX133" i="12"/>
  <c r="AZ133" i="12"/>
  <c r="AY114" i="12"/>
  <c r="AR114" i="12"/>
  <c r="AS114" i="12"/>
  <c r="AW114" i="12"/>
  <c r="AX114" i="12"/>
  <c r="AZ114" i="12"/>
  <c r="AV114" i="12"/>
  <c r="AR95" i="12"/>
  <c r="AS95" i="12"/>
  <c r="AV95" i="12"/>
  <c r="AX95" i="12"/>
  <c r="AY95" i="12"/>
  <c r="AZ95" i="12"/>
  <c r="AW95" i="12"/>
  <c r="AP95" i="12"/>
  <c r="AZ135" i="12"/>
  <c r="AP129" i="12"/>
  <c r="AZ129" i="12"/>
  <c r="AR129" i="12"/>
  <c r="AS129" i="12"/>
  <c r="AV129" i="12"/>
  <c r="AP114" i="12"/>
  <c r="AR135" i="12"/>
  <c r="AS135" i="12"/>
  <c r="AV135" i="12"/>
  <c r="AX135" i="12"/>
  <c r="AP135" i="12"/>
  <c r="AR127" i="12"/>
  <c r="AS127" i="12"/>
  <c r="AV127" i="12"/>
  <c r="AY127" i="12"/>
  <c r="AZ127" i="12"/>
  <c r="AW127" i="12"/>
  <c r="AV117" i="12"/>
  <c r="AR117" i="12"/>
  <c r="AS117" i="12"/>
  <c r="AW117" i="12"/>
  <c r="AX117" i="12"/>
  <c r="AZ117" i="12"/>
  <c r="AP117" i="12"/>
  <c r="AX139" i="12"/>
  <c r="AS139" i="12"/>
  <c r="AP127" i="12"/>
  <c r="AW140" i="12"/>
  <c r="AS140" i="12"/>
  <c r="AP140" i="12"/>
  <c r="AW132" i="12"/>
  <c r="AR132" i="12"/>
  <c r="AS132" i="12"/>
  <c r="AZ132" i="12"/>
  <c r="AW100" i="12"/>
  <c r="AR100" i="12"/>
  <c r="AS100" i="12"/>
  <c r="AX100" i="12"/>
  <c r="AY100" i="12"/>
  <c r="AZ100" i="12"/>
  <c r="AV100" i="12"/>
  <c r="AX123" i="12"/>
  <c r="AR123" i="12"/>
  <c r="AS123" i="12"/>
  <c r="AY123" i="12"/>
  <c r="AZ123" i="12"/>
  <c r="AP100" i="12"/>
  <c r="AP105" i="12"/>
  <c r="AZ105" i="12"/>
  <c r="AR105" i="12"/>
  <c r="AS105" i="12"/>
  <c r="AW105" i="12"/>
  <c r="AX105" i="12"/>
  <c r="AY105" i="12"/>
  <c r="AV105" i="12"/>
  <c r="AY122" i="12"/>
  <c r="AR122" i="12"/>
  <c r="AS122" i="12"/>
  <c r="AV122" i="12"/>
  <c r="AW122" i="12"/>
  <c r="AZ122" i="12"/>
  <c r="AS118" i="12"/>
  <c r="AR118" i="12"/>
  <c r="AV118" i="12"/>
  <c r="AY118" i="12"/>
  <c r="AZ118" i="12"/>
  <c r="AV109" i="12"/>
  <c r="AR109" i="12"/>
  <c r="AS109" i="12"/>
  <c r="AX109" i="12"/>
  <c r="AY109" i="12"/>
  <c r="AZ109" i="12"/>
  <c r="AW109" i="12"/>
  <c r="AP108" i="12"/>
  <c r="AP103" i="12"/>
  <c r="AP99" i="12"/>
  <c r="AW124" i="12"/>
  <c r="AR124" i="12"/>
  <c r="AS124" i="12"/>
  <c r="AR119" i="12"/>
  <c r="AS119" i="12"/>
  <c r="AV119" i="12"/>
  <c r="AX115" i="12"/>
  <c r="AR115" i="12"/>
  <c r="AS115" i="12"/>
  <c r="AY113" i="12"/>
  <c r="AS110" i="12"/>
  <c r="AR110" i="12"/>
  <c r="AV110" i="12"/>
  <c r="AZ108" i="12"/>
  <c r="AY106" i="12"/>
  <c r="AR106" i="12"/>
  <c r="AS106" i="12"/>
  <c r="AZ103" i="12"/>
  <c r="AV101" i="12"/>
  <c r="AR101" i="12"/>
  <c r="AS101" i="12"/>
  <c r="AZ99" i="12"/>
  <c r="AP97" i="12"/>
  <c r="AZ97" i="12"/>
  <c r="AR97" i="12"/>
  <c r="AS97" i="12"/>
  <c r="AS134" i="12"/>
  <c r="AR134" i="12"/>
  <c r="AV134" i="12"/>
  <c r="AY130" i="12"/>
  <c r="AR130" i="12"/>
  <c r="AS130" i="12"/>
  <c r="AV125" i="12"/>
  <c r="AR125" i="12"/>
  <c r="AS125" i="12"/>
  <c r="AP121" i="12"/>
  <c r="AZ121" i="12"/>
  <c r="AR121" i="12"/>
  <c r="AS121" i="12"/>
  <c r="AW116" i="12"/>
  <c r="AR116" i="12"/>
  <c r="AS116" i="12"/>
  <c r="AW113" i="12"/>
  <c r="AR111" i="12"/>
  <c r="AS111" i="12"/>
  <c r="AV111" i="12"/>
  <c r="AX108" i="12"/>
  <c r="AX107" i="12"/>
  <c r="AR107" i="12"/>
  <c r="AS107" i="12"/>
  <c r="AX103" i="12"/>
  <c r="AS102" i="12"/>
  <c r="AR102" i="12"/>
  <c r="AV102" i="12"/>
  <c r="AW99" i="12"/>
  <c r="AY98" i="12"/>
  <c r="AR98" i="12"/>
  <c r="AS98" i="12"/>
  <c r="AP116" i="12"/>
  <c r="AP111" i="12"/>
  <c r="AP107" i="12"/>
  <c r="AP102" i="12"/>
  <c r="AP98" i="12"/>
  <c r="AP113" i="12"/>
  <c r="AZ113" i="12"/>
  <c r="AR113" i="12"/>
  <c r="AS113" i="12"/>
  <c r="AW108" i="12"/>
  <c r="AR108" i="12"/>
  <c r="AS108" i="12"/>
  <c r="AR103" i="12"/>
  <c r="AS103" i="12"/>
  <c r="AV103" i="12"/>
  <c r="AX99" i="12"/>
  <c r="AR99" i="12"/>
  <c r="AS99" i="12"/>
  <c r="AV94" i="12"/>
  <c r="AS93" i="12"/>
  <c r="AS92" i="12"/>
  <c r="AS91" i="12"/>
  <c r="AS90" i="12"/>
  <c r="AS89" i="12"/>
  <c r="AV87" i="12"/>
  <c r="AV86" i="12"/>
  <c r="AS85" i="12"/>
  <c r="AS84" i="12"/>
  <c r="AS83" i="12"/>
  <c r="AS82" i="12"/>
  <c r="AS81" i="12"/>
  <c r="AV79" i="12"/>
  <c r="AV78" i="12"/>
  <c r="AS77" i="12"/>
  <c r="AS76" i="12"/>
  <c r="AP73" i="12"/>
  <c r="AZ73" i="12"/>
  <c r="AS73" i="12"/>
  <c r="AR94" i="12"/>
  <c r="AR93" i="12"/>
  <c r="AR92" i="12"/>
  <c r="AR91" i="12"/>
  <c r="AR90" i="12"/>
  <c r="AS87" i="12"/>
  <c r="AR86" i="12"/>
  <c r="AR85" i="12"/>
  <c r="AR84" i="12"/>
  <c r="AR83" i="12"/>
  <c r="AR82" i="12"/>
  <c r="AS79" i="12"/>
  <c r="AR78" i="12"/>
  <c r="AR77" i="12"/>
  <c r="AR76" i="12"/>
  <c r="AY74" i="12"/>
  <c r="AR74" i="12"/>
  <c r="AP89" i="12"/>
  <c r="AZ89" i="12"/>
  <c r="AP81" i="12"/>
  <c r="AZ81" i="12"/>
  <c r="AW69" i="12"/>
  <c r="AX68" i="12"/>
  <c r="AY67" i="12"/>
  <c r="AS68" i="12"/>
  <c r="AV67" i="12"/>
  <c r="AS67" i="12"/>
  <c r="AV63" i="12"/>
  <c r="AV37" i="12"/>
  <c r="AZ66" i="12"/>
  <c r="AP66" i="12"/>
  <c r="AW61" i="12"/>
  <c r="AS55" i="12"/>
  <c r="AW53" i="12"/>
  <c r="AS47" i="12"/>
  <c r="AZ40" i="12"/>
  <c r="AW33" i="12"/>
  <c r="AS27" i="12"/>
  <c r="AZ22" i="12"/>
  <c r="AP22" i="12"/>
  <c r="AW17" i="12"/>
  <c r="AS11" i="12"/>
  <c r="AW9" i="12"/>
  <c r="AY66" i="12"/>
  <c r="AZ65" i="12"/>
  <c r="AP65" i="12"/>
  <c r="AR63" i="12"/>
  <c r="AV61" i="12"/>
  <c r="AW60" i="12"/>
  <c r="AX59" i="12"/>
  <c r="AY58" i="12"/>
  <c r="AZ57" i="12"/>
  <c r="AP57" i="12"/>
  <c r="AR55" i="12"/>
  <c r="AV53" i="12"/>
  <c r="AW52" i="12"/>
  <c r="AX51" i="12"/>
  <c r="AY50" i="12"/>
  <c r="AZ49" i="12"/>
  <c r="AP49" i="12"/>
  <c r="AR47" i="12"/>
  <c r="AV45" i="12"/>
  <c r="AW42" i="12"/>
  <c r="AX41" i="12"/>
  <c r="AY40" i="12"/>
  <c r="AZ39" i="12"/>
  <c r="AP39" i="12"/>
  <c r="AR37" i="12"/>
  <c r="AV33" i="12"/>
  <c r="AW32" i="12"/>
  <c r="AX31" i="12"/>
  <c r="AY30" i="12"/>
  <c r="AZ29" i="12"/>
  <c r="AP29" i="12"/>
  <c r="AR27" i="12"/>
  <c r="AV25" i="12"/>
  <c r="AW24" i="12"/>
  <c r="AX23" i="12"/>
  <c r="AY22" i="12"/>
  <c r="AZ21" i="12"/>
  <c r="AP21" i="12"/>
  <c r="AR19" i="12"/>
  <c r="AV17" i="12"/>
  <c r="AW16" i="12"/>
  <c r="AX15" i="12"/>
  <c r="AY14" i="12"/>
  <c r="AZ13" i="12"/>
  <c r="AP13" i="12"/>
  <c r="AR11" i="12"/>
  <c r="AV9" i="12"/>
  <c r="AW8" i="12"/>
  <c r="AX7" i="12"/>
  <c r="AY6" i="12"/>
  <c r="AW66" i="12"/>
  <c r="AX65" i="12"/>
  <c r="AZ63" i="12"/>
  <c r="AP63" i="12"/>
  <c r="AR61" i="12"/>
  <c r="AV59" i="12"/>
  <c r="AW58" i="12"/>
  <c r="AX57" i="12"/>
  <c r="AZ55" i="12"/>
  <c r="AP55" i="12"/>
  <c r="AR53" i="12"/>
  <c r="AV51" i="12"/>
  <c r="AW50" i="12"/>
  <c r="AX49" i="12"/>
  <c r="AZ47" i="12"/>
  <c r="AP47" i="12"/>
  <c r="AR45" i="12"/>
  <c r="AV41" i="12"/>
  <c r="AW40" i="12"/>
  <c r="AX39" i="12"/>
  <c r="AZ37" i="12"/>
  <c r="AP37" i="12"/>
  <c r="AR33" i="12"/>
  <c r="AV31" i="12"/>
  <c r="AW30" i="12"/>
  <c r="AX29" i="12"/>
  <c r="AZ27" i="12"/>
  <c r="AP27" i="12"/>
  <c r="AR25" i="12"/>
  <c r="AV23" i="12"/>
  <c r="AW22" i="12"/>
  <c r="AX21" i="12"/>
  <c r="AZ19" i="12"/>
  <c r="AP19" i="12"/>
  <c r="AR17" i="12"/>
  <c r="AV15" i="12"/>
  <c r="AW14" i="12"/>
  <c r="AX13" i="12"/>
  <c r="AZ11" i="12"/>
  <c r="AP11" i="12"/>
  <c r="AR9" i="12"/>
  <c r="AV7" i="12"/>
  <c r="AW6" i="12"/>
  <c r="AY63" i="12"/>
  <c r="AY55" i="12"/>
  <c r="AY27" i="12"/>
  <c r="AY19" i="12"/>
  <c r="AY11" i="12"/>
  <c r="AV6" i="12"/>
  <c r="AY47" i="12"/>
  <c r="AY37" i="12"/>
  <c r="AX63" i="12"/>
  <c r="AZ61" i="12"/>
  <c r="AP61" i="12"/>
  <c r="AR59" i="12"/>
  <c r="AS58" i="12"/>
  <c r="AX55" i="12"/>
  <c r="AZ53" i="12"/>
  <c r="AP53" i="12"/>
  <c r="AR51" i="12"/>
  <c r="AS50" i="12"/>
  <c r="AX47" i="12"/>
  <c r="AZ45" i="12"/>
  <c r="AP45" i="12"/>
  <c r="AS40" i="12"/>
  <c r="AV39" i="12"/>
  <c r="AX37" i="12"/>
  <c r="AZ33" i="12"/>
  <c r="AP33" i="12"/>
  <c r="AS30" i="12"/>
  <c r="AV29" i="12"/>
  <c r="AX27" i="12"/>
  <c r="AZ25" i="12"/>
  <c r="AP25" i="12"/>
  <c r="AS22" i="12"/>
  <c r="AV21" i="12"/>
  <c r="AX19" i="12"/>
  <c r="AZ17" i="12"/>
  <c r="AP17" i="12"/>
  <c r="AS14" i="12"/>
  <c r="AV13" i="12"/>
  <c r="AX11" i="12"/>
  <c r="AZ9" i="12"/>
  <c r="AP9" i="12"/>
  <c r="AS6" i="12"/>
  <c r="AY61" i="12"/>
  <c r="AR58" i="12"/>
  <c r="AW55" i="12"/>
  <c r="AY53" i="12"/>
  <c r="AR50" i="12"/>
  <c r="AW47" i="12"/>
  <c r="AY45" i="12"/>
  <c r="AR40" i="12"/>
  <c r="AW37" i="12"/>
  <c r="AY33" i="12"/>
  <c r="AR30" i="12"/>
  <c r="AW27" i="12"/>
  <c r="AY25" i="12"/>
  <c r="AW19" i="12"/>
  <c r="AY17" i="12"/>
  <c r="AS13" i="12"/>
  <c r="AW11" i="12"/>
  <c r="AY9" i="12"/>
  <c r="AW63" i="12"/>
  <c r="AX45" i="12"/>
  <c r="AX25" i="12"/>
  <c r="AV19" i="12"/>
  <c r="AZ58" i="12"/>
  <c r="AZ50" i="12"/>
  <c r="AZ30" i="12"/>
  <c r="AF41" i="12"/>
  <c r="AK38" i="12"/>
  <c r="AM43" i="12"/>
  <c r="AC43" i="12"/>
  <c r="AE41" i="12"/>
  <c r="AF40" i="12"/>
  <c r="AJ38" i="12"/>
  <c r="AK37" i="12"/>
  <c r="AL36" i="12"/>
  <c r="AK43" i="12"/>
  <c r="AM41" i="12"/>
  <c r="AC41" i="12"/>
  <c r="AF38" i="12"/>
  <c r="AJ43" i="12"/>
  <c r="AK42" i="12"/>
  <c r="AL41" i="12"/>
  <c r="AM40" i="12"/>
  <c r="AC40" i="12"/>
  <c r="AE38" i="12"/>
  <c r="AI36" i="12"/>
  <c r="AK41" i="12"/>
  <c r="AJ41" i="12"/>
  <c r="AK40" i="12"/>
  <c r="AM38" i="12"/>
  <c r="AC38" i="12"/>
  <c r="AE36" i="12"/>
  <c r="AM36" i="12"/>
  <c r="AL28" i="12"/>
  <c r="AJ28" i="12"/>
  <c r="AC34" i="12"/>
  <c r="AM35" i="12"/>
  <c r="AC35" i="12"/>
  <c r="AL35" i="12"/>
  <c r="AM34" i="12"/>
  <c r="AI28" i="12"/>
  <c r="AK35" i="12"/>
  <c r="AL34" i="12"/>
  <c r="AM33" i="12"/>
  <c r="AC33" i="12"/>
  <c r="AE29" i="12"/>
  <c r="AF28" i="12"/>
  <c r="AJ35" i="12"/>
  <c r="AE28" i="12"/>
  <c r="AI35" i="12"/>
  <c r="AJ34" i="12"/>
  <c r="AM28" i="12"/>
  <c r="AE23" i="12"/>
  <c r="AF22" i="12"/>
  <c r="AM23" i="12"/>
  <c r="AC23" i="12"/>
  <c r="AI26" i="12"/>
  <c r="AK24" i="12"/>
  <c r="AL23" i="12"/>
  <c r="AM22" i="12"/>
  <c r="AC22" i="12"/>
  <c r="AE20" i="12"/>
  <c r="AF19" i="12"/>
  <c r="AI18" i="12"/>
  <c r="AF18" i="12"/>
  <c r="AJ24" i="12"/>
  <c r="AK23" i="12"/>
  <c r="AL22" i="12"/>
  <c r="AE26" i="12"/>
  <c r="AI24" i="12"/>
  <c r="AJ23" i="12"/>
  <c r="AK22" i="12"/>
  <c r="AL21" i="12"/>
  <c r="AM20" i="12"/>
  <c r="AC20" i="12"/>
  <c r="AE18" i="12"/>
  <c r="AF24" i="12"/>
  <c r="AI23" i="12"/>
  <c r="AJ22" i="12"/>
  <c r="AM26" i="12"/>
  <c r="AM18" i="12"/>
  <c r="AM8" i="12"/>
  <c r="AL8" i="12"/>
  <c r="AE16" i="12"/>
  <c r="AK10" i="12"/>
  <c r="AJ9" i="12"/>
  <c r="AK8" i="12"/>
  <c r="AJ8" i="12"/>
  <c r="AF15" i="12"/>
  <c r="AJ11" i="12"/>
  <c r="AI10" i="12"/>
  <c r="AF8" i="12"/>
  <c r="C12" i="12"/>
  <c r="AF11" i="12"/>
  <c r="AC8" i="12"/>
  <c r="AM17" i="12"/>
  <c r="AC17" i="12"/>
  <c r="AE15" i="12"/>
  <c r="AL16" i="12"/>
  <c r="AC15" i="12"/>
  <c r="AJ17" i="12"/>
  <c r="AK16" i="12"/>
  <c r="AL15" i="12"/>
  <c r="AM12" i="12"/>
  <c r="AC12" i="12"/>
  <c r="AE10" i="12"/>
  <c r="AI8" i="12"/>
  <c r="AK17" i="12"/>
  <c r="AM15" i="12"/>
  <c r="AK15" i="12"/>
  <c r="AL17" i="12"/>
  <c r="AC16" i="12"/>
  <c r="AI17" i="12"/>
  <c r="AJ16" i="12"/>
  <c r="AL12" i="12"/>
  <c r="AM11" i="12"/>
  <c r="AC11" i="12"/>
  <c r="AF17" i="12"/>
  <c r="AI16" i="12"/>
  <c r="AJ15" i="12"/>
  <c r="AM10" i="12"/>
  <c r="J45" i="12"/>
  <c r="F46" i="12"/>
  <c r="I10" i="12"/>
  <c r="E38" i="12"/>
  <c r="E39" i="12"/>
  <c r="F29" i="12"/>
  <c r="E27" i="12"/>
  <c r="E19" i="12"/>
  <c r="K56" i="12"/>
  <c r="I18" i="12"/>
  <c r="E63" i="12"/>
  <c r="K51" i="12"/>
  <c r="I28" i="12"/>
  <c r="I24" i="12"/>
  <c r="J27" i="12"/>
  <c r="I55" i="12"/>
  <c r="F55" i="12"/>
  <c r="K37" i="12"/>
  <c r="E37" i="12"/>
  <c r="L45" i="12"/>
  <c r="I63" i="12"/>
  <c r="F45" i="12"/>
  <c r="I27" i="12"/>
  <c r="I36" i="12"/>
  <c r="E16" i="12"/>
  <c r="K44" i="12"/>
  <c r="E8" i="12"/>
  <c r="I16" i="12"/>
  <c r="E5" i="12"/>
  <c r="F57" i="12"/>
  <c r="C54" i="12"/>
  <c r="M44" i="12"/>
  <c r="J36" i="12"/>
  <c r="F16" i="12"/>
  <c r="I44" i="12"/>
  <c r="F24" i="12"/>
  <c r="K62" i="12"/>
  <c r="E49" i="12"/>
  <c r="F41" i="12"/>
  <c r="L21" i="12"/>
  <c r="J62" i="12"/>
  <c r="F62" i="12"/>
  <c r="L54" i="12"/>
  <c r="F8" i="12"/>
  <c r="M54" i="12"/>
  <c r="I8" i="12"/>
  <c r="E62" i="12"/>
  <c r="I54" i="12"/>
  <c r="C62" i="12"/>
  <c r="E54" i="12"/>
  <c r="I35" i="12"/>
  <c r="M15" i="12"/>
  <c r="C35" i="12"/>
  <c r="C15" i="12"/>
  <c r="F7" i="12"/>
  <c r="J55" i="12"/>
  <c r="I37" i="12"/>
  <c r="F17" i="12"/>
  <c r="K13" i="12"/>
  <c r="L7" i="12"/>
  <c r="F35" i="12"/>
  <c r="L15" i="12"/>
  <c r="K63" i="12"/>
  <c r="K43" i="12"/>
  <c r="F37" i="12"/>
  <c r="M23" i="12"/>
  <c r="J17" i="12"/>
  <c r="L61" i="12"/>
  <c r="J43" i="12"/>
  <c r="L23" i="12"/>
  <c r="F63" i="12"/>
  <c r="M59" i="12"/>
  <c r="I45" i="12"/>
  <c r="L43" i="12"/>
  <c r="C23" i="12"/>
  <c r="J9" i="12"/>
  <c r="F38" i="12"/>
  <c r="E28" i="12"/>
  <c r="E18" i="12"/>
  <c r="E10" i="12"/>
  <c r="E46" i="12"/>
  <c r="C18" i="12"/>
  <c r="C10" i="12"/>
  <c r="F56" i="12"/>
  <c r="J56" i="12"/>
  <c r="I5" i="12"/>
  <c r="K5" i="12"/>
  <c r="E56" i="12"/>
  <c r="M18" i="12"/>
  <c r="M10" i="12"/>
  <c r="J18" i="12"/>
  <c r="J10" i="12"/>
  <c r="K60" i="12"/>
  <c r="J63" i="12"/>
  <c r="L55" i="12"/>
  <c r="F54" i="12"/>
  <c r="L44" i="12"/>
  <c r="K36" i="12"/>
  <c r="M24" i="12"/>
  <c r="C8" i="12"/>
  <c r="I62" i="12"/>
  <c r="E55" i="12"/>
  <c r="K53" i="12"/>
  <c r="K45" i="12"/>
  <c r="M43" i="12"/>
  <c r="E36" i="12"/>
  <c r="E24" i="12"/>
  <c r="M16" i="12"/>
  <c r="E12" i="12"/>
  <c r="I9" i="12"/>
  <c r="E60" i="12"/>
  <c r="I31" i="12"/>
  <c r="K52" i="12"/>
  <c r="C52" i="12"/>
  <c r="C42" i="12"/>
  <c r="C60" i="12"/>
  <c r="M53" i="12"/>
  <c r="J44" i="12"/>
  <c r="I43" i="12"/>
  <c r="F36" i="12"/>
  <c r="L35" i="12"/>
  <c r="C24" i="12"/>
  <c r="L22" i="12"/>
  <c r="C16" i="12"/>
  <c r="L14" i="12"/>
  <c r="K8" i="12"/>
  <c r="C7" i="12"/>
  <c r="K14" i="12"/>
  <c r="M62" i="12"/>
  <c r="K61" i="12"/>
  <c r="L16" i="12"/>
  <c r="K15" i="12"/>
  <c r="I14" i="12"/>
  <c r="K22" i="12"/>
  <c r="L6" i="12"/>
  <c r="K54" i="12"/>
  <c r="J53" i="12"/>
  <c r="F44" i="12"/>
  <c r="C36" i="12"/>
  <c r="L32" i="12"/>
  <c r="L24" i="12"/>
  <c r="K23" i="12"/>
  <c r="I22" i="12"/>
  <c r="M8" i="12"/>
  <c r="M7" i="12"/>
  <c r="K6" i="12"/>
  <c r="L53" i="12"/>
  <c r="E44" i="12"/>
  <c r="L42" i="12"/>
  <c r="M36" i="12"/>
  <c r="M35" i="12"/>
  <c r="K32" i="12"/>
  <c r="K24" i="12"/>
  <c r="J23" i="12"/>
  <c r="K16" i="12"/>
  <c r="J15" i="12"/>
  <c r="L8" i="12"/>
  <c r="K7" i="12"/>
  <c r="K42" i="12"/>
  <c r="K35" i="12"/>
  <c r="J32" i="12"/>
  <c r="I23" i="12"/>
  <c r="I15" i="12"/>
  <c r="J7" i="12"/>
  <c r="L59" i="12"/>
  <c r="J51" i="12"/>
  <c r="E41" i="12"/>
  <c r="C31" i="12"/>
  <c r="K21" i="12"/>
  <c r="J13" i="12"/>
  <c r="K59" i="12"/>
  <c r="F51" i="12"/>
  <c r="I41" i="12"/>
  <c r="M31" i="12"/>
  <c r="J21" i="12"/>
  <c r="F13" i="12"/>
  <c r="J59" i="12"/>
  <c r="E51" i="12"/>
  <c r="C41" i="12"/>
  <c r="L31" i="12"/>
  <c r="F21" i="12"/>
  <c r="E13" i="12"/>
  <c r="F59" i="12"/>
  <c r="I51" i="12"/>
  <c r="M41" i="12"/>
  <c r="K31" i="12"/>
  <c r="E21" i="12"/>
  <c r="I13" i="12"/>
  <c r="J6" i="12"/>
  <c r="E59" i="12"/>
  <c r="C51" i="12"/>
  <c r="L41" i="12"/>
  <c r="J31" i="12"/>
  <c r="I21" i="12"/>
  <c r="C13" i="12"/>
  <c r="I6" i="12"/>
  <c r="I59" i="12"/>
  <c r="M51" i="12"/>
  <c r="K41" i="12"/>
  <c r="F31" i="12"/>
  <c r="C21" i="12"/>
  <c r="M13" i="12"/>
  <c r="J5" i="12"/>
  <c r="L5" i="12"/>
  <c r="M5" i="12"/>
  <c r="C5" i="12"/>
  <c r="E11" i="12"/>
  <c r="M58" i="12"/>
  <c r="C58" i="12"/>
  <c r="M50" i="12"/>
  <c r="C50" i="12"/>
  <c r="L30" i="12"/>
  <c r="M29" i="12"/>
  <c r="C29" i="12"/>
  <c r="J22" i="12"/>
  <c r="L20" i="12"/>
  <c r="M19" i="12"/>
  <c r="C19" i="12"/>
  <c r="E17" i="12"/>
  <c r="J14" i="12"/>
  <c r="L12" i="12"/>
  <c r="M11" i="12"/>
  <c r="C11" i="12"/>
  <c r="E9" i="12"/>
  <c r="M20" i="12"/>
  <c r="C20" i="12"/>
  <c r="L58" i="12"/>
  <c r="M57" i="12"/>
  <c r="C57" i="12"/>
  <c r="L50" i="12"/>
  <c r="M49" i="12"/>
  <c r="C49" i="12"/>
  <c r="F61" i="12"/>
  <c r="I60" i="12"/>
  <c r="F53" i="12"/>
  <c r="I52" i="12"/>
  <c r="F43" i="12"/>
  <c r="I42" i="12"/>
  <c r="K40" i="12"/>
  <c r="I32" i="12"/>
  <c r="K12" i="12"/>
  <c r="L11" i="12"/>
  <c r="M40" i="12"/>
  <c r="C40" i="12"/>
  <c r="M30" i="12"/>
  <c r="C30" i="12"/>
  <c r="I61" i="12"/>
  <c r="J60" i="12"/>
  <c r="I53" i="12"/>
  <c r="J52" i="12"/>
  <c r="L40" i="12"/>
  <c r="M39" i="12"/>
  <c r="C39" i="12"/>
  <c r="K58" i="12"/>
  <c r="L57" i="12"/>
  <c r="M56" i="12"/>
  <c r="C56" i="12"/>
  <c r="K50" i="12"/>
  <c r="L49" i="12"/>
  <c r="M46" i="12"/>
  <c r="C46" i="12"/>
  <c r="L39" i="12"/>
  <c r="M38" i="12"/>
  <c r="C38" i="12"/>
  <c r="K30" i="12"/>
  <c r="L29" i="12"/>
  <c r="M28" i="12"/>
  <c r="C28" i="12"/>
  <c r="K20" i="12"/>
  <c r="L19" i="12"/>
  <c r="M63" i="12"/>
  <c r="C63" i="12"/>
  <c r="E61" i="12"/>
  <c r="F60" i="12"/>
  <c r="J58" i="12"/>
  <c r="K57" i="12"/>
  <c r="L56" i="12"/>
  <c r="M55" i="12"/>
  <c r="C55" i="12"/>
  <c r="E53" i="12"/>
  <c r="F52" i="12"/>
  <c r="J50" i="12"/>
  <c r="K49" i="12"/>
  <c r="L46" i="12"/>
  <c r="M45" i="12"/>
  <c r="C45" i="12"/>
  <c r="E43" i="12"/>
  <c r="F42" i="12"/>
  <c r="J40" i="12"/>
  <c r="K39" i="12"/>
  <c r="L38" i="12"/>
  <c r="M37" i="12"/>
  <c r="C37" i="12"/>
  <c r="E35" i="12"/>
  <c r="F32" i="12"/>
  <c r="J30" i="12"/>
  <c r="K29" i="12"/>
  <c r="L28" i="12"/>
  <c r="M27" i="12"/>
  <c r="C27" i="12"/>
  <c r="E23" i="12"/>
  <c r="F22" i="12"/>
  <c r="J20" i="12"/>
  <c r="K19" i="12"/>
  <c r="L18" i="12"/>
  <c r="M17" i="12"/>
  <c r="C17" i="12"/>
  <c r="E15" i="12"/>
  <c r="F14" i="12"/>
  <c r="J12" i="12"/>
  <c r="K11" i="12"/>
  <c r="L10" i="12"/>
  <c r="M9" i="12"/>
  <c r="C9" i="12"/>
  <c r="E7" i="12"/>
  <c r="F6" i="12"/>
  <c r="I58" i="12"/>
  <c r="J57" i="12"/>
  <c r="E52" i="12"/>
  <c r="I50" i="12"/>
  <c r="J49" i="12"/>
  <c r="K46" i="12"/>
  <c r="E42" i="12"/>
  <c r="I40" i="12"/>
  <c r="J39" i="12"/>
  <c r="K38" i="12"/>
  <c r="L37" i="12"/>
  <c r="E32" i="12"/>
  <c r="I30" i="12"/>
  <c r="J29" i="12"/>
  <c r="K28" i="12"/>
  <c r="L27" i="12"/>
  <c r="E22" i="12"/>
  <c r="I20" i="12"/>
  <c r="J19" i="12"/>
  <c r="K18" i="12"/>
  <c r="L17" i="12"/>
  <c r="E14" i="12"/>
  <c r="I12" i="12"/>
  <c r="J11" i="12"/>
  <c r="K10" i="12"/>
  <c r="L9" i="12"/>
  <c r="E6" i="12"/>
  <c r="F58" i="12"/>
  <c r="I57" i="12"/>
  <c r="F50" i="12"/>
  <c r="I49" i="12"/>
  <c r="J46" i="12"/>
  <c r="F40" i="12"/>
  <c r="I39" i="12"/>
  <c r="J38" i="12"/>
  <c r="F30" i="12"/>
  <c r="I29" i="12"/>
  <c r="J28" i="12"/>
  <c r="K27" i="12"/>
  <c r="F20" i="12"/>
  <c r="I19" i="12"/>
  <c r="K17" i="12"/>
  <c r="F12" i="12"/>
  <c r="I11" i="12"/>
  <c r="K9" i="12"/>
  <c r="M61" i="12"/>
  <c r="C61" i="12"/>
  <c r="M60" i="12"/>
  <c r="M52" i="12"/>
  <c r="M42" i="12"/>
  <c r="M32" i="12"/>
  <c r="M22" i="12"/>
  <c r="M14" i="12"/>
  <c r="M6" i="12"/>
  <c r="S48" i="4"/>
  <c r="S53" i="4"/>
  <c r="S31" i="5"/>
  <c r="S37" i="6"/>
  <c r="S45" i="4"/>
  <c r="S56" i="4"/>
  <c r="S55" i="4"/>
  <c r="S25" i="3"/>
  <c r="S15" i="3"/>
  <c r="S25" i="5"/>
  <c r="S47" i="4"/>
  <c r="S39" i="1"/>
  <c r="S52" i="4"/>
  <c r="S11" i="3"/>
  <c r="S12" i="3"/>
  <c r="S46" i="4"/>
  <c r="S17" i="3"/>
  <c r="S45" i="6"/>
  <c r="S43" i="4"/>
  <c r="S58" i="4"/>
  <c r="S41" i="1"/>
  <c r="S65" i="4"/>
  <c r="S38" i="1"/>
  <c r="S21" i="3"/>
  <c r="S30" i="6"/>
  <c r="S23" i="5"/>
  <c r="S35" i="1"/>
  <c r="S50" i="4"/>
  <c r="S23" i="3"/>
  <c r="S16" i="3"/>
  <c r="S24" i="5"/>
  <c r="S36" i="1"/>
  <c r="S26" i="5"/>
  <c r="S42" i="4"/>
  <c r="S32" i="5"/>
  <c r="S44" i="4"/>
  <c r="S18" i="3"/>
  <c r="S63" i="4"/>
  <c r="S33" i="1"/>
  <c r="S20" i="3"/>
  <c r="S42" i="1"/>
  <c r="S31" i="6"/>
  <c r="S34" i="6"/>
  <c r="S28" i="5"/>
  <c r="S42" i="6"/>
  <c r="S32" i="1"/>
  <c r="S41" i="4"/>
  <c r="S38" i="6"/>
  <c r="P144" i="4"/>
  <c r="S33" i="6"/>
  <c r="S40" i="6"/>
  <c r="S19" i="3"/>
  <c r="S49" i="4"/>
  <c r="S35" i="6"/>
  <c r="S39" i="6"/>
  <c r="S57" i="4"/>
  <c r="S10" i="3"/>
  <c r="S14" i="3"/>
  <c r="S22" i="3"/>
  <c r="S41" i="6"/>
  <c r="S29" i="5"/>
  <c r="S66" i="4"/>
  <c r="S40" i="1"/>
  <c r="S30" i="5"/>
  <c r="S24" i="3"/>
  <c r="S64" i="4"/>
  <c r="S61" i="4"/>
  <c r="P146" i="4"/>
  <c r="S31" i="1"/>
  <c r="S60" i="4"/>
  <c r="S51" i="4"/>
  <c r="S13" i="3"/>
  <c r="S37" i="1"/>
  <c r="S43" i="6"/>
  <c r="S54" i="4"/>
  <c r="S44" i="6"/>
  <c r="S32" i="6"/>
  <c r="S36" i="6"/>
  <c r="S62" i="4"/>
  <c r="S34" i="1"/>
  <c r="S29" i="6"/>
  <c r="S27" i="5"/>
  <c r="S59" i="4"/>
  <c r="BG21" i="12" l="1"/>
  <c r="BT10" i="12"/>
  <c r="BT60" i="12"/>
  <c r="BG28" i="12"/>
  <c r="BT39" i="12"/>
  <c r="BT34" i="12"/>
  <c r="BG5" i="12"/>
  <c r="BG22" i="12"/>
  <c r="BT41" i="12"/>
  <c r="BG52" i="12"/>
  <c r="BT5" i="12"/>
  <c r="BT54" i="12"/>
  <c r="BG35" i="12"/>
  <c r="BG50" i="12"/>
  <c r="BT19" i="12"/>
  <c r="BG56" i="12"/>
  <c r="BT45" i="12"/>
  <c r="BG8" i="12"/>
  <c r="BT43" i="12"/>
  <c r="BG11" i="12"/>
  <c r="BT58" i="12"/>
  <c r="BT61" i="12"/>
  <c r="BT27" i="12"/>
  <c r="BT44" i="12"/>
  <c r="BG37" i="12"/>
  <c r="BT64" i="12"/>
  <c r="BG29" i="12"/>
  <c r="BT40" i="12"/>
  <c r="BG55" i="12"/>
  <c r="BT20" i="12"/>
  <c r="BT62" i="12"/>
  <c r="BT15" i="12"/>
  <c r="BT52" i="12"/>
  <c r="BT63" i="12"/>
  <c r="BT35" i="12"/>
  <c r="BT9" i="12"/>
  <c r="BG32" i="12"/>
  <c r="BG13" i="12"/>
  <c r="BG17" i="12"/>
  <c r="BG27" i="12"/>
  <c r="BG46" i="12"/>
  <c r="BT18" i="12"/>
  <c r="BG36" i="12"/>
  <c r="BT36" i="12"/>
  <c r="BG41" i="12"/>
  <c r="BT46" i="12"/>
  <c r="BT25" i="12"/>
  <c r="BT6" i="12"/>
  <c r="BG31" i="12"/>
  <c r="BT11" i="12"/>
  <c r="BT66" i="12"/>
  <c r="BT68" i="12"/>
  <c r="BT65" i="12"/>
  <c r="BT38" i="12"/>
  <c r="BT57" i="12"/>
  <c r="BG30" i="12"/>
  <c r="BT21" i="12"/>
  <c r="BG53" i="12"/>
  <c r="BT7" i="12"/>
  <c r="BT16" i="12"/>
  <c r="BG12" i="12"/>
  <c r="BT13" i="12"/>
  <c r="BG57" i="12"/>
  <c r="BT29" i="12"/>
  <c r="BG38" i="12"/>
  <c r="BT17" i="12"/>
  <c r="BT14" i="12"/>
  <c r="BG33" i="12"/>
  <c r="BG48" i="12"/>
  <c r="BG6" i="12"/>
  <c r="BG34" i="12"/>
  <c r="BT67" i="12"/>
  <c r="BG24" i="12"/>
  <c r="BG23" i="12"/>
  <c r="BT42" i="12"/>
  <c r="BT12" i="12"/>
  <c r="BG19" i="12"/>
  <c r="BT47" i="12"/>
  <c r="BG10" i="12"/>
  <c r="BT37" i="12"/>
  <c r="BG7" i="12"/>
  <c r="BT48" i="12"/>
  <c r="BG20" i="12"/>
  <c r="BT59" i="12"/>
  <c r="BG49" i="12"/>
  <c r="BT33" i="12"/>
  <c r="BT56" i="12"/>
  <c r="BG45" i="12"/>
  <c r="BG9" i="12"/>
  <c r="BG59" i="12"/>
  <c r="BT28" i="12"/>
  <c r="BG58" i="12"/>
  <c r="BT8" i="12"/>
  <c r="BT24" i="12"/>
  <c r="BG42" i="12"/>
  <c r="BT26" i="12"/>
  <c r="BG54" i="12"/>
  <c r="BG40" i="12"/>
  <c r="BT55" i="12"/>
  <c r="BG18" i="12"/>
  <c r="BG39" i="12"/>
  <c r="BT30" i="12"/>
  <c r="BG47" i="12"/>
  <c r="BT53" i="12"/>
  <c r="BG14" i="12"/>
  <c r="BT49" i="12"/>
  <c r="BG51" i="12"/>
  <c r="T38" i="6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4" i="3"/>
  <c r="T25" i="3"/>
  <c r="T13" i="3"/>
  <c r="T18" i="3"/>
  <c r="T21" i="3"/>
  <c r="T17" i="3"/>
  <c r="T24" i="3"/>
  <c r="T12" i="3"/>
  <c r="T22" i="3"/>
  <c r="T20" i="3"/>
  <c r="T16" i="3"/>
  <c r="T23" i="3"/>
  <c r="T19" i="3"/>
  <c r="T15" i="3"/>
  <c r="T11" i="3"/>
  <c r="T10" i="3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M143" i="4"/>
  <c r="G29" i="1"/>
  <c r="P150" i="4"/>
  <c r="E34" i="1"/>
  <c r="F52" i="1"/>
  <c r="E45" i="1"/>
  <c r="G28" i="1"/>
  <c r="F56" i="1"/>
  <c r="P145" i="4"/>
  <c r="G26" i="1"/>
  <c r="F49" i="1"/>
  <c r="E57" i="1"/>
  <c r="P157" i="4"/>
  <c r="F39" i="1"/>
  <c r="E55" i="1"/>
  <c r="E33" i="1"/>
  <c r="P148" i="4"/>
  <c r="F32" i="1"/>
  <c r="G143" i="4"/>
  <c r="E53" i="1"/>
  <c r="F40" i="1"/>
  <c r="E37" i="1"/>
  <c r="P153" i="4"/>
  <c r="E31" i="1"/>
  <c r="E46" i="1"/>
  <c r="E43" i="1"/>
  <c r="E38" i="1"/>
  <c r="F48" i="1"/>
  <c r="E40" i="1"/>
  <c r="P147" i="4"/>
  <c r="E56" i="1"/>
  <c r="E54" i="1"/>
  <c r="E51" i="1"/>
  <c r="G25" i="1"/>
  <c r="F42" i="1"/>
  <c r="G30" i="1"/>
  <c r="F34" i="1"/>
  <c r="P156" i="4"/>
  <c r="F43" i="1"/>
  <c r="F33" i="1"/>
  <c r="E48" i="1"/>
  <c r="P155" i="4"/>
  <c r="F54" i="1"/>
  <c r="E36" i="1"/>
  <c r="E50" i="1"/>
  <c r="P154" i="4"/>
  <c r="P143" i="4"/>
  <c r="F38" i="1"/>
  <c r="F44" i="1"/>
  <c r="G27" i="1"/>
  <c r="F50" i="1"/>
  <c r="F41" i="1"/>
  <c r="E49" i="1"/>
  <c r="F57" i="1"/>
  <c r="F37" i="1"/>
  <c r="E47" i="1"/>
  <c r="P149" i="4"/>
  <c r="E35" i="1"/>
  <c r="E44" i="1"/>
  <c r="F47" i="1"/>
  <c r="E42" i="1"/>
  <c r="E32" i="1"/>
  <c r="E52" i="1"/>
  <c r="F35" i="1"/>
  <c r="E39" i="1"/>
  <c r="F31" i="1"/>
  <c r="F53" i="1"/>
  <c r="F36" i="1"/>
  <c r="F51" i="1"/>
  <c r="D3" i="11"/>
  <c r="F55" i="1"/>
  <c r="P151" i="4"/>
  <c r="F45" i="1"/>
  <c r="P152" i="4"/>
  <c r="F46" i="1"/>
  <c r="E41" i="1"/>
  <c r="G56" i="12" l="1"/>
  <c r="G45" i="12"/>
  <c r="AT73" i="12"/>
  <c r="AT63" i="12"/>
  <c r="AG23" i="12"/>
  <c r="AT51" i="12"/>
  <c r="G49" i="12"/>
  <c r="AG8" i="12"/>
  <c r="AT25" i="12"/>
  <c r="AT22" i="12"/>
  <c r="G62" i="12"/>
  <c r="AT139" i="12"/>
  <c r="AT126" i="12"/>
  <c r="G59" i="12"/>
  <c r="AG33" i="12"/>
  <c r="AT37" i="12"/>
  <c r="AT47" i="12"/>
  <c r="G57" i="12"/>
  <c r="AT38" i="12"/>
  <c r="AT81" i="12"/>
  <c r="G17" i="12"/>
  <c r="AT12" i="12"/>
  <c r="AT82" i="12"/>
  <c r="AG34" i="12"/>
  <c r="AT88" i="12"/>
  <c r="AT67" i="12"/>
  <c r="G16" i="12"/>
  <c r="AT99" i="12"/>
  <c r="AT86" i="12"/>
  <c r="AG43" i="12"/>
  <c r="AT98" i="12"/>
  <c r="AT20" i="12"/>
  <c r="G55" i="12"/>
  <c r="AT140" i="12"/>
  <c r="AT134" i="12"/>
  <c r="AT5" i="12"/>
  <c r="AT46" i="12"/>
  <c r="G28" i="12"/>
  <c r="AT105" i="12"/>
  <c r="AT70" i="12"/>
  <c r="G19" i="12"/>
  <c r="AT75" i="12"/>
  <c r="AT60" i="12"/>
  <c r="G46" i="12"/>
  <c r="AG42" i="12"/>
  <c r="AT79" i="12"/>
  <c r="AT76" i="12"/>
  <c r="G14" i="12"/>
  <c r="AG35" i="12"/>
  <c r="AT104" i="12"/>
  <c r="AT85" i="12"/>
  <c r="G36" i="12"/>
  <c r="AT115" i="12"/>
  <c r="AT102" i="12"/>
  <c r="AG20" i="12"/>
  <c r="AT18" i="12"/>
  <c r="AT114" i="12"/>
  <c r="G35" i="12"/>
  <c r="AT29" i="12"/>
  <c r="AT16" i="12"/>
  <c r="G13" i="12"/>
  <c r="AG27" i="12"/>
  <c r="AT103" i="12"/>
  <c r="AT100" i="12"/>
  <c r="G58" i="12"/>
  <c r="AT83" i="12"/>
  <c r="AT68" i="12"/>
  <c r="AT14" i="12"/>
  <c r="AT23" i="12"/>
  <c r="AT42" i="12"/>
  <c r="AT58" i="12"/>
  <c r="G20" i="12"/>
  <c r="G37" i="12"/>
  <c r="AT6" i="12"/>
  <c r="AT34" i="12"/>
  <c r="G31" i="12"/>
  <c r="AT116" i="12"/>
  <c r="G60" i="12"/>
  <c r="AT125" i="12"/>
  <c r="AG18" i="12"/>
  <c r="AT30" i="12"/>
  <c r="AT106" i="12"/>
  <c r="G32" i="12"/>
  <c r="AG41" i="12"/>
  <c r="AT120" i="12"/>
  <c r="AT101" i="12"/>
  <c r="G54" i="12"/>
  <c r="AT131" i="12"/>
  <c r="AT118" i="12"/>
  <c r="G51" i="12"/>
  <c r="AG40" i="12"/>
  <c r="AT135" i="12"/>
  <c r="AT132" i="12"/>
  <c r="G11" i="12"/>
  <c r="AT137" i="12"/>
  <c r="AT27" i="12"/>
  <c r="G18" i="12"/>
  <c r="AG36" i="12"/>
  <c r="AT53" i="12"/>
  <c r="AT50" i="12"/>
  <c r="AG16" i="12"/>
  <c r="AT80" i="12"/>
  <c r="AT59" i="12"/>
  <c r="G39" i="12"/>
  <c r="AT55" i="12"/>
  <c r="AT19" i="12"/>
  <c r="G42" i="12"/>
  <c r="AT128" i="12"/>
  <c r="AT109" i="12"/>
  <c r="AG21" i="12"/>
  <c r="AT57" i="12"/>
  <c r="AT61" i="12"/>
  <c r="AT133" i="12"/>
  <c r="G7" i="12"/>
  <c r="AT32" i="12"/>
  <c r="G12" i="12"/>
  <c r="AG22" i="12"/>
  <c r="AT54" i="12"/>
  <c r="AT31" i="12"/>
  <c r="G63" i="12"/>
  <c r="AT65" i="12"/>
  <c r="AT52" i="12"/>
  <c r="G38" i="12"/>
  <c r="AG15" i="12"/>
  <c r="AT69" i="12"/>
  <c r="AT66" i="12"/>
  <c r="G6" i="12"/>
  <c r="AG25" i="12"/>
  <c r="AT96" i="12"/>
  <c r="AT77" i="12"/>
  <c r="G9" i="12"/>
  <c r="AT121" i="12"/>
  <c r="AT28" i="12"/>
  <c r="AG10" i="12"/>
  <c r="AT10" i="12"/>
  <c r="AT64" i="12"/>
  <c r="G8" i="12"/>
  <c r="AT91" i="12"/>
  <c r="AT78" i="12"/>
  <c r="AG30" i="12"/>
  <c r="AT62" i="12"/>
  <c r="AT41" i="12"/>
  <c r="G61" i="12"/>
  <c r="AT56" i="12"/>
  <c r="AT9" i="12"/>
  <c r="AG38" i="12"/>
  <c r="G53" i="12"/>
  <c r="AT119" i="12"/>
  <c r="AT11" i="12"/>
  <c r="G50" i="12"/>
  <c r="AG24" i="12"/>
  <c r="AT89" i="12"/>
  <c r="AT97" i="12"/>
  <c r="G30" i="12"/>
  <c r="AT90" i="12"/>
  <c r="AT113" i="12"/>
  <c r="G27" i="12"/>
  <c r="AT74" i="12"/>
  <c r="AT138" i="12"/>
  <c r="AG28" i="12"/>
  <c r="AT26" i="12"/>
  <c r="AT7" i="12"/>
  <c r="G24" i="12"/>
  <c r="AT107" i="12"/>
  <c r="AT94" i="12"/>
  <c r="G21" i="12"/>
  <c r="AG37" i="12"/>
  <c r="AT111" i="12"/>
  <c r="AT108" i="12"/>
  <c r="G23" i="12"/>
  <c r="AT21" i="12"/>
  <c r="AT8" i="12"/>
  <c r="AG17" i="12"/>
  <c r="AT48" i="12"/>
  <c r="AT129" i="12"/>
  <c r="AT17" i="12"/>
  <c r="AG39" i="12"/>
  <c r="AT130" i="12"/>
  <c r="AT122" i="12"/>
  <c r="AT15" i="12"/>
  <c r="AT49" i="12"/>
  <c r="AG29" i="12"/>
  <c r="AT33" i="12"/>
  <c r="G15" i="12"/>
  <c r="AT13" i="12"/>
  <c r="G29" i="12"/>
  <c r="AG9" i="12"/>
  <c r="AT87" i="12"/>
  <c r="AT84" i="12"/>
  <c r="G22" i="12"/>
  <c r="AG11" i="12"/>
  <c r="AT112" i="12"/>
  <c r="AT93" i="12"/>
  <c r="G44" i="12"/>
  <c r="AT123" i="12"/>
  <c r="AT110" i="12"/>
  <c r="G41" i="12"/>
  <c r="AG12" i="12"/>
  <c r="AT127" i="12"/>
  <c r="AT124" i="12"/>
  <c r="G43" i="12"/>
  <c r="AT39" i="12"/>
  <c r="AT24" i="12"/>
  <c r="G10" i="12"/>
  <c r="AG26" i="12"/>
  <c r="AT45" i="12"/>
  <c r="AT40" i="12"/>
  <c r="G52" i="12"/>
  <c r="AT136" i="12"/>
  <c r="AT117" i="12"/>
  <c r="G40" i="12"/>
  <c r="AG19" i="12"/>
  <c r="AT95" i="12"/>
  <c r="AT92" i="12"/>
  <c r="G43" i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F24" i="1"/>
  <c r="E29" i="5"/>
  <c r="E48" i="5"/>
  <c r="S37" i="5"/>
  <c r="F23" i="5"/>
  <c r="E9" i="1"/>
  <c r="G17" i="5"/>
  <c r="F9" i="1"/>
  <c r="E8" i="1"/>
  <c r="E37" i="5"/>
  <c r="F17" i="1"/>
  <c r="E25" i="5"/>
  <c r="E40" i="5"/>
  <c r="E24" i="5"/>
  <c r="E44" i="5"/>
  <c r="E50" i="5"/>
  <c r="E32" i="5"/>
  <c r="F16" i="1"/>
  <c r="G22" i="5"/>
  <c r="E23" i="5"/>
  <c r="F13" i="1"/>
  <c r="F29" i="5"/>
  <c r="F12" i="1"/>
  <c r="E52" i="5"/>
  <c r="F7" i="1"/>
  <c r="F39" i="5"/>
  <c r="F26" i="5"/>
  <c r="F32" i="5"/>
  <c r="S33" i="5"/>
  <c r="E27" i="5"/>
  <c r="E46" i="5"/>
  <c r="E30" i="5"/>
  <c r="E20" i="1"/>
  <c r="F41" i="5"/>
  <c r="F11" i="1"/>
  <c r="E35" i="5"/>
  <c r="S36" i="5"/>
  <c r="G18" i="5"/>
  <c r="F15" i="1"/>
  <c r="G16" i="5"/>
  <c r="F52" i="5"/>
  <c r="G20" i="5"/>
  <c r="G21" i="5"/>
  <c r="E21" i="1"/>
  <c r="F31" i="5"/>
  <c r="F22" i="1"/>
  <c r="F37" i="5"/>
  <c r="E36" i="5"/>
  <c r="E10" i="1"/>
  <c r="F20" i="1"/>
  <c r="E15" i="1"/>
  <c r="E51" i="5"/>
  <c r="F21" i="1"/>
  <c r="E12" i="1"/>
  <c r="F46" i="5"/>
  <c r="E6" i="1"/>
  <c r="F45" i="5"/>
  <c r="E16" i="1"/>
  <c r="S35" i="5"/>
  <c r="E33" i="5"/>
  <c r="F49" i="5"/>
  <c r="E41" i="5"/>
  <c r="E13" i="1"/>
  <c r="E42" i="5"/>
  <c r="S38" i="5"/>
  <c r="F44" i="5"/>
  <c r="F33" i="5"/>
  <c r="F50" i="5"/>
  <c r="E53" i="5"/>
  <c r="G19" i="5"/>
  <c r="F43" i="5"/>
  <c r="E31" i="5"/>
  <c r="E23" i="1"/>
  <c r="F25" i="5"/>
  <c r="G15" i="5"/>
  <c r="F18" i="1"/>
  <c r="F38" i="5"/>
  <c r="F35" i="5"/>
  <c r="F30" i="5"/>
  <c r="E11" i="1"/>
  <c r="F42" i="5"/>
  <c r="F19" i="1"/>
  <c r="E17" i="1"/>
  <c r="E14" i="1"/>
  <c r="S34" i="5"/>
  <c r="F27" i="5"/>
  <c r="F8" i="1"/>
  <c r="E18" i="1"/>
  <c r="F24" i="5"/>
  <c r="F23" i="1"/>
  <c r="E39" i="5"/>
  <c r="F51" i="5"/>
  <c r="F10" i="1"/>
  <c r="F34" i="5"/>
  <c r="F47" i="5"/>
  <c r="F28" i="5"/>
  <c r="E45" i="5"/>
  <c r="F36" i="5"/>
  <c r="E34" i="5"/>
  <c r="E19" i="1"/>
  <c r="E24" i="1"/>
  <c r="F6" i="1"/>
  <c r="E28" i="5"/>
  <c r="F53" i="5"/>
  <c r="E47" i="5"/>
  <c r="F48" i="5"/>
  <c r="E49" i="5"/>
  <c r="E22" i="1"/>
  <c r="E38" i="5"/>
  <c r="E43" i="5"/>
  <c r="F40" i="5"/>
  <c r="E26" i="5"/>
  <c r="F14" i="1"/>
  <c r="E7" i="1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T33" i="5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80" i="2"/>
  <c r="M79" i="2"/>
  <c r="M63" i="2"/>
  <c r="M59" i="2"/>
  <c r="M58" i="2"/>
  <c r="M57" i="2"/>
  <c r="M56" i="2"/>
  <c r="M55" i="2"/>
  <c r="M54" i="2"/>
  <c r="M53" i="2"/>
  <c r="M52" i="2"/>
  <c r="F103" i="4"/>
  <c r="F29" i="6"/>
  <c r="E52" i="2"/>
  <c r="E110" i="4"/>
  <c r="F104" i="4"/>
  <c r="F57" i="2"/>
  <c r="F50" i="6"/>
  <c r="F115" i="4"/>
  <c r="F109" i="4"/>
  <c r="E133" i="4"/>
  <c r="E121" i="4"/>
  <c r="F127" i="4"/>
  <c r="G26" i="6"/>
  <c r="F63" i="2"/>
  <c r="F53" i="6"/>
  <c r="E115" i="4"/>
  <c r="F57" i="6"/>
  <c r="E113" i="4"/>
  <c r="F126" i="4"/>
  <c r="E33" i="6"/>
  <c r="E34" i="6"/>
  <c r="F62" i="6"/>
  <c r="F55" i="2"/>
  <c r="E103" i="4"/>
  <c r="E119" i="4"/>
  <c r="F129" i="4"/>
  <c r="E126" i="4"/>
  <c r="E51" i="6"/>
  <c r="E30" i="6"/>
  <c r="F32" i="6"/>
  <c r="E101" i="4"/>
  <c r="E104" i="4"/>
  <c r="F43" i="6"/>
  <c r="F47" i="6"/>
  <c r="E31" i="6"/>
  <c r="E29" i="6"/>
  <c r="F120" i="4"/>
  <c r="F46" i="6"/>
  <c r="F114" i="4"/>
  <c r="F58" i="2"/>
  <c r="E60" i="6"/>
  <c r="F106" i="4"/>
  <c r="E59" i="6"/>
  <c r="E36" i="6"/>
  <c r="F119" i="4"/>
  <c r="E124" i="4"/>
  <c r="E134" i="4"/>
  <c r="F37" i="6"/>
  <c r="F48" i="6"/>
  <c r="F39" i="6"/>
  <c r="E130" i="4"/>
  <c r="E129" i="4"/>
  <c r="E58" i="2"/>
  <c r="F118" i="4"/>
  <c r="G24" i="6"/>
  <c r="F35" i="6"/>
  <c r="E111" i="4"/>
  <c r="F113" i="4"/>
  <c r="F130" i="4"/>
  <c r="E108" i="4"/>
  <c r="E132" i="4"/>
  <c r="E109" i="4"/>
  <c r="F121" i="4"/>
  <c r="F31" i="6"/>
  <c r="F105" i="4"/>
  <c r="F107" i="4"/>
  <c r="F56" i="6"/>
  <c r="E100" i="4"/>
  <c r="E106" i="4"/>
  <c r="E57" i="6"/>
  <c r="E125" i="4"/>
  <c r="F34" i="6"/>
  <c r="F59" i="2"/>
  <c r="E120" i="4"/>
  <c r="F36" i="6"/>
  <c r="E40" i="6"/>
  <c r="F125" i="4"/>
  <c r="F108" i="4"/>
  <c r="E55" i="2"/>
  <c r="F52" i="2"/>
  <c r="E45" i="6"/>
  <c r="E43" i="6"/>
  <c r="E49" i="6"/>
  <c r="E127" i="4"/>
  <c r="E50" i="6"/>
  <c r="E57" i="2"/>
  <c r="E41" i="6"/>
  <c r="F110" i="4"/>
  <c r="F112" i="4"/>
  <c r="F54" i="6"/>
  <c r="G28" i="6"/>
  <c r="E107" i="4"/>
  <c r="F56" i="2"/>
  <c r="E117" i="4"/>
  <c r="F55" i="6"/>
  <c r="E58" i="6"/>
  <c r="E54" i="6"/>
  <c r="F54" i="2"/>
  <c r="E128" i="4"/>
  <c r="G79" i="2"/>
  <c r="F30" i="6"/>
  <c r="F80" i="2"/>
  <c r="F79" i="2"/>
  <c r="E61" i="6"/>
  <c r="F60" i="6"/>
  <c r="E59" i="2"/>
  <c r="E63" i="2"/>
  <c r="E131" i="4"/>
  <c r="F49" i="6"/>
  <c r="G80" i="2"/>
  <c r="F44" i="6"/>
  <c r="F101" i="4"/>
  <c r="E53" i="2"/>
  <c r="E114" i="4"/>
  <c r="F58" i="6"/>
  <c r="E42" i="6"/>
  <c r="F133" i="4"/>
  <c r="F53" i="2"/>
  <c r="E105" i="4"/>
  <c r="G25" i="6"/>
  <c r="F116" i="4"/>
  <c r="G23" i="6"/>
  <c r="F51" i="6"/>
  <c r="E35" i="6"/>
  <c r="F111" i="4"/>
  <c r="E44" i="6"/>
  <c r="F134" i="4"/>
  <c r="E62" i="6"/>
  <c r="F33" i="6"/>
  <c r="E37" i="6"/>
  <c r="E48" i="6"/>
  <c r="F123" i="4"/>
  <c r="F132" i="4"/>
  <c r="F61" i="6"/>
  <c r="F40" i="6"/>
  <c r="E47" i="6"/>
  <c r="F122" i="4"/>
  <c r="G22" i="6"/>
  <c r="E56" i="2"/>
  <c r="F47" i="2"/>
  <c r="E102" i="4"/>
  <c r="F117" i="4"/>
  <c r="E46" i="6"/>
  <c r="F38" i="6"/>
  <c r="F59" i="6"/>
  <c r="E53" i="6"/>
  <c r="F52" i="6"/>
  <c r="E80" i="2"/>
  <c r="E79" i="2"/>
  <c r="F41" i="6"/>
  <c r="E118" i="4"/>
  <c r="F124" i="4"/>
  <c r="E122" i="4"/>
  <c r="F128" i="4"/>
  <c r="E32" i="6"/>
  <c r="E123" i="4"/>
  <c r="E56" i="6"/>
  <c r="E38" i="6"/>
  <c r="E112" i="4"/>
  <c r="F102" i="4"/>
  <c r="F42" i="6"/>
  <c r="E116" i="4"/>
  <c r="F131" i="4"/>
  <c r="F100" i="4"/>
  <c r="E55" i="6"/>
  <c r="E39" i="6"/>
  <c r="G27" i="6"/>
  <c r="E52" i="6"/>
  <c r="F45" i="6"/>
  <c r="E54" i="2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63" i="2"/>
  <c r="G59" i="2"/>
  <c r="G58" i="2"/>
  <c r="G52" i="2"/>
  <c r="G56" i="2"/>
  <c r="G55" i="2"/>
  <c r="G57" i="2"/>
  <c r="G53" i="2"/>
  <c r="G54" i="2"/>
  <c r="M50" i="2"/>
  <c r="M49" i="2"/>
  <c r="M47" i="2"/>
  <c r="M46" i="2"/>
  <c r="M44" i="2"/>
  <c r="M43" i="2"/>
  <c r="M42" i="2"/>
  <c r="M41" i="2"/>
  <c r="M36" i="2"/>
  <c r="M39" i="2"/>
  <c r="M38" i="2"/>
  <c r="M37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M33" i="4"/>
  <c r="M32" i="4"/>
  <c r="M6" i="4"/>
  <c r="M7" i="4"/>
  <c r="M5" i="4"/>
  <c r="G42" i="2"/>
  <c r="F44" i="4"/>
  <c r="F59" i="4"/>
  <c r="F34" i="4"/>
  <c r="F53" i="4"/>
  <c r="F56" i="4"/>
  <c r="E64" i="4"/>
  <c r="E54" i="4"/>
  <c r="F62" i="4"/>
  <c r="G39" i="2"/>
  <c r="E62" i="4"/>
  <c r="E33" i="4"/>
  <c r="G38" i="4"/>
  <c r="E5" i="4"/>
  <c r="F61" i="4"/>
  <c r="F50" i="4"/>
  <c r="E51" i="4"/>
  <c r="F42" i="4"/>
  <c r="E61" i="4"/>
  <c r="F49" i="2"/>
  <c r="E43" i="2"/>
  <c r="E43" i="4"/>
  <c r="F57" i="4"/>
  <c r="F41" i="4"/>
  <c r="E48" i="4"/>
  <c r="F66" i="4"/>
  <c r="F45" i="4"/>
  <c r="F51" i="4"/>
  <c r="E52" i="4"/>
  <c r="F33" i="4"/>
  <c r="E47" i="4"/>
  <c r="E41" i="4"/>
  <c r="E46" i="2"/>
  <c r="E7" i="4"/>
  <c r="E32" i="4"/>
  <c r="G41" i="2"/>
  <c r="G37" i="2"/>
  <c r="G40" i="4"/>
  <c r="F63" i="4"/>
  <c r="F6" i="4"/>
  <c r="E58" i="4"/>
  <c r="F58" i="4"/>
  <c r="F44" i="2"/>
  <c r="E60" i="4"/>
  <c r="E65" i="4"/>
  <c r="G38" i="2"/>
  <c r="G36" i="4"/>
  <c r="E49" i="2"/>
  <c r="E55" i="4"/>
  <c r="F43" i="4"/>
  <c r="E56" i="4"/>
  <c r="F60" i="4"/>
  <c r="E47" i="2"/>
  <c r="F54" i="4"/>
  <c r="F49" i="4"/>
  <c r="G35" i="4"/>
  <c r="E50" i="4"/>
  <c r="E42" i="4"/>
  <c r="F7" i="4"/>
  <c r="F5" i="4"/>
  <c r="F46" i="2"/>
  <c r="G37" i="4"/>
  <c r="F55" i="4"/>
  <c r="E57" i="4"/>
  <c r="G36" i="2"/>
  <c r="E53" i="4"/>
  <c r="E63" i="4"/>
  <c r="E44" i="2"/>
  <c r="F46" i="4"/>
  <c r="E66" i="4"/>
  <c r="E45" i="4"/>
  <c r="F50" i="2"/>
  <c r="F47" i="4"/>
  <c r="F48" i="4"/>
  <c r="G39" i="4"/>
  <c r="F64" i="4"/>
  <c r="F52" i="4"/>
  <c r="F65" i="4"/>
  <c r="E50" i="2"/>
  <c r="E6" i="4"/>
  <c r="E59" i="4"/>
  <c r="F43" i="2"/>
  <c r="F32" i="4"/>
  <c r="E46" i="4"/>
  <c r="E44" i="4"/>
  <c r="E49" i="4"/>
  <c r="E34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49" i="2"/>
  <c r="G50" i="2"/>
  <c r="G46" i="2"/>
  <c r="G47" i="2"/>
  <c r="G44" i="2"/>
  <c r="G43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44" i="1"/>
  <c r="M43" i="1"/>
  <c r="M26" i="1"/>
  <c r="M27" i="1"/>
  <c r="M28" i="1"/>
  <c r="M29" i="1"/>
  <c r="M30" i="1"/>
  <c r="E87" i="4"/>
  <c r="F21" i="3"/>
  <c r="E75" i="4"/>
  <c r="E19" i="3"/>
  <c r="F13" i="3"/>
  <c r="F70" i="4"/>
  <c r="E72" i="4"/>
  <c r="G5" i="3"/>
  <c r="E70" i="4"/>
  <c r="E85" i="4"/>
  <c r="E84" i="4"/>
  <c r="G146" i="4"/>
  <c r="E91" i="4"/>
  <c r="F76" i="4"/>
  <c r="G157" i="4"/>
  <c r="E92" i="4"/>
  <c r="F25" i="3"/>
  <c r="E95" i="4"/>
  <c r="G156" i="4"/>
  <c r="F95" i="4"/>
  <c r="E24" i="3"/>
  <c r="E82" i="4"/>
  <c r="E80" i="4"/>
  <c r="E73" i="4"/>
  <c r="F89" i="4"/>
  <c r="G9" i="3"/>
  <c r="G8" i="3"/>
  <c r="E21" i="3"/>
  <c r="E15" i="3"/>
  <c r="F87" i="4"/>
  <c r="E25" i="3"/>
  <c r="G152" i="4"/>
  <c r="F96" i="4"/>
  <c r="F12" i="3"/>
  <c r="E90" i="4"/>
  <c r="F11" i="3"/>
  <c r="E77" i="4"/>
  <c r="F79" i="4"/>
  <c r="E71" i="4"/>
  <c r="E76" i="4"/>
  <c r="G148" i="4"/>
  <c r="E78" i="4"/>
  <c r="F99" i="4"/>
  <c r="F91" i="4"/>
  <c r="F74" i="4"/>
  <c r="G144" i="4"/>
  <c r="E10" i="3"/>
  <c r="E17" i="3"/>
  <c r="F68" i="4"/>
  <c r="F15" i="3"/>
  <c r="F83" i="4"/>
  <c r="F10" i="3"/>
  <c r="F73" i="4"/>
  <c r="E93" i="4"/>
  <c r="E79" i="4"/>
  <c r="F16" i="3"/>
  <c r="G150" i="4"/>
  <c r="E16" i="3"/>
  <c r="F14" i="3"/>
  <c r="E98" i="4"/>
  <c r="E99" i="4"/>
  <c r="F20" i="3"/>
  <c r="G147" i="4"/>
  <c r="G155" i="4"/>
  <c r="F80" i="4"/>
  <c r="E22" i="3"/>
  <c r="G7" i="3"/>
  <c r="F22" i="3"/>
  <c r="E81" i="4"/>
  <c r="F72" i="4"/>
  <c r="E67" i="4"/>
  <c r="E96" i="4"/>
  <c r="F85" i="4"/>
  <c r="E20" i="3"/>
  <c r="E68" i="4"/>
  <c r="E14" i="3"/>
  <c r="F69" i="4"/>
  <c r="E13" i="3"/>
  <c r="E69" i="4"/>
  <c r="E86" i="4"/>
  <c r="E88" i="4"/>
  <c r="E89" i="4"/>
  <c r="F75" i="4"/>
  <c r="F82" i="4"/>
  <c r="G153" i="4"/>
  <c r="F88" i="4"/>
  <c r="F17" i="3"/>
  <c r="F94" i="4"/>
  <c r="G6" i="3"/>
  <c r="F19" i="3"/>
  <c r="F77" i="4"/>
  <c r="E23" i="3"/>
  <c r="G149" i="4"/>
  <c r="F67" i="4"/>
  <c r="F97" i="4"/>
  <c r="E12" i="3"/>
  <c r="F18" i="3"/>
  <c r="E11" i="3"/>
  <c r="G145" i="4"/>
  <c r="G151" i="4"/>
  <c r="E18" i="3"/>
  <c r="F78" i="4"/>
  <c r="F98" i="4"/>
  <c r="F93" i="4"/>
  <c r="F71" i="4"/>
  <c r="F23" i="3"/>
  <c r="F24" i="3"/>
  <c r="G154" i="4"/>
  <c r="E83" i="4"/>
  <c r="E97" i="4"/>
  <c r="F90" i="4"/>
  <c r="F86" i="4"/>
  <c r="E94" i="4"/>
  <c r="F81" i="4"/>
  <c r="E74" i="4"/>
  <c r="F84" i="4"/>
  <c r="F92" i="4"/>
  <c r="G24" i="3" l="1"/>
  <c r="G21" i="3"/>
  <c r="G18" i="3"/>
  <c r="G95" i="4"/>
  <c r="G87" i="4"/>
  <c r="G79" i="4"/>
  <c r="G71" i="4"/>
  <c r="G85" i="4"/>
  <c r="G67" i="4"/>
  <c r="G74" i="4"/>
  <c r="G23" i="3"/>
  <c r="G15" i="3"/>
  <c r="G92" i="4"/>
  <c r="G84" i="4"/>
  <c r="G76" i="4"/>
  <c r="G68" i="4"/>
  <c r="G10" i="3"/>
  <c r="G77" i="4"/>
  <c r="G98" i="4"/>
  <c r="G20" i="3"/>
  <c r="G12" i="3"/>
  <c r="G97" i="4"/>
  <c r="G89" i="4"/>
  <c r="G81" i="4"/>
  <c r="G73" i="4"/>
  <c r="G25" i="3"/>
  <c r="G17" i="3"/>
  <c r="G94" i="4"/>
  <c r="G86" i="4"/>
  <c r="G78" i="4"/>
  <c r="G70" i="4"/>
  <c r="G82" i="4"/>
  <c r="G22" i="3"/>
  <c r="G14" i="3"/>
  <c r="G99" i="4"/>
  <c r="G91" i="4"/>
  <c r="G83" i="4"/>
  <c r="G75" i="4"/>
  <c r="G16" i="3"/>
  <c r="G93" i="4"/>
  <c r="G69" i="4"/>
  <c r="G13" i="3"/>
  <c r="G90" i="4"/>
  <c r="G19" i="3"/>
  <c r="G11" i="3"/>
  <c r="G96" i="4"/>
  <c r="G88" i="4"/>
  <c r="G80" i="4"/>
  <c r="G72" i="4"/>
  <c r="M27" i="3"/>
  <c r="M28" i="3"/>
  <c r="M29" i="3"/>
  <c r="M30" i="3"/>
  <c r="M31" i="3"/>
  <c r="M32" i="3"/>
  <c r="M33" i="3"/>
  <c r="M34" i="3"/>
  <c r="M35" i="3"/>
  <c r="M36" i="3"/>
  <c r="M26" i="3"/>
  <c r="M40" i="2"/>
  <c r="M45" i="2"/>
  <c r="M48" i="2"/>
  <c r="M51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23" i="2"/>
  <c r="M24" i="2"/>
  <c r="M25" i="2"/>
  <c r="M26" i="2"/>
  <c r="M27" i="2"/>
  <c r="M28" i="2"/>
  <c r="M29" i="2"/>
  <c r="M30" i="2"/>
  <c r="M31" i="2"/>
  <c r="M32" i="2"/>
  <c r="M33" i="2"/>
  <c r="M34" i="2"/>
  <c r="E75" i="2"/>
  <c r="E29" i="3"/>
  <c r="G74" i="2"/>
  <c r="G73" i="2"/>
  <c r="G66" i="2"/>
  <c r="F75" i="2"/>
  <c r="G67" i="2"/>
  <c r="E67" i="2"/>
  <c r="E65" i="2"/>
  <c r="E64" i="2"/>
  <c r="E62" i="2"/>
  <c r="F68" i="2"/>
  <c r="F69" i="2"/>
  <c r="E36" i="3"/>
  <c r="G77" i="2"/>
  <c r="F61" i="2"/>
  <c r="E32" i="3"/>
  <c r="G69" i="2"/>
  <c r="G76" i="2"/>
  <c r="E77" i="2"/>
  <c r="G70" i="2"/>
  <c r="F29" i="3"/>
  <c r="E35" i="3"/>
  <c r="F48" i="2"/>
  <c r="E31" i="3"/>
  <c r="E66" i="2"/>
  <c r="F31" i="3"/>
  <c r="F51" i="2"/>
  <c r="F72" i="2"/>
  <c r="F60" i="2"/>
  <c r="F65" i="2"/>
  <c r="F67" i="2"/>
  <c r="E60" i="2"/>
  <c r="G64" i="2"/>
  <c r="F74" i="2"/>
  <c r="E68" i="2"/>
  <c r="E61" i="2"/>
  <c r="E74" i="2"/>
  <c r="F76" i="2"/>
  <c r="F45" i="2"/>
  <c r="E34" i="3"/>
  <c r="G75" i="2"/>
  <c r="E30" i="3"/>
  <c r="F62" i="2"/>
  <c r="E70" i="2"/>
  <c r="F32" i="3"/>
  <c r="E26" i="3"/>
  <c r="G78" i="2"/>
  <c r="F28" i="3"/>
  <c r="F35" i="3"/>
  <c r="G71" i="2"/>
  <c r="F30" i="3"/>
  <c r="G65" i="2"/>
  <c r="F71" i="2"/>
  <c r="E76" i="2"/>
  <c r="F66" i="2"/>
  <c r="E27" i="3"/>
  <c r="F34" i="3"/>
  <c r="F70" i="2"/>
  <c r="E28" i="3"/>
  <c r="E51" i="2"/>
  <c r="F64" i="2"/>
  <c r="E45" i="2"/>
  <c r="F27" i="3"/>
  <c r="G68" i="2"/>
  <c r="F78" i="2"/>
  <c r="E48" i="2"/>
  <c r="E72" i="2"/>
  <c r="F73" i="2"/>
  <c r="E73" i="2"/>
  <c r="E71" i="2"/>
  <c r="E78" i="2"/>
  <c r="E33" i="3"/>
  <c r="F77" i="2"/>
  <c r="F36" i="3"/>
  <c r="E69" i="2"/>
  <c r="F26" i="3"/>
  <c r="G40" i="2"/>
  <c r="G72" i="2"/>
  <c r="F33" i="3"/>
  <c r="G29" i="3" l="1"/>
  <c r="G34" i="3"/>
  <c r="G36" i="3"/>
  <c r="G30" i="3"/>
  <c r="G32" i="3"/>
  <c r="G28" i="3"/>
  <c r="G35" i="3"/>
  <c r="G33" i="3"/>
  <c r="G31" i="3"/>
  <c r="G27" i="3"/>
  <c r="G26" i="3"/>
  <c r="G51" i="2"/>
  <c r="G45" i="2"/>
  <c r="G60" i="2"/>
  <c r="G48" i="2"/>
  <c r="G61" i="2"/>
  <c r="G62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22" i="2"/>
  <c r="M5" i="1"/>
  <c r="E27" i="4"/>
  <c r="E29" i="4"/>
  <c r="F31" i="4"/>
  <c r="E6" i="5"/>
  <c r="E12" i="6"/>
  <c r="F29" i="2"/>
  <c r="E18" i="4"/>
  <c r="F11" i="6"/>
  <c r="E25" i="4"/>
  <c r="E13" i="6"/>
  <c r="F5" i="5"/>
  <c r="E7" i="5"/>
  <c r="E14" i="5"/>
  <c r="E31" i="4"/>
  <c r="F26" i="2"/>
  <c r="E8" i="5"/>
  <c r="E12" i="5"/>
  <c r="F24" i="4"/>
  <c r="F12" i="6"/>
  <c r="F33" i="2"/>
  <c r="F11" i="4"/>
  <c r="F10" i="6"/>
  <c r="F5" i="6"/>
  <c r="F9" i="5"/>
  <c r="F10" i="4"/>
  <c r="F12" i="4"/>
  <c r="E13" i="4"/>
  <c r="F20" i="6"/>
  <c r="F18" i="6"/>
  <c r="E8" i="6"/>
  <c r="E9" i="5"/>
  <c r="E20" i="4"/>
  <c r="F8" i="4"/>
  <c r="F22" i="4"/>
  <c r="E5" i="5"/>
  <c r="E24" i="4"/>
  <c r="F7" i="6"/>
  <c r="F28" i="4"/>
  <c r="E28" i="4"/>
  <c r="E5" i="1"/>
  <c r="F17" i="4"/>
  <c r="E21" i="6"/>
  <c r="E9" i="4"/>
  <c r="E5" i="6"/>
  <c r="E32" i="2"/>
  <c r="F13" i="4"/>
  <c r="F29" i="4"/>
  <c r="F26" i="4"/>
  <c r="F8" i="6"/>
  <c r="F16" i="4"/>
  <c r="E23" i="4"/>
  <c r="E18" i="6"/>
  <c r="E7" i="6"/>
  <c r="F32" i="2"/>
  <c r="F7" i="5"/>
  <c r="F15" i="4"/>
  <c r="E19" i="4"/>
  <c r="E30" i="4"/>
  <c r="E13" i="5"/>
  <c r="F24" i="2"/>
  <c r="E33" i="2"/>
  <c r="E9" i="6"/>
  <c r="F9" i="6"/>
  <c r="E28" i="2"/>
  <c r="F13" i="5"/>
  <c r="E10" i="5"/>
  <c r="F21" i="4"/>
  <c r="F13" i="6"/>
  <c r="F25" i="4"/>
  <c r="F17" i="6"/>
  <c r="E19" i="6"/>
  <c r="E16" i="4"/>
  <c r="E6" i="6"/>
  <c r="E29" i="2"/>
  <c r="E10" i="6"/>
  <c r="F31" i="2"/>
  <c r="F21" i="6"/>
  <c r="E31" i="2"/>
  <c r="E11" i="6"/>
  <c r="F25" i="2"/>
  <c r="F27" i="2"/>
  <c r="F11" i="5"/>
  <c r="F6" i="6"/>
  <c r="F23" i="2"/>
  <c r="E27" i="2"/>
  <c r="F16" i="6"/>
  <c r="E11" i="5"/>
  <c r="F15" i="6"/>
  <c r="E10" i="4"/>
  <c r="F12" i="5"/>
  <c r="E22" i="4"/>
  <c r="E26" i="4"/>
  <c r="E16" i="6"/>
  <c r="E17" i="6"/>
  <c r="F8" i="5"/>
  <c r="F14" i="6"/>
  <c r="F6" i="5"/>
  <c r="F5" i="1"/>
  <c r="F20" i="4"/>
  <c r="F27" i="4"/>
  <c r="F14" i="5"/>
  <c r="F30" i="4"/>
  <c r="F30" i="2"/>
  <c r="F19" i="6"/>
  <c r="E15" i="6"/>
  <c r="E14" i="6"/>
  <c r="E30" i="2"/>
  <c r="F23" i="4"/>
  <c r="F19" i="4"/>
  <c r="E8" i="4"/>
  <c r="F9" i="4"/>
  <c r="E34" i="2"/>
  <c r="E15" i="4"/>
  <c r="F14" i="4"/>
  <c r="F18" i="4"/>
  <c r="E25" i="2"/>
  <c r="F34" i="2"/>
  <c r="E20" i="6"/>
  <c r="F28" i="2"/>
  <c r="E17" i="4"/>
  <c r="E26" i="2"/>
  <c r="E24" i="2"/>
  <c r="E21" i="4"/>
  <c r="E11" i="4"/>
  <c r="E14" i="4"/>
  <c r="E23" i="2"/>
  <c r="F22" i="2"/>
  <c r="E12" i="4"/>
  <c r="E22" i="2"/>
  <c r="F10" i="5"/>
  <c r="G5" i="1" l="1"/>
  <c r="G23" i="2"/>
  <c r="G27" i="2"/>
  <c r="G22" i="2"/>
  <c r="G26" i="2"/>
  <c r="G30" i="2"/>
  <c r="G34" i="2"/>
  <c r="G25" i="2"/>
  <c r="G29" i="2"/>
  <c r="G33" i="2"/>
  <c r="G31" i="2"/>
  <c r="G24" i="2"/>
  <c r="G28" i="2"/>
  <c r="G32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56" authorId="0" shapeId="0" xr:uid="{09D1CA24-6988-4341-860E-93D900CE34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Hur skriva som år?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<sst xmlns="http://schemas.openxmlformats.org/spreadsheetml/2006/main" count="2613" uniqueCount="658">
  <si>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</si>
  <si>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</si>
  <si>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</si>
  <si>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</si>
  <si>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</si>
  <si>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</si>
  <si>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</si>
  <si>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</si>
  <si>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</si>
  <si>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</si>
  <si>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</si>
  <si>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</si>
  <si>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</si>
  <si>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</si>
  <si>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</si>
  <si>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</si>
  <si>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</si>
  <si>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</si>
  <si>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</si>
  <si>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</si>
  <si>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</si>
  <si>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</si>
  <si>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</si>
  <si>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</si>
  <si>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</si>
  <si>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</si>
  <si>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</si>
  <si>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</si>
  <si>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</si>
  <si>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</si>
  <si>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</si>
  <si>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</si>
  <si>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</si>
  <si>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</si>
  <si>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</si>
  <si>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</si>
  <si>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</si>
  <si>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</si>
  <si>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</si>
  <si>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</si>
  <si>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</si>
  <si>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</si>
  <si>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</si>
  <si>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</si>
  <si>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</si>
  <si>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</si>
  <si>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</si>
  <si>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</si>
  <si>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</si>
  <si>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</si>
  <si>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</si>
  <si>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</si>
  <si>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</si>
  <si>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</si>
  <si>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</si>
  <si>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</si>
  <si>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</si>
  <si>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</si>
  <si>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</si>
  <si>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</si>
  <si>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</si>
  <si>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</si>
  <si>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</si>
  <si>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</si>
  <si>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</si>
  <si>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</si>
  <si>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</si>
  <si>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</si>
  <si>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</si>
  <si>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</si>
  <si>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</si>
  <si>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</si>
  <si>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</si>
  <si>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</si>
  <si>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</si>
  <si>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</si>
  <si>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</si>
  <si>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</si>
  <si>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</si>
  <si>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</si>
  <si>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</si>
  <si>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</si>
  <si>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</si>
  <si>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</si>
  <si>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</si>
  <si>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</si>
  <si>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</si>
  <si>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</si>
  <si>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</si>
  <si>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</si>
  <si>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</si>
  <si>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</si>
  <si>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</si>
  <si>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</si>
  <si>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</si>
  <si>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</si>
  <si>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</si>
  <si>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</si>
  <si>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</si>
  <si>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</si>
  <si>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</si>
  <si>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</si>
  <si>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</si>
  <si>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</si>
  <si>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</si>
  <si>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</si>
  <si>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</si>
  <si>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</si>
  <si>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</si>
  <si>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</si>
  <si>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</si>
  <si>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EURFRA</t>
  </si>
  <si>
    <t>1W</t>
  </si>
  <si>
    <t>STISEK6MDFI=</t>
  </si>
  <si>
    <t>STISEK2MDFI=</t>
  </si>
  <si>
    <t>STISEK1MDFI=</t>
  </si>
  <si>
    <t>SEKAB3S18M=</t>
  </si>
  <si>
    <t>?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</si>
  <si>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</si>
  <si>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</si>
  <si>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</si>
  <si>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</si>
  <si>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</si>
  <si>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</si>
  <si>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</si>
  <si>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</si>
  <si>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</si>
  <si>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</si>
  <si>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</si>
  <si>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</si>
  <si>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</si>
  <si>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</si>
  <si>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</si>
  <si>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</si>
  <si>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</si>
  <si>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</si>
  <si>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</si>
  <si>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</si>
  <si>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</si>
  <si>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</si>
  <si>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</si>
  <si>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</si>
  <si>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</si>
  <si>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</si>
  <si>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</si>
  <si>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</si>
  <si>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</si>
  <si>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</si>
  <si>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</si>
  <si>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</si>
  <si>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</si>
  <si>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</si>
  <si>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</si>
  <si>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</si>
  <si>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</si>
  <si>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</si>
  <si>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</si>
  <si>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</si>
  <si>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</si>
  <si>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</si>
  <si>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</si>
  <si>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</si>
  <si>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</si>
  <si>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</si>
  <si>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</si>
  <si>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</si>
  <si>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</si>
  <si>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</si>
  <si>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</si>
  <si>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</si>
  <si>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</si>
  <si>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</si>
  <si>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</si>
  <si>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</si>
  <si>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</si>
  <si>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</si>
  <si>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</si>
  <si>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</si>
  <si>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</si>
  <si>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</si>
  <si>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</si>
  <si>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</si>
  <si>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</si>
  <si>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</si>
  <si>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</si>
  <si>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</si>
  <si>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</si>
  <si>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</si>
  <si>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</si>
  <si>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</si>
  <si>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</si>
  <si>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</si>
  <si>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</si>
  <si>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</si>
  <si>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</si>
  <si>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</si>
  <si>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</si>
  <si>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</si>
  <si>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</si>
  <si>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</si>
  <si>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</si>
  <si>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</si>
  <si>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</si>
  <si>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</si>
  <si>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</si>
  <si>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</si>
  <si>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</si>
  <si>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</si>
  <si>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</si>
  <si>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</si>
  <si>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</si>
  <si>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</si>
  <si>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</si>
  <si>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</si>
  <si>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</si>
  <si>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</si>
  <si>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</si>
  <si>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</si>
  <si>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</si>
  <si>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</si>
  <si>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</si>
  <si>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</si>
  <si>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</si>
  <si>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</si>
  <si>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</si>
  <si>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</si>
  <si>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</si>
  <si>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</si>
  <si>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</si>
  <si>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</si>
  <si>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</si>
  <si>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</si>
  <si>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</si>
  <si>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</si>
  <si>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</si>
  <si>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</si>
  <si>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</si>
  <si>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</si>
  <si>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</si>
  <si>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</si>
  <si>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</si>
  <si>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</si>
  <si>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</si>
  <si>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</si>
  <si>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</si>
  <si>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</si>
  <si>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</si>
  <si>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</si>
  <si>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</si>
  <si>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</si>
  <si>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</si>
  <si>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</si>
  <si>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</si>
  <si>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</si>
  <si>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</si>
  <si>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</si>
  <si>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</si>
  <si>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</si>
  <si>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</si>
  <si>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</si>
  <si>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</si>
  <si>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</si>
  <si>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</si>
  <si>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</si>
  <si>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</si>
  <si>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</si>
  <si>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</si>
  <si>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</si>
  <si>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</si>
  <si>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</si>
  <si>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</si>
  <si>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</si>
  <si>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</si>
  <si>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</si>
  <si>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</si>
  <si>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</si>
  <si>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</si>
  <si>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</si>
  <si>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</si>
  <si>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</si>
  <si>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</si>
  <si>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</si>
  <si>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</si>
  <si>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</si>
  <si>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</si>
  <si>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</si>
  <si>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</si>
  <si>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</si>
  <si>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</si>
  <si>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</si>
  <si>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</si>
  <si>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</si>
  <si>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</si>
  <si>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</si>
  <si>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</si>
  <si>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</si>
  <si>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</si>
  <si>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</si>
  <si>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</si>
  <si>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</si>
  <si>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</si>
  <si>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</si>
  <si>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</si>
  <si>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</si>
  <si>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</si>
  <si>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</si>
  <si>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</si>
  <si>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</si>
  <si>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</si>
  <si>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</si>
  <si>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</si>
  <si>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</si>
  <si>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</si>
  <si>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</si>
  <si>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</si>
  <si>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</si>
  <si>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</si>
  <si>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</si>
  <si>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</si>
  <si>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</si>
  <si>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</si>
  <si>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</si>
  <si>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</si>
  <si>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</si>
  <si>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</si>
  <si>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</si>
  <si>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</si>
  <si>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</si>
  <si>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</si>
  <si>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</si>
  <si>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</si>
  <si>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</si>
  <si>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</si>
  <si>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</si>
  <si>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</si>
  <si>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</si>
  <si>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</si>
  <si>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</si>
  <si>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</si>
  <si>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</si>
  <si>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</si>
  <si>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</si>
  <si>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</si>
  <si>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</si>
  <si>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</si>
  <si>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</si>
  <si>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</si>
  <si>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</si>
  <si>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</si>
  <si>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</si>
  <si>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</si>
  <si>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</si>
  <si>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</si>
  <si>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</si>
  <si>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</si>
  <si>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</si>
  <si>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</si>
  <si>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</si>
  <si>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</si>
  <si>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</si>
  <si>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</si>
  <si>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</si>
  <si>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</si>
  <si>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</si>
  <si>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</si>
  <si>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</si>
  <si>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</si>
  <si>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</si>
  <si>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</si>
  <si>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</si>
  <si>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</si>
  <si>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</si>
  <si>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</si>
  <si>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</si>
  <si>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</si>
  <si>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</si>
  <si>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</si>
  <si>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</si>
  <si>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</si>
  <si>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</si>
  <si>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</si>
  <si>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</si>
  <si>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</si>
  <si>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</si>
  <si>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</si>
  <si>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</si>
  <si>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</si>
  <si>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</si>
  <si>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</si>
  <si>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</si>
  <si>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</si>
  <si>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</si>
  <si>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</si>
  <si>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</si>
  <si>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</si>
  <si>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</si>
  <si>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</si>
  <si>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</si>
  <si>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</si>
  <si>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</si>
  <si>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</si>
  <si>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</si>
  <si>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</si>
  <si>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</si>
  <si>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</si>
  <si>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</si>
  <si>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</si>
  <si>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</si>
  <si>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</si>
  <si>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</si>
  <si>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</si>
  <si>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</si>
  <si>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</si>
  <si>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</si>
  <si>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</si>
  <si>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</si>
  <si>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</si>
  <si>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</si>
  <si>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</si>
  <si>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</si>
  <si>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</si>
  <si>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</si>
  <si>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</si>
  <si>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</si>
  <si>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</si>
  <si>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</si>
  <si>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</si>
  <si>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</si>
  <si>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</si>
  <si>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</si>
  <si>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</si>
  <si>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</si>
  <si>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</si>
  <si>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</si>
  <si>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</si>
  <si>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</si>
  <si>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</si>
  <si>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</si>
  <si>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</si>
  <si>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</si>
  <si>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</si>
  <si>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</si>
  <si>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</si>
  <si>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</si>
  <si>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</si>
  <si>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</si>
  <si>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</si>
  <si>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</si>
  <si>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</si>
  <si>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</si>
  <si>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</si>
  <si>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</si>
  <si>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</si>
  <si>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</si>
  <si>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</si>
  <si>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</si>
  <si>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</si>
  <si>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</si>
  <si>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</si>
  <si>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</si>
  <si>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</si>
  <si>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</si>
  <si>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</si>
  <si>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</si>
  <si>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</si>
  <si>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</si>
  <si>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</si>
  <si>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</si>
  <si>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</si>
  <si>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</si>
  <si>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</si>
  <si>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</si>
  <si>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</si>
  <si>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</si>
  <si>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</si>
  <si>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</si>
  <si>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</si>
  <si>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</si>
  <si>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</si>
  <si>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</si>
  <si>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</si>
  <si>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</si>
  <si>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</si>
  <si>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</si>
  <si>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</si>
  <si>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</si>
  <si>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</si>
  <si>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</si>
  <si>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</si>
  <si>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</si>
  <si>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</si>
  <si>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</si>
  <si>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</si>
  <si>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</si>
  <si>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</si>
  <si>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</si>
  <si>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</si>
  <si>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</si>
  <si>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</si>
  <si>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</si>
  <si>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</si>
  <si>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</si>
  <si>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</si>
  <si>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</si>
  <si>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</si>
  <si>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</si>
  <si>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</si>
  <si>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</si>
  <si>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</si>
  <si>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</si>
  <si>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</si>
  <si>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</si>
  <si>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</si>
  <si>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</si>
  <si>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</si>
  <si>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</si>
  <si>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</si>
  <si>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</si>
  <si>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</si>
  <si>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</si>
  <si>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</si>
  <si>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</si>
  <si>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</si>
  <si>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</si>
  <si>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</si>
  <si>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</si>
  <si>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</si>
  <si>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</si>
  <si>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</si>
  <si>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</si>
  <si>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</si>
  <si>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</si>
  <si>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</si>
  <si>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</si>
  <si>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</si>
  <si>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</si>
  <si>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</si>
  <si>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</si>
  <si>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</si>
  <si>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</si>
  <si>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</si>
  <si>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</si>
  <si>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</si>
  <si>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</si>
  <si>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</si>
  <si>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</si>
  <si>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</si>
  <si>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</si>
  <si>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</si>
  <si>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</si>
  <si>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</si>
  <si>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</si>
  <si>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</si>
  <si>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</si>
  <si>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</si>
  <si>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</si>
  <si>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</si>
  <si>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</si>
  <si>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</si>
  <si>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</si>
  <si>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</si>
  <si>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</si>
  <si>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</si>
  <si>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</si>
  <si>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</si>
  <si>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</si>
  <si>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</si>
  <si>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</si>
  <si>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</si>
  <si>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</si>
  <si>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</si>
  <si>
    <t>Tanken är ju att det skall bli SONIA i framtiden.</t>
  </si>
  <si>
    <t>IRS:en går mot 6M EURIBOR, så det är den som är relevant</t>
  </si>
  <si>
    <t>Den brukar vara beräknad från Dmark</t>
  </si>
  <si>
    <t>Det är 6-månaders räntan som är den centrala</t>
  </si>
  <si>
    <t>Försök att få in båda. Vet ni om det finns något motsvarande OIS-kedja för €STR?</t>
  </si>
  <si>
    <t>Tror inte det (just nu)</t>
  </si>
  <si>
    <t>Den verkar inte finnas, så vi får lämna den tills vidare</t>
  </si>
  <si>
    <t>Borde använda ICAP:s för att få längre löptider</t>
  </si>
  <si>
    <t>Det vore trevlig att ha med. Har ni hittat swapparna som går mot den?</t>
  </si>
  <si>
    <t>Det är bara 3F1, och de börjar gälla den närmaste IMM-dagen, och gäller 3 månader från den dagen.</t>
  </si>
  <si>
    <t>Ja, de skall vara med</t>
  </si>
  <si>
    <t>Det beror på vad huvudtenoren är. Det kan vara 3 eller 6 månader (i EUR är det 6M)</t>
  </si>
  <si>
    <t>Hjälp</t>
  </si>
  <si>
    <t>Återstår</t>
  </si>
  <si>
    <t>OK/Fixat</t>
  </si>
  <si>
    <t>Jörgens svar</t>
  </si>
  <si>
    <t>Borttaget</t>
  </si>
  <si>
    <t>Borttaget:</t>
  </si>
  <si>
    <t>USD1MOIS=ICAP</t>
  </si>
  <si>
    <t>USD2MOIS=ICAP</t>
  </si>
  <si>
    <t>USD3MOIS=ICAP</t>
  </si>
  <si>
    <t>USD4MOIS=ICAP</t>
  </si>
  <si>
    <t>USD5MOIS=ICAP</t>
  </si>
  <si>
    <t>USD6MOIS=ICAP</t>
  </si>
  <si>
    <t>USD7MOIS=ICAP</t>
  </si>
  <si>
    <t>USD8MOIS=ICAP</t>
  </si>
  <si>
    <t>USD9MOIS=ICAP</t>
  </si>
  <si>
    <t>USD10MOIS=ICAP</t>
  </si>
  <si>
    <t>USD11MOIS=ICAP</t>
  </si>
  <si>
    <t>USD1YOIS=ICAP</t>
  </si>
  <si>
    <t>USD2YOIS=ICAP</t>
  </si>
  <si>
    <t>USD15MOIS=ICAP</t>
  </si>
  <si>
    <t>USD18MOIS=ICAP</t>
  </si>
  <si>
    <t>USD21MOIS=ICAP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</si>
  <si>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</si>
  <si>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</si>
  <si>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</si>
  <si>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</si>
  <si>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</si>
  <si>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</si>
  <si>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</si>
  <si>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</si>
  <si>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</si>
  <si>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</si>
  <si>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</si>
  <si>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</si>
  <si>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</si>
  <si>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USD40YOIS=ICAP</t>
  </si>
  <si>
    <t>USDSOFR=</t>
  </si>
  <si>
    <t>Mitt svar</t>
  </si>
  <si>
    <t>Oklart? Ta bort icke-huvudsakliga tenorer m.a.o?</t>
  </si>
  <si>
    <t>Oklart?</t>
  </si>
  <si>
    <t>Har bytt till USDOIS=ICAP</t>
  </si>
  <si>
    <t>OK, borttagen</t>
  </si>
  <si>
    <t>Tar in €STR från EUROSTR=. Har hittat EURESTOIS= för OISer?</t>
  </si>
  <si>
    <t>OK, ingen åtgärd</t>
  </si>
  <si>
    <t>Länkar jag behöver läsa:</t>
  </si>
  <si>
    <t>https://www.clarusft.com/scandie-swaps/</t>
  </si>
  <si>
    <t>https://www.clarusft.com/nok-rates-nibor-and-nowa/</t>
  </si>
  <si>
    <t>https://e-markets.nordea.com/api/research/attachment/76848</t>
  </si>
  <si>
    <t>https://bahr.no/en/newsletter/finance-what-next-for-nibor/</t>
  </si>
  <si>
    <t>https://www.google.com/search?q=stina+ois&amp;rlz=1C1GCEB_enSE879SE879&amp;oq=stina+ois&amp;aqs=chrome..69i57j33.856j0j7&amp;sourceid=chrome&amp;ie=UTF-8</t>
  </si>
  <si>
    <t>https://www.nasdaq.com/docs/SEK%20OIS%20Product%20Sheet.pdf</t>
  </si>
  <si>
    <t>https://www.clarusft.com/sek-stibor-reform/</t>
  </si>
  <si>
    <t>https://en.wikipedia.org/wiki/IMM_dates</t>
  </si>
  <si>
    <t>https://www.cmegroup.com/education/courses/introduction-to-eurodollars/understanding-imm-price-and-date.html</t>
  </si>
  <si>
    <t>https://www.ecb.europa.eu/paym/initiatives/interest_rate_benchmarks/shared/pdf/ecb.Pre-ESTER.en.pdf</t>
  </si>
  <si>
    <t>https://www.ecb.europa.eu/stats/financial_markets_and_interest_rates/euro_short-term_rate/html/eurostr_overview.en.html</t>
  </si>
  <si>
    <t>https://e-markets.nordea.com/api/research/attachment/86700</t>
  </si>
  <si>
    <t>https://www.traditiondata.com/assets/notifications/eb363deff1/NP-Oct19-006_TraditionDATA_Product-Notification_Release_ESTER.PDF</t>
  </si>
  <si>
    <t>https://www.traditiondata.com/assets/Uploads/303dce69e6/191017_TRADITIONDATA_0070_SellSheet_IRD_ESTER_V3-FIN-PRAW-WEB.pdf</t>
  </si>
  <si>
    <t>https://www.clarusft.com/sofr-market-developments/</t>
  </si>
  <si>
    <t>"The USD OIS market is actually two markets: one referencing SOFR and the more established one referencing EFFR (Fed Funds)."</t>
  </si>
  <si>
    <t>Maila Jörgen när det som går är fixat och för förtydliganden om övrigt</t>
  </si>
  <si>
    <t>Tror att nedanstående är fel</t>
  </si>
  <si>
    <t>€STR OISar nedan? Ser rätt ut!</t>
  </si>
  <si>
    <t>Swaps</t>
  </si>
  <si>
    <t>Typ: US/SWAPS</t>
  </si>
  <si>
    <t>USDSOFR= är inlagd. Troligen typ USDSROIS=FMD?</t>
  </si>
  <si>
    <t>Tror att man genom nedanstående kan identifiera semi-annual eller annual fasta ben!</t>
  </si>
  <si>
    <t>Nedan bekräftar att NOK saknar OIS-marknad. Det verkar enligt internet gå igenom FX-swappar mot andra valutar i stället.</t>
  </si>
  <si>
    <t>OK, då avvaktar vi med att leta efter äldre</t>
  </si>
  <si>
    <r>
      <t xml:space="preserve">USDOIS
</t>
    </r>
    <r>
      <rPr>
        <b/>
        <sz val="11"/>
        <color theme="1"/>
        <rFont val="Calibri"/>
        <family val="2"/>
        <scheme val="minor"/>
      </rPr>
      <t>USDOIS=ICAP</t>
    </r>
  </si>
  <si>
    <r>
      <t xml:space="preserve">EUROIS
</t>
    </r>
    <r>
      <rPr>
        <b/>
        <sz val="11"/>
        <color theme="1"/>
        <rFont val="Calibri"/>
        <family val="2"/>
        <scheme val="minor"/>
      </rPr>
      <t>EURESTOIS=</t>
    </r>
  </si>
  <si>
    <t>EURIRS
EUR1MIRS
EUR3MIRS</t>
  </si>
  <si>
    <t>EURIBOR=
(EURLIBOR=)
EUROSTR=</t>
  </si>
  <si>
    <t>MMGD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</si>
</sst>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0" fontId="3" fillId="0" borderId="0" xfId="0" applyFont="1"/>
    <xf numFmtId="14" fontId="0" fillId="3" borderId="0" xfId="0" applyNumberFormat="1" applyFill="1" applyBorder="1" applyAlignment="1">
      <alignment horizontal="right"/>
    </xf>
    <xf numFmtId="15" fontId="0" fillId="0" borderId="0" xfId="0" applyNumberFormat="1"/>
    <xf numFmtId="0" fontId="10" fillId="5" borderId="0" xfId="2"/>
    <xf numFmtId="0" fontId="11" fillId="6" borderId="0" xfId="3"/>
    <xf numFmtId="0" fontId="12" fillId="7" borderId="0" xfId="4"/>
    <xf numFmtId="0" fontId="4" fillId="2" borderId="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-0.35000000000000003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0.33200000000000002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6.9000000000000006E-2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2"/>
      </tp>
      <tp>
        <v>7.7300000000000008E-2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-0.18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-0.28000000000000003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0.42199999999999999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6.5000000000000002E-2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2"/>
      </tp>
      <tp>
        <v>8.030000000000001E-2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-0.28000000000000003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0.441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-0.27800000000000002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0.46800000000000003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0.58220000000000005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-0.18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0.56979999999999997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-0.17699999999999999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0.58479999999999999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0.59720000000000006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0.55559999999999998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0.52090000000000003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0.56990000000000007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0.49820000000000003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5.7000000000000002E-2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2"/>
      </tp>
      <tp>
        <v>8.8500000000000009E-2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6.4000000000000001E-2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6.9000000000000006E-2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2"/>
      </tp>
      <tp>
        <v>0.51319999999999999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0.55490000000000006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6.3899999999999998E-2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9.0000000000000011E-2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2"/>
      </tp>
      <tp>
        <v>0.13880000000000001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6.54E-2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0.10300000000000001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2"/>
      </tp>
      <tp>
        <v>0.53590000000000004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0.54060000000000008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6.7000000000000004E-2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2"/>
      </tp>
      <tp>
        <v>0.16900000000000001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6.6799999999999998E-2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0.49280000000000002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0.53260000000000007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8.1000000000000003E-2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2"/>
      </tp>
      <tp>
        <v>6.8199999999999997E-2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0.50030000000000008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7.6999999999999999E-2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2"/>
      </tp>
      <tp>
        <v>7.0300000000000001E-2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0.48230000000000001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-0.27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-0.34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0.33500000000000002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7.400000000000001E-2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2"/>
      </tp>
      <tp>
        <v>7.2700000000000001E-2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9.0000000000000011E-2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0.5726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0.48280000000000001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-0.35000000000000003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0.41100000000000003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0.33500000000000002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7.1000000000000008E-2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2"/>
      </tp>
      <tp>
        <v>7.4900000000000008E-2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tgetrtdserver">
      <tp>
        <v>-0.48630000000000001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34705</v>
        <stp/>
        <stp>{9F11EE7B-FD34-4CD7-B8DB-06DA6557D5D2}_x0000_</stp>
        <tr r="P47" s="4"/>
      </tp>
    </main>
    <main first="pldatasource.rtgetrtdserver">
      <tp>
        <v>0.15380000000000002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tgetrtdserver">
      <tp>
        <v>0.11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2"/>
      </tp>
    </main>
    <main first="pldatasource.rhistoryrtdserver">
      <tp>
        <v>34705</v>
        <stp/>
        <stp>{04D66D62-770B-48F0-B06B-54207B48489C}_x0000_</stp>
        <tr r="P38" s="6"/>
      </tp>
      <tp>
        <v>37627</v>
        <stp/>
        <stp>{C8B881D6-ADCA-4B01-88FE-C34DD3BC02B5}_x0000_</stp>
        <tr r="P5" s="5"/>
      </tp>
      <tp>
        <v>37112</v>
        <stp/>
        <stp>{1373224F-210A-4AD9-A3CC-19205A7C4373}_x0000_</stp>
        <tr r="P11" s="2"/>
      </tp>
    </main>
    <main first="pldatasource.rtgetrtdserver">
      <tp>
        <v>8.3900000000000002E-2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36305</v>
        <stp/>
        <stp>{067EDD39-C602-4069-9311-F1D01C91636A}_x0000_</stp>
        <tr r="P41" s="1"/>
      </tp>
    </main>
    <main first="pldatasource.rtgetrtdserver">
      <tp>
        <v>0.153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2"/>
      </tp>
      <tp>
        <v>8.5400000000000004E-2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37280</v>
        <stp/>
        <stp>{34A3437A-C132-4A35-B65A-7531AE2D9B33}_x0000_</stp>
        <tr r="P91" s="4"/>
      </tp>
      <tp t="s">
        <v>Invalid RIC(s): EURIBOR5MD=</v>
        <stp/>
        <stp>{A17739E2-268A-4F41-A92F-C68605B05D08}_x0000_</stp>
        <tr r="P150" s="4"/>
      </tp>
      <tp>
        <v>38579</v>
        <stp/>
        <stp>{BCABEE18-C8D5-4955-A92B-198CD9913EC0}_x0000_</stp>
        <tr r="P28" s="4"/>
      </tp>
      <tp>
        <v>43025</v>
        <stp/>
        <stp>{27571493-20A9-4151-BE8A-524119017812}_x0000_</stp>
        <tr r="P33" s="4"/>
      </tp>
      <tp>
        <v>34705</v>
        <stp/>
        <stp>{E465B3D7-DB31-457E-B016-900FD59F6E6B}_x0000_</stp>
        <tr r="P25" s="3"/>
      </tp>
      <tp>
        <v>34705</v>
        <stp/>
        <stp>{D18F8B01-9B9B-4F67-9E37-F1A3DE2D55EB}_x0000_</stp>
        <tr r="P44" s="6"/>
      </tp>
      <tp>
        <v>40998</v>
        <stp/>
        <stp>{8F619A56-1C80-4E55-84E6-E021FC3CE424}_x0000_</stp>
        <tr r="P33" s="2"/>
      </tp>
      <tp>
        <v>34583</v>
        <stp/>
        <stp>{EFD08686-10B2-41C3-A150-AEFE2BF79F6B}_x0000_</stp>
        <tr r="P28" s="1"/>
      </tp>
      <tp>
        <v>42146</v>
        <stp/>
        <stp>{40A51C37-EBCD-415A-B5FF-AAF04BC7E4A1}_x0000_</stp>
        <tr r="P7" s="3"/>
      </tp>
      <tp>
        <v>40599</v>
        <stp/>
        <stp>{B2E2B8D0-5D75-4117-BE85-E31BB1BE527E}_x0000_</stp>
        <tr r="P133" s="4"/>
      </tp>
      <tp>
        <v>42146</v>
        <stp/>
        <stp>{218F79C9-A9AE-4302-88A9-0193E0701DA2}_x0000_</stp>
        <tr r="P8" s="3"/>
      </tp>
      <tp>
        <v>37628</v>
        <stp/>
        <stp>{77F64CC4-FE0C-46EB-A672-5DE6242681EA}_x0000_</stp>
        <tr r="P44" s="1"/>
      </tp>
      <tp>
        <v>34561</v>
        <stp/>
        <stp>{BFA56DC8-7EEF-42C1-8BA9-2DF36091810D}_x0000_</stp>
        <tr r="P75" s="4"/>
      </tp>
    </main>
    <main first="pldatasource.rtgetrtdserver">
      <tp>
        <v>0.189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historyrtdserver">
      <tp>
        <v>33863</v>
        <stp/>
        <stp>{3B6D2DF1-2F16-4C5D-A0C0-82EBA420B550}_x0000_</stp>
        <tr r="P24" s="6"/>
      </tp>
    </main>
    <main first="pldatasource.rtgetrtdserver">
      <tp>
        <v>0.10700000000000001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2"/>
      </tp>
    </main>
    <main first="pldatasource.rhistoryrtdserver">
      <tp>
        <v>34705</v>
        <stp/>
        <stp>{E89D1DCD-7F7C-4D74-8F01-E07EB592E058}_x0000_</stp>
        <tr r="P54" s="4"/>
      </tp>
      <tp>
        <v>37083</v>
        <stp/>
        <stp>{D9AD5419-9B43-4561-98EC-CFCC900C64CA}_x0000_</stp>
        <tr r="P81" s="4"/>
      </tp>
      <tp>
        <v>32875</v>
        <stp/>
        <stp>{3A3E2CE3-552E-4161-82B0-3349A82C3FA3}_x0000_</stp>
        <tr r="P48" s="6"/>
      </tp>
      <tp>
        <v>37948</v>
        <stp/>
        <stp>{56795C04-DE0F-4BB9-9C8B-4C25FC317F8F}_x0000_</stp>
        <tr r="P87" s="2"/>
      </tp>
    </main>
    <main first="pldatasource.rtgetrtdserver">
      <tp>
        <v>8.6800000000000002E-2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36305</v>
        <stp/>
        <stp>{24EB3651-AB6A-4627-8564-A3C8C1BD81F0}_x0000_</stp>
        <tr r="P42" s="1"/>
      </tp>
      <tp t="s">
        <v>Invalid RIC(s): EURIBOR10MD=</v>
        <stp/>
        <stp>{947C0128-E53B-45CC-828B-1070AB4F24A4}_x0000_</stp>
        <tr r="P155" s="4"/>
      </tp>
      <tp>
        <v>36165</v>
        <stp/>
        <stp>{ACDCD575-A69E-4BFA-BEC1-95D919DD32A5}_x0000_</stp>
        <tr r="P50" s="4"/>
      </tp>
      <tp>
        <v>40602</v>
        <stp/>
        <stp>{350AE173-83F8-4E65-9DF5-54B80C8CCCB4}_x0000_</stp>
        <tr r="P134" s="4"/>
      </tp>
      <tp>
        <v>34705</v>
        <stp/>
        <stp>{05DFF33B-6699-48C0-BACA-4F1A08183639}_x0000_</stp>
        <tr r="P45" s="4"/>
      </tp>
      <tp>
        <v>37948</v>
        <stp/>
        <stp>{42BDF443-0266-4AC0-A74B-3874A9B6752D}_x0000_</stp>
        <tr r="P91" s="2"/>
      </tp>
      <tp>
        <v>41204</v>
        <stp/>
        <stp>{127F6593-32EF-4E6D-BE3A-370ED99334FF}_x0000_</stp>
        <tr r="P15" s="1"/>
      </tp>
      <tp>
        <v>37112</v>
        <stp/>
        <stp>{2A3D7E66-87AD-45A2-87AF-2D450C69FCD5}_x0000_</stp>
        <tr r="P7" s="2"/>
      </tp>
      <tp>
        <v>35765</v>
        <stp/>
        <stp>{EBA657A5-0469-4F73-BD6A-3ECAC48CF2A4}_x0000_</stp>
        <tr r="P37" s="2"/>
      </tp>
      <tp>
        <v>34166</v>
        <stp/>
        <stp>{036C6ED8-ACC6-4C7B-9BE0-0C3CC7409046}_x0000_</stp>
        <tr r="P19" s="5"/>
      </tp>
      <tp>
        <v>36165</v>
        <stp/>
        <stp>{51AF8D1F-CB2D-4840-AD49-CE3CB96835E7}_x0000_</stp>
        <tr r="P58" s="4"/>
      </tp>
      <tp>
        <v>34561</v>
        <stp/>
        <stp>{13245A7B-76D8-4A85-90DE-4CDE57C81550}_x0000_</stp>
        <tr r="P73" s="4"/>
      </tp>
      <tp>
        <v>36322</v>
        <stp/>
        <stp>{46318E0A-F5EC-466E-B44B-DC3A95D46343}_x0000_</stp>
        <tr r="P25" s="5"/>
      </tp>
      <tp>
        <v>37112</v>
        <stp/>
        <stp>{1536EF52-2B4B-48B7-828B-C15FD972FA9C}_x0000_</stp>
        <tr r="P20" s="2"/>
      </tp>
      <tp>
        <v>32875</v>
        <stp/>
        <stp>{90025994-7E5D-4C31-ABDC-59508A9C4C2E}_x0000_</stp>
        <tr r="P29" s="1"/>
      </tp>
      <tp>
        <v>37083</v>
        <stp/>
        <stp>{CB4F8C01-1058-4846-BC83-33E40DC27EA9}_x0000_</stp>
        <tr r="P90" s="4"/>
      </tp>
      <tp>
        <v>41873</v>
        <stp/>
        <stp>{7F439B6B-DCFF-42D5-A2D4-0F1F86E27E17}_x0000_</stp>
        <tr r="P35" s="2"/>
      </tp>
      <tp>
        <v>36164</v>
        <stp/>
        <stp>{E33F5067-AA5A-430E-BCF3-5154C1F16B47}_x0000_</stp>
        <tr r="P19" s="4"/>
      </tp>
      <tp>
        <v>35298</v>
        <stp/>
        <stp>{8D831299-80E8-47B1-9BAB-44C2DF11B2AE}_x0000_</stp>
        <tr r="P71" s="2"/>
      </tp>
    </main>
    <main first="pldatasource.rtgetrtdserver">
      <tp>
        <v>-0.50470000000000004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40998</v>
        <stp/>
        <stp>{8E6A72F5-5325-40B9-9C0C-D42945E164AA}_x0000_</stp>
        <tr r="P26" s="2"/>
      </tp>
      <tp>
        <v>36020</v>
        <stp/>
        <stp>{D85ED86B-B86D-4CFF-B9CA-3E22E7432AE7}_x0000_</stp>
        <tr r="P59" s="6"/>
      </tp>
      <tp>
        <v>41459</v>
        <stp/>
        <stp>{D499F460-FBF9-4C7C-923E-DBA231D93A38}_x0000_</stp>
        <tr r="P22" s="1"/>
      </tp>
      <tp>
        <v>36229</v>
        <stp/>
        <stp>{366F8AA1-AD24-4AAB-AE9C-27359303DCAE}_x0000_</stp>
        <tr r="P6" s="4"/>
      </tp>
      <tp>
        <v>32875</v>
        <stp/>
        <stp>{29C71A02-5DA1-48AE-94B6-40A5C1BFF7D0}_x0000_</stp>
        <tr r="P42" s="2"/>
      </tp>
      <tp>
        <v>39457</v>
        <stp/>
        <stp>{611A080E-8DA3-4170-BC4C-7F26DD01D857}_x0000_</stp>
        <tr r="P54" s="1"/>
      </tp>
      <tp>
        <v>35591</v>
        <stp/>
        <stp>{4D37EBF2-8125-400A-ABDE-6074132BFC86}_x0000_</stp>
        <tr r="P25" s="1"/>
      </tp>
      <tp>
        <v>42530</v>
        <stp/>
        <stp>{2031C81B-CC02-43DD-B319-6277BA921D31}_x0000_</stp>
        <tr r="P46" s="6"/>
      </tp>
      <tp>
        <v>36229</v>
        <stp/>
        <stp>{C545EA11-A4D1-49E1-8815-6B1ABE932E85}_x0000_</stp>
        <tr r="P17" s="4"/>
      </tp>
      <tp>
        <v>34705</v>
        <stp/>
        <stp>{A3E089F8-55C9-407B-90E2-8EF2A22A36A7}_x0000_</stp>
        <tr r="P41" s="4"/>
      </tp>
      <tp>
        <v>34705</v>
        <stp/>
        <stp>{F047E1E3-95A3-4097-A66D-1983EAD4FF45}_x0000_</stp>
        <tr r="P51" s="2"/>
      </tp>
    </main>
    <main first="pldatasource.rtgetrtdserver">
      <tp>
        <v>0.1085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tgetrtdserver">
      <tp>
        <v>9.7000000000000003E-2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2"/>
      </tp>
    </main>
    <main first="pldatasource.rhistoryrtdserver">
      <tp>
        <v>38041</v>
        <stp/>
        <stp>{8F592061-004A-4D52-95B1-7C4FF98C01BB}_x0000_</stp>
        <tr r="P108" s="4"/>
      </tp>
      <tp t="s">
        <v>Invalid RIC(s): EURIBOR7MD=</v>
        <stp/>
        <stp>{FBFAFD60-2F90-4A42-8007-9655F374AA26}_x0000_</stp>
        <tr r="P152" s="4"/>
      </tp>
      <tp>
        <v>34705</v>
        <stp/>
        <stp>{59283572-1B53-4A23-8F23-BFE4E416AACB}_x0000_</stp>
        <tr r="P29" s="6"/>
      </tp>
      <tp>
        <v>35648</v>
        <stp/>
        <stp>{C674A0CF-F655-4E09-BF06-2155DD464DBE}_x0000_</stp>
        <tr r="P75" s="2"/>
      </tp>
    </main>
    <main first="pldatasource.rtgetrtdserver">
      <tp>
        <v>8.900000000000001E-2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2"/>
      </tp>
      <tp>
        <v>8.4000000000000005E-2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0.73899999999999999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2"/>
      </tp>
      <tp>
        <v>1.23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5.5E-2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-2.3300000000000001E-2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0.31900000000000001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33637</v>
        <stp/>
        <stp>{F99E36D8-A80C-4079-9443-1E42AFF1958F}_x0000_</stp>
        <tr r="P47" s="1"/>
      </tp>
      <tp t="s">
        <v>Invalid RIC(s): EURIBOR4MD=</v>
        <stp/>
        <stp>{5F1AEB17-D1C0-4495-BF40-4F140B35AC1C}_x0000_</stp>
        <tr r="P149" s="4"/>
      </tp>
      <tp>
        <v>34759</v>
        <stp/>
        <stp>{305A59DC-F34D-45EA-A13F-70138F76B6AF}_x0000_</stp>
        <tr r="P148" s="4"/>
      </tp>
    </main>
    <main first="pldatasource.rtgetrtdserver">
      <tp>
        <v>-0.441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historyrtdserver">
      <tp>
        <v>39245</v>
        <stp/>
        <stp>{C8E41684-92C1-4F55-8A63-20E3DB5656B9}_x0000_</stp>
        <tr r="P80" s="2"/>
      </tp>
      <tp>
        <v>38443</v>
        <stp/>
        <stp>{E4B6B21A-AD1D-4C28-ACC1-F874F6ECFF62}_x0000_</stp>
        <tr r="P15" s="5"/>
      </tp>
    </main>
    <main first="pldatasource.rtgetrtdserver">
      <tp>
        <v>0.47300000000000003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38579</v>
        <stp/>
        <stp>{34E1EA12-7553-47B8-9C93-378257C82233}_x0000_</stp>
        <tr r="P30" s="4"/>
      </tp>
      <tp>
        <v>37083</v>
        <stp/>
        <stp>{DB270211-C38D-43FE-92E1-943E82A16C3A}_x0000_</stp>
        <tr r="P95" s="4"/>
      </tp>
      <tp>
        <v>34705</v>
        <stp/>
        <stp>{877F3526-D1C6-4919-8292-262503414297}_x0000_</stp>
        <tr r="P48" s="4"/>
      </tp>
    </main>
    <main first="pldatasource.rtgetrtdserver">
      <tp>
        <v>9.4E-2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2"/>
      </tp>
    </main>
    <main first="pldatasource.rhistoryrtdserver">
      <tp>
        <v>41912</v>
        <stp/>
        <stp>{E289E005-9772-42AD-926C-FAD427D42E81}_x0000_</stp>
        <tr r="P52" s="4"/>
      </tp>
      <tp>
        <v>41302</v>
        <stp/>
        <stp>{E9978815-148F-4E5D-8A1D-91095E0FDA39}_x0000_</stp>
        <tr r="P6" s="6"/>
      </tp>
    </main>
    <main first="pldatasource.rtgetrtdserver">
      <tp>
        <v>0.315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34705</v>
        <stp/>
        <stp>{94766A74-F1DB-4640-A968-AB924B127650}_x0000_</stp>
        <tr r="P44" s="2"/>
      </tp>
    </main>
    <main first="pldatasource.rtgetrtdserver">
      <tp>
        <v>-0.28999999999999998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-0.36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9.2700000000000005E-2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0.26100000000000001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0.32900000000000001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0.19800000000000001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0.38900000000000001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0.77200000000000002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2"/>
      </tp>
      <tp>
        <v>1.284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9.7000000000000003E-2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2.3100000000000002E-2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0.36000000000000004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37120</v>
        <stp/>
        <stp>{0B32D7D6-01CE-4DAA-B879-A6AD0F26C173}_x0000_</stp>
        <tr r="P124" s="4"/>
      </tp>
      <tp>
        <v>37949</v>
        <stp/>
        <stp>{E79D2F83-518A-4450-BAB0-020D822D0789}_x0000_</stp>
        <tr r="P93" s="2"/>
      </tp>
    </main>
    <main first="pldatasource.rtgetrtdserver">
      <tp>
        <v>-0.44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-0.372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historyrtdserver">
      <tp>
        <v>38344</v>
        <stp/>
        <stp>{40BD05EA-A678-44D5-B1C2-32EB712185E7}_x0000_</stp>
        <tr r="P21" s="4"/>
      </tp>
    </main>
    <main first="pldatasource.rtgetrtdserver">
      <tp>
        <v>0.51300000000000001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37112</v>
        <stp/>
        <stp>{2EAC0029-4083-4B77-B2BD-E343BC8EBDB4}_x0000_</stp>
        <tr r="P5" s="2"/>
      </tp>
      <tp>
        <v>41459</v>
        <stp/>
        <stp>{D1C31ED7-5D42-4F4E-B858-E9E2A82EB35C}_x0000_</stp>
        <tr r="P24" s="1"/>
      </tp>
    </main>
    <main first="pldatasource.rtgetrtdserver">
      <tp>
        <v>8.900000000000001E-2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2"/>
      </tp>
      <tp>
        <v>8.8000000000000009E-2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2"/>
      </tp>
      <tp>
        <v>9.0999999999999998E-2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2"/>
      </tp>
    </main>
    <main first="pldatasource.rhistoryrtdserver">
      <tp t="s">
        <v>Invalid RIC(s): EURIBOR2MD=</v>
        <stp/>
        <stp>{2BA2DDD4-8FE4-440D-B4EC-C285146B0C7B}_x0000_</stp>
        <tr r="P147" s="4"/>
      </tp>
      <tp>
        <v>40947</v>
        <stp/>
        <stp>{EBB842DB-AF89-4E35-98BC-4619618BD45E}_x0000_</stp>
        <tr r="P57" s="1"/>
      </tp>
    </main>
    <main first="pldatasource.rtgetrtdserver">
      <tp>
        <v>0.39100000000000001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0.315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historyrtdserver">
      <tp>
        <v>34705</v>
        <stp/>
        <stp>{92C8DBD8-1E8B-4E24-8F43-9961338DBB40}_x0000_</stp>
        <tr r="P13" s="3"/>
      </tp>
    </main>
    <main first="pldatasource.rtgetrtdserver">
      <tp>
        <v>-0.37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0.10290000000000001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0.10590000000000001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9.4899999999999998E-2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0.1331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0.752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2"/>
      </tp>
      <tp>
        <v>0.49300000000000005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-0.39200000000000002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-0.46100000000000002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34705</v>
        <stp/>
        <stp>{9E2B4024-6F34-4A4D-81B1-27CCA4CE2739}_x0000_</stp>
        <tr r="P63" s="2"/>
      </tp>
      <tp>
        <v>36229</v>
        <stp/>
        <stp>{5A7622EB-A840-44A9-BA22-82EA5F6DB990}_x0000_</stp>
        <tr r="P11" s="4"/>
      </tp>
      <tp>
        <v>36229</v>
        <stp/>
        <stp>{DA162322-D5EB-4256-BA89-B174C65C806E}_x0000_</stp>
        <tr r="P5" s="4"/>
      </tp>
    </main>
    <main first="pldatasource.rtgetrtdserver">
      <tp>
        <v>1.3100000000000001E-2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7.6999999999999999E-2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35655</v>
        <stp/>
        <stp>{904CFA73-449E-4809-B406-D132B73AC94C}_x0000_</stp>
        <tr r="P31" s="3"/>
      </tp>
    </main>
    <main first="pldatasource.rtgetrtdserver">
      <tp>
        <v>0.33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32875</v>
        <stp/>
        <stp>{42801288-1E46-454B-B4C2-FF9C452863B3}_x0000_</stp>
        <tr r="P77" s="4"/>
      </tp>
    </main>
    <main first="pldatasource.rtgetrtdserver">
      <tp>
        <v>1.254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34705</v>
        <stp/>
        <stp>{B34731CB-D4B3-47C3-8A20-A3757E67D399}_x0000_</stp>
        <tr r="P33" s="6"/>
      </tp>
      <tp>
        <v>33637</v>
        <stp/>
        <stp>{223A8367-8481-42C5-8CA9-A7571EAFCFB6}_x0000_</stp>
        <tr r="P46" s="1"/>
      </tp>
    </main>
    <main first="pldatasource.rtgetrtdserver">
      <tp>
        <v>0.11810000000000001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>
        <v>37083</v>
        <stp/>
        <stp>{C0188A7B-24BD-4476-924B-CD2D3297B28E}_x0000_</stp>
        <tr r="P94" s="4"/>
      </tp>
    </main>
    <main first="pldatasource.rtgetrtdserver">
      <tp>
        <v>0.10100000000000001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2"/>
      </tp>
    </main>
    <main first="pldatasource.rhistoryrtdserver">
      <tp>
        <v>36229</v>
        <stp/>
        <stp>{2BAB798D-DCAE-4AF1-A4D1-4BB480D14EBA}_x0000_</stp>
        <tr r="P14" s="4"/>
      </tp>
      <tp>
        <v>41204</v>
        <stp/>
        <stp>{8B5B065F-330D-48C6-A412-56D23BD96D4E}_x0000_</stp>
        <tr r="P18" s="1"/>
      </tp>
    </main>
    <main first="pldatasource.rtgetrtdserver">
      <tp>
        <v>8.2900000000000001E-2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  <tp>
        <v>8.5900000000000004E-2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  <tp>
        <v>8.8200000000000001E-2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6.9000000000000006E-2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2"/>
      </tp>
      <tp>
        <v>6.8000000000000005E-2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0.71900000000000008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2"/>
      </tp>
      <tp>
        <v>0.45300000000000001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-0.46200000000000002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34705</v>
        <stp/>
        <stp>{F8B6312D-E057-4E89-98AD-DE65B7998755}_x0000_</stp>
        <tr r="P55" s="2"/>
      </tp>
      <tp>
        <v>39310</v>
        <stp/>
        <stp>{3DAAC8B6-264B-41CD-BA77-47F99143C208}_x0000_</stp>
        <tr r="P15" s="3"/>
      </tp>
      <tp>
        <v>37120</v>
        <stp/>
        <stp>{B19DF677-7498-499B-A80E-D5F475C41230}_x0000_</stp>
        <tr r="P127" s="4"/>
      </tp>
      <tp>
        <v>35048</v>
        <stp/>
        <stp>{DCD7D313-F973-4002-A98D-B204E707E15C}_x0000_</stp>
        <tr r="P32" s="1"/>
      </tp>
    </main>
    <main first="pldatasource.rtgetrtdserver">
      <tp>
        <v>-3.3300000000000003E-2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3.5000000000000003E-2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historyrtdserver">
      <tp>
        <v>37948</v>
        <stp/>
        <stp>{B42E1C92-0AE9-49F6-8C7B-33EBEC4EB706}_x0000_</stp>
        <tr r="P88" s="2"/>
      </tp>
    </main>
    <main first="pldatasource.rtgetrtdserver">
      <tp>
        <v>0.28900000000000003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35048</v>
        <stp/>
        <stp>{41CFE593-097D-4300-BCA9-076CBFD0BACB}_x0000_</stp>
        <tr r="P36" s="1"/>
      </tp>
      <tp>
        <v>37851</v>
        <stp/>
        <stp>{6BF46317-5131-4D64-8560-EB055A6951BB}_x0000_</stp>
        <tr r="P58" s="6"/>
      </tp>
      <tp>
        <v>36164</v>
        <stp/>
        <stp>{57D62B14-6070-4FE6-BFBF-6300601EE3CF}_x0000_</stp>
        <tr r="P13" s="4"/>
      </tp>
    </main>
    <main first="pldatasource.rtgetrtdserver">
      <tp>
        <v>1.2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36229</v>
        <stp/>
        <stp>{5A4202FA-B663-4B91-8D2B-D33F08D8148C}_x0000_</stp>
        <tr r="P18" s="4"/>
      </tp>
    </main>
    <main first="pldatasource.rtgetrtdserver">
      <tp>
        <v>9.7000000000000003E-2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2"/>
      </tp>
    </main>
    <main first="pldatasource.rhistoryrtdserver">
      <tp>
        <v>34001</v>
        <stp/>
        <stp>{881CB238-01CC-494F-B4DC-42B01547601F}_x0000_</stp>
        <tr r="P41" s="5"/>
      </tp>
      <tp>
        <v>36165</v>
        <stp/>
        <stp>{59D759EA-4EFF-45C2-800A-D0181BECDA5D}_x0000_</stp>
        <tr r="P56" s="4"/>
      </tp>
      <tp>
        <v>32875</v>
        <stp/>
        <stp>{ECC8EB65-C68C-48EF-86EB-D9E3335EA65A}_x0000_</stp>
        <tr r="P73" s="2"/>
      </tp>
      <tp>
        <v>34001</v>
        <stp/>
        <stp>{4843E9F1-0CE5-4A50-85A3-D361BB49CD44}_x0000_</stp>
        <tr r="P42" s="5"/>
      </tp>
      <tp>
        <v>36322</v>
        <stp/>
        <stp>{9FC3EE37-60B5-4881-9A46-770BEE35A102}_x0000_</stp>
        <tr r="P24" s="5"/>
      </tp>
    </main>
    <main first="pldatasource.rtgetrtdserver">
      <tp>
        <v>9.0300000000000005E-2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8.4000000000000005E-2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0.67500000000000004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2"/>
      </tp>
      <tp>
        <v>0.57400000000000007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2"/>
      </tp>
      <tp>
        <v>0.41300000000000003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0.14600000000000002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8.5000000000000006E-2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-7.1000000000000008E-2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0.95400000000000007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-0.17380000000000001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-0.23140000000000002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-0.46200000000000002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0.1179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33637</v>
        <stp/>
        <stp>{2B3A8504-05FA-43C9-9B96-27410B4D489A}_x0000_</stp>
        <tr r="P48" s="1"/>
      </tp>
      <tp>
        <v>34705</v>
        <stp/>
        <stp>{152C9AAE-1F78-4306-A509-A5FE88723EA9}_x0000_</stp>
        <tr r="P24" s="3"/>
      </tp>
    </main>
    <main first="pldatasource.rtgetrtdserver">
      <tp>
        <v>-0.4919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  <tp>
        <v>-8.4500000000000006E-2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-1.7600000000000001E-2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</main>
    <main first="pldatasource.rtgetrtdserver">
      <tp>
        <v>-0.441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0.24480000000000002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35048</v>
        <stp/>
        <stp>{867A9E2C-4A21-4918-B7B5-F003D80EB8D0}_x0000_</stp>
        <tr r="P38" s="1"/>
      </tp>
    </main>
    <main first="pldatasource.rtgetrtdserver">
      <tp>
        <v>0.29300000000000004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historyrtdserver">
      <tp>
        <v>34705</v>
        <stp/>
        <stp>{8989D39F-DEB6-44A4-AF7E-8B90FE54CF9A}_x0000_</stp>
        <tr r="P44" s="4"/>
      </tp>
      <tp>
        <v>34705</v>
        <stp/>
        <stp>{BE6C0D46-A8D7-4FD3-9345-4AA55470BB1F}_x0000_</stp>
        <tr r="P46" s="4"/>
      </tp>
    </main>
    <main first="pldatasource.rtgetrtdserver">
      <tp>
        <v>1.1280000000000001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33108</v>
        <stp/>
        <stp>{E8CF61B8-5CE9-45F0-80F7-E4983D02F741}_x0000_</stp>
        <tr r="P37" s="4"/>
      </tp>
      <tp>
        <v>34705</v>
        <stp/>
        <stp>{DE0916EE-9A50-4C00-9076-8CD81564E222}_x0000_</stp>
        <tr r="P58" s="2"/>
      </tp>
      <tp t="s">
        <v>Invalid RIC(s): EURIBOR2WD=</v>
        <stp/>
        <stp>{0275B487-FA32-40DF-AFA1-1C99D5DC36E7}_x0000_</stp>
        <tr r="P144" s="4"/>
      </tp>
      <tp>
        <v>32875</v>
        <stp/>
        <stp>{E7825096-4416-4068-972A-799BB835528F}_x0000_</stp>
        <tr r="P72" s="4"/>
      </tp>
      <tp>
        <v>37851</v>
        <stp/>
        <stp>{6054048E-0F56-42A3-92FD-1257052FEC43}_x0000_</stp>
        <tr r="P60" s="6"/>
      </tp>
      <tp>
        <v>40998</v>
        <stp/>
        <stp>{FA30A994-EF2C-4024-9FD8-5EAFB922F2FF}_x0000_</stp>
        <tr r="P22" s="2"/>
      </tp>
    </main>
    <main first="pldatasource.rtgetrtdserver">
      <tp>
        <v>0.42099999999999999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historyrtdserver">
      <tp>
        <v>32875</v>
        <stp/>
        <stp>{00B70F46-805D-49B1-8584-0EBB4969518C}_x0000_</stp>
        <tr r="P41" s="2"/>
      </tp>
    </main>
    <main first="pldatasource.rtgetrtdserver">
      <tp>
        <v>-0.3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0.64410000000000001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2"/>
      </tp>
      <tp>
        <v>0.60389999999999999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2"/>
      </tp>
      <tp>
        <v>0.35800000000000004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1.0330000000000001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-0.11700000000000001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-0.1883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-0.46300000000000002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0.17200000000000001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36356</v>
        <stp/>
        <stp>{6481470B-704E-4D5D-8ECA-DABC98E0665D}_x0000_</stp>
        <tr r="P27" s="5"/>
      </tp>
      <tp>
        <v>33108</v>
        <stp/>
        <stp>{FA988B2C-D0E7-4EBD-B0F5-27810F94D910}_x0000_</stp>
        <tr r="P40" s="4"/>
      </tp>
      <tp>
        <v>36164</v>
        <stp/>
        <stp>{2A7588F9-FF19-488A-A2F3-DE12097841CB}_x0000_</stp>
        <tr r="P9" s="4"/>
      </tp>
    </main>
    <main first="pldatasource.rtgetrtdserver">
      <tp>
        <v>-0.47900000000000004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-0.49150000000000005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tgetrtdserver">
      <tp>
        <v>-0.1409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-6.8000000000000005E-2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  <tp>
        <v>-0.442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0.19390000000000002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tgetrtdserver">
      <tp>
        <v>0.34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tgetrtdserver">
      <tp>
        <v>1.069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39322</v>
        <stp/>
        <stp>{1ED87BEF-8E48-41D0-A4B6-D1A66C443DC4}_x0000_</stp>
        <tr r="P20" s="6"/>
      </tp>
      <tp>
        <v>34705</v>
        <stp/>
        <stp>{3F941EB3-45A1-4315-88BC-2CC2E1ACFEB0}_x0000_</stp>
        <tr r="P49" s="2"/>
      </tp>
      <tp>
        <v>36020</v>
        <stp/>
        <stp>{0D39548F-911B-4102-BB7D-0DDB529F6085}_x0000_</stp>
        <tr r="P97" s="4"/>
      </tp>
      <tp>
        <v>42934</v>
        <stp/>
        <stp>{27406B73-9121-4AA4-A602-7C283C97A552}_x0000_</stp>
        <tr r="P21" s="3"/>
      </tp>
    </main>
    <main first="pldatasource.rtgetrtdserver">
      <tp>
        <v>0.44800000000000001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  <tp>
        <v>-0.29799999999999999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0.59830000000000005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2"/>
      </tp>
      <tp>
        <v>0.6492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2"/>
      </tp>
      <tp>
        <v>0.32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1.099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-6.3E-2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-0.13090000000000002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-0.46300000000000002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0.22390000000000002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-0.48900000000000005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-0.50950000000000006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34705</v>
        <stp/>
        <stp>{7CDDBB32-1BC4-449C-885B-3F668E4876B8}_x0000_</stp>
        <tr r="P43" s="2"/>
      </tp>
      <tp>
        <v>34705</v>
        <stp/>
        <stp>{0E0E60B0-402A-436A-89D8-4EF46C3A53B6}_x0000_</stp>
        <tr r="P42" s="4"/>
      </tp>
      <tp>
        <v>38041</v>
        <stp/>
        <stp>{C881ECB2-B3FF-463C-BE8A-9AA13E26CE19}_x0000_</stp>
        <tr r="P107" s="4"/>
      </tp>
      <tp>
        <v>39218</v>
        <stp/>
        <stp>{DA1B2FEF-4E11-45B3-A6DB-AE67917A3188}_x0000_</stp>
        <tr r="P98" s="2"/>
      </tp>
    </main>
    <main first="pldatasource.rtgetrtdserver">
      <tp>
        <v>-0.1983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-0.12300000000000001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  <tp>
        <v>-0.442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0.14200000000000002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tgetrtdserver">
      <tp>
        <v>0.378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historyrtdserver">
      <tp>
        <v>41459</v>
        <stp/>
        <stp>{2F346D79-3446-4C7F-A548-7613B1E32E64}_x0000_</stp>
        <tr r="P20" s="1"/>
      </tp>
    </main>
    <main first="pldatasource.rtgetrtdserver">
      <tp>
        <v>1.0130000000000001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36164</v>
        <stp/>
        <stp>{7BC630C7-D30D-4BE9-A03C-AC596E700F04}_x0000_</stp>
        <tr r="P16" s="4"/>
      </tp>
      <tp>
        <v>36229</v>
        <stp/>
        <stp>{428ABFA2-D961-4C65-ABED-91A8CAFCE0A3}_x0000_</stp>
        <tr r="P15" s="4"/>
      </tp>
      <tp>
        <v>34705</v>
        <stp/>
        <stp>{4DA05084-EE0A-4A7A-9365-961B6B30FCE1}_x0000_</stp>
        <tr r="P65" s="4"/>
      </tp>
    </main>
    <main first="pldatasource.rtgetrtdserver">
      <tp>
        <v>8.900000000000001E-2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2"/>
      </tp>
    </main>
    <main first="pldatasource.rhistoryrtdserver">
      <tp>
        <v>34001</v>
        <stp/>
        <stp>{0517EF80-CFAA-48E5-B6D2-E2F123C25AA0}_x0000_</stp>
        <tr r="P43" s="5"/>
      </tp>
      <tp>
        <v>41918</v>
        <stp/>
        <stp>{3B3FFED5-A7D4-45C3-9F47-41B50CADF55E}_x0000_</stp>
        <tr r="P105" s="4"/>
      </tp>
      <tp>
        <v>41374</v>
        <stp/>
        <stp>{781850F3-7C01-4FE6-A532-232B3D9AE590}_x0000_</stp>
        <tr r="P14" s="5"/>
      </tp>
      <tp>
        <v>41374</v>
        <stp/>
        <stp>{BA5C6416-DB4C-430E-9394-2C54EC4CC863}_x0000_</stp>
        <tr r="P11" s="5"/>
      </tp>
    </main>
    <main first="pldatasource.rtgetrtdserver">
      <tp>
        <v>0.312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historyrtdserver">
      <tp>
        <v>34561</v>
        <stp/>
        <stp>{E6663B34-444E-4505-B4DC-EFD238D9C6EE}_x0000_</stp>
        <tr r="P53" s="6"/>
      </tp>
      <tp>
        <v>37627</v>
        <stp/>
        <stp>{A75DF99C-FA46-4E19-8A95-16EEA9AA326E}_x0000_</stp>
        <tr r="P6" s="5"/>
      </tp>
      <tp>
        <v>36356</v>
        <stp/>
        <stp>{C5D40A93-38F3-4E18-87C1-064A687CBED1}_x0000_</stp>
        <tr r="P37" s="5"/>
      </tp>
    </main>
    <main first="pldatasource.rtgetrtdserver">
      <tp>
        <v>-0.37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9.7300000000000011E-2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0.53500000000000003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2"/>
      </tp>
      <tp>
        <v>0.71500000000000008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2"/>
      </tp>
      <tp>
        <v>0.27300000000000002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1.1780000000000002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-7.6E-3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-7.4499999999999997E-2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-0.46200000000000002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0.27479999999999999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-0.50980000000000003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32875</v>
        <stp/>
        <stp>{9D3504C8-2FFC-46E1-8A1D-DF7CB4606F38}_x0000_</stp>
        <tr r="P65" s="2"/>
      </tp>
      <tp>
        <v>34705</v>
        <stp/>
        <stp>{C2FBDD96-1183-4B3B-AD77-97AFBEECFFBD}_x0000_</stp>
        <tr r="P34" s="6"/>
      </tp>
      <tp>
        <v>41204</v>
        <stp/>
        <stp>{F6F75D63-6C45-4A99-96A3-77443174219F}_x0000_</stp>
        <tr r="P19" s="1"/>
      </tp>
      <tp>
        <v>40998</v>
        <stp/>
        <stp>{63B52C5E-93FB-4428-827C-31F46DDA9E8A}_x0000_</stp>
        <tr r="P21" s="2"/>
      </tp>
    </main>
    <main first="pldatasource.rtgetrtdserver">
      <tp>
        <v>-0.25140000000000001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-0.18380000000000002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  <tp>
        <v>-0.441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8.7900000000000006E-2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37948</v>
        <stp/>
        <stp>{B2FCD8CE-608F-49D6-901B-A0DD1AB52EFA}_x0000_</stp>
        <tr r="P97" s="2"/>
      </tp>
    </main>
    <main first="pldatasource.rtgetrtdserver">
      <tp>
        <v>0.433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0.13600000000000001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7.4999999999999997E-2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-8.1000000000000003E-2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historyrtdserver">
      <tp>
        <v>32875</v>
        <stp/>
        <stp>{C3FCEA21-93DC-4CF8-B2AF-3739D8511971}_x0000_</stp>
        <tr r="P50" s="6"/>
      </tp>
      <tp>
        <v>37502</v>
        <stp/>
        <stp>{2D18F482-798A-45E8-8329-1CD924990C61}_x0000_</stp>
        <tr r="P6" s="1"/>
      </tp>
    </main>
    <main first="pldatasource.rtgetrtdserver">
      <tp>
        <v>0.92400000000000004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34705</v>
        <stp/>
        <stp>{4546DD83-0D1D-47CC-960E-5823CB72E3A5}_x0000_</stp>
        <tr r="P41" s="6"/>
      </tp>
      <tp>
        <v>34705</v>
        <stp/>
        <stp>{00FC6A4F-342F-4B4A-8C41-2D40E9EE31F6}_x0000_</stp>
        <tr r="P45" s="2"/>
      </tp>
      <tp>
        <v>37120</v>
        <stp/>
        <stp>{ABBAE42D-35F3-46AF-8BB7-D0E5191E28D3}_x0000_</stp>
        <tr r="P125" s="4"/>
      </tp>
    </main>
    <main first="pldatasource.rtgetrtdserver">
      <tp>
        <v>9.5000000000000001E-2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2"/>
      </tp>
    </main>
    <main first="pldatasource.rhistoryrtdserver">
      <tp>
        <v>38579</v>
        <stp/>
        <stp>{9A973870-146A-42F0-8B2C-F37719D03722}_x0000_</stp>
        <tr r="P26" s="4"/>
      </tp>
      <tp>
        <v>37502</v>
        <stp/>
        <stp>{957D8993-B0F8-469D-883D-8551778135D1}_x0000_</stp>
        <tr r="P5" s="1"/>
      </tp>
      <tp>
        <v>37627</v>
        <stp/>
        <stp>{01E284D8-B549-4127-A662-0C81139406BE}_x0000_</stp>
        <tr r="P7" s="5"/>
      </tp>
      <tp>
        <v>40998</v>
        <stp/>
        <stp>{A43DB492-EBDF-45A3-B54A-6ABC74E012B8}_x0000_</stp>
        <tr r="P31" s="2"/>
      </tp>
      <tp>
        <v>34705</v>
        <stp/>
        <stp>{A3812DBC-4BE5-4CC2-8C6D-28550AFCE984}_x0000_</stp>
        <tr r="P66" s="4"/>
      </tp>
    </main>
    <main first="pldatasource.rtgetrtdserver">
      <tp>
        <v>0.40200000000000002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35655</v>
        <stp/>
        <stp>{79D3D781-3292-458A-B9C0-0EEB0853C643}_x0000_</stp>
        <tr r="P33" s="3"/>
      </tp>
      <tp>
        <v>35655</v>
        <stp/>
        <stp>{AB7ED735-0A0F-45AF-8467-F7576910E39D}_x0000_</stp>
        <tr r="P39" s="5"/>
      </tp>
    </main>
    <main first="pldatasource.rtgetrtdserver">
      <tp>
        <v>-0.2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0.1003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0.5181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2"/>
      </tp>
      <tp>
        <v>0.23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-0.46200000000000002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34561</v>
        <stp/>
        <stp>{37C0A352-781A-453B-AD97-8C192325378B}_x0000_</stp>
        <tr r="P51" s="6"/>
      </tp>
      <tp>
        <v>36322</v>
        <stp/>
        <stp>{231112BC-49D6-4030-B422-9548175FD883}_x0000_</stp>
        <tr r="P36" s="5"/>
      </tp>
    </main>
    <main first="pldatasource.rtgetrtdserver">
      <tp>
        <v>-0.307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-0.24560000000000001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</main>
    <main first="pldatasource.rhistoryrtdserver">
      <tp>
        <v>39322</v>
        <stp/>
        <stp>{F767B73E-0BD4-4F07-96E5-D52398C103EB}_x0000_</stp>
        <tr r="P15" s="6"/>
      </tp>
    </main>
    <main first="pldatasource.rtgetrtdserver">
      <tp>
        <v>3.32E-2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34705</v>
        <stp/>
        <stp>{4616A7C1-9CF6-407A-8E2C-C8CD27FE6C7A}_x0000_</stp>
        <tr r="P61" s="4"/>
      </tp>
    </main>
    <main first="pldatasource.rtgetrtdserver">
      <tp>
        <v>0.84000000000000008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41204</v>
        <stp/>
        <stp>{28C41E14-A1B2-4ACB-940F-683089E3DAF0}_x0000_</stp>
        <tr r="P12" s="1"/>
      </tp>
      <tp>
        <v>34705</v>
        <stp/>
        <stp>{D23AA8DC-ED78-4889-B43E-067B433F812B}_x0000_</stp>
        <tr r="P27" s="3"/>
      </tp>
      <tp>
        <v>40998</v>
        <stp/>
        <stp>{F50319B3-DE3C-4BE6-AFA8-13981A938A12}_x0000_</stp>
        <tr r="P29" s="2"/>
      </tp>
      <tp>
        <v>34705</v>
        <stp/>
        <stp>{AABAAB68-4EE0-4C83-9A81-063ADCD68BD8}_x0000_</stp>
        <tr r="P60" s="2"/>
      </tp>
      <tp>
        <v>34705</v>
        <stp/>
        <stp>{A2BDA5EB-DE14-49A2-A00E-F8C4141F5014}_x0000_</stp>
        <tr r="P10" s="3"/>
      </tp>
      <tp>
        <v>37120</v>
        <stp/>
        <stp>{CE4F8884-9A2C-448B-B65E-038C5B1E1829}_x0000_</stp>
        <tr r="P84" s="4"/>
      </tp>
      <tp>
        <v>37120</v>
        <stp/>
        <stp>{356A5CE0-C8C5-42C5-A6CC-A5176CAF3B79}_x0000_</stp>
        <tr r="P130" s="4"/>
      </tp>
      <tp>
        <v>35655</v>
        <stp/>
        <stp>{DBF3BC31-7BF7-41ED-AB36-7373B709AE67}_x0000_</stp>
        <tr r="P51" s="1"/>
      </tp>
      <tp>
        <v>34166</v>
        <stp/>
        <stp>{B900FF6A-3DBE-484D-B2B1-CD6722B355AD}_x0000_</stp>
        <tr r="P20" s="5"/>
      </tp>
    </main>
    <main first="pldatasource.rtgetrtdserver">
      <tp>
        <v>0.48100000000000004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2"/>
      </tp>
      <tp>
        <v>0.66400000000000003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2"/>
      </tp>
      <tp>
        <v>0.19800000000000001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0.127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-0.436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0.8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-0.27750000000000002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-0.34940000000000004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-0.46300000000000002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-3.3E-3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36305</v>
        <stp/>
        <stp>{7B49AF0D-C671-4F45-9D1A-19D08F59C434}_x0000_</stp>
        <tr r="P40" s="1"/>
      </tp>
      <tp>
        <v>33637</v>
        <stp/>
        <stp>{38355D44-7240-49DA-B9A6-01126BFB3F16}_x0000_</stp>
        <tr r="P50" s="1"/>
      </tp>
    </main>
    <main first="pldatasource.rtgetrtdserver">
      <tp>
        <v>-0.49010000000000004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historyrtdserver">
      <tp>
        <v>35655</v>
        <stp/>
        <stp>{2BE17CB2-3314-44D7-8FF1-9CDC20B1A88D}_x0000_</stp>
        <tr r="P52" s="1"/>
      </tp>
    </main>
    <main first="pldatasource.rtgetrtdserver">
      <tp>
        <v>-0.34900000000000003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-0.27400000000000002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historyrtdserver">
      <tp>
        <v>36893</v>
        <stp/>
        <stp>{C1D83466-FCB5-4921-88D9-CE00BFC743DB}_x0000_</stp>
        <tr r="P36" s="2"/>
      </tp>
    </main>
    <main first="pldatasource.rtgetrtdserver">
      <tp>
        <v>-8.8999999999999999E-3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40164</v>
        <stp/>
        <stp>{E3251E51-E14E-44F7-8E7A-71455F01D460}_x0000_</stp>
        <tr r="P52" s="5"/>
      </tp>
      <tp>
        <v>39317</v>
        <stp/>
        <stp>{3C033130-D287-41A4-B350-CE27A48F1571}_x0000_</stp>
        <tr r="P8" s="6"/>
      </tp>
      <tp>
        <v>35648</v>
        <stp/>
        <stp>{12E3110D-E029-4C88-97C6-1FF2C6162D03}_x0000_</stp>
        <tr r="P78" s="2"/>
      </tp>
      <tp>
        <v>37120</v>
        <stp/>
        <stp>{9B1E0A0D-40D1-431C-9E8F-AC9A9BF3BB75}_x0000_</stp>
        <tr r="P131" s="4"/>
      </tp>
    </main>
    <main first="pldatasource.rtgetrtdserver">
      <tp>
        <v>0.23300000000000001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34988</v>
        <stp/>
        <stp>{0B07D307-882E-412A-9531-C03652F57EF1}_x0000_</stp>
        <tr r="P22" s="5"/>
      </tp>
      <tp>
        <v>34705</v>
        <stp/>
        <stp>{0262ADFE-74A0-4064-BE8A-4B4BB6F83476}_x0000_</stp>
        <tr r="P56" s="2"/>
      </tp>
      <tp>
        <v>34705</v>
        <stp/>
        <stp>{460ED52D-21BF-41A2-B1A7-68E909397EE8}_x0000_</stp>
        <tr r="P52" s="2"/>
      </tp>
      <tp>
        <v>32875</v>
        <stp/>
        <stp>{78854066-AEBA-410E-937D-245A219915B9}_x0000_</stp>
        <tr r="P70" s="2"/>
      </tp>
    </main>
    <main first="pldatasource.rtgetrtdserver">
      <tp>
        <v>0.79400000000000004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40998</v>
        <stp/>
        <stp>{1449D258-F28E-42F4-B304-16FE7E1E1BFA}_x0000_</stp>
        <tr r="P24" s="2"/>
      </tp>
      <tp>
        <v>34705</v>
        <stp/>
        <stp>{AEAB0E6B-DEC0-4CF0-963A-DD2490B3B396}_x0000_</stp>
        <tr r="P40" s="6"/>
      </tp>
      <tp>
        <v>36159</v>
        <stp/>
        <stp>{42E7BD3E-729A-418D-8EBB-F298D5EDB116}_x0000_</stp>
        <tr r="P36" s="4"/>
      </tp>
      <tp>
        <v>37497</v>
        <stp/>
        <stp>{FC8DBB00-7939-4040-B33A-42E81CDA4DED}_x0000_</stp>
        <tr r="P10" s="1"/>
      </tp>
      <tp>
        <v>34705</v>
        <stp/>
        <stp>{B3A3703B-A764-4574-B1F6-F9A83AD35803}_x0000_</stp>
        <tr r="P47" s="2"/>
      </tp>
      <tp>
        <v>37120</v>
        <stp/>
        <stp>{B9374B87-1C75-4ED9-92FD-ED2C448FFDEF}_x0000_</stp>
        <tr r="P129" s="4"/>
      </tp>
    </main>
    <main first="pldatasource.rtgetrtdserver">
      <tp>
        <v>0.64400000000000002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2"/>
      </tp>
      <tp>
        <v>0.52100000000000002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2"/>
      </tp>
      <tp>
        <v>0.20300000000000001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0.84400000000000008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-0.26900000000000002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-0.34400000000000003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2.1100000000000001E-2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-0.50819999999999999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tgetrtdserver">
      <tp>
        <v>-0.37970000000000004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-0.30430000000000001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</main>
    <main first="pldatasource.rtgetrtdserver">
      <tp>
        <v>-0.442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-3.3300000000000003E-2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34705</v>
        <stp/>
        <stp>{DB804B6F-EB0A-4728-B3EF-C21FD4DFBE68}_x0000_</stp>
        <tr r="P30" s="3"/>
      </tp>
    </main>
    <main first="pldatasource.rtgetrtdserver">
      <tp>
        <v>-0.45700000000000002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  <tp>
        <v>0.218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0.11700000000000001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historyrtdserver">
      <tp>
        <v>32875</v>
        <stp/>
        <stp>{633B5599-8AD4-4FA5-A3B7-4A2919B81CD2}_x0000_</stp>
        <tr r="P27" s="6"/>
      </tp>
    </main>
    <main first="pldatasource.rtgetrtdserver">
      <tp>
        <v>0.75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</main>
    <main first="pldatasource.rhistoryrtdserver">
      <tp>
        <v>36130</v>
        <stp/>
        <stp>{77951C0B-90A2-4362-816A-B8D9D178DDE7}_x0000_</stp>
        <tr r="P118" s="4"/>
      </tp>
      <tp>
        <v>37112</v>
        <stp/>
        <stp>{43E4966D-765B-4B4D-8826-5535700138C0}_x0000_</stp>
        <tr r="P8" s="2"/>
      </tp>
      <tp>
        <v>37851</v>
        <stp/>
        <stp>{5C7EFF6D-4769-421A-8F39-A2C6EB4967D9}_x0000_</stp>
        <tr r="P56" s="6"/>
      </tp>
      <tp>
        <v>32875</v>
        <stp/>
        <stp>{450F89A5-0CA6-4524-8EF6-3EB29FA4BA52}_x0000_</stp>
        <tr r="P28" s="6"/>
      </tp>
      <tp>
        <v>35048</v>
        <stp/>
        <stp>{C830BA42-B318-4A91-90C9-486563D17B9D}_x0000_</stp>
        <tr r="P34" s="1"/>
      </tp>
      <tp>
        <v>32875</v>
        <stp/>
        <stp>{37525D4A-FC39-48C9-9F2F-87024AAA0219}_x0000_</stp>
        <tr r="P26" s="6"/>
      </tp>
    </main>
    <main first="pldatasource.rtgetrtdserver">
      <tp>
        <v>-0.19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0.52580000000000005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2"/>
      </tp>
      <tp>
        <v>0.86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-0.22560000000000002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-0.30199999999999999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6.3200000000000006E-2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>
        <v>38280</v>
        <stp/>
        <stp>{EC1A27C1-E780-4390-8D23-2F396CC3C4AC}_x0000_</stp>
        <tr r="P32" s="5"/>
      </tp>
      <tp>
        <v>34705</v>
        <stp/>
        <stp>{17D0BBEA-C9F0-4118-A948-202CD326E4B8}_x0000_</stp>
        <tr r="P43" s="6"/>
      </tp>
    </main>
    <main first="pldatasource.rtgetrtdserver">
      <tp>
        <v>-0.441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historyrtdserver">
      <tp>
        <v>32875</v>
        <stp/>
        <stp>{2A9B0CB4-095B-483B-8245-3EAB35A87FC3}_x0000_</stp>
        <tr r="P68" s="2"/>
      </tp>
      <tp>
        <v>36164</v>
        <stp/>
        <stp>{66FF0730-23A3-4334-9435-9A0AD552953D}_x0000_</stp>
        <tr r="P35" s="4"/>
      </tp>
    </main>
    <main first="pldatasource.rtgetrtdserver">
      <tp>
        <v>0.25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34705</v>
        <stp/>
        <stp>{462C317E-47AB-403E-9F8D-681E39E5B4A4}_x0000_</stp>
        <tr r="P22" s="3"/>
      </tp>
      <tp>
        <v>38344</v>
        <stp/>
        <stp>{0C02A3D9-E263-43A0-A3F2-B78A31376843}_x0000_</stp>
        <tr r="P20" s="4"/>
      </tp>
      <tp>
        <v>37948</v>
        <stp/>
        <stp>{1596F0A1-0DF7-4C52-A044-64B591B8810D}_x0000_</stp>
        <tr r="P90" s="2"/>
      </tp>
      <tp>
        <v>36125</v>
        <stp/>
        <stp>{6AFB0266-6D7D-4277-8D1B-968EDA7EAEFC}_x0000_</stp>
        <tr r="P110" s="4"/>
      </tp>
      <tp>
        <v>34705</v>
        <stp/>
        <stp>{FB00A738-D818-4CF8-BEF4-C2F4DF703C26}_x0000_</stp>
        <tr r="P57" s="2"/>
      </tp>
      <tp>
        <v>41374</v>
        <stp/>
        <stp>{D8661A4B-FABD-4059-B28A-22CA15081E87}_x0000_</stp>
        <tr r="P13" s="5"/>
      </tp>
      <tp>
        <v>34705</v>
        <stp/>
        <stp>{909E66E5-7681-4BBD-88BE-60E622C8D1C6}_x0000_</stp>
        <tr r="P37" s="6"/>
      </tp>
      <tp>
        <v>39317</v>
        <stp/>
        <stp>{755039EE-EB10-406A-9DAB-2352EA631A3F}_x0000_</stp>
        <tr r="P14" s="6"/>
      </tp>
      <tp>
        <v>41459</v>
        <stp/>
        <stp>{95816339-BD52-4895-805E-165E3FCA40B3}_x0000_</stp>
        <tr r="P21" s="1"/>
      </tp>
      <tp>
        <v>39561</v>
        <stp/>
        <stp>{EDA7C169-206A-4CF5-A25E-8E0901F887B1}_x0000_</stp>
        <tr r="P36" s="3"/>
      </tp>
    </main>
    <main first="pldatasource.rtgetrtdserver">
      <tp>
        <v>-0.187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0.40770000000000001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-0.50600000000000001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  <tr r="G143" s="4"/>
      </tp>
      <tp>
        <v>0.46600000000000003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0.49399999999999999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0.53300000000000003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0.39730000000000004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0.44500000000000001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0.39300000000000002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0.35730000000000001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0.40500000000000003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0.373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0.45400000000000001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0.49300000000000005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0.78070000000000006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2"/>
      </tp>
      <tp>
        <v>0.81100000000000005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2"/>
      </tp>
      <tp>
        <v>0.84600000000000009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2"/>
      </tp>
      <tp>
        <v>0.36770000000000003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0.84710000000000008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2"/>
      </tp>
      <tp>
        <v>0.90400000000000003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2"/>
      </tp>
      <tp>
        <v>0.42599999999999999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0.88719999999999999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2"/>
      </tp>
      <tp>
        <v>0.81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2"/>
      </tp>
      <tp>
        <v>0.73299999999999998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-0.373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0.98599999999999999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  <tp>
        <v>0.80800000000000005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0.68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0.745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-0.45700000000000002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-0.189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0.5323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0.54700000000000004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0.47100000000000003</v>
        <stp/>
        <stp>_x000D_USD9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5.2000000000000005E-2</v>
        <stp/>
        <stp>_x000D_USD9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-0.30599999999999999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0.47370000000000001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0.437</v>
        <stp/>
        <stp>_x000D_USD8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5.2999999999999999E-2</v>
        <stp/>
        <stp>_x000D_USD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0.4123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0.37030000000000002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0.41500000000000004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0.42800000000000005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0.47500000000000003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0.64500000000000002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0.45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0.63700000000000001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>
        <v>0.29099999999999998</v>
        <stp/>
        <stp>_x000D_USD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6.0999999999999999E-2</v>
        <stp/>
        <stp>_x000D_USD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>
        <v>0.23300000000000001</v>
        <stp/>
        <stp>_x000D_USD4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6.5000000000000002E-2</v>
        <stp/>
        <stp>_x000D_USD4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0.4103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0.44800000000000001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0.47500000000000003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0.53500000000000003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0.66500000000000004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0.53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0.65700000000000003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0.39500000000000002</v>
        <stp/>
        <stp>_x000D_USD7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>
        <v>5.5E-2</v>
        <stp/>
        <stp>_x000D_USD7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0.45230000000000004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0.34500000000000003</v>
        <stp/>
        <stp>_x000D_USD6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  <tp>
        <v>5.8000000000000003E-2</v>
        <stp/>
        <stp>_x000D_USD6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0.51370000000000005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5.6000000000000001E-2</v>
        <stp/>
        <stp>_x000D_USD1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6.8000000000000005E-2</v>
        <stp/>
        <stp>_x000D_USD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0.59230000000000005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0.56700000000000006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0.72000000000000008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0.76500000000000001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0.16900000000000001</v>
        <stp/>
        <stp>_x000D_USD3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6.8000000000000005E-2</v>
        <stp/>
        <stp>_x000D_USD3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-0.44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0.82800000000000007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1.006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0.10300000000000001</v>
        <stp/>
        <stp>_x000D_USD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7.1000000000000008E-2</v>
        <stp/>
        <stp>_x000D_USD2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  <tp>
        <v>0.44500000000000001</v>
        <stp/>
        <stp>_x000D_USD7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0.66300000000000003</v>
        <stp/>
        <stp>_x000E_USD30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0.105</v>
        <stp/>
        <stp>_x000D_USD7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0.65800000000000003</v>
        <stp/>
        <stp>_x000E_USD25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0.39500000000000002</v>
        <stp/>
        <stp>_x000D_USD6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  <tp>
        <v>0.14000000000000001</v>
        <stp/>
        <stp>_x000E_USD21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0.65200000000000002</v>
        <stp/>
        <stp>_x000E_USD20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0.108</v>
        <stp/>
        <stp>_x000D_USD6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7.8E-2</v>
        <stp/>
        <stp>_x000E_USD18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</tp>
      <tp>
        <v>6.4000000000000001E-2</v>
        <stp/>
        <stp>_x000E_USD15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0.56700000000000006</v>
        <stp/>
        <stp>_x000E_USD15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0.53</v>
        <stp/>
        <stp>_x000E_USD12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5.3999999999999999E-2</v>
        <stp/>
        <stp>_x000E_USD11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5.2000000000000005E-2</v>
        <stp/>
        <stp>_x000E_USD10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0.496</v>
        <stp/>
        <stp>_x000E_USD10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0.114</v>
        <stp/>
        <stp>_x000E_USD15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0.61699999999999999</v>
        <stp/>
        <stp>_x000E_USD15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0.34100000000000003</v>
        <stp/>
        <stp>_x000D_USD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  <tp>
        <v>0.10400000000000001</v>
        <stp/>
        <stp>_x000E_USD11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0.10200000000000001</v>
        <stp/>
        <stp>_x000E_USD10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0.54600000000000004</v>
        <stp/>
        <stp>_x000E_USD10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0.57999999999999996</v>
        <stp/>
        <stp>_x000E_USD12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0.128</v>
        <stp/>
        <stp>_x000E_USD18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0.111</v>
        <stp/>
        <stp>_x000D_USD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0.60799999999999998</v>
        <stp/>
        <stp>_x000E_USD25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0.09</v>
        <stp/>
        <stp>_x000E_USD21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</tp>
      <tp>
        <v>0.60199999999999998</v>
        <stp/>
        <stp>_x000E_USD20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0.28300000000000003</v>
        <stp/>
        <stp>_x000D_USD4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0.115</v>
        <stp/>
        <stp>_x000D_USD4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0.61299999999999999</v>
        <stp/>
        <stp>_x000E_USD30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0.219</v>
        <stp/>
        <stp>_x000D_USD3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0.11800000000000001</v>
        <stp/>
        <stp>_x000D_USD3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0.55400000000000005</v>
        <stp/>
        <stp>_x000E_USD40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0.153</v>
        <stp/>
        <stp>_x000D_USD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0.121</v>
        <stp/>
        <stp>_x000D_USD2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0.106</v>
        <stp/>
        <stp>_x000D_USD1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0.11800000000000001</v>
        <stp/>
        <stp>_x000D_USD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0.60399999999999998</v>
        <stp/>
        <stp>_x000E_USD40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>
        <v>0.01</v>
        <stp/>
        <stp>_x0008_USDSOFR=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2"/>
      </tp>
      <tp>
        <v>0.52100000000000002</v>
        <stp/>
        <stp>_x000D_USD9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0.10200000000000001</v>
        <stp/>
        <stp>_x000D_USD9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0.48699999999999999</v>
        <stp/>
        <stp>_x000D_USD8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0.10300000000000001</v>
        <stp/>
        <stp>_x000D_USD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37112</v>
        <stp/>
        <stp>{9BB212B4-1414-453D-BA9A-6B2F7B97199D}_x0000_</stp>
        <tr r="P10" s="2"/>
      </tp>
      <tp>
        <v>34705</v>
        <stp/>
        <stp>{606F3BBB-2E5C-4CB1-AE99-8DA1BF0DD773}_x0000_</stp>
        <tr r="P63" s="4"/>
      </tp>
      <tp>
        <v>37112</v>
        <stp/>
        <stp>{72D4150A-47D3-4DDE-81CF-41EB2A8C9339}_x0000_</stp>
        <tr r="P16" s="2"/>
      </tp>
      <tp>
        <v>34705</v>
        <stp/>
        <stp>{DC09E6C6-56D5-4D25-A24C-AA6D591F80B9}_x0000_</stp>
        <tr r="P29" s="3"/>
      </tp>
      <tp>
        <v>41204</v>
        <stp/>
        <stp>{8E898E69-58E2-4C9C-BE1A-9CB09E8C5C3B}_x0000_</stp>
        <tr r="P16" s="1"/>
      </tp>
      <tp>
        <v>37502</v>
        <stp/>
        <stp>{8E84AF6F-4939-4580-ACD4-8F811E0AF6B0}_x0000_</stp>
        <tr r="P8" s="1"/>
      </tp>
      <tp>
        <v>35072</v>
        <stp/>
        <stp>{77971B28-4F7F-474E-A05D-08E94AB22370}_x0000_</stp>
        <tr r="P64" s="2"/>
      </tp>
      <tp>
        <v>36130</v>
        <stp/>
        <stp>{B673B974-FC36-41E8-9A93-00F40FFEAD78}_x0000_</stp>
        <tr r="P117" s="4"/>
      </tp>
      <tp>
        <v>37120</v>
        <stp/>
        <stp>{6E0A293F-7AB5-4C59-A571-8954BEFEDF1C}_x0000_</stp>
        <tr r="P122" s="4"/>
      </tp>
      <tp>
        <v>33637</v>
        <stp/>
        <stp>{D77C04FA-5EC9-463B-A0EF-B3D34EED0424}_x0000_</stp>
        <tr r="P53" s="1"/>
      </tp>
      <tp>
        <v>37825</v>
        <stp/>
        <stp>{BCA5A87D-BB58-4116-8AF5-8C4E8DEDB6C9}_x0000_</stp>
        <tr r="P98" s="4"/>
      </tp>
      <tp>
        <v>39322</v>
        <stp/>
        <stp>{90056EF8-0911-421A-8E3C-7A86C2E0725E}_x0000_</stp>
        <tr r="P18" s="6"/>
      </tp>
      <tp>
        <v>35655</v>
        <stp/>
        <stp>{27F1F7ED-D3A1-4DBD-A1E9-123D36991309}_x0000_</stp>
        <tr r="P49" s="1"/>
      </tp>
      <tp>
        <v>40998</v>
        <stp/>
        <stp>{F4E6BAD5-A164-4BB2-A194-6AC433F2CB0E}_x0000_</stp>
        <tr r="P28" s="2"/>
      </tp>
      <tp>
        <v>37120</v>
        <stp/>
        <stp>{6DFA25CD-D7BE-4464-AA43-116391028B5F}_x0000_</stp>
        <tr r="P121" s="4"/>
      </tp>
      <tp>
        <v>40164</v>
        <stp/>
        <stp>{29CB8607-74A9-4FCB-8F1C-BF8FC07A61F8}_x0000_</stp>
        <tr r="P53" s="5"/>
      </tp>
      <tp>
        <v>37083</v>
        <stp/>
        <stp>{DC7C2A63-D3EF-4636-B473-3DA7E7374FF5}_x0000_</stp>
        <tr r="P93" s="4"/>
      </tp>
      <tp>
        <v>34705</v>
        <stp/>
        <stp>{B088552C-BF15-4A37-B75D-556AAC8DE938}_x0000_</stp>
        <tr r="P46" s="2"/>
      </tp>
      <tp>
        <v>42146</v>
        <stp/>
        <stp>{3EA0FFAF-C1D0-4BCD-A06F-8C88AC88B88E}_x0000_</stp>
        <tr r="P5" s="3"/>
      </tp>
      <tp>
        <v>39703</v>
        <stp/>
        <stp>{556DFC74-6D6F-423C-B8CE-C1034E13FD7B}_x0000_</stp>
        <tr r="P49" s="5"/>
      </tp>
      <tp>
        <v>40998</v>
        <stp/>
        <stp>{16F959E5-9108-4C7B-A14B-075BDC98AF90}_x0000_</stp>
        <tr r="P34" s="2"/>
      </tp>
      <tp>
        <v>35048</v>
        <stp/>
        <stp>{350C2E61-94E8-40BA-9136-0476EEA973AE}_x0000_</stp>
        <tr r="P35" s="1"/>
      </tp>
      <tp>
        <v>38344</v>
        <stp/>
        <stp>{5724FF41-CFD8-431B-BB55-A7EBA9662EA0}_x0000_</stp>
        <tr r="P24" s="4"/>
      </tp>
      <tp>
        <v>37083</v>
        <stp/>
        <stp>{6A97248D-5367-4F04-AD93-C3E56DA39200}_x0000_</stp>
        <tr r="P83" s="4"/>
      </tp>
      <tp>
        <v>36130</v>
        <stp/>
        <stp>{D833D902-41EF-4186-B747-8F632DDDBC14}_x0000_</stp>
        <tr r="P113" s="4"/>
      </tp>
      <tp>
        <v>34705</v>
        <stp/>
        <stp>{845A45A1-2728-411B-B019-23281A6E5AC8}_x0000_</stp>
        <tr r="P60" s="4"/>
      </tp>
    </main>
    <main first="pldatasource.rtgetrtdserver">
      <tp>
        <v>0.497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0.6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-0.29899999999999999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-0.36899999999999999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34705</v>
        <stp/>
        <stp>{C59ABF82-F80C-4766-8516-43E918DA898C}_x0000_</stp>
        <tr r="P54" s="2"/>
      </tp>
      <tp>
        <v>34759</v>
        <stp/>
        <stp>{C1E198B7-C1D2-4668-B6AB-591E42AB7CFF}_x0000_</stp>
        <tr r="P146" s="4"/>
      </tp>
      <tp>
        <v>39322</v>
        <stp/>
        <stp>{2CC24777-3EAC-4F43-B855-F949C7B690D8}_x0000_</stp>
        <tr r="P16" s="6"/>
      </tp>
      <tp>
        <v>35048</v>
        <stp/>
        <stp>{47D16F8C-133D-4A52-A26B-B19BB4577D7C}_x0000_</stp>
        <tr r="P31" s="1"/>
      </tp>
      <tp>
        <v>40998</v>
        <stp/>
        <stp>{E41E4561-4413-4379-93A8-D8597D5BB96C}_x0000_</stp>
        <tr r="P32" s="2"/>
      </tp>
      <tp>
        <v>39310</v>
        <stp/>
        <stp>{D5A78ADA-C7A2-4CAF-96EF-D2F42AE8C816}_x0000_</stp>
        <tr r="P14" s="3"/>
      </tp>
      <tp>
        <v>42012</v>
        <stp/>
        <stp>{D39D03DB-62B2-41E8-A26B-779F305A959D}_x0000_</stp>
        <tr r="P21" s="6"/>
      </tp>
      <tp>
        <v>40998</v>
        <stp/>
        <stp>{1BDB0D4C-9C00-48B2-82D4-8D53AFC6347C}_x0000_</stp>
        <tr r="P30" s="2"/>
      </tp>
      <tp>
        <v>39317</v>
        <stp/>
        <stp>{6E04A8F0-E964-4034-B4CC-A3B2BD36FF23}_x0000_</stp>
        <tr r="P10" s="6"/>
      </tp>
      <tp>
        <v>35655</v>
        <stp/>
        <stp>{65FC32D9-8422-418E-A633-E7DE97D8DAF2}_x0000_</stp>
        <tr r="P34" s="3"/>
      </tp>
      <tp>
        <v>34837</v>
        <stp/>
        <stp>{75B4A483-2EC6-4EC8-9246-06B9215D1D42}_x0000_</stp>
        <tr r="P44" s="5"/>
      </tp>
      <tp>
        <v>33637</v>
        <stp/>
        <stp>{260F1EF7-DAAE-4A3E-A323-1686DEF41B0E}_x0000_</stp>
        <tr r="P45" s="1"/>
      </tp>
    </main>
    <main first="pldatasource.rtgetrtdserver">
      <tp>
        <v>0.52600000000000002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0.45400000000000001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-0.29799999999999999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-0.36499999999999999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41204</v>
        <stp/>
        <stp>{89DE28CC-2BF4-4E40-AA16-265323C01451}_x0000_</stp>
        <tr r="P11" s="1"/>
      </tp>
      <tp>
        <v>35648</v>
        <stp/>
        <stp>{CA4FD7A3-A916-47D4-B563-724953786DDF}_x0000_</stp>
        <tr r="P77" s="2"/>
      </tp>
      <tp>
        <v>37502</v>
        <stp/>
        <stp>{4BDF203B-0666-408A-AA6D-02454A669F36}_x0000_</stp>
        <tr r="D3" s="11"/>
      </tp>
      <tp>
        <v>34166</v>
        <stp/>
        <stp>{29D4499E-9876-44B0-B053-7851C35BFED5}_x0000_</stp>
        <tr r="P17" s="5"/>
      </tp>
      <tp>
        <v>35102</v>
        <stp/>
        <stp>{9327E570-505E-4C30-890F-C5E07FD865D7}_x0000_</stp>
        <tr r="P46" s="5"/>
      </tp>
      <tp>
        <v>32875</v>
        <stp/>
        <stp>{08EEC360-D148-4BBF-9676-B179A6E0076E}_x0000_</stp>
        <tr r="P40" s="2"/>
      </tp>
      <tp>
        <v>36322</v>
        <stp/>
        <stp>{88569153-715B-41BE-A36A-0D3762E796E6}_x0000_</stp>
        <tr r="P23" s="5"/>
      </tp>
      <tp>
        <v>37851</v>
        <stp/>
        <stp>{78AEF4A5-0C4B-49BE-89F7-FB7604566133}_x0000_</stp>
        <tr r="P57" s="6"/>
      </tp>
      <tp>
        <v>36130</v>
        <stp/>
        <stp>{3AD769AB-7C77-4C7B-90C9-229874EC96C5}_x0000_</stp>
        <tr r="P114" s="4"/>
      </tp>
      <tp>
        <v>34001</v>
        <stp/>
        <stp>{900313FA-2F4C-4CC2-BDEC-B0575E470251}_x0000_</stp>
        <tr r="P40" s="5"/>
      </tp>
      <tp>
        <v>38280</v>
        <stp/>
        <stp>{AA0A671B-09C0-4FC7-8746-BEE6A07F5328}_x0000_</stp>
        <tr r="P31" s="5"/>
      </tp>
      <tp>
        <v>36164</v>
        <stp/>
        <stp>{F3DA0382-B041-4E0E-A7CB-40940D7ECDCD}_x0000_</stp>
        <tr r="P78" s="4"/>
      </tp>
    </main>
    <main first="pldatasource.rtgetrtdserver">
      <tp>
        <v>-0.45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-0.45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-0.45500000000000002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-0.50600000000000001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-0.50970000000000004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-0.50819999999999999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-0.50960000000000005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-0.49990000000000001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-0.50509999999999999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-0.4834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-0.49400000000000005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-0.46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0.48099999999999998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0.41050000000000003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-0.29799999999999999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-0.36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0.315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0.30499999999999999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0.34900000000000003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0.95000000000000007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0.87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0.98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-1.3000000000000001E-2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36893</v>
        <stp/>
        <stp>{4DE8AA4B-D072-4871-8473-8307594278F9}_x0000_</stp>
        <tr r="P22" s="6"/>
      </tp>
      <tp>
        <v>34705</v>
        <stp/>
        <stp>{9B51BAB4-7247-4CD2-BBD2-2817CE0BD074}_x0000_</stp>
        <tr r="P30" s="6"/>
      </tp>
      <tp>
        <v>32875</v>
        <stp/>
        <stp>{513628C0-E2A5-4CA0-A782-B9949A37E997}_x0000_</stp>
        <tr r="P26" s="1"/>
      </tp>
      <tp>
        <v>41918</v>
        <stp/>
        <stp>{E78F4C27-6FEF-498F-BE5D-AD29E1B48C73}_x0000_</stp>
        <tr r="P103" s="4"/>
      </tp>
      <tp>
        <v>37112</v>
        <stp/>
        <stp>{DCA243BB-EDA4-4119-8A5E-05A8ED64240E}_x0000_</stp>
        <tr r="P12" s="2"/>
      </tp>
    </main>
    <main first="pldatasource.rtgetrtdserver">
      <tp>
        <v>0.41500000000000004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historyrtdserver">
      <tp>
        <v>41912</v>
        <stp/>
        <stp>{19AEBD12-0D68-4EB2-BE65-0C614D72F314}_x0000_</stp>
        <tr r="P51" s="4"/>
      </tp>
    </main>
    <main first="pldatasource.rtgetrtdserver">
      <tp>
        <v>-0.25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  <tp>
        <v>-0.3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34705</v>
        <stp/>
        <stp>{31B7985A-932A-4C3A-B57D-18020BC4D312}_x0000_</stp>
        <tr r="P11" s="3"/>
      </tp>
      <tp t="s">
        <v>Invalid RIC(s): EURIBOR12MD=</v>
        <stp/>
        <stp>{6DF96129-CB1F-4B4D-8ABE-81CB11FA2669}_x0000_</stp>
        <tr r="P157" s="4"/>
      </tp>
      <tp>
        <v>32875</v>
        <stp/>
        <stp>{399B9AD6-544C-4CC8-802A-ABF937F7B3CD}_x0000_</stp>
        <tr r="P47" s="6"/>
      </tp>
      <tp>
        <v>39450</v>
        <stp/>
        <stp>{4BF5632C-7EB8-40FE-A599-09E31E96BCE1}_x0000_</stp>
        <tr r="P32" s="4"/>
      </tp>
      <tp>
        <v>41204</v>
        <stp/>
        <stp>{9FA8E410-2A6A-464A-A681-3F6BEF29BA3C}_x0000_</stp>
        <tr r="P17" s="1"/>
      </tp>
      <tp t="s">
        <v>Invalid RIC(s): EURIBOR3WD=</v>
        <stp/>
        <stp>{10516EFF-8832-4E24-BB67-04E5EE4E4D5B}_x0000_</stp>
        <tr r="P145" s="4"/>
      </tp>
      <tp>
        <v>38007</v>
        <stp/>
        <stp>{2977E43E-9177-464A-A340-19E7790AD7E5}_x0000_</stp>
        <tr r="P104" s="4"/>
      </tp>
      <tp>
        <v>41912</v>
        <stp/>
        <stp>{732E4788-801C-45A3-8193-EDA1B6141585}_x0000_</stp>
        <tr r="P53" s="4"/>
      </tp>
      <tp>
        <v>37112</v>
        <stp/>
        <stp>{7FB51EAC-D128-4F3E-900F-629547FF8E59}_x0000_</stp>
        <tr r="P13" s="2"/>
      </tp>
      <tp>
        <v>34166</v>
        <stp/>
        <stp>{765913BD-61F7-416C-89E3-202C8F215781}_x0000_</stp>
        <tr r="P18" s="5"/>
      </tp>
      <tp>
        <v>36229</v>
        <stp/>
        <stp>{945A5A4E-27AC-4080-A7E1-3E05AF5F1236}_x0000_</stp>
        <tr r="P7" s="4"/>
      </tp>
    </main>
    <main first="pldatasource.rtgetrtdserver">
      <tp>
        <v>0.46100000000000002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0.38200000000000001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0.374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-0.36799999999999999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36164</v>
        <stp/>
        <stp>{E300BC36-28DF-4BE6-955F-CED487780A4E}_x0000_</stp>
        <tr r="P10" s="4"/>
      </tp>
      <tp>
        <v>38579</v>
        <stp/>
        <stp>{1E09412B-FCE9-44D6-8DE9-ED8CF3F4DB05}_x0000_</stp>
        <tr r="P27" s="4"/>
      </tp>
      <tp>
        <v>32875</v>
        <stp/>
        <stp>{15C90300-FC19-49D1-A8E4-F8275D1AC27F}_x0000_</stp>
        <tr r="P66" s="2"/>
      </tp>
      <tp>
        <v>41918</v>
        <stp/>
        <stp>{CBE62F51-1D70-453F-9042-5B6724B80E1C}_x0000_</stp>
        <tr r="P100" s="4"/>
      </tp>
      <tp>
        <v>37083</v>
        <stp/>
        <stp>{660A2A74-8200-4405-84EB-34F17DD9BFE1}_x0000_</stp>
        <tr r="P86" s="4"/>
      </tp>
      <tp>
        <v>37502</v>
        <stp/>
        <stp>{06CDAF74-16B1-4321-938F-4BC8C99BAA32}_x0000_</stp>
        <tr r="P9" s="1"/>
      </tp>
      <tp>
        <v>35766</v>
        <stp/>
        <stp>{2888E416-93ED-4FEB-B667-C8A9E2D15C27}_x0000_</stp>
        <tr r="P23" s="6"/>
      </tp>
      <tp>
        <v>34705</v>
        <stp/>
        <stp>{49E0C98D-D676-49D7-9531-DCAA827FE774}_x0000_</stp>
        <tr r="P55" s="4"/>
      </tp>
      <tp>
        <v>39951</v>
        <stp/>
        <stp>{4C578E4D-63B3-4C3C-B9E1-6B6B1D578875}_x0000_</stp>
        <tr r="P16" s="3"/>
      </tp>
      <tp>
        <v>37120</v>
        <stp/>
        <stp>{ADF1CF63-6128-40EC-BA67-40A5CB60C097}_x0000_</stp>
        <tr r="P128" s="4"/>
      </tp>
      <tp>
        <v>36164</v>
        <stp/>
        <stp>{62E12D5F-1606-484E-A0B0-3D50BD78CBEF}_x0000_</stp>
        <tr r="P8" s="4"/>
      </tp>
      <tp>
        <v>34705</v>
        <stp/>
        <stp>{DE34EE3A-30E6-4CE8-A583-308EA26E0A9B}_x0000_</stp>
        <tr r="P31" s="6"/>
      </tp>
    </main>
    <main first="pldatasource.rtgetrtdserver">
      <tp>
        <v>0.33700000000000002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-0.372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32875</v>
        <stp/>
        <stp>{31B21CB7-FC56-40CD-B5D0-83B1718517D5}_x0000_</stp>
        <tr r="P70" s="4"/>
      </tp>
      <tp>
        <v>34928</v>
        <stp/>
        <stp>{660883AF-55A1-4905-934D-FD11CAD8D1AE}_x0000_</stp>
        <tr r="P32" s="3"/>
      </tp>
      <tp>
        <v>34001</v>
        <stp/>
        <stp>{C3DCEA32-FF2C-449C-B7B2-0DA07A45342C}_x0000_</stp>
        <tr r="P48" s="5"/>
      </tp>
      <tp>
        <v>34705</v>
        <stp/>
        <stp>{56D59B2E-0D81-4430-8C9E-18A5720C2CCA}_x0000_</stp>
        <tr r="P59" s="2"/>
      </tp>
      <tp>
        <v>32875</v>
        <stp/>
        <stp>{B7583736-B082-4A43-ABDF-D2C0826C3356}_x0000_</stp>
        <tr r="P69" s="4"/>
      </tp>
      <tp>
        <v>36201</v>
        <stp/>
        <stp>{F63CF4C3-B2AE-484C-9386-410E16F03F36}_x0000_</stp>
        <tr r="P68" s="4"/>
      </tp>
      <tp>
        <v>34561</v>
        <stp/>
        <stp>{ABEF3E26-515A-4E15-B9A4-D59D977E69A0}_x0000_</stp>
        <tr r="P54" s="6"/>
      </tp>
      <tp>
        <v>36130</v>
        <stp/>
        <stp>{F1CB4394-2EF4-426A-BD37-3ED67B00A025}_x0000_</stp>
        <tr r="P119" s="4"/>
      </tp>
      <tp>
        <v>34705</v>
        <stp/>
        <stp>{BBF41CFC-20E3-4CB0-ABC6-1B5E25E41FC2}_x0000_</stp>
        <tr r="P28" s="3"/>
      </tp>
      <tp>
        <v>39457</v>
        <stp/>
        <stp>{19A47C2F-F34F-4D9C-B9DA-C2B28A4C6BEB}_x0000_</stp>
        <tr r="P55" s="1"/>
      </tp>
      <tp>
        <v>41918</v>
        <stp/>
        <stp>{25B7D955-F216-4C9A-B831-6F1EAB018E35}_x0000_</stp>
        <tr r="P106" s="4"/>
      </tp>
      <tp>
        <v>37112</v>
        <stp/>
        <stp>{39604F13-7816-4B2C-BEA3-846E97EAA9EE}_x0000_</stp>
        <tr r="P6" s="2"/>
      </tp>
      <tp>
        <v>36356</v>
        <stp/>
        <stp>{36803970-6FDF-4FEA-BFC7-ABD926B81382}_x0000_</stp>
        <tr r="P28" s="5"/>
      </tp>
      <tp>
        <v>37914</v>
        <stp/>
        <stp>{BE27E648-81A6-4673-BCB6-5604411DCA19}_x0000_</stp>
        <tr r="P62" s="6"/>
      </tp>
      <tp>
        <v>32875</v>
        <stp/>
        <stp>{D355E913-6A61-447C-BA04-5B67E4666A04}_x0000_</stp>
        <tr r="P52" s="6"/>
      </tp>
      <tp>
        <v>37112</v>
        <stp/>
        <stp>{426186ED-FF52-4704-AAA4-EC349CA0387A}_x0000_</stp>
        <tr r="P9" s="2"/>
      </tp>
      <tp>
        <v>32875</v>
        <stp/>
        <stp>{CB024C03-44EE-4C6B-B499-62FAA48CF6A4}_x0000_</stp>
        <tr r="P55" s="6"/>
      </tp>
      <tp>
        <v>34561</v>
        <stp/>
        <stp>{319A5243-1474-447B-87D9-61ACB0C8D9DA}_x0000_</stp>
        <tr r="P76" s="4"/>
      </tp>
    </main>
    <main first="pldatasource.rtgetrtdserver">
      <tp>
        <v>0.31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-0.375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37112</v>
        <stp/>
        <stp>{2488AF37-A4AE-454A-9210-C9A32B348B87}_x0000_</stp>
        <tr r="P14" s="2"/>
      </tp>
      <tp>
        <v>34705</v>
        <stp/>
        <stp>{B8CD1307-F4DD-4A87-93FB-3FE85E91CA94}_x0000_</stp>
        <tr r="P35" s="6"/>
      </tp>
      <tp>
        <v>32875</v>
        <stp/>
        <stp>{D1E035AF-4536-476C-84DB-6078F1D3E3D3}_x0000_</stp>
        <tr r="P71" s="4"/>
      </tp>
      <tp>
        <v>37112</v>
        <stp/>
        <stp>{A593D784-BF8A-4C3E-941C-C00BF697775B}_x0000_</stp>
        <tr r="P18" s="2"/>
      </tp>
      <tp>
        <v>38443</v>
        <stp/>
        <stp>{D003A77F-F7BD-45DB-A4CA-F24B5377092D}_x0000_</stp>
        <tr r="P16" s="5"/>
      </tp>
      <tp>
        <v>34980</v>
        <stp/>
        <stp>{4903E664-360A-4415-9220-36D400ED1508}_x0000_</stp>
        <tr r="P21" s="5"/>
      </tp>
      <tp>
        <v>39450</v>
        <stp/>
        <stp>{488057B9-5C8F-4E21-A0E2-12B7E98D2884}_x0000_</stp>
        <tr r="P34" s="4"/>
      </tp>
    </main>
    <main first="pldatasource.rtgetrtdserver">
      <tp>
        <v>-0.27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0.39500000000000002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-0.35000000000000003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0.42099999999999999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0.36199999999999999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</main>
    <main first="pldatasource.rhistoryrtdserver">
      <tp>
        <v>37502</v>
        <stp/>
        <stp>{4F5D3602-6F53-4CC6-93B5-983D6D936293}_x0000_</stp>
        <tr r="P7" s="1"/>
      </tp>
      <tp>
        <v>39542</v>
        <stp/>
        <stp>{81FF15EA-ABA2-450E-8B61-B0F16841CDA6}_x0000_</stp>
        <tr r="P50" s="5"/>
      </tp>
      <tp>
        <v>35696</v>
        <stp/>
        <stp>{E3058BF2-451A-4407-8CD3-EF28C4A9785F}_x0000_</stp>
        <tr r="P26" s="3"/>
      </tp>
      <tp>
        <v>34705</v>
        <stp/>
        <stp>{26E4EB2A-BF2A-4CF6-AEA9-E1472B967A19}_x0000_</stp>
        <tr r="P32" s="6"/>
      </tp>
      <tp>
        <v>32875</v>
        <stp/>
        <stp>{790CA569-079F-446B-A6CD-2FCE0A89A9E7}_x0000_</stp>
        <tr r="P67" s="2"/>
      </tp>
      <tp>
        <v>37948</v>
        <stp/>
        <stp>{1F1DDAAC-FD50-48C2-A7D4-8CA1549F097A}_x0000_</stp>
        <tr r="P94" s="2"/>
      </tp>
    </main>
    <main first="pldatasource.rtgetrtdserver">
      <tp>
        <v>-0.155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historyrtdserver">
      <tp>
        <v>36305</v>
        <stp/>
        <stp>{869C1281-B47F-4D4E-A510-BB3D3B7A50C8}_x0000_</stp>
        <tr r="P39" s="1"/>
      </tp>
      <tp>
        <v>34705</v>
        <stp/>
        <stp>{039413D0-30E3-49F8-A214-9ABC9F70B5D7}_x0000_</stp>
        <tr r="P48" s="2"/>
      </tp>
      <tp>
        <v>38280</v>
        <stp/>
        <stp>{38B61865-4282-43D4-9580-ED28147D1C50}_x0000_</stp>
        <tr r="P30" s="5"/>
      </tp>
    </main>
    <main first="pldatasource.rtgetrtdserver">
      <tp>
        <v>-0.20400000000000001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39450</v>
        <stp/>
        <stp>{1BE661DB-5650-4A1F-8D49-76C63FB6C77E}_x0000_</stp>
        <tr r="P109" s="4"/>
      </tp>
      <tp>
        <v>42934</v>
        <stp/>
        <stp>{29DB3667-BBA7-4E45-A09E-EDE05368D37E}_x0000_</stp>
        <tr r="P20" s="3"/>
      </tp>
      <tp>
        <v>35048</v>
        <stp/>
        <stp>{CFD3EE86-1652-45B1-9A1D-0ECE2EF33597}_x0000_</stp>
        <tr r="P33" s="1"/>
      </tp>
      <tp>
        <v>34705</v>
        <stp/>
        <stp>{613A1469-0F1A-4937-8195-C8D1ECF3B5E7}_x0000_</stp>
        <tr r="P57" s="4"/>
      </tp>
      <tp>
        <v>40164</v>
        <stp/>
        <stp>{D40C78C8-760B-436D-9D8E-0D777792DB29}_x0000_</stp>
        <tr r="P51" s="5"/>
      </tp>
      <tp>
        <v>36271</v>
        <stp/>
        <stp>{40D4C8BD-1263-474E-A762-C279B18FE182}_x0000_</stp>
        <tr r="P111" s="4"/>
      </tp>
      <tp>
        <v>39322</v>
        <stp/>
        <stp>{E2DB254E-F614-4D18-B43D-D128D676E6BC}_x0000_</stp>
        <tr r="P5" s="6"/>
      </tp>
    </main>
    <main first="pldatasource.rtgetrtdserver">
      <tp>
        <v>-0.3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0.503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2"/>
      </tp>
    </main>
    <main first="pldatasource.rhistoryrtdserver">
      <tp t="s">
        <v>Invalid RIC(s): EURIBOR8MD=</v>
        <stp/>
        <stp>{80CA5E34-6D0B-4C16-801D-359F4E634487}_x0000_</stp>
        <tr r="P153" s="4"/>
      </tp>
      <tp>
        <v>36167</v>
        <stp/>
        <stp>{75F4E073-14F5-4121-8578-A8F5B1D02021}_x0000_</stp>
        <tr r="P120" s="4"/>
      </tp>
      <tp>
        <v>34705</v>
        <stp/>
        <stp>{542415BA-7201-47CA-B101-DF0A6C54F509}_x0000_</stp>
        <tr r="P61" s="2"/>
      </tp>
      <tp>
        <v>37120</v>
        <stp/>
        <stp>{AED80935-EA58-4486-99E1-40BD3A05CCF8}_x0000_</stp>
        <tr r="P126" s="4"/>
      </tp>
      <tp>
        <v>37120</v>
        <stp/>
        <stp>{E2A9879C-3441-4D88-B347-14C19691A9C4}_x0000_</stp>
        <tr r="P132" s="4"/>
      </tp>
    </main>
    <main first="pldatasource.rtgetrtdserver">
      <tp>
        <v>-0.34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 t="s">
        <v>Invalid RIC(s): EURIBOR11MD=</v>
        <stp/>
        <stp>{E71EF81A-A76E-4EFA-89B3-64CB6F900CDA}_x0000_</stp>
        <tr r="P156" s="4"/>
      </tp>
      <tp>
        <v>35299</v>
        <stp/>
        <stp>{AC9CBE04-F35C-45D9-8BCA-84FC51E6BCCF}_x0000_</stp>
        <tr r="P72" s="2"/>
      </tp>
      <tp>
        <v>42934</v>
        <stp/>
        <stp>{BDE0E452-5CA4-4361-85F4-869EDCC7EBEF}_x0000_</stp>
        <tr r="P18" s="3"/>
      </tp>
      <tp>
        <v>36165</v>
        <stp/>
        <stp>{E3339FD4-4BA2-474D-82C9-A02562B55295}_x0000_</stp>
        <tr r="P62" s="4"/>
      </tp>
      <tp>
        <v>36356</v>
        <stp/>
        <stp>{24C4301F-2475-474C-B9E9-CE912089C2BD}_x0000_</stp>
        <tr r="P38" s="5"/>
      </tp>
      <tp>
        <v>35048</v>
        <stp/>
        <stp>{7C35B233-3E19-4788-B55E-A3D0E5B8CD26}_x0000_</stp>
        <tr r="P37" s="1"/>
      </tp>
      <tp>
        <v>32875</v>
        <stp/>
        <stp>{F1312EE5-01E0-4972-AF49-E417C5275D0E}_x0000_</stp>
        <tr r="P38" s="2"/>
      </tp>
      <tp>
        <v>37083</v>
        <stp/>
        <stp>{612D3301-C6B5-4DFF-A3AF-B0E97B5C37C4}_x0000_</stp>
        <tr r="P80" s="4"/>
      </tp>
    </main>
    <main first="pldatasource.rtgetrtdserver">
      <tp>
        <v>0.3634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0.33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-0.35499999999999998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35354</v>
        <stp/>
        <stp>{6FE711EF-CB18-4B36-9312-B1AE156603E7}_x0000_</stp>
        <tr r="P82" s="4"/>
      </tp>
      <tp>
        <v>34705</v>
        <stp/>
        <stp>{47130D99-8186-4376-8E83-92F274AA6E15}_x0000_</stp>
        <tr r="P36" s="6"/>
      </tp>
      <tp>
        <v>37112</v>
        <stp/>
        <stp>{B027AF6E-C500-48E9-ACD8-93A0E4810C3E}_x0000_</stp>
        <tr r="P15" s="2"/>
      </tp>
      <tp>
        <v>41374</v>
        <stp/>
        <stp>{957E46E6-66BD-463E-9C6F-E13A9F5618F6}_x0000_</stp>
        <tr r="P12" s="5"/>
      </tp>
      <tp>
        <v>41204</v>
        <stp/>
        <stp>{2DDC00E0-C7AC-44D7-9D4E-661424DC17A7}_x0000_</stp>
        <tr r="P14" s="1"/>
      </tp>
      <tp>
        <v>43025</v>
        <stp/>
        <stp>{EFA8225D-5473-4063-BC0D-1FF5709AC792}_x0000_</stp>
        <tr r="P19" s="6"/>
      </tp>
      <tp>
        <v>38344</v>
        <stp/>
        <stp>{C52B8F11-EF1B-4829-B65A-3BC697A4804E}_x0000_</stp>
        <tr r="P22" s="4"/>
      </tp>
      <tp>
        <v>37949</v>
        <stp/>
        <stp>{B13020A3-74AD-41A3-8E56-285E5F1D8C85}_x0000_</stp>
        <tr r="P96" s="2"/>
      </tp>
      <tp>
        <v>32875</v>
        <stp/>
        <stp>{1C4790CB-6993-4DCA-8A0E-80CF1EB08BA9}_x0000_</stp>
        <tr r="P27" s="1"/>
      </tp>
      <tp>
        <v>42934</v>
        <stp/>
        <stp>{6DC7C308-723C-44BF-AA84-31C07C138115}_x0000_</stp>
        <tr r="P19" s="3"/>
      </tp>
      <tp>
        <v>32875</v>
        <stp/>
        <stp>{31E2172F-183F-4087-BD30-4FB377AA17E8}_x0000_</stp>
        <tr r="P25" s="6"/>
      </tp>
      <tp>
        <v>35558</v>
        <stp/>
        <stp>{F4061294-14E6-4498-8BAF-207C10B43F5C}_x0000_</stp>
        <tr r="P43" s="1"/>
      </tp>
      <tp>
        <v>37914</v>
        <stp/>
        <stp>{0B96A0CF-AC50-4756-97AD-CCEF5DF4149F}_x0000_</stp>
        <tr r="P61" s="6"/>
      </tp>
      <tp>
        <v>34705</v>
        <stp/>
        <stp>{B957BD23-E484-4F98-89B0-BCF0EA546609}_x0000_</stp>
        <tr r="P39" s="6"/>
      </tp>
      <tp>
        <v>37825</v>
        <stp/>
        <stp>{B26401A5-F735-473A-8A14-34741EFD2FD2}_x0000_</stp>
        <tr r="P99" s="4"/>
      </tp>
    </main>
    <main first="pldatasource.rtgetrtdserver">
      <tp>
        <v>-0.36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0.32340000000000002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0.35699999999999998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-0.35199999999999998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37627</v>
        <stp/>
        <stp>{A431DA55-B9C9-49AE-A00A-FCB760D7AFAA}_x0000_</stp>
        <tr r="P9" s="5"/>
      </tp>
      <tp>
        <v>39322</v>
        <stp/>
        <stp>{38E9A5DB-A7F0-44F3-89EB-70956C1BAB88}_x0000_</stp>
        <tr r="P13" s="6"/>
      </tp>
      <tp>
        <v>37949</v>
        <stp/>
        <stp>{C40D32CB-513D-44E7-9AD6-95667E9FF0D6}_x0000_</stp>
        <tr r="P89" s="2"/>
      </tp>
      <tp>
        <v>39951</v>
        <stp/>
        <stp>{DDC2E1DD-AD3F-446C-80D1-2ADB0F177B1B}_x0000_</stp>
        <tr r="P17" s="3"/>
      </tp>
      <tp>
        <v>36130</v>
        <stp/>
        <stp>{BDB82897-623C-494F-86DF-F82134D40C2F}_x0000_</stp>
        <tr r="P112" s="4"/>
      </tp>
      <tp>
        <v>41918</v>
        <stp/>
        <stp>{6A3F5A4F-A3D5-48CB-A91C-893A67E57007}_x0000_</stp>
        <tr r="P102" s="4"/>
      </tp>
      <tp>
        <v>35648</v>
        <stp/>
        <stp>{31A60AE4-E2C5-47E9-84E1-5D841AAF5DCB}_x0000_</stp>
        <tr r="P74" s="2"/>
      </tp>
      <tp>
        <v>34705</v>
        <stp/>
        <stp>{7C62EB09-6722-4D4A-96AC-C7ACBF385E5A}_x0000_</stp>
        <tr r="P50" s="2"/>
      </tp>
      <tp>
        <v>36322</v>
        <stp/>
        <stp>{2DF0E1E2-2D9A-4FC4-AB86-33A363E2B37C}_x0000_</stp>
        <tr r="P35" s="5"/>
      </tp>
      <tp>
        <v>39245</v>
        <stp/>
        <stp>{63B0BFBA-97E6-49E3-A844-801E3124DE8C}_x0000_</stp>
        <tr r="P79" s="2"/>
      </tp>
      <tp>
        <v>34705</v>
        <stp/>
        <stp>{B72418A8-42C8-46C2-A99C-2B2804F8B4EF}_x0000_</stp>
        <tr r="P49" s="4"/>
      </tp>
      <tp>
        <v>32875</v>
        <stp/>
        <stp>{4CBFA1C0-65A2-4F09-8C3C-AA5B6E07162B}_x0000_</stp>
        <tr r="P74" s="4"/>
      </tp>
      <tp>
        <v>36130</v>
        <stp/>
        <stp>{F1DC7844-7A43-4CDD-9553-512307ACD6D7}_x0000_</stp>
        <tr r="P115" s="4"/>
      </tp>
      <tp>
        <v>32875</v>
        <stp/>
        <stp>{27AFF789-F993-4588-84BC-8BD7014607A4}_x0000_</stp>
        <tr r="P39" s="2"/>
      </tp>
    </main>
    <main first="pldatasource.rtgetrtdserver">
      <tp>
        <v>-0.25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  <tp>
        <v>6.4000000000000001E-2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39322</v>
        <stp/>
        <stp>{B8599050-352C-4CB3-AD6C-847D727E5DCF}_x0000_</stp>
        <tr r="P12" s="6"/>
      </tp>
      <tp>
        <v>32875</v>
        <stp/>
        <stp>{3EC4A480-D6D0-487B-BC22-1857B9EBA0E1}_x0000_</stp>
        <tr r="P30" s="1"/>
      </tp>
      <tp>
        <v>36020</v>
        <stp/>
        <stp>{BC3DE94B-EC6E-420C-919A-177BCCBC6E4D}_x0000_</stp>
        <tr r="P87" s="4"/>
      </tp>
      <tp>
        <v>34928</v>
        <stp/>
        <stp>{E4B0F196-9827-4B64-8E85-204FEED339EE}_x0000_</stp>
        <tr r="P35" s="3"/>
      </tp>
    </main>
    <main first="pldatasource.rtgetrtdserver">
      <tp>
        <v>-0.224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-0.16500000000000001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0.46300000000000002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2"/>
      </tp>
      <tp>
        <v>0.39400000000000002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-0.34800000000000003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34705</v>
        <stp/>
        <stp>{6EBAFB87-3208-46CE-95B1-286A1CDAEF60}_x0000_</stp>
        <tr r="P62" s="2"/>
      </tp>
      <tp>
        <v>38007</v>
        <stp/>
        <stp>{2BCB7DF3-FD7F-428C-9EE0-927AF90A7324}_x0000_</stp>
        <tr r="P101" s="4"/>
      </tp>
      <tp>
        <v>36125</v>
        <stp/>
        <stp>{0138B29D-7589-493F-981A-4EB9CF97DFC3}_x0000_</stp>
        <tr r="P92" s="4"/>
      </tp>
      <tp>
        <v>36130</v>
        <stp/>
        <stp>{9B03B9FA-02F8-4D9C-BC25-7E5B27291E50}_x0000_</stp>
        <tr r="P116" s="4"/>
      </tp>
      <tp>
        <v>37112</v>
        <stp/>
        <stp>{A912D10A-BC09-4E09-A217-7F7A5A3937EF}_x0000_</stp>
        <tr r="P19" s="2"/>
      </tp>
      <tp>
        <v>36322</v>
        <stp/>
        <stp>{149B3973-84E9-49EB-A0CF-F1FE71F407AD}_x0000_</stp>
        <tr r="P26" s="5"/>
      </tp>
      <tp>
        <v>37627</v>
        <stp/>
        <stp>{9DF1D72E-605D-4666-B84D-343C81494FC6}_x0000_</stp>
        <tr r="P8" s="5"/>
      </tp>
      <tp>
        <v>37083</v>
        <stp/>
        <stp>{8FF0A7D1-6A5B-47DF-867D-E074F290B0CF}_x0000_</stp>
        <tr r="P89" s="4"/>
      </tp>
      <tp>
        <v>34705</v>
        <stp/>
        <stp>{8FAA71DB-ADB5-4104-97A0-37BCDD5DC877}_x0000_</stp>
        <tr r="P23" s="3"/>
      </tp>
      <tp>
        <v>37949</v>
        <stp/>
        <stp>{BBC841C0-C557-4F7B-B31D-1D9C1F35AF06}_x0000_</stp>
        <tr r="P95" s="2"/>
      </tp>
      <tp>
        <v>34705</v>
        <stp/>
        <stp>{ED284287-64EF-4514-9AFD-36983D5BB9DE}_x0000_</stp>
        <tr r="P64" s="4"/>
      </tp>
      <tp>
        <v>34001</v>
        <stp/>
        <stp>{953667C6-071C-4B4E-8158-5C11B1239800}_x0000_</stp>
        <tr r="P45" s="5"/>
      </tp>
      <tp>
        <v>37083</v>
        <stp/>
        <stp>{5A0D732E-783D-4B21-8C22-5007CC65BAF3}_x0000_</stp>
        <tr r="P96" s="4"/>
      </tp>
    </main>
    <main first="pldatasource.rtgetrtdserver">
      <tp>
        <v>0.501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0.42050000000000004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-0.27800000000000002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-0.34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0.38900000000000001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0.35499999999999998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0.34500000000000003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1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0.98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0.9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4.7E-2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37083</v>
        <stp/>
        <stp>{9A0AC7AE-3FA8-4CE8-8538-93A3CA9C7A66}_x0000_</stp>
        <tr r="P85" s="4"/>
      </tp>
      <tp>
        <v>37627</v>
        <stp/>
        <stp>{7C58E38E-C75F-4D3E-A99D-21A2E0771840}_x0000_</stp>
        <tr r="P10" s="5"/>
      </tp>
      <tp>
        <v>34705</v>
        <stp/>
        <stp>{2214977D-AFE0-4AEA-B6AD-CA8EA7B316B8}_x0000_</stp>
        <tr r="P43" s="4"/>
      </tp>
      <tp>
        <v>41204</v>
        <stp/>
        <stp>{C37DB470-4E0D-4046-8EB2-19F3BCAA4FDF}_x0000_</stp>
        <tr r="P13" s="1"/>
      </tp>
      <tp>
        <v>34705</v>
        <stp/>
        <stp>{8BB73328-53E1-4A41-9512-D10AC9D30178}_x0000_</stp>
        <tr r="P45" s="6"/>
      </tp>
      <tp>
        <v>38005</v>
        <stp/>
        <stp>{DB839FA4-0946-4BF4-85AC-FAFF417EF192}_x0000_</stp>
        <tr r="P9" s="6"/>
      </tp>
      <tp>
        <v>33029</v>
        <stp/>
        <stp>{CD51BE1B-C8A7-44DE-834E-E6C0818222BD}_x0000_</stp>
        <tr r="P38" s="4"/>
      </tp>
      <tp>
        <v>36907</v>
        <stp/>
        <stp>{B3CAF873-3200-414B-9D15-0031C95A8D6B}_x0000_</stp>
        <tr r="P23" s="4"/>
      </tp>
      <tp>
        <v>37083</v>
        <stp/>
        <stp>{FBC405A6-40AB-4EED-9981-2AFEFA455F17}_x0000_</stp>
        <tr r="P88" s="4"/>
      </tp>
      <tp>
        <v>42146</v>
        <stp/>
        <stp>{5E2AA8CD-DA09-486D-B76A-9B41C54E20EC}_x0000_</stp>
        <tr r="P9" s="3"/>
      </tp>
      <tp>
        <v>34705</v>
        <stp/>
        <stp>{B9BBF3C0-9488-4389-A6A6-3407F6DBB095}_x0000_</stp>
        <tr r="P42" s="6"/>
      </tp>
    </main>
    <main first="pldatasource.rtgetrtdserver">
      <tp>
        <v>-0.27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historyrtdserver">
      <tp>
        <v>35648</v>
        <stp/>
        <stp>{E08AE0AF-63B7-45DD-874B-DC30F0D2FE22}_x0000_</stp>
        <tr r="P76" s="2"/>
      </tp>
      <tp>
        <v>40998</v>
        <stp/>
        <stp>{7814BEB0-E045-442B-AC4B-75F34C793307}_x0000_</stp>
        <tr r="P27" s="2"/>
      </tp>
      <tp>
        <v>36159</v>
        <stp/>
        <stp>{00C8C63E-8490-4926-B922-E383881C4087}_x0000_</stp>
        <tr r="P143" s="4"/>
      </tp>
      <tp>
        <v>32875</v>
        <stp/>
        <stp>{EA267F83-9096-486A-8CD7-3511561D5E21}_x0000_</stp>
        <tr r="P49" s="6"/>
      </tp>
      <tp>
        <v>34705</v>
        <stp/>
        <stp>{31758888-68CE-478A-AE3E-14D23BD1262C}_x0000_</stp>
        <tr r="P59" s="4"/>
      </tp>
    </main>
    <main first="pldatasource.rtgetrtdserver">
      <tp>
        <v>-0.112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-0.156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-0.313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-0.372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-0.20300000000000001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-0.25700000000000001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-0.49120000000000003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-0.434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-0.4718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0.39100000000000001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0.54600000000000004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0.47400000000000003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-0.27800000000000002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-0.34500000000000003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41459</v>
        <stp/>
        <stp>{108FE3D4-B937-441B-8003-869C683D0B71}_x0000_</stp>
        <tr r="P23" s="1"/>
      </tp>
      <tp>
        <v>39322</v>
        <stp/>
        <stp>{BC060FAC-62F8-4ECD-BAFB-1068209E69C2}_x0000_</stp>
        <tr r="P17" s="6"/>
      </tp>
      <tp>
        <v>34705</v>
        <stp/>
        <stp>{E206DD6E-EDF1-4A62-943F-C2B7193B9C0C}_x0000_</stp>
        <tr r="P12" s="3"/>
      </tp>
      <tp>
        <v>35102</v>
        <stp/>
        <stp>{0A2C2B53-7D88-4DA5-8660-D73D73F8DEE3}_x0000_</stp>
        <tr r="P47" s="5"/>
      </tp>
      <tp>
        <v>39322</v>
        <stp/>
        <stp>{AF107A1E-EB40-43ED-9536-6D9DAAE05B8D}_x0000_</stp>
        <tr r="P11" s="6"/>
      </tp>
      <tp>
        <v>38579</v>
        <stp/>
        <stp>{412EFCC0-5553-480C-9F69-50487AA38081}_x0000_</stp>
        <tr r="P25" s="4"/>
      </tp>
      <tp>
        <v>40998</v>
        <stp/>
        <stp>{9D6B5077-271D-4AC5-8D35-09151526CAAE}_x0000_</stp>
        <tr r="P25" s="2"/>
      </tp>
      <tp>
        <v>39484</v>
        <stp/>
        <stp>{A031D2C7-DE9E-4C9D-8695-EF2806BB590E}_x0000_</stp>
        <tr r="P56" s="1"/>
      </tp>
      <tp>
        <v>34759</v>
        <stp/>
        <stp>{3F9D3FE8-8D59-4F14-B55F-E791F8D31844}_x0000_</stp>
        <tr r="P151" s="4"/>
      </tp>
      <tp>
        <v>36322</v>
        <stp/>
        <stp>{79FA67B2-5581-429A-B84D-9D5766EE4402}_x0000_</stp>
        <tr r="P33" s="5"/>
      </tp>
      <tp>
        <v>36129</v>
        <stp/>
        <stp>{2C31C5ED-9E1B-4F4F-83D5-0D96123B3FB5}_x0000_</stp>
        <tr r="P67" s="4"/>
      </tp>
      <tp>
        <v>37112</v>
        <stp/>
        <stp>{C578C039-7E50-48E5-BB38-CE7EEEA41ABD}_x0000_</stp>
        <tr r="P17" s="2"/>
      </tp>
      <tp>
        <v>37949</v>
        <stp/>
        <stp>{4DC94A2D-6E06-45BC-8C13-F8C9AA211BD3}_x0000_</stp>
        <tr r="P92" s="2"/>
      </tp>
      <tp>
        <v>36229</v>
        <stp/>
        <stp>{9840FD20-90BA-4C96-9F80-D4EC685D03BD}_x0000_</stp>
        <tr r="P12" s="4"/>
      </tp>
      <tp>
        <v>37931</v>
        <stp/>
        <stp>{B0DB1BB1-90CB-4660-8259-F2A1320ACE15}_x0000_</stp>
        <tr r="P86" s="2"/>
      </tp>
    </main>
    <main first="pldatasource.rtgetrtdserver">
      <tp>
        <v>-0.32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0.371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0.62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0.51700000000000002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-0.34900000000000003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-0.27900000000000003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38579</v>
        <stp/>
        <stp>{EDEFFE15-A4D5-4B46-87CC-42DFE5F0897A}_x0000_</stp>
        <tr r="P29" s="4"/>
      </tp>
      <tp>
        <v>37120</v>
        <stp/>
        <stp>{49E21AAD-FAB0-46AE-99C9-FD2A048DC79D}_x0000_</stp>
        <tr r="P123" s="4"/>
      </tp>
      <tp>
        <v>35298</v>
        <stp/>
        <stp>{8633D041-EEE5-4840-B0C9-455E6AF76095}_x0000_</stp>
        <tr r="P69" s="2"/>
      </tp>
      <tp t="s">
        <v>Invalid RIC(s): EURIBOR9MD=</v>
        <stp/>
        <stp>{71407BE0-F10D-4D0E-91B4-C4DFE5026DBC}_x0000_</stp>
        <tr r="P154" s="4"/>
      </tp>
      <tp>
        <v>42146</v>
        <stp/>
        <stp>{0DB0C9B0-E261-4380-8AB3-6238BA89853F}_x0000_</stp>
        <tr r="P6" s="3"/>
      </tp>
      <tp>
        <v>33029</v>
        <stp/>
        <stp>{12BF347A-FD23-4DE3-9F78-BF2381F885C9}_x0000_</stp>
        <tr r="P39" s="4"/>
      </tp>
      <tp>
        <v>38280</v>
        <stp/>
        <stp>{114BAA30-A3D5-4AB8-93C6-70F322A4C443}_x0000_</stp>
        <tr r="P29" s="5"/>
      </tp>
      <tp>
        <v>38579</v>
        <stp/>
        <stp>{A8ED690A-ED30-4585-A4BF-3CBF36588D6F}_x0000_</stp>
        <tr r="P31" s="4"/>
      </tp>
      <tp>
        <v>36322</v>
        <stp/>
        <stp>{573FD1FF-1159-440F-9B71-319CCEF1F250}_x0000_</stp>
        <tr r="P34" s="5"/>
      </tp>
      <tp>
        <v>40998</v>
        <stp/>
        <stp>{CD7AD72C-757C-4129-A2BA-4B2B946DDC19}_x0000_</stp>
        <tr r="P23" s="2"/>
      </tp>
      <tp>
        <v>39322</v>
        <stp/>
        <stp>{23546574-2203-436C-B3D3-C8E98D75F9E7}_x0000_</stp>
        <tr r="P7" s="6"/>
      </tp>
      <tp>
        <v>36125</v>
        <stp/>
        <stp>{2D8D9CD3-EC25-4072-9528-AF345303AE01}_x0000_</stp>
        <tr r="P79" s="4"/>
      </tp>
      <tp>
        <v>34705</v>
        <stp/>
        <stp>{AC9038B4-7ECE-4C99-9543-FE86AB5C9A92}_x0000_</stp>
        <tr r="P53" s="2"/>
      </tp>
    </main>
    <main first="pldatasource.rtgetrtdserver">
      <tp>
        <v>8.4000000000000005E-2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-0.16600000000000001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-0.12200000000000001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-0.26700000000000002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-0.21300000000000002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-0.38200000000000001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-0.32300000000000001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-0.49170000000000003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-0.44400000000000001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-0.5091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-0.49180000000000001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-0.496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-0.48710000000000003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-0.48190000000000005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-0.49170000000000003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-0.49020000000000002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-0.44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-0.47600000000000003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-0.46110000000000001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-0.47000000000000003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-0.47000000000000003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-0.505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1.01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1.06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0.89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0.75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>
        <v>0.49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-0.05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-0.19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-0.32669999999999999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-0.23330000000000001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0.16670000000000001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-0.2833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5.67E-2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-0.3533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3.0000000000000002E-2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1.2E-2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3.2000000000000001E-2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2.2000000000000002E-2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-9.0000000000000011E-2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2.3E-2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3.0000000000000001E-3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-0.04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-2.8000000000000001E-2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5.2000000000000005E-2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-8.0000000000000002E-3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0.01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0.30199999999999999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8.3000000000000004E-2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0.24300000000000002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0.155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-2.1000000000000001E-2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-4.1000000000000002E-2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0.17500000000000002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0.223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0.10300000000000001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0.28200000000000003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0.33400000000000002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-5.3999999999999999E-2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0.38300000000000001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0.40300000000000002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-3.4000000000000002E-2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0.35400000000000004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0.64375000000000004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2"/>
      </tp>
      <tp>
        <v>0.12250000000000001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6.3E-2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0.20125000000000001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2"/>
      </tp>
      <tp>
        <v>-0.26569999999999999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-0.2019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-0.437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-0.40700000000000003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-0.26190000000000002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-0.30570000000000003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-0.442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-0.3538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-0.39300000000000002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-0.41980000000000001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-0.34400000000000003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-0.39200000000000002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-0.35200000000000004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-0.48400000000000004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-0.37980000000000003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-0.42300000000000004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-0.31380000000000002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-0.41200000000000003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-0.43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0.79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0.73799999999999999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0.755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0.71799999999999997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0.70799999999999996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0.72499999999999998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0.76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0.68800000000000006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3.95E-2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1.4999999999999999E-2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-8.2000000000000007E-3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-2.01E-2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-2.6600000000000002E-2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-3.3700000000000001E-2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4.4999999999999998E-2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2.18E-2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6.9500000000000006E-2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-3.7000000000000002E-3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9.9000000000000008E-3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3.4000000000000002E-3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0.85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0.79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0.70000000000000007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0.69500000000000006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0.65500000000000003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0.67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0.64500000000000002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0.77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0.71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0.67500000000000004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0.63500000000000001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0.68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0.74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0.68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0.64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0.625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0.82000000000000006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0.76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-8.5000000000000006E-2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-0.12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-0.14000000000000001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-0.16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-0.17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-0.18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-5.3900000000000003E-2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-6.5000000000000002E-2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-2.3900000000000001E-2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-5.0000000000000001E-3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-0.12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-2.5000000000000001E-2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-0.05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-0.16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-0.14000000000000001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-0.15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0.17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0.18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0.19500000000000001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0.19500000000000001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0.215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0.215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0.215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0.31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0.25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0.27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0.22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0.17500000000000002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0.15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0.16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0.185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0.19500000000000001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0.16500000000000001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0.19500000000000001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0.24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3"/>
      </tp>
      <tp>
        <v>0.98750000000000004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2"/>
      </tp>
      <tp>
        <v>0.24750000000000003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0.81013000000000002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0.95913000000000004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2"/>
      </tp>
      <tp>
        <v>0.91400000000000003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2"/>
      </tp>
      <tp>
        <v>0.89400000000000002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2"/>
      </tp>
      <tp>
        <v>0.8669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2"/>
      </tp>
      <tp>
        <v>0.82730000000000004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2"/>
      </tp>
      <tp>
        <v>0.71000000000000008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0.68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0.24700000000000003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0.25800000000000001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0.28800000000000003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0.27700000000000002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0.3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0.48600000000000004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0.32100000000000001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0.29410000000000003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0.32990000000000003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0.32100000000000001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0.3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0.30410000000000004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0.33690000000000003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0.52600000000000002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0.3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0.32100000000000001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0.2747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0.29200000000000004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0.308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0.3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0.43099999999999999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0.29799999999999999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0.47100000000000003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0.26800000000000002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0.32100000000000001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0.27800000000000002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0.28470000000000001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0.30199999999999999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0.90700000000000003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2"/>
      </tp>
      <tp>
        <v>0.86740000000000006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2"/>
      </tp>
      <tp>
        <v>0.58800000000000008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0.55800000000000005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0.3574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0.22970000000000002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0.24210000000000001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0.23970000000000002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0.25209999999999999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0.39740000000000003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0.55288000000000004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1.2670000000000001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2"/>
      </tp>
      <tp>
        <v>0.41888000000000003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1.1563800000000002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2"/>
      </tp>
      <tp>
        <v>0.86599999999999999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2"/>
      </tp>
      <tp>
        <v>0.82600000000000007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2"/>
      </tp>
      <tp>
        <v>0.79100000000000004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2"/>
      </tp>
      <tp>
        <v>0.223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0.80049999999999999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2"/>
      </tp>
      <tp>
        <v>0.76090000000000002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2"/>
      </tp>
      <tp>
        <v>0.83100000000000007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2"/>
      </tp>
      <tp>
        <v>0.20300000000000001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0.68800000000000006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0.65800000000000003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0.54800000000000004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0.59499999999999997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0.61499999999999999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0.52800000000000002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0.29370000000000002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0.3206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0.2858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1.34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0.31459999999999999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-0.29920000000000002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-0.37440000000000001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-0.26880000000000004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-0.34190000000000004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0.30580000000000002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1.32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  <tp>
        <v>0.33460000000000001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0.31370000000000003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0.34060000000000001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1.4300000000000002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1.3800000000000001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0.1048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0.15430000000000002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0.3634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0.15060000000000001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0.20280000000000001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0.44190000000000002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5.9500000000000004E-2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0.12480000000000001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0.19900000000000001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0.24100000000000002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0.17900000000000002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0.221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0.40190000000000003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6.9500000000000006E-2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0.1298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0.39340000000000003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0.1406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0.1968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0.12480000000000001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0.17430000000000001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0.2326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0.27940000000000004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0.27750000000000002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0.31059999999999999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0.21010000000000001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0.2487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0.4662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0.29380000000000001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0.32469999999999999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0.50619999999999998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0.27379999999999999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0.30470000000000003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0.2301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0.26869999999999999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0.25750000000000001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0.29060000000000002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0.24260000000000001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0.28539999999999999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0.82000000000000006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2"/>
      </tp>
      <tp>
        <v>0.8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2"/>
      </tp>
      <tp>
        <v>0.15670000000000001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0.16309999999999999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0.16670000000000001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0.1731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0.69000000000000006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1.0676300000000001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2"/>
      </tp>
      <tp>
        <v>0.74299999999999999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2"/>
      </tp>
      <tp>
        <v>0.72300000000000009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2"/>
      </tp>
      <tp>
        <v>8.8700000000000001E-2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9.0200000000000002E-2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9.870000000000001E-2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0.10020000000000001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0.76200000000000001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2"/>
      </tp>
      <tp>
        <v>0.72899999999999998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0.65400000000000003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2"/>
      </tp>
      <tp>
        <v>0.6069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0.61270000000000002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0.62770000000000004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0.59189999999999998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0.64740000000000009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0.63240000000000007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0.70800000000000007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0.57800000000000007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0.6411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0.62009999999999998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0.52200000000000002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2"/>
      </tp>
      <tp>
        <v>0.62490000000000001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0.6099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0.501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2"/>
      </tp>
      <tp>
        <v>0.64500000000000002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0.47500000000000003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0.60110000000000008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2"/>
      </tp>
      <tp>
        <v>0.59899999999999998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0.42900000000000005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0.55449999999999999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2"/>
      </tp>
      <tp>
        <v>0.69500000000000006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2"/>
      </tp>
      <tp>
        <v>0.64660000000000006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31</xdr:row>
      <xdr:rowOff>104775</xdr:rowOff>
    </xdr:from>
    <xdr:to>
      <xdr:col>16</xdr:col>
      <xdr:colOff>600644</xdr:colOff>
      <xdr:row>54</xdr:row>
      <xdr:rowOff>86334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449467-A7F8-4385-9029-151FD3110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7791450"/>
          <a:ext cx="4077269" cy="4363059"/>
        </a:xfrm>
        <a:prstGeom prst="rect">
          <a:avLst/>
        </a:prstGeom>
      </xdr:spPr>
    </xdr:pic>
    <xdr:clientData/>
  </xdr:twoCellAnchor>
  <xdr:twoCellAnchor editAs="oneCell">
    <xdr:from>
      <xdr:col>23</xdr:col>
      <xdr:colOff>554181</xdr:colOff>
      <xdr:row>3</xdr:row>
      <xdr:rowOff>311727</xdr:rowOff>
    </xdr:from>
    <xdr:to>
      <xdr:col>53</xdr:col>
      <xdr:colOff>365327</xdr:colOff>
      <xdr:row>44</xdr:row>
      <xdr:rowOff>94778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6DE020-3656-4E7F-B670-CD593ABD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32136" y="1281545"/>
          <a:ext cx="17995236" cy="903096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34636</xdr:colOff>
      <xdr:row>31</xdr:row>
      <xdr:rowOff>138546</xdr:rowOff>
    </xdr:from>
    <xdr:to>
      <xdr:col>25</xdr:col>
      <xdr:colOff>244811</xdr:colOff>
      <xdr:row>74</xdr:row>
      <xdr:rowOff>139689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35128-7031-4177-80CC-9C3E01A7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1909" y="7879773"/>
          <a:ext cx="4453129" cy="81926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3</xdr:col>
      <xdr:colOff>380864</xdr:colOff>
      <xdr:row>86</xdr:row>
      <xdr:rowOff>48403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8E1EAF-482E-469F-B920-17E87D85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136" y="12694227"/>
          <a:ext cx="5229955" cy="55729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15</xdr:col>
      <xdr:colOff>397487</xdr:colOff>
      <xdr:row>76</xdr:row>
      <xdr:rowOff>124294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412CB7-A8E7-4D76-A774-14A79CDA4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13075227"/>
          <a:ext cx="6458851" cy="3362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1181823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sdaq.com/docs/SEK%20OIS%20Product%20Sheet.pdf" TargetMode="External"/><Relationship Id="rId13" Type="http://schemas.openxmlformats.org/officeDocument/2006/relationships/hyperlink" Target="https://www.ecb.europa.eu/stats/financial_markets_and_interest_rates/euro_short-term_rate/html/eurostr_overview.en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clarusft.com/scandie-swaps/" TargetMode="External"/><Relationship Id="rId7" Type="http://schemas.openxmlformats.org/officeDocument/2006/relationships/hyperlink" Target="https://www.google.com/search?q=stina+ois&amp;rlz=1C1GCEB_enSE879SE879&amp;oq=stina+ois&amp;aqs=chrome..69i57j33.856j0j7&amp;sourceid=chrome&amp;ie=UTF-8" TargetMode="External"/><Relationship Id="rId12" Type="http://schemas.openxmlformats.org/officeDocument/2006/relationships/hyperlink" Target="https://www.ecb.europa.eu/paym/initiatives/interest_rate_benchmarks/shared/pdf/ecb.Pre-ESTER.en.pdf" TargetMode="External"/><Relationship Id="rId17" Type="http://schemas.openxmlformats.org/officeDocument/2006/relationships/hyperlink" Target="https://www.clarusft.com/sofr-market-developments/" TargetMode="External"/><Relationship Id="rId2" Type="http://schemas.openxmlformats.org/officeDocument/2006/relationships/hyperlink" Target="https://www.euribor-rates.eu/en/what-is-euribor/" TargetMode="External"/><Relationship Id="rId16" Type="http://schemas.openxmlformats.org/officeDocument/2006/relationships/hyperlink" Target="https://www.traditiondata.com/assets/Uploads/303dce69e6/191017_TRADITIONDATA_0070_SellSheet_IRD_ESTER_V3-FIN-PRAW-WEB.pdf" TargetMode="External"/><Relationship Id="rId1" Type="http://schemas.openxmlformats.org/officeDocument/2006/relationships/hyperlink" Target="https://www.morton-fraser.com/knowledge-hub/problem-sonia-alternative-libor" TargetMode="External"/><Relationship Id="rId6" Type="http://schemas.openxmlformats.org/officeDocument/2006/relationships/hyperlink" Target="https://bahr.no/en/newsletter/finance-what-next-for-nibor/" TargetMode="External"/><Relationship Id="rId11" Type="http://schemas.openxmlformats.org/officeDocument/2006/relationships/hyperlink" Target="https://www.cmegroup.com/education/courses/introduction-to-eurodollars/understanding-imm-price-and-date.html" TargetMode="External"/><Relationship Id="rId5" Type="http://schemas.openxmlformats.org/officeDocument/2006/relationships/hyperlink" Target="https://e-markets.nordea.com/api/research/attachment/76848" TargetMode="External"/><Relationship Id="rId15" Type="http://schemas.openxmlformats.org/officeDocument/2006/relationships/hyperlink" Target="https://www.traditiondata.com/assets/notifications/eb363deff1/NP-Oct19-006_TraditionDATA_Product-Notification_Release_ESTER.PDF" TargetMode="External"/><Relationship Id="rId10" Type="http://schemas.openxmlformats.org/officeDocument/2006/relationships/hyperlink" Target="https://en.wikipedia.org/wiki/IMM_dates" TargetMode="External"/><Relationship Id="rId4" Type="http://schemas.openxmlformats.org/officeDocument/2006/relationships/hyperlink" Target="https://www.clarusft.com/nok-rates-nibor-and-nowa/" TargetMode="External"/><Relationship Id="rId9" Type="http://schemas.openxmlformats.org/officeDocument/2006/relationships/hyperlink" Target="https://www.clarusft.com/sek-stibor-reform/" TargetMode="External"/><Relationship Id="rId14" Type="http://schemas.openxmlformats.org/officeDocument/2006/relationships/hyperlink" Target="https://e-markets.nordea.com/api/research/attachment/8670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277-1EDC-46D0-8B08-F6784DE5B61E}">
  <sheetPr>
    <tabColor rgb="FFC00000"/>
  </sheetPr>
  <dimension ref="B2:S59"/>
  <sheetViews>
    <sheetView tabSelected="1" zoomScaleNormal="100"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15" ht="15.75" x14ac:dyDescent="0.25">
      <c r="B2" s="8" t="s">
        <v>416</v>
      </c>
      <c r="C2" s="8"/>
      <c r="D2" s="8" t="s">
        <v>586</v>
      </c>
      <c r="E2" s="8"/>
      <c r="G2" s="29" t="s">
        <v>585</v>
      </c>
      <c r="H2" s="30" t="s">
        <v>583</v>
      </c>
      <c r="I2" s="31" t="s">
        <v>584</v>
      </c>
      <c r="N2" s="8" t="s">
        <v>620</v>
      </c>
      <c r="O2" s="8"/>
    </row>
    <row r="3" spans="2:15" ht="45" x14ac:dyDescent="0.25">
      <c r="B3" s="13" t="s">
        <v>412</v>
      </c>
      <c r="D3" s="31" t="s">
        <v>582</v>
      </c>
      <c r="N3" t="s">
        <v>621</v>
      </c>
    </row>
    <row r="4" spans="2:15" ht="30" x14ac:dyDescent="0.25">
      <c r="B4" s="13" t="s">
        <v>413</v>
      </c>
      <c r="D4" s="29" t="s">
        <v>581</v>
      </c>
      <c r="N4" t="s">
        <v>626</v>
      </c>
    </row>
    <row r="5" spans="2:15" x14ac:dyDescent="0.25">
      <c r="B5" s="13" t="s">
        <v>414</v>
      </c>
      <c r="D5" s="31" t="s">
        <v>580</v>
      </c>
      <c r="N5" t="s">
        <v>622</v>
      </c>
    </row>
    <row r="6" spans="2:15" x14ac:dyDescent="0.25">
      <c r="B6" s="13"/>
    </row>
    <row r="7" spans="2:15" ht="15.75" x14ac:dyDescent="0.25">
      <c r="B7" s="20" t="s">
        <v>72</v>
      </c>
      <c r="C7" s="8"/>
    </row>
    <row r="8" spans="2:15" x14ac:dyDescent="0.25">
      <c r="B8" s="13"/>
    </row>
    <row r="9" spans="2:15" x14ac:dyDescent="0.25">
      <c r="B9" s="13"/>
    </row>
    <row r="10" spans="2:15" x14ac:dyDescent="0.25">
      <c r="B10" s="13"/>
    </row>
    <row r="11" spans="2:15" ht="15.75" x14ac:dyDescent="0.25">
      <c r="B11" s="20" t="s">
        <v>71</v>
      </c>
      <c r="C11" s="8"/>
    </row>
    <row r="12" spans="2:15" x14ac:dyDescent="0.25">
      <c r="B12" s="13" t="s">
        <v>399</v>
      </c>
      <c r="D12" s="31" t="s">
        <v>579</v>
      </c>
      <c r="N12" t="s">
        <v>649</v>
      </c>
    </row>
    <row r="13" spans="2:15" ht="30" x14ac:dyDescent="0.25">
      <c r="B13" s="13" t="s">
        <v>415</v>
      </c>
      <c r="D13" s="29" t="s">
        <v>578</v>
      </c>
      <c r="N13" t="s">
        <v>623</v>
      </c>
    </row>
    <row r="14" spans="2:15" x14ac:dyDescent="0.25">
      <c r="B14" s="13"/>
    </row>
    <row r="15" spans="2:15" ht="15.75" x14ac:dyDescent="0.25">
      <c r="B15" s="20" t="s">
        <v>73</v>
      </c>
      <c r="C15" s="8"/>
    </row>
    <row r="16" spans="2:15" x14ac:dyDescent="0.25">
      <c r="B16" s="13" t="s">
        <v>389</v>
      </c>
      <c r="D16" s="29" t="s">
        <v>577</v>
      </c>
      <c r="N16" t="s">
        <v>626</v>
      </c>
    </row>
    <row r="17" spans="2:19" x14ac:dyDescent="0.25">
      <c r="B17" s="13" t="s">
        <v>398</v>
      </c>
      <c r="D17" s="29" t="s">
        <v>576</v>
      </c>
      <c r="N17" t="s">
        <v>624</v>
      </c>
    </row>
    <row r="18" spans="2:19" x14ac:dyDescent="0.25">
      <c r="B18" s="13"/>
    </row>
    <row r="19" spans="2:19" ht="15.75" x14ac:dyDescent="0.25">
      <c r="B19" s="20" t="s">
        <v>67</v>
      </c>
      <c r="C19" s="8"/>
    </row>
    <row r="20" spans="2:19" ht="30" x14ac:dyDescent="0.25">
      <c r="B20" s="13" t="s">
        <v>388</v>
      </c>
      <c r="D20" s="31" t="s">
        <v>575</v>
      </c>
      <c r="N20" t="s">
        <v>625</v>
      </c>
    </row>
    <row r="21" spans="2:19" ht="45" x14ac:dyDescent="0.25">
      <c r="B21" s="13" t="s">
        <v>386</v>
      </c>
      <c r="D21" s="31" t="s">
        <v>574</v>
      </c>
      <c r="N21" t="s">
        <v>652</v>
      </c>
    </row>
    <row r="22" spans="2:19" ht="30" x14ac:dyDescent="0.25">
      <c r="B22" s="13" t="s">
        <v>387</v>
      </c>
      <c r="C22" s="14" t="s">
        <v>385</v>
      </c>
      <c r="D22" s="29" t="s">
        <v>573</v>
      </c>
      <c r="N22" t="s">
        <v>626</v>
      </c>
    </row>
    <row r="23" spans="2:19" ht="30" x14ac:dyDescent="0.25">
      <c r="B23" s="13" t="s">
        <v>390</v>
      </c>
      <c r="D23" s="29" t="s">
        <v>572</v>
      </c>
      <c r="N23" t="s">
        <v>626</v>
      </c>
    </row>
    <row r="24" spans="2:19" x14ac:dyDescent="0.25">
      <c r="B24" s="13"/>
    </row>
    <row r="25" spans="2:19" ht="15.75" x14ac:dyDescent="0.25">
      <c r="B25" s="20" t="s">
        <v>53</v>
      </c>
      <c r="C25" s="8"/>
    </row>
    <row r="26" spans="2:19" x14ac:dyDescent="0.25">
      <c r="B26" s="13"/>
    </row>
    <row r="27" spans="2:19" x14ac:dyDescent="0.25">
      <c r="B27" s="13"/>
    </row>
    <row r="28" spans="2:19" x14ac:dyDescent="0.25">
      <c r="B28" s="13"/>
    </row>
    <row r="29" spans="2:19" ht="15.75" x14ac:dyDescent="0.25">
      <c r="B29" s="20" t="s">
        <v>68</v>
      </c>
      <c r="C29" s="8"/>
    </row>
    <row r="30" spans="2:19" x14ac:dyDescent="0.25">
      <c r="B30" s="13" t="s">
        <v>310</v>
      </c>
      <c r="C30" s="14" t="s">
        <v>337</v>
      </c>
      <c r="D30" s="29" t="s">
        <v>571</v>
      </c>
    </row>
    <row r="31" spans="2:19" x14ac:dyDescent="0.25">
      <c r="L31" t="s">
        <v>645</v>
      </c>
      <c r="S31" t="s">
        <v>646</v>
      </c>
    </row>
    <row r="35" spans="2:2" x14ac:dyDescent="0.25">
      <c r="B35" t="s">
        <v>627</v>
      </c>
    </row>
    <row r="36" spans="2:2" x14ac:dyDescent="0.25">
      <c r="B36" s="14" t="s">
        <v>628</v>
      </c>
    </row>
    <row r="37" spans="2:2" x14ac:dyDescent="0.25">
      <c r="B37" s="14" t="s">
        <v>629</v>
      </c>
    </row>
    <row r="38" spans="2:2" x14ac:dyDescent="0.25">
      <c r="B38" s="14" t="s">
        <v>630</v>
      </c>
    </row>
    <row r="39" spans="2:2" x14ac:dyDescent="0.25">
      <c r="B39" s="14" t="s">
        <v>631</v>
      </c>
    </row>
    <row r="40" spans="2:2" x14ac:dyDescent="0.25">
      <c r="B40" s="14" t="s">
        <v>632</v>
      </c>
    </row>
    <row r="41" spans="2:2" x14ac:dyDescent="0.25">
      <c r="B41" s="14" t="s">
        <v>633</v>
      </c>
    </row>
    <row r="42" spans="2:2" x14ac:dyDescent="0.25">
      <c r="B42" s="14" t="s">
        <v>634</v>
      </c>
    </row>
    <row r="43" spans="2:2" x14ac:dyDescent="0.25">
      <c r="B43" s="14" t="s">
        <v>635</v>
      </c>
    </row>
    <row r="44" spans="2:2" x14ac:dyDescent="0.25">
      <c r="B44" s="14" t="s">
        <v>636</v>
      </c>
    </row>
    <row r="45" spans="2:2" x14ac:dyDescent="0.25">
      <c r="B45" s="14" t="s">
        <v>637</v>
      </c>
    </row>
    <row r="46" spans="2:2" x14ac:dyDescent="0.25">
      <c r="B46" s="14" t="s">
        <v>638</v>
      </c>
    </row>
    <row r="47" spans="2:2" x14ac:dyDescent="0.25">
      <c r="B47" s="14" t="s">
        <v>639</v>
      </c>
    </row>
    <row r="48" spans="2:2" x14ac:dyDescent="0.25">
      <c r="B48" s="14" t="s">
        <v>640</v>
      </c>
    </row>
    <row r="49" spans="2:6" x14ac:dyDescent="0.25">
      <c r="B49" s="14" t="s">
        <v>641</v>
      </c>
    </row>
    <row r="50" spans="2:6" x14ac:dyDescent="0.25">
      <c r="B50" s="14" t="s">
        <v>642</v>
      </c>
      <c r="C50" t="s">
        <v>643</v>
      </c>
    </row>
    <row r="53" spans="2:6" x14ac:dyDescent="0.25">
      <c r="B53" t="s">
        <v>644</v>
      </c>
    </row>
    <row r="57" spans="2:6" x14ac:dyDescent="0.25">
      <c r="B57" t="s">
        <v>650</v>
      </c>
    </row>
    <row r="59" spans="2:6" x14ac:dyDescent="0.25">
      <c r="F59" t="s">
        <v>651</v>
      </c>
    </row>
  </sheetData>
  <hyperlinks>
    <hyperlink ref="C30" r:id="rId1" xr:uid="{BC39192B-72B1-425A-9C7F-68615E181A02}"/>
    <hyperlink ref="C22" r:id="rId2" xr:uid="{51711F2E-8D4A-4688-BFDE-A90242110584}"/>
    <hyperlink ref="B36" r:id="rId3" xr:uid="{012B8589-32BC-4083-87E2-837BA15F344F}"/>
    <hyperlink ref="B37" r:id="rId4" xr:uid="{4B471FC8-8377-4F28-AE8E-E8B6EE9010C6}"/>
    <hyperlink ref="B38" r:id="rId5" xr:uid="{6EA3CDFE-F414-4344-AB01-D0D893422091}"/>
    <hyperlink ref="B39" r:id="rId6" xr:uid="{17D388E5-A42F-4480-92A1-8D498E199DCD}"/>
    <hyperlink ref="B40" r:id="rId7" xr:uid="{E1FA64AD-B28A-4083-8017-A5ADC284E8BD}"/>
    <hyperlink ref="B41" r:id="rId8" display="https://www.nasdaq.com/docs/SEK OIS Product Sheet.pdf" xr:uid="{DAF2BAC0-A172-4184-9337-7BAEEFB8B578}"/>
    <hyperlink ref="B42" r:id="rId9" xr:uid="{C734939C-A7CB-44FF-8116-52697F64C5E9}"/>
    <hyperlink ref="B43" r:id="rId10" xr:uid="{5DD95853-9847-439E-9C04-614439B02131}"/>
    <hyperlink ref="B44" r:id="rId11" xr:uid="{6267CA02-6138-46E1-AD9A-AB349BB78FFF}"/>
    <hyperlink ref="B45" r:id="rId12" xr:uid="{F184F9A3-720F-4E14-979D-A784F1BB4BF2}"/>
    <hyperlink ref="B46" r:id="rId13" xr:uid="{F78699AF-4732-4946-ADAB-A5C8886CBF31}"/>
    <hyperlink ref="B47" r:id="rId14" xr:uid="{2027B8D4-7AC8-4D3B-92A9-3C089E6197B8}"/>
    <hyperlink ref="B48" r:id="rId15" xr:uid="{13E67DF8-9A3D-48F6-A842-A4A05413ADDC}"/>
    <hyperlink ref="B49" r:id="rId16" xr:uid="{E64340AB-68DE-4F03-AD22-9AD4AC744576}"/>
    <hyperlink ref="B50" r:id="rId17" xr:uid="{3FE7E899-8AFE-4E6E-9508-C1E86E6DAD00}"/>
  </hyperlinks>
  <pageMargins left="0.7" right="0.7" top="0.75" bottom="0.75" header="0.3" footer="0.3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18" t="s">
        <v>53</v>
      </c>
      <c r="H2" s="8" t="s">
        <v>68</v>
      </c>
    </row>
    <row r="3" spans="2:8" ht="15.75" x14ac:dyDescent="0.25">
      <c r="B3" s="8" t="s">
        <v>1</v>
      </c>
      <c r="C3" t="s">
        <v>299</v>
      </c>
      <c r="D3" t="s">
        <v>299</v>
      </c>
      <c r="G3" s="19"/>
    </row>
    <row r="4" spans="2:8" ht="15.75" x14ac:dyDescent="0.25">
      <c r="B4" s="8" t="s">
        <v>2</v>
      </c>
      <c r="C4" t="s">
        <v>299</v>
      </c>
      <c r="D4" t="s">
        <v>299</v>
      </c>
      <c r="E4" s="15" t="s">
        <v>375</v>
      </c>
      <c r="F4" t="s">
        <v>299</v>
      </c>
      <c r="G4" s="19"/>
      <c r="H4" t="s">
        <v>298</v>
      </c>
    </row>
    <row r="5" spans="2:8" ht="15.75" x14ac:dyDescent="0.25">
      <c r="B5" s="8" t="s">
        <v>33</v>
      </c>
      <c r="C5" t="s">
        <v>299</v>
      </c>
      <c r="D5" t="s">
        <v>299</v>
      </c>
      <c r="G5" s="19"/>
    </row>
    <row r="6" spans="2:8" ht="15.75" x14ac:dyDescent="0.25">
      <c r="B6" s="8" t="s">
        <v>3</v>
      </c>
      <c r="C6" t="s">
        <v>374</v>
      </c>
      <c r="D6" t="s">
        <v>374</v>
      </c>
      <c r="G6" s="19" t="s">
        <v>338</v>
      </c>
    </row>
    <row r="8" spans="2:8" x14ac:dyDescent="0.25">
      <c r="C8" t="s">
        <v>406</v>
      </c>
    </row>
    <row r="10" spans="2:8" x14ac:dyDescent="0.25">
      <c r="C10" t="s">
        <v>407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87</v>
      </c>
      <c r="C2" s="8" t="s">
        <v>88</v>
      </c>
    </row>
    <row r="3" spans="2:3" x14ac:dyDescent="0.25">
      <c r="B3" s="9" t="s">
        <v>72</v>
      </c>
      <c r="C3" s="9" t="s">
        <v>91</v>
      </c>
    </row>
    <row r="4" spans="2:3" x14ac:dyDescent="0.25">
      <c r="B4" s="9" t="s">
        <v>71</v>
      </c>
      <c r="C4" s="9" t="s">
        <v>90</v>
      </c>
    </row>
    <row r="5" spans="2:3" x14ac:dyDescent="0.25">
      <c r="B5" s="9" t="s">
        <v>73</v>
      </c>
      <c r="C5" s="9" t="s">
        <v>89</v>
      </c>
    </row>
    <row r="6" spans="2:3" x14ac:dyDescent="0.25">
      <c r="B6" s="9" t="s">
        <v>67</v>
      </c>
    </row>
    <row r="7" spans="2:3" x14ac:dyDescent="0.25">
      <c r="B7" s="9" t="s">
        <v>53</v>
      </c>
    </row>
    <row r="8" spans="2:3" x14ac:dyDescent="0.25">
      <c r="B8" s="9" t="s">
        <v>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BZ140"/>
  <sheetViews>
    <sheetView zoomScale="85" zoomScaleNormal="85" workbookViewId="0">
      <selection activeCell="B2" sqref="B2"/>
    </sheetView>
  </sheetViews>
  <sheetFormatPr defaultRowHeight="15" x14ac:dyDescent="0.25"/>
  <cols>
    <col min="2" max="2" width="7.140625" bestFit="1" customWidth="1"/>
    <col min="3" max="3" width="8.7109375" bestFit="1" customWidth="1"/>
    <col min="4" max="4" width="14.7109375" bestFit="1" customWidth="1"/>
    <col min="5" max="5" width="12.5703125" bestFit="1" customWidth="1"/>
    <col min="6" max="6" width="9.7109375" bestFit="1" customWidth="1"/>
    <col min="7" max="7" width="16.42578125" bestFit="1" customWidth="1"/>
    <col min="8" max="8" width="14.42578125" bestFit="1" customWidth="1"/>
    <col min="9" max="9" width="9.7109375" bestFit="1" customWidth="1"/>
    <col min="10" max="10" width="9.85546875" bestFit="1" customWidth="1"/>
    <col min="11" max="11" width="9.5703125" bestFit="1" customWidth="1"/>
    <col min="12" max="12" width="9.7109375" bestFit="1" customWidth="1"/>
    <col min="13" max="13" width="11.42578125" bestFit="1" customWidth="1"/>
    <col min="15" max="16" width="6" bestFit="1" customWidth="1"/>
    <col min="17" max="17" width="16.5703125" bestFit="1" customWidth="1"/>
    <col min="18" max="18" width="9.85546875" bestFit="1" customWidth="1"/>
    <col min="19" max="19" width="7" bestFit="1" customWidth="1"/>
    <col min="20" max="20" width="13.7109375" bestFit="1" customWidth="1"/>
    <col min="21" max="21" width="11.7109375" bestFit="1" customWidth="1"/>
    <col min="22" max="22" width="7" bestFit="1" customWidth="1"/>
    <col min="23" max="23" width="7.140625" bestFit="1" customWidth="1"/>
    <col min="24" max="24" width="6.85546875" bestFit="1" customWidth="1"/>
    <col min="25" max="25" width="7" bestFit="1" customWidth="1"/>
    <col min="26" max="26" width="8.7109375" bestFit="1" customWidth="1"/>
    <col min="28" max="29" width="6" bestFit="1" customWidth="1"/>
    <col min="30" max="30" width="14" bestFit="1" customWidth="1"/>
    <col min="31" max="31" width="9.85546875" bestFit="1" customWidth="1"/>
    <col min="32" max="32" width="7" bestFit="1" customWidth="1"/>
    <col min="33" max="33" width="13.7109375" bestFit="1" customWidth="1"/>
    <col min="34" max="34" width="11.7109375" bestFit="1" customWidth="1"/>
    <col min="35" max="35" width="7" bestFit="1" customWidth="1"/>
    <col min="36" max="36" width="7.140625" bestFit="1" customWidth="1"/>
    <col min="37" max="37" width="6.85546875" bestFit="1" customWidth="1"/>
    <col min="38" max="38" width="7" bestFit="1" customWidth="1"/>
    <col min="39" max="39" width="8.7109375" bestFit="1" customWidth="1"/>
    <col min="41" max="42" width="6" bestFit="1" customWidth="1"/>
    <col min="43" max="43" width="14.42578125" bestFit="1" customWidth="1"/>
    <col min="44" max="44" width="9.85546875" bestFit="1" customWidth="1"/>
    <col min="45" max="45" width="7" bestFit="1" customWidth="1"/>
    <col min="46" max="46" width="13.7109375" bestFit="1" customWidth="1"/>
    <col min="47" max="47" width="11.7109375" bestFit="1" customWidth="1"/>
    <col min="48" max="48" width="7" bestFit="1" customWidth="1"/>
    <col min="49" max="49" width="7.140625" bestFit="1" customWidth="1"/>
    <col min="50" max="50" width="6.85546875" bestFit="1" customWidth="1"/>
    <col min="51" max="51" width="7" bestFit="1" customWidth="1"/>
    <col min="52" max="52" width="8.7109375" bestFit="1" customWidth="1"/>
    <col min="54" max="55" width="6" bestFit="1" customWidth="1"/>
    <col min="56" max="56" width="15" bestFit="1" customWidth="1"/>
    <col min="57" max="57" width="9.85546875" bestFit="1" customWidth="1"/>
    <col min="58" max="58" width="7" bestFit="1" customWidth="1"/>
    <col min="59" max="59" width="13.7109375" bestFit="1" customWidth="1"/>
    <col min="60" max="60" width="11.7109375" bestFit="1" customWidth="1"/>
    <col min="61" max="61" width="7" bestFit="1" customWidth="1"/>
    <col min="62" max="62" width="7.140625" bestFit="1" customWidth="1"/>
    <col min="63" max="63" width="6.85546875" bestFit="1" customWidth="1"/>
    <col min="64" max="64" width="7" bestFit="1" customWidth="1"/>
    <col min="65" max="65" width="8.7109375" bestFit="1" customWidth="1"/>
    <col min="67" max="68" width="6" bestFit="1" customWidth="1"/>
    <col min="69" max="69" width="12.7109375" bestFit="1" customWidth="1"/>
    <col min="70" max="70" width="9.85546875" bestFit="1" customWidth="1"/>
    <col min="71" max="71" width="7" bestFit="1" customWidth="1"/>
    <col min="72" max="72" width="13.7109375" bestFit="1" customWidth="1"/>
    <col min="73" max="73" width="11.7109375" bestFit="1" customWidth="1"/>
    <col min="74" max="74" width="7" bestFit="1" customWidth="1"/>
    <col min="75" max="75" width="7.140625" bestFit="1" customWidth="1"/>
    <col min="76" max="76" width="6.85546875" bestFit="1" customWidth="1"/>
    <col min="77" max="77" width="7" bestFit="1" customWidth="1"/>
    <col min="78" max="78" width="8.7109375" bestFit="1" customWidth="1"/>
  </cols>
  <sheetData>
    <row r="2" spans="2:78" x14ac:dyDescent="0.25">
      <c r="B2" s="1" t="s">
        <v>72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O2" s="1" t="s">
        <v>71</v>
      </c>
      <c r="P2" s="2"/>
      <c r="Q2" s="2"/>
      <c r="R2" s="2"/>
      <c r="S2" s="2"/>
      <c r="T2" s="2"/>
      <c r="U2" s="2"/>
      <c r="V2" s="2"/>
      <c r="W2" s="3"/>
      <c r="X2" s="3"/>
      <c r="Y2" s="3"/>
      <c r="Z2" s="3"/>
      <c r="AB2" s="1" t="s">
        <v>73</v>
      </c>
      <c r="AC2" s="2"/>
      <c r="AD2" s="2"/>
      <c r="AE2" s="2"/>
      <c r="AF2" s="2"/>
      <c r="AG2" s="2"/>
      <c r="AH2" s="2"/>
      <c r="AI2" s="2"/>
      <c r="AJ2" s="3"/>
      <c r="AK2" s="3"/>
      <c r="AL2" s="3"/>
      <c r="AM2" s="3"/>
      <c r="AO2" s="1" t="s">
        <v>67</v>
      </c>
      <c r="AP2" s="2"/>
      <c r="AQ2" s="2"/>
      <c r="AR2" s="2"/>
      <c r="AS2" s="2"/>
      <c r="AT2" s="2"/>
      <c r="AU2" s="2"/>
      <c r="AV2" s="2"/>
      <c r="AW2" s="3"/>
      <c r="AX2" s="3"/>
      <c r="AY2" s="3"/>
      <c r="AZ2" s="3"/>
      <c r="BB2" s="1" t="s">
        <v>53</v>
      </c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  <c r="BO2" s="1" t="s">
        <v>68</v>
      </c>
      <c r="BP2" s="2"/>
      <c r="BQ2" s="2"/>
      <c r="BR2" s="2"/>
      <c r="BS2" s="2"/>
      <c r="BT2" s="2"/>
      <c r="BU2" s="2"/>
      <c r="BV2" s="2"/>
      <c r="BW2" s="3"/>
      <c r="BX2" s="3"/>
      <c r="BY2" s="3"/>
      <c r="BZ2" s="3"/>
    </row>
    <row r="4" spans="2:78" ht="15.75" x14ac:dyDescent="0.25">
      <c r="B4" s="8" t="s">
        <v>1</v>
      </c>
      <c r="C4" s="8" t="s">
        <v>55</v>
      </c>
      <c r="D4" s="8" t="s">
        <v>56</v>
      </c>
      <c r="E4" s="8" t="s">
        <v>0</v>
      </c>
      <c r="F4" s="8" t="s">
        <v>235</v>
      </c>
      <c r="G4" s="8" t="s">
        <v>566</v>
      </c>
      <c r="H4" s="8" t="s">
        <v>565</v>
      </c>
      <c r="I4" s="8" t="s">
        <v>567</v>
      </c>
      <c r="J4" s="8" t="s">
        <v>568</v>
      </c>
      <c r="K4" s="8" t="s">
        <v>569</v>
      </c>
      <c r="L4" s="8" t="s">
        <v>570</v>
      </c>
      <c r="M4" s="8" t="s">
        <v>564</v>
      </c>
      <c r="O4" s="8" t="s">
        <v>1</v>
      </c>
      <c r="P4" s="8" t="s">
        <v>55</v>
      </c>
      <c r="Q4" s="8" t="s">
        <v>56</v>
      </c>
      <c r="R4" s="8" t="s">
        <v>0</v>
      </c>
      <c r="S4" s="8" t="s">
        <v>235</v>
      </c>
      <c r="T4" s="8" t="s">
        <v>566</v>
      </c>
      <c r="U4" s="8" t="s">
        <v>565</v>
      </c>
      <c r="V4" s="8" t="s">
        <v>567</v>
      </c>
      <c r="W4" s="8" t="s">
        <v>568</v>
      </c>
      <c r="X4" s="8" t="s">
        <v>569</v>
      </c>
      <c r="Y4" s="8" t="s">
        <v>570</v>
      </c>
      <c r="Z4" s="8" t="s">
        <v>564</v>
      </c>
      <c r="AB4" s="8" t="s">
        <v>1</v>
      </c>
      <c r="AC4" s="8" t="s">
        <v>55</v>
      </c>
      <c r="AD4" s="8" t="s">
        <v>56</v>
      </c>
      <c r="AE4" s="8" t="s">
        <v>0</v>
      </c>
      <c r="AF4" s="8" t="s">
        <v>235</v>
      </c>
      <c r="AG4" s="8" t="s">
        <v>566</v>
      </c>
      <c r="AH4" s="8" t="s">
        <v>565</v>
      </c>
      <c r="AI4" s="8" t="s">
        <v>567</v>
      </c>
      <c r="AJ4" s="8" t="s">
        <v>568</v>
      </c>
      <c r="AK4" s="8" t="s">
        <v>569</v>
      </c>
      <c r="AL4" s="8" t="s">
        <v>570</v>
      </c>
      <c r="AM4" s="8" t="s">
        <v>564</v>
      </c>
      <c r="AO4" s="8" t="s">
        <v>1</v>
      </c>
      <c r="AP4" s="8" t="s">
        <v>55</v>
      </c>
      <c r="AQ4" s="8" t="s">
        <v>56</v>
      </c>
      <c r="AR4" s="8" t="s">
        <v>0</v>
      </c>
      <c r="AS4" s="8" t="s">
        <v>235</v>
      </c>
      <c r="AT4" s="8" t="s">
        <v>566</v>
      </c>
      <c r="AU4" s="8" t="s">
        <v>565</v>
      </c>
      <c r="AV4" s="8" t="s">
        <v>567</v>
      </c>
      <c r="AW4" s="8" t="s">
        <v>568</v>
      </c>
      <c r="AX4" s="8" t="s">
        <v>569</v>
      </c>
      <c r="AY4" s="8" t="s">
        <v>570</v>
      </c>
      <c r="AZ4" s="8" t="s">
        <v>564</v>
      </c>
      <c r="BB4" s="8" t="s">
        <v>1</v>
      </c>
      <c r="BC4" s="8" t="s">
        <v>55</v>
      </c>
      <c r="BD4" s="8" t="s">
        <v>56</v>
      </c>
      <c r="BE4" s="8" t="s">
        <v>0</v>
      </c>
      <c r="BF4" s="8" t="s">
        <v>235</v>
      </c>
      <c r="BG4" s="8" t="s">
        <v>566</v>
      </c>
      <c r="BH4" s="8" t="s">
        <v>565</v>
      </c>
      <c r="BI4" s="8" t="s">
        <v>567</v>
      </c>
      <c r="BJ4" s="8" t="s">
        <v>568</v>
      </c>
      <c r="BK4" s="8" t="s">
        <v>569</v>
      </c>
      <c r="BL4" s="8" t="s">
        <v>570</v>
      </c>
      <c r="BM4" s="8" t="s">
        <v>564</v>
      </c>
      <c r="BO4" s="8" t="s">
        <v>1</v>
      </c>
      <c r="BP4" s="8" t="s">
        <v>55</v>
      </c>
      <c r="BQ4" s="8" t="s">
        <v>56</v>
      </c>
      <c r="BR4" s="8" t="s">
        <v>0</v>
      </c>
      <c r="BS4" s="8" t="s">
        <v>235</v>
      </c>
      <c r="BT4" s="8" t="s">
        <v>566</v>
      </c>
      <c r="BU4" s="8" t="s">
        <v>565</v>
      </c>
      <c r="BV4" s="8" t="s">
        <v>567</v>
      </c>
      <c r="BW4" s="8" t="s">
        <v>568</v>
      </c>
      <c r="BX4" s="8" t="s">
        <v>569</v>
      </c>
      <c r="BY4" s="8" t="s">
        <v>570</v>
      </c>
      <c r="BZ4" s="8" t="s">
        <v>564</v>
      </c>
    </row>
    <row r="5" spans="2:78" x14ac:dyDescent="0.25">
      <c r="C5" s="9" t="str">
        <f>INDEX(SEK!$C$5:$C$200,MATCH($D5,SEK!$D$5:$D$200,0))</f>
        <v>OIS</v>
      </c>
      <c r="D5" s="9" t="str">
        <f>SEK!$D5</f>
        <v>SEKAMTNS1M=</v>
      </c>
      <c r="E5" s="25" t="str">
        <f>INDEX(SEK!$B$5:$B$200,MATCH($D5,SEK!$D$5:$D$200,0))</f>
        <v>1M</v>
      </c>
      <c r="F5" s="25">
        <f>INDEX(SEK!$N$5:$N$200,MATCH($D5,SEK!$D$5:$D$200,0))</f>
        <v>0</v>
      </c>
      <c r="G5" s="27">
        <f>INDEX(SEK!$P$5:$P$200,MATCH($D5,SEK!$D$5:$D$200,0))</f>
        <v>37502</v>
      </c>
      <c r="H5" s="25"/>
      <c r="I5" s="25">
        <f>INDEX(SEK!$H$5:$H$200,MATCH($D5,SEK!$D$5:$D$200,0))</f>
        <v>1</v>
      </c>
      <c r="J5" s="25">
        <f>INDEX(SEK!$I$5:$I$200,MATCH($D5,SEK!$D$5:$D$200,0))</f>
        <v>1</v>
      </c>
      <c r="K5" s="25">
        <f>INDEX(SEK!$J$5:$J$200,MATCH($D5,SEK!$D$5:$D$200,0))</f>
        <v>1</v>
      </c>
      <c r="L5" s="25">
        <f>INDEX(SEK!$K$5:$K$200,MATCH($D5,SEK!$D$5:$D$200,0))</f>
        <v>1</v>
      </c>
      <c r="M5" s="25" t="str">
        <f>INDEX(SEK!$L$5:$L$200,MATCH($D5,SEK!$D$5:$D$200,0))</f>
        <v>MID</v>
      </c>
      <c r="P5" s="9" t="str">
        <f>INDEX(USD!$C$5:$C$201,MATCH($Q5,USD!$D$5:$D$201,0))</f>
        <v>OIS</v>
      </c>
      <c r="Q5" s="9" t="str">
        <f>USD!$D5</f>
        <v>USD1MOIS=ICAP</v>
      </c>
      <c r="R5" s="25" t="str">
        <f>INDEX(USD!$B$5:$B$201,MATCH($Q5,USD!$D$5:$D$201,0))</f>
        <v>1M</v>
      </c>
      <c r="S5" s="25">
        <f>INDEX(USD!$N$5:$N$201,MATCH($Q5,USD!$D$5:$D$201,0))</f>
        <v>0</v>
      </c>
      <c r="T5" s="27">
        <f>INDEX(USD!$P$5:$P$201,MATCH($Q5,USD!$D$5:$D$201,0))</f>
        <v>37112</v>
      </c>
      <c r="U5" s="25"/>
      <c r="V5" s="25">
        <f>INDEX(USD!$H$5:$H$201,MATCH($Q5,USD!$D$5:$D$201,0))</f>
        <v>1</v>
      </c>
      <c r="W5" s="25">
        <f>INDEX(USD!$I$5:$I$201,MATCH($Q5,USD!$D$5:$D$201,0))</f>
        <v>1</v>
      </c>
      <c r="X5" s="25">
        <f>INDEX(USD!$J$5:$J$201,MATCH($Q5,USD!$D$5:$D$201,0))</f>
        <v>1</v>
      </c>
      <c r="Y5" s="25">
        <f>INDEX(USD!$K$5:$K$201,MATCH($Q5,USD!$D$5:$D$201,0))</f>
        <v>1</v>
      </c>
      <c r="Z5" s="25" t="str">
        <f>INDEX(USD!$L$5:$L$201,MATCH($Q5,USD!$D$5:$D$201,0))</f>
        <v>MID</v>
      </c>
      <c r="AP5" s="9" t="str">
        <f>INDEX(EUR!$C$5:$C$200,MATCH($AQ5,EUR!$D$5:$D$200,0))</f>
        <v>OIS</v>
      </c>
      <c r="AQ5" s="9" t="str">
        <f>EUR!$D5</f>
        <v>EUREONSW=</v>
      </c>
      <c r="AR5" s="25" t="str">
        <f>INDEX(EUR!$B$5:$B$200,MATCH($AQ5,EUR!$D$5:$D$200,0))</f>
        <v>SW</v>
      </c>
      <c r="AS5" s="25">
        <f>INDEX(EUR!$N$5:$N$200,MATCH($AQ5,EUR!$D$5:$D$200,0))</f>
        <v>0</v>
      </c>
      <c r="AT5" s="27">
        <f>INDEX(EUR!$P$5:$P$200,MATCH($AQ5,EUR!$D$5:$D$200,0))</f>
        <v>36229</v>
      </c>
      <c r="AU5" s="25"/>
      <c r="AV5" s="25">
        <f>INDEX(EUR!$H$5:$H$200,MATCH($AQ5,EUR!$D$5:$D$200,0))</f>
        <v>1</v>
      </c>
      <c r="AW5" s="25">
        <f>INDEX(EUR!$I$5:$I$200,MATCH($AQ5,EUR!$D$5:$D$200,0))</f>
        <v>1</v>
      </c>
      <c r="AX5" s="25">
        <f>INDEX(EUR!$J$5:$J$200,MATCH($AQ5,EUR!$D$5:$D$200,0))</f>
        <v>1</v>
      </c>
      <c r="AY5" s="25">
        <f>INDEX(EUR!$K$5:$K$200,MATCH($AQ5,EUR!$D$5:$D$200,0))</f>
        <v>1</v>
      </c>
      <c r="AZ5" s="25" t="str">
        <f>INDEX(EUR!$L$5:$L$200,MATCH($AQ5,EUR!$D$5:$D$200,0))</f>
        <v>MID</v>
      </c>
      <c r="BC5" s="9" t="str">
        <f>INDEX(DKK!$C$5:$C$200,MATCH($BD5,DKK!$D$5:$D$200,0))</f>
        <v>OIS</v>
      </c>
      <c r="BD5" s="9" t="str">
        <f>DKK!$D5</f>
        <v>DKKAMTNC1M=</v>
      </c>
      <c r="BE5" s="25" t="str">
        <f>INDEX(DKK!$B$5:$B$200,MATCH($BD5,DKK!$D$5:$D$200,0))</f>
        <v>1M</v>
      </c>
      <c r="BF5" s="25">
        <f>INDEX(DKK!$N$5:$N$200,MATCH($BD5,DKK!$D$5:$D$200,0))</f>
        <v>0</v>
      </c>
      <c r="BG5" s="27">
        <f>INDEX(DKK!$P$5:$P$200,MATCH($BD5,DKK!$D$5:$D$200,0))</f>
        <v>37627</v>
      </c>
      <c r="BH5" s="25"/>
      <c r="BI5" s="25">
        <f>INDEX(DKK!$H$5:$H$200,MATCH($BD5,DKK!$D$5:$D$200,0))</f>
        <v>1</v>
      </c>
      <c r="BJ5" s="25">
        <f>INDEX(DKK!$I$5:$I$200,MATCH($BD5,DKK!$D$5:$D$200,0))</f>
        <v>1</v>
      </c>
      <c r="BK5" s="25">
        <f>INDEX(DKK!$J$5:$J$200,MATCH($BD5,DKK!$D$5:$D$200,0))</f>
        <v>1</v>
      </c>
      <c r="BL5" s="25">
        <f>INDEX(DKK!$K$5:$K$200,MATCH($BD5,DKK!$D$5:$D$200,0))</f>
        <v>1</v>
      </c>
      <c r="BM5" s="25" t="str">
        <f>INDEX(DKK!$L$5:$L$200,MATCH($BD5,DKK!$D$5:$D$200,0))</f>
        <v>MID</v>
      </c>
      <c r="BP5" s="9" t="str">
        <f>INDEX(GBP!$C$5:$C$200,MATCH($BQ5,GBP!$D$5:$D$200,0))</f>
        <v>OIS</v>
      </c>
      <c r="BQ5" s="9" t="str">
        <f>GBP!$D5</f>
        <v>GBPSWOIS=</v>
      </c>
      <c r="BR5" s="25" t="str">
        <f>INDEX(GBP!$B$5:$B$200,MATCH($BQ5,GBP!$D$5:$D$200,0))</f>
        <v>SW</v>
      </c>
      <c r="BS5" s="25">
        <f>INDEX(GBP!$N$5:$N$200,MATCH($BQ5,GBP!$D$5:$D$200,0))</f>
        <v>0</v>
      </c>
      <c r="BT5" s="27">
        <f>INDEX(GBP!$P$5:$P$200,MATCH($BQ5,GBP!$D$5:$D$200,0))</f>
        <v>39322</v>
      </c>
      <c r="BU5" s="25"/>
      <c r="BV5" s="25">
        <f>INDEX(GBP!$H$5:$H$200,MATCH($BQ5,GBP!$D$5:$D$200,0))</f>
        <v>1</v>
      </c>
      <c r="BW5" s="25">
        <f>INDEX(GBP!$I$5:$I$200,MATCH($BQ5,GBP!$D$5:$D$200,0))</f>
        <v>1</v>
      </c>
      <c r="BX5" s="25">
        <f>INDEX(GBP!$J$5:$J$200,MATCH($BQ5,GBP!$D$5:$D$200,0))</f>
        <v>1</v>
      </c>
      <c r="BY5" s="25">
        <f>INDEX(GBP!$K$5:$K$200,MATCH($BQ5,GBP!$D$5:$D$200,0))</f>
        <v>1</v>
      </c>
      <c r="BZ5" s="25" t="str">
        <f>INDEX(GBP!$L$5:$L$200,MATCH($BQ5,GBP!$D$5:$D$200,0))</f>
        <v>MID</v>
      </c>
    </row>
    <row r="6" spans="2:78" x14ac:dyDescent="0.25">
      <c r="C6" s="9" t="str">
        <f>INDEX(SEK!$C$5:$C$200,MATCH($D6,SEK!$D$5:$D$200,0))</f>
        <v>OIS</v>
      </c>
      <c r="D6" s="9" t="str">
        <f>SEK!$D6</f>
        <v>SEKAMTNS2M=</v>
      </c>
      <c r="E6" s="25" t="str">
        <f>INDEX(SEK!$B$5:$B$200,MATCH($D6,SEK!$D$5:$D$200,0))</f>
        <v>2M</v>
      </c>
      <c r="F6" s="25">
        <f>INDEX(SEK!$N$5:$N$200,MATCH($D6,SEK!$D$5:$D$200,0))</f>
        <v>0</v>
      </c>
      <c r="G6" s="27">
        <f>INDEX(SEK!$P$5:$P$200,MATCH($D6,SEK!$D$5:$D$200,0))</f>
        <v>37502</v>
      </c>
      <c r="H6" s="25"/>
      <c r="I6" s="25">
        <f>INDEX(SEK!$H$5:$H$200,MATCH($D6,SEK!$D$5:$D$200,0))</f>
        <v>1</v>
      </c>
      <c r="J6" s="25">
        <f>INDEX(SEK!$I$5:$I$200,MATCH($D6,SEK!$D$5:$D$200,0))</f>
        <v>1</v>
      </c>
      <c r="K6" s="25">
        <f>INDEX(SEK!$J$5:$J$200,MATCH($D6,SEK!$D$5:$D$200,0))</f>
        <v>1</v>
      </c>
      <c r="L6" s="25">
        <f>INDEX(SEK!$K$5:$K$200,MATCH($D6,SEK!$D$5:$D$200,0))</f>
        <v>1</v>
      </c>
      <c r="M6" s="25" t="str">
        <f>INDEX(SEK!$L$5:$L$200,MATCH($D6,SEK!$D$5:$D$200,0))</f>
        <v>MID</v>
      </c>
      <c r="P6" s="9" t="str">
        <f>INDEX(USD!$C$5:$C$201,MATCH($Q6,USD!$D$5:$D$201,0))</f>
        <v>OIS</v>
      </c>
      <c r="Q6" s="9" t="str">
        <f>USD!$D6</f>
        <v>USD2MOIS=ICAP</v>
      </c>
      <c r="R6" s="25" t="str">
        <f>INDEX(USD!$B$5:$B$201,MATCH($Q6,USD!$D$5:$D$201,0))</f>
        <v>2M</v>
      </c>
      <c r="S6" s="25">
        <f>INDEX(USD!$N$5:$N$201,MATCH($Q6,USD!$D$5:$D$201,0))</f>
        <v>0</v>
      </c>
      <c r="T6" s="27">
        <f>INDEX(USD!$P$5:$P$201,MATCH($Q6,USD!$D$5:$D$201,0))</f>
        <v>37112</v>
      </c>
      <c r="U6" s="25"/>
      <c r="V6" s="25">
        <f>INDEX(USD!$H$5:$H$201,MATCH($Q6,USD!$D$5:$D$201,0))</f>
        <v>1</v>
      </c>
      <c r="W6" s="25">
        <f>INDEX(USD!$I$5:$I$201,MATCH($Q6,USD!$D$5:$D$201,0))</f>
        <v>1</v>
      </c>
      <c r="X6" s="25">
        <f>INDEX(USD!$J$5:$J$201,MATCH($Q6,USD!$D$5:$D$201,0))</f>
        <v>1</v>
      </c>
      <c r="Y6" s="25">
        <f>INDEX(USD!$K$5:$K$201,MATCH($Q6,USD!$D$5:$D$201,0))</f>
        <v>1</v>
      </c>
      <c r="Z6" s="25" t="str">
        <f>INDEX(USD!$L$5:$L$201,MATCH($Q6,USD!$D$5:$D$201,0))</f>
        <v>MID</v>
      </c>
      <c r="AP6" s="9" t="str">
        <f>INDEX(EUR!$C$5:$C$200,MATCH($AQ6,EUR!$D$5:$D$200,0))</f>
        <v>OIS</v>
      </c>
      <c r="AQ6" s="9" t="str">
        <f>EUR!$D6</f>
        <v>EUREON2W=</v>
      </c>
      <c r="AR6" s="25" t="str">
        <f>INDEX(EUR!$B$5:$B$200,MATCH($AQ6,EUR!$D$5:$D$200,0))</f>
        <v>2W</v>
      </c>
      <c r="AS6" s="25">
        <f>INDEX(EUR!$N$5:$N$200,MATCH($AQ6,EUR!$D$5:$D$200,0))</f>
        <v>0</v>
      </c>
      <c r="AT6" s="27">
        <f>INDEX(EUR!$P$5:$P$200,MATCH($AQ6,EUR!$D$5:$D$200,0))</f>
        <v>36229</v>
      </c>
      <c r="AU6" s="25"/>
      <c r="AV6" s="25">
        <f>INDEX(EUR!$H$5:$H$200,MATCH($AQ6,EUR!$D$5:$D$200,0))</f>
        <v>1</v>
      </c>
      <c r="AW6" s="25">
        <f>INDEX(EUR!$I$5:$I$200,MATCH($AQ6,EUR!$D$5:$D$200,0))</f>
        <v>1</v>
      </c>
      <c r="AX6" s="25">
        <f>INDEX(EUR!$J$5:$J$200,MATCH($AQ6,EUR!$D$5:$D$200,0))</f>
        <v>1</v>
      </c>
      <c r="AY6" s="25">
        <f>INDEX(EUR!$K$5:$K$200,MATCH($AQ6,EUR!$D$5:$D$200,0))</f>
        <v>1</v>
      </c>
      <c r="AZ6" s="25" t="str">
        <f>INDEX(EUR!$L$5:$L$200,MATCH($AQ6,EUR!$D$5:$D$200,0))</f>
        <v>MID</v>
      </c>
      <c r="BC6" s="9" t="str">
        <f>INDEX(DKK!$C$5:$C$200,MATCH($BD6,DKK!$D$5:$D$200,0))</f>
        <v>OIS</v>
      </c>
      <c r="BD6" s="9" t="str">
        <f>DKK!$D6</f>
        <v>DKKAMTNC2M=</v>
      </c>
      <c r="BE6" s="25" t="str">
        <f>INDEX(DKK!$B$5:$B$200,MATCH($BD6,DKK!$D$5:$D$200,0))</f>
        <v>2M</v>
      </c>
      <c r="BF6" s="25">
        <f>INDEX(DKK!$N$5:$N$200,MATCH($BD6,DKK!$D$5:$D$200,0))</f>
        <v>0</v>
      </c>
      <c r="BG6" s="27">
        <f>INDEX(DKK!$P$5:$P$200,MATCH($BD6,DKK!$D$5:$D$200,0))</f>
        <v>37627</v>
      </c>
      <c r="BH6" s="25"/>
      <c r="BI6" s="25">
        <f>INDEX(DKK!$H$5:$H$200,MATCH($BD6,DKK!$D$5:$D$200,0))</f>
        <v>1</v>
      </c>
      <c r="BJ6" s="25">
        <f>INDEX(DKK!$I$5:$I$200,MATCH($BD6,DKK!$D$5:$D$200,0))</f>
        <v>1</v>
      </c>
      <c r="BK6" s="25">
        <f>INDEX(DKK!$J$5:$J$200,MATCH($BD6,DKK!$D$5:$D$200,0))</f>
        <v>1</v>
      </c>
      <c r="BL6" s="25">
        <f>INDEX(DKK!$K$5:$K$200,MATCH($BD6,DKK!$D$5:$D$200,0))</f>
        <v>1</v>
      </c>
      <c r="BM6" s="25" t="str">
        <f>INDEX(DKK!$L$5:$L$200,MATCH($BD6,DKK!$D$5:$D$200,0))</f>
        <v>MID</v>
      </c>
      <c r="BP6" s="9" t="str">
        <f>INDEX(GBP!$C$5:$C$200,MATCH($BQ6,GBP!$D$5:$D$200,0))</f>
        <v>OIS</v>
      </c>
      <c r="BQ6" s="9" t="str">
        <f>GBP!$D6</f>
        <v>GBP2WOIS=</v>
      </c>
      <c r="BR6" s="25" t="str">
        <f>INDEX(GBP!$B$5:$B$200,MATCH($BQ6,GBP!$D$5:$D$200,0))</f>
        <v>2W</v>
      </c>
      <c r="BS6" s="25">
        <f>INDEX(GBP!$N$5:$N$200,MATCH($BQ6,GBP!$D$5:$D$200,0))</f>
        <v>0</v>
      </c>
      <c r="BT6" s="27">
        <f>INDEX(GBP!$P$5:$P$200,MATCH($BQ6,GBP!$D$5:$D$200,0))</f>
        <v>41302</v>
      </c>
      <c r="BU6" s="25"/>
      <c r="BV6" s="25">
        <f>INDEX(GBP!$H$5:$H$200,MATCH($BQ6,GBP!$D$5:$D$200,0))</f>
        <v>1</v>
      </c>
      <c r="BW6" s="25">
        <f>INDEX(GBP!$I$5:$I$200,MATCH($BQ6,GBP!$D$5:$D$200,0))</f>
        <v>1</v>
      </c>
      <c r="BX6" s="25">
        <f>INDEX(GBP!$J$5:$J$200,MATCH($BQ6,GBP!$D$5:$D$200,0))</f>
        <v>1</v>
      </c>
      <c r="BY6" s="25">
        <f>INDEX(GBP!$K$5:$K$200,MATCH($BQ6,GBP!$D$5:$D$200,0))</f>
        <v>1</v>
      </c>
      <c r="BZ6" s="25" t="str">
        <f>INDEX(GBP!$L$5:$L$200,MATCH($BQ6,GBP!$D$5:$D$200,0))</f>
        <v>MID</v>
      </c>
    </row>
    <row r="7" spans="2:78" ht="15.75" x14ac:dyDescent="0.25">
      <c r="C7" s="9" t="str">
        <f>INDEX(SEK!$C$5:$C$200,MATCH($D7,SEK!$D$5:$D$200,0))</f>
        <v>OIS</v>
      </c>
      <c r="D7" s="9" t="str">
        <f>SEK!$D7</f>
        <v>SEKAMTNS3M=</v>
      </c>
      <c r="E7" s="25" t="str">
        <f>INDEX(SEK!$B$5:$B$200,MATCH($D7,SEK!$D$5:$D$200,0))</f>
        <v>3M</v>
      </c>
      <c r="F7" s="25">
        <f>INDEX(SEK!$N$5:$N$200,MATCH($D7,SEK!$D$5:$D$200,0))</f>
        <v>0</v>
      </c>
      <c r="G7" s="27">
        <f>INDEX(SEK!$P$5:$P$200,MATCH($D7,SEK!$D$5:$D$200,0))</f>
        <v>37502</v>
      </c>
      <c r="H7" s="25"/>
      <c r="I7" s="25">
        <f>INDEX(SEK!$H$5:$H$200,MATCH($D7,SEK!$D$5:$D$200,0))</f>
        <v>1</v>
      </c>
      <c r="J7" s="25">
        <f>INDEX(SEK!$I$5:$I$200,MATCH($D7,SEK!$D$5:$D$200,0))</f>
        <v>1</v>
      </c>
      <c r="K7" s="25">
        <f>INDEX(SEK!$J$5:$J$200,MATCH($D7,SEK!$D$5:$D$200,0))</f>
        <v>1</v>
      </c>
      <c r="L7" s="25">
        <f>INDEX(SEK!$K$5:$K$200,MATCH($D7,SEK!$D$5:$D$200,0))</f>
        <v>1</v>
      </c>
      <c r="M7" s="25" t="str">
        <f>INDEX(SEK!$L$5:$L$200,MATCH($D7,SEK!$D$5:$D$200,0))</f>
        <v>MID</v>
      </c>
      <c r="P7" s="9" t="str">
        <f>INDEX(USD!$C$5:$C$201,MATCH($Q7,USD!$D$5:$D$201,0))</f>
        <v>OIS</v>
      </c>
      <c r="Q7" s="9" t="str">
        <f>USD!$D7</f>
        <v>USD3MOIS=ICAP</v>
      </c>
      <c r="R7" s="25" t="str">
        <f>INDEX(USD!$B$5:$B$201,MATCH($Q7,USD!$D$5:$D$201,0))</f>
        <v>3M</v>
      </c>
      <c r="S7" s="25">
        <f>INDEX(USD!$N$5:$N$201,MATCH($Q7,USD!$D$5:$D$201,0))</f>
        <v>0</v>
      </c>
      <c r="T7" s="27">
        <f>INDEX(USD!$P$5:$P$201,MATCH($Q7,USD!$D$5:$D$201,0))</f>
        <v>37112</v>
      </c>
      <c r="U7" s="25"/>
      <c r="V7" s="25">
        <f>INDEX(USD!$H$5:$H$201,MATCH($Q7,USD!$D$5:$D$201,0))</f>
        <v>1</v>
      </c>
      <c r="W7" s="25">
        <f>INDEX(USD!$I$5:$I$201,MATCH($Q7,USD!$D$5:$D$201,0))</f>
        <v>1</v>
      </c>
      <c r="X7" s="25">
        <f>INDEX(USD!$J$5:$J$201,MATCH($Q7,USD!$D$5:$D$201,0))</f>
        <v>1</v>
      </c>
      <c r="Y7" s="25">
        <f>INDEX(USD!$K$5:$K$201,MATCH($Q7,USD!$D$5:$D$201,0))</f>
        <v>1</v>
      </c>
      <c r="Z7" s="25" t="str">
        <f>INDEX(USD!$L$5:$L$201,MATCH($Q7,USD!$D$5:$D$201,0))</f>
        <v>MID</v>
      </c>
      <c r="AB7" s="8" t="s">
        <v>2</v>
      </c>
      <c r="AC7" s="8" t="s">
        <v>55</v>
      </c>
      <c r="AD7" s="8" t="s">
        <v>56</v>
      </c>
      <c r="AE7" s="8" t="s">
        <v>0</v>
      </c>
      <c r="AF7" s="8" t="s">
        <v>235</v>
      </c>
      <c r="AG7" s="8" t="s">
        <v>566</v>
      </c>
      <c r="AH7" s="8" t="s">
        <v>565</v>
      </c>
      <c r="AI7" s="8" t="s">
        <v>567</v>
      </c>
      <c r="AJ7" s="8" t="s">
        <v>568</v>
      </c>
      <c r="AK7" s="8" t="s">
        <v>569</v>
      </c>
      <c r="AL7" s="8" t="s">
        <v>570</v>
      </c>
      <c r="AM7" s="8" t="s">
        <v>564</v>
      </c>
      <c r="AP7" s="9" t="str">
        <f>INDEX(EUR!$C$5:$C$200,MATCH($AQ7,EUR!$D$5:$D$200,0))</f>
        <v>OIS</v>
      </c>
      <c r="AQ7" s="9" t="str">
        <f>EUR!$D7</f>
        <v>EUREON3W=</v>
      </c>
      <c r="AR7" s="25" t="str">
        <f>INDEX(EUR!$B$5:$B$200,MATCH($AQ7,EUR!$D$5:$D$200,0))</f>
        <v>3W</v>
      </c>
      <c r="AS7" s="25">
        <f>INDEX(EUR!$N$5:$N$200,MATCH($AQ7,EUR!$D$5:$D$200,0))</f>
        <v>0</v>
      </c>
      <c r="AT7" s="27">
        <f>INDEX(EUR!$P$5:$P$200,MATCH($AQ7,EUR!$D$5:$D$200,0))</f>
        <v>36229</v>
      </c>
      <c r="AU7" s="25"/>
      <c r="AV7" s="25">
        <f>INDEX(EUR!$H$5:$H$200,MATCH($AQ7,EUR!$D$5:$D$200,0))</f>
        <v>1</v>
      </c>
      <c r="AW7" s="25">
        <f>INDEX(EUR!$I$5:$I$200,MATCH($AQ7,EUR!$D$5:$D$200,0))</f>
        <v>1</v>
      </c>
      <c r="AX7" s="25">
        <f>INDEX(EUR!$J$5:$J$200,MATCH($AQ7,EUR!$D$5:$D$200,0))</f>
        <v>1</v>
      </c>
      <c r="AY7" s="25">
        <f>INDEX(EUR!$K$5:$K$200,MATCH($AQ7,EUR!$D$5:$D$200,0))</f>
        <v>1</v>
      </c>
      <c r="AZ7" s="25" t="str">
        <f>INDEX(EUR!$L$5:$L$200,MATCH($AQ7,EUR!$D$5:$D$200,0))</f>
        <v>MID</v>
      </c>
      <c r="BC7" s="9" t="str">
        <f>INDEX(DKK!$C$5:$C$200,MATCH($BD7,DKK!$D$5:$D$200,0))</f>
        <v>OIS</v>
      </c>
      <c r="BD7" s="9" t="str">
        <f>DKK!$D7</f>
        <v>DKKAMTNC3M=</v>
      </c>
      <c r="BE7" s="25" t="str">
        <f>INDEX(DKK!$B$5:$B$200,MATCH($BD7,DKK!$D$5:$D$200,0))</f>
        <v>3M</v>
      </c>
      <c r="BF7" s="25">
        <f>INDEX(DKK!$N$5:$N$200,MATCH($BD7,DKK!$D$5:$D$200,0))</f>
        <v>0</v>
      </c>
      <c r="BG7" s="27">
        <f>INDEX(DKK!$P$5:$P$200,MATCH($BD7,DKK!$D$5:$D$200,0))</f>
        <v>37627</v>
      </c>
      <c r="BH7" s="25"/>
      <c r="BI7" s="25">
        <f>INDEX(DKK!$H$5:$H$200,MATCH($BD7,DKK!$D$5:$D$200,0))</f>
        <v>1</v>
      </c>
      <c r="BJ7" s="25">
        <f>INDEX(DKK!$I$5:$I$200,MATCH($BD7,DKK!$D$5:$D$200,0))</f>
        <v>1</v>
      </c>
      <c r="BK7" s="25">
        <f>INDEX(DKK!$J$5:$J$200,MATCH($BD7,DKK!$D$5:$D$200,0))</f>
        <v>1</v>
      </c>
      <c r="BL7" s="25">
        <f>INDEX(DKK!$K$5:$K$200,MATCH($BD7,DKK!$D$5:$D$200,0))</f>
        <v>1</v>
      </c>
      <c r="BM7" s="25" t="str">
        <f>INDEX(DKK!$L$5:$L$200,MATCH($BD7,DKK!$D$5:$D$200,0))</f>
        <v>MID</v>
      </c>
      <c r="BP7" s="9" t="str">
        <f>INDEX(GBP!$C$5:$C$200,MATCH($BQ7,GBP!$D$5:$D$200,0))</f>
        <v>OIS</v>
      </c>
      <c r="BQ7" s="9" t="str">
        <f>GBP!$D7</f>
        <v>GBP1MOIS=</v>
      </c>
      <c r="BR7" s="25" t="str">
        <f>INDEX(GBP!$B$5:$B$200,MATCH($BQ7,GBP!$D$5:$D$200,0))</f>
        <v>1M</v>
      </c>
      <c r="BS7" s="25">
        <f>INDEX(GBP!$N$5:$N$200,MATCH($BQ7,GBP!$D$5:$D$200,0))</f>
        <v>0</v>
      </c>
      <c r="BT7" s="27">
        <f>INDEX(GBP!$P$5:$P$200,MATCH($BQ7,GBP!$D$5:$D$200,0))</f>
        <v>39322</v>
      </c>
      <c r="BU7" s="25"/>
      <c r="BV7" s="25">
        <f>INDEX(GBP!$H$5:$H$200,MATCH($BQ7,GBP!$D$5:$D$200,0))</f>
        <v>1</v>
      </c>
      <c r="BW7" s="25">
        <f>INDEX(GBP!$I$5:$I$200,MATCH($BQ7,GBP!$D$5:$D$200,0))</f>
        <v>1</v>
      </c>
      <c r="BX7" s="25">
        <f>INDEX(GBP!$J$5:$J$200,MATCH($BQ7,GBP!$D$5:$D$200,0))</f>
        <v>1</v>
      </c>
      <c r="BY7" s="25">
        <f>INDEX(GBP!$K$5:$K$200,MATCH($BQ7,GBP!$D$5:$D$200,0))</f>
        <v>1</v>
      </c>
      <c r="BZ7" s="25" t="str">
        <f>INDEX(GBP!$L$5:$L$200,MATCH($BQ7,GBP!$D$5:$D$200,0))</f>
        <v>MID</v>
      </c>
    </row>
    <row r="8" spans="2:78" x14ac:dyDescent="0.25">
      <c r="C8" s="9" t="str">
        <f>INDEX(SEK!$C$5:$C$200,MATCH($D8,SEK!$D$5:$D$200,0))</f>
        <v>OIS</v>
      </c>
      <c r="D8" s="9" t="str">
        <f>SEK!$D8</f>
        <v>SEKAMTNS6M=</v>
      </c>
      <c r="E8" s="25" t="str">
        <f>INDEX(SEK!$B$5:$B$200,MATCH($D8,SEK!$D$5:$D$200,0))</f>
        <v>6M</v>
      </c>
      <c r="F8" s="25">
        <f>INDEX(SEK!$N$5:$N$200,MATCH($D8,SEK!$D$5:$D$200,0))</f>
        <v>0</v>
      </c>
      <c r="G8" s="27">
        <f>INDEX(SEK!$P$5:$P$200,MATCH($D8,SEK!$D$5:$D$200,0))</f>
        <v>37502</v>
      </c>
      <c r="H8" s="25"/>
      <c r="I8" s="25">
        <f>INDEX(SEK!$H$5:$H$200,MATCH($D8,SEK!$D$5:$D$200,0))</f>
        <v>1</v>
      </c>
      <c r="J8" s="25">
        <f>INDEX(SEK!$I$5:$I$200,MATCH($D8,SEK!$D$5:$D$200,0))</f>
        <v>1</v>
      </c>
      <c r="K8" s="25">
        <f>INDEX(SEK!$J$5:$J$200,MATCH($D8,SEK!$D$5:$D$200,0))</f>
        <v>1</v>
      </c>
      <c r="L8" s="25">
        <f>INDEX(SEK!$K$5:$K$200,MATCH($D8,SEK!$D$5:$D$200,0))</f>
        <v>1</v>
      </c>
      <c r="M8" s="25" t="str">
        <f>INDEX(SEK!$L$5:$L$200,MATCH($D8,SEK!$D$5:$D$200,0))</f>
        <v>MID</v>
      </c>
      <c r="P8" s="9" t="str">
        <f>INDEX(USD!$C$5:$C$201,MATCH($Q8,USD!$D$5:$D$201,0))</f>
        <v>OIS</v>
      </c>
      <c r="Q8" s="9" t="str">
        <f>USD!$D8</f>
        <v>USD4MOIS=ICAP</v>
      </c>
      <c r="R8" s="25" t="str">
        <f>INDEX(USD!$B$5:$B$201,MATCH($Q8,USD!$D$5:$D$201,0))</f>
        <v>4M</v>
      </c>
      <c r="S8" s="25">
        <f>INDEX(USD!$N$5:$N$201,MATCH($Q8,USD!$D$5:$D$201,0))</f>
        <v>0</v>
      </c>
      <c r="T8" s="27">
        <f>INDEX(USD!$P$5:$P$201,MATCH($Q8,USD!$D$5:$D$201,0))</f>
        <v>37112</v>
      </c>
      <c r="U8" s="25"/>
      <c r="V8" s="25">
        <f>INDEX(USD!$H$5:$H$201,MATCH($Q8,USD!$D$5:$D$201,0))</f>
        <v>1</v>
      </c>
      <c r="W8" s="25">
        <f>INDEX(USD!$I$5:$I$201,MATCH($Q8,USD!$D$5:$D$201,0))</f>
        <v>1</v>
      </c>
      <c r="X8" s="25">
        <f>INDEX(USD!$J$5:$J$201,MATCH($Q8,USD!$D$5:$D$201,0))</f>
        <v>1</v>
      </c>
      <c r="Y8" s="25">
        <f>INDEX(USD!$K$5:$K$201,MATCH($Q8,USD!$D$5:$D$201,0))</f>
        <v>1</v>
      </c>
      <c r="Z8" s="25" t="str">
        <f>INDEX(USD!$L$5:$L$201,MATCH($Q8,USD!$D$5:$D$201,0))</f>
        <v>MID</v>
      </c>
      <c r="AC8" s="9" t="str">
        <f>INDEX(NOK!$C$5:$C$199,MATCH($AD8,NOK!$D$5:$D$199,0))</f>
        <v>IBOR</v>
      </c>
      <c r="AD8" s="9" t="str">
        <f>NOK!$D5</f>
        <v>OINOKSWD=</v>
      </c>
      <c r="AE8" s="25" t="str">
        <f>INDEX(NOK!$B$5:$B$199,MATCH($AD8,NOK!$D$5:$D$199,0))</f>
        <v>SW</v>
      </c>
      <c r="AF8" s="25">
        <f>INDEX(NOK!$N$5:$N$199,MATCH($AD8,NOK!$D$5:$D$199,0))</f>
        <v>0</v>
      </c>
      <c r="AG8" s="27">
        <f>INDEX(NOK!$P$5:$P$199,MATCH($AD8,NOK!$D$5:$D$199,0))</f>
        <v>42146</v>
      </c>
      <c r="AH8" s="25"/>
      <c r="AI8" s="25">
        <f>INDEX(NOK!$H$5:$H$199,MATCH($AD8,NOK!$D$5:$D$199,0))</f>
        <v>1</v>
      </c>
      <c r="AJ8" s="25">
        <f>INDEX(NOK!$I$5:$I$199,MATCH($AD8,NOK!$D$5:$D$199,0))</f>
        <v>1</v>
      </c>
      <c r="AK8" s="25">
        <f>INDEX(NOK!$J$5:$J$199,MATCH($AD8,NOK!$D$5:$D$199,0))</f>
        <v>1</v>
      </c>
      <c r="AL8" s="25">
        <f>INDEX(NOK!$K$5:$K$199,MATCH($AD8,NOK!$D$5:$D$199,0))</f>
        <v>1</v>
      </c>
      <c r="AM8" s="25" t="str">
        <f>INDEX(NOK!$L$5:$L$199,MATCH($AD8,NOK!$D$5:$D$199,0))</f>
        <v>MID</v>
      </c>
      <c r="AP8" s="9" t="str">
        <f>INDEX(EUR!$C$5:$C$200,MATCH($AQ8,EUR!$D$5:$D$200,0))</f>
        <v>OIS</v>
      </c>
      <c r="AQ8" s="9" t="str">
        <f>EUR!$D8</f>
        <v>EUREON1M=</v>
      </c>
      <c r="AR8" s="25" t="str">
        <f>INDEX(EUR!$B$5:$B$200,MATCH($AQ8,EUR!$D$5:$D$200,0))</f>
        <v>1M</v>
      </c>
      <c r="AS8" s="25">
        <f>INDEX(EUR!$N$5:$N$200,MATCH($AQ8,EUR!$D$5:$D$200,0))</f>
        <v>0</v>
      </c>
      <c r="AT8" s="27">
        <f>INDEX(EUR!$P$5:$P$200,MATCH($AQ8,EUR!$D$5:$D$200,0))</f>
        <v>36164</v>
      </c>
      <c r="AU8" s="25"/>
      <c r="AV8" s="25">
        <f>INDEX(EUR!$H$5:$H$200,MATCH($AQ8,EUR!$D$5:$D$200,0))</f>
        <v>1</v>
      </c>
      <c r="AW8" s="25">
        <f>INDEX(EUR!$I$5:$I$200,MATCH($AQ8,EUR!$D$5:$D$200,0))</f>
        <v>1</v>
      </c>
      <c r="AX8" s="25">
        <f>INDEX(EUR!$J$5:$J$200,MATCH($AQ8,EUR!$D$5:$D$200,0))</f>
        <v>1</v>
      </c>
      <c r="AY8" s="25">
        <f>INDEX(EUR!$K$5:$K$200,MATCH($AQ8,EUR!$D$5:$D$200,0))</f>
        <v>1</v>
      </c>
      <c r="AZ8" s="25" t="str">
        <f>INDEX(EUR!$L$5:$L$200,MATCH($AQ8,EUR!$D$5:$D$200,0))</f>
        <v>MID</v>
      </c>
      <c r="BC8" s="9" t="str">
        <f>INDEX(DKK!$C$5:$C$200,MATCH($BD8,DKK!$D$5:$D$200,0))</f>
        <v>OIS</v>
      </c>
      <c r="BD8" s="9" t="str">
        <f>DKK!$D8</f>
        <v>DKKAMTNC6M=</v>
      </c>
      <c r="BE8" s="25" t="str">
        <f>INDEX(DKK!$B$5:$B$200,MATCH($BD8,DKK!$D$5:$D$200,0))</f>
        <v>6M</v>
      </c>
      <c r="BF8" s="25">
        <f>INDEX(DKK!$N$5:$N$200,MATCH($BD8,DKK!$D$5:$D$200,0))</f>
        <v>0</v>
      </c>
      <c r="BG8" s="27">
        <f>INDEX(DKK!$P$5:$P$200,MATCH($BD8,DKK!$D$5:$D$200,0))</f>
        <v>37627</v>
      </c>
      <c r="BH8" s="25"/>
      <c r="BI8" s="25">
        <f>INDEX(DKK!$H$5:$H$200,MATCH($BD8,DKK!$D$5:$D$200,0))</f>
        <v>1</v>
      </c>
      <c r="BJ8" s="25">
        <f>INDEX(DKK!$I$5:$I$200,MATCH($BD8,DKK!$D$5:$D$200,0))</f>
        <v>1</v>
      </c>
      <c r="BK8" s="25">
        <f>INDEX(DKK!$J$5:$J$200,MATCH($BD8,DKK!$D$5:$D$200,0))</f>
        <v>1</v>
      </c>
      <c r="BL8" s="25">
        <f>INDEX(DKK!$K$5:$K$200,MATCH($BD8,DKK!$D$5:$D$200,0))</f>
        <v>1</v>
      </c>
      <c r="BM8" s="25" t="str">
        <f>INDEX(DKK!$L$5:$L$200,MATCH($BD8,DKK!$D$5:$D$200,0))</f>
        <v>MID</v>
      </c>
      <c r="BP8" s="9" t="str">
        <f>INDEX(GBP!$C$5:$C$200,MATCH($BQ8,GBP!$D$5:$D$200,0))</f>
        <v>OIS</v>
      </c>
      <c r="BQ8" s="9" t="str">
        <f>GBP!$D8</f>
        <v>GBP2MOIS=</v>
      </c>
      <c r="BR8" s="25" t="str">
        <f>INDEX(GBP!$B$5:$B$200,MATCH($BQ8,GBP!$D$5:$D$200,0))</f>
        <v>2M</v>
      </c>
      <c r="BS8" s="25">
        <f>INDEX(GBP!$N$5:$N$200,MATCH($BQ8,GBP!$D$5:$D$200,0))</f>
        <v>0</v>
      </c>
      <c r="BT8" s="27">
        <f>INDEX(GBP!$P$5:$P$200,MATCH($BQ8,GBP!$D$5:$D$200,0))</f>
        <v>39317</v>
      </c>
      <c r="BU8" s="25"/>
      <c r="BV8" s="25">
        <f>INDEX(GBP!$H$5:$H$200,MATCH($BQ8,GBP!$D$5:$D$200,0))</f>
        <v>1</v>
      </c>
      <c r="BW8" s="25">
        <f>INDEX(GBP!$I$5:$I$200,MATCH($BQ8,GBP!$D$5:$D$200,0))</f>
        <v>1</v>
      </c>
      <c r="BX8" s="25">
        <f>INDEX(GBP!$J$5:$J$200,MATCH($BQ8,GBP!$D$5:$D$200,0))</f>
        <v>1</v>
      </c>
      <c r="BY8" s="25">
        <f>INDEX(GBP!$K$5:$K$200,MATCH($BQ8,GBP!$D$5:$D$200,0))</f>
        <v>1</v>
      </c>
      <c r="BZ8" s="25" t="str">
        <f>INDEX(GBP!$L$5:$L$200,MATCH($BQ8,GBP!$D$5:$D$200,0))</f>
        <v>MID</v>
      </c>
    </row>
    <row r="9" spans="2:78" x14ac:dyDescent="0.25">
      <c r="C9" s="9" t="str">
        <f>INDEX(SEK!$C$5:$C$200,MATCH($D9,SEK!$D$5:$D$200,0))</f>
        <v>OIS</v>
      </c>
      <c r="D9" s="9" t="str">
        <f>SEK!$D9</f>
        <v>SEKAMTNS9M=</v>
      </c>
      <c r="E9" s="25" t="str">
        <f>INDEX(SEK!$B$5:$B$200,MATCH($D9,SEK!$D$5:$D$200,0))</f>
        <v>9M</v>
      </c>
      <c r="F9" s="25">
        <f>INDEX(SEK!$N$5:$N$200,MATCH($D9,SEK!$D$5:$D$200,0))</f>
        <v>0</v>
      </c>
      <c r="G9" s="27">
        <f>INDEX(SEK!$P$5:$P$200,MATCH($D9,SEK!$D$5:$D$200,0))</f>
        <v>37502</v>
      </c>
      <c r="H9" s="25"/>
      <c r="I9" s="25">
        <f>INDEX(SEK!$H$5:$H$200,MATCH($D9,SEK!$D$5:$D$200,0))</f>
        <v>1</v>
      </c>
      <c r="J9" s="25">
        <f>INDEX(SEK!$I$5:$I$200,MATCH($D9,SEK!$D$5:$D$200,0))</f>
        <v>1</v>
      </c>
      <c r="K9" s="25">
        <f>INDEX(SEK!$J$5:$J$200,MATCH($D9,SEK!$D$5:$D$200,0))</f>
        <v>1</v>
      </c>
      <c r="L9" s="25">
        <f>INDEX(SEK!$K$5:$K$200,MATCH($D9,SEK!$D$5:$D$200,0))</f>
        <v>1</v>
      </c>
      <c r="M9" s="25" t="str">
        <f>INDEX(SEK!$L$5:$L$200,MATCH($D9,SEK!$D$5:$D$200,0))</f>
        <v>MID</v>
      </c>
      <c r="P9" s="9" t="str">
        <f>INDEX(USD!$C$5:$C$201,MATCH($Q9,USD!$D$5:$D$201,0))</f>
        <v>OIS</v>
      </c>
      <c r="Q9" s="9" t="str">
        <f>USD!$D9</f>
        <v>USD5MOIS=ICAP</v>
      </c>
      <c r="R9" s="25" t="str">
        <f>INDEX(USD!$B$5:$B$201,MATCH($Q9,USD!$D$5:$D$201,0))</f>
        <v>5M</v>
      </c>
      <c r="S9" s="25">
        <f>INDEX(USD!$N$5:$N$201,MATCH($Q9,USD!$D$5:$D$201,0))</f>
        <v>0</v>
      </c>
      <c r="T9" s="27">
        <f>INDEX(USD!$P$5:$P$201,MATCH($Q9,USD!$D$5:$D$201,0))</f>
        <v>37112</v>
      </c>
      <c r="U9" s="25"/>
      <c r="V9" s="25">
        <f>INDEX(USD!$H$5:$H$201,MATCH($Q9,USD!$D$5:$D$201,0))</f>
        <v>1</v>
      </c>
      <c r="W9" s="25">
        <f>INDEX(USD!$I$5:$I$201,MATCH($Q9,USD!$D$5:$D$201,0))</f>
        <v>1</v>
      </c>
      <c r="X9" s="25">
        <f>INDEX(USD!$J$5:$J$201,MATCH($Q9,USD!$D$5:$D$201,0))</f>
        <v>1</v>
      </c>
      <c r="Y9" s="25">
        <f>INDEX(USD!$K$5:$K$201,MATCH($Q9,USD!$D$5:$D$201,0))</f>
        <v>1</v>
      </c>
      <c r="Z9" s="25" t="str">
        <f>INDEX(USD!$L$5:$L$201,MATCH($Q9,USD!$D$5:$D$201,0))</f>
        <v>MID</v>
      </c>
      <c r="AC9" s="9" t="str">
        <f>INDEX(NOK!$C$5:$C$199,MATCH($AD9,NOK!$D$5:$D$199,0))</f>
        <v>IBOR</v>
      </c>
      <c r="AD9" s="9" t="str">
        <f>NOK!$D6</f>
        <v>OINOK1MD=</v>
      </c>
      <c r="AE9" s="25" t="str">
        <f>INDEX(NOK!$B$5:$B$199,MATCH($AD9,NOK!$D$5:$D$199,0))</f>
        <v>1M</v>
      </c>
      <c r="AF9" s="25">
        <f>INDEX(NOK!$N$5:$N$199,MATCH($AD9,NOK!$D$5:$D$199,0))</f>
        <v>0</v>
      </c>
      <c r="AG9" s="27">
        <f>INDEX(NOK!$P$5:$P$199,MATCH($AD9,NOK!$D$5:$D$199,0))</f>
        <v>42146</v>
      </c>
      <c r="AH9" s="25"/>
      <c r="AI9" s="25">
        <f>INDEX(NOK!$H$5:$H$199,MATCH($AD9,NOK!$D$5:$D$199,0))</f>
        <v>1</v>
      </c>
      <c r="AJ9" s="25">
        <f>INDEX(NOK!$I$5:$I$199,MATCH($AD9,NOK!$D$5:$D$199,0))</f>
        <v>1</v>
      </c>
      <c r="AK9" s="25">
        <f>INDEX(NOK!$J$5:$J$199,MATCH($AD9,NOK!$D$5:$D$199,0))</f>
        <v>1</v>
      </c>
      <c r="AL9" s="25">
        <f>INDEX(NOK!$K$5:$K$199,MATCH($AD9,NOK!$D$5:$D$199,0))</f>
        <v>1</v>
      </c>
      <c r="AM9" s="25" t="str">
        <f>INDEX(NOK!$L$5:$L$199,MATCH($AD9,NOK!$D$5:$D$199,0))</f>
        <v>MID</v>
      </c>
      <c r="AP9" s="9" t="str">
        <f>INDEX(EUR!$C$5:$C$200,MATCH($AQ9,EUR!$D$5:$D$200,0))</f>
        <v>OIS</v>
      </c>
      <c r="AQ9" s="9" t="str">
        <f>EUR!$D9</f>
        <v>EUREON2M=</v>
      </c>
      <c r="AR9" s="25" t="str">
        <f>INDEX(EUR!$B$5:$B$200,MATCH($AQ9,EUR!$D$5:$D$200,0))</f>
        <v>2M</v>
      </c>
      <c r="AS9" s="25">
        <f>INDEX(EUR!$N$5:$N$200,MATCH($AQ9,EUR!$D$5:$D$200,0))</f>
        <v>0</v>
      </c>
      <c r="AT9" s="27">
        <f>INDEX(EUR!$P$5:$P$200,MATCH($AQ9,EUR!$D$5:$D$200,0))</f>
        <v>36164</v>
      </c>
      <c r="AU9" s="25"/>
      <c r="AV9" s="25">
        <f>INDEX(EUR!$H$5:$H$200,MATCH($AQ9,EUR!$D$5:$D$200,0))</f>
        <v>1</v>
      </c>
      <c r="AW9" s="25">
        <f>INDEX(EUR!$I$5:$I$200,MATCH($AQ9,EUR!$D$5:$D$200,0))</f>
        <v>1</v>
      </c>
      <c r="AX9" s="25">
        <f>INDEX(EUR!$J$5:$J$200,MATCH($AQ9,EUR!$D$5:$D$200,0))</f>
        <v>1</v>
      </c>
      <c r="AY9" s="25">
        <f>INDEX(EUR!$K$5:$K$200,MATCH($AQ9,EUR!$D$5:$D$200,0))</f>
        <v>1</v>
      </c>
      <c r="AZ9" s="25" t="str">
        <f>INDEX(EUR!$L$5:$L$200,MATCH($AQ9,EUR!$D$5:$D$200,0))</f>
        <v>MID</v>
      </c>
      <c r="BC9" s="9" t="str">
        <f>INDEX(DKK!$C$5:$C$200,MATCH($BD9,DKK!$D$5:$D$200,0))</f>
        <v>OIS</v>
      </c>
      <c r="BD9" s="9" t="str">
        <f>DKK!$D9</f>
        <v>DKKAMTNC9M=</v>
      </c>
      <c r="BE9" s="25" t="str">
        <f>INDEX(DKK!$B$5:$B$200,MATCH($BD9,DKK!$D$5:$D$200,0))</f>
        <v>9M</v>
      </c>
      <c r="BF9" s="25">
        <f>INDEX(DKK!$N$5:$N$200,MATCH($BD9,DKK!$D$5:$D$200,0))</f>
        <v>0</v>
      </c>
      <c r="BG9" s="27">
        <f>INDEX(DKK!$P$5:$P$200,MATCH($BD9,DKK!$D$5:$D$200,0))</f>
        <v>37627</v>
      </c>
      <c r="BH9" s="25"/>
      <c r="BI9" s="25">
        <f>INDEX(DKK!$H$5:$H$200,MATCH($BD9,DKK!$D$5:$D$200,0))</f>
        <v>1</v>
      </c>
      <c r="BJ9" s="25">
        <f>INDEX(DKK!$I$5:$I$200,MATCH($BD9,DKK!$D$5:$D$200,0))</f>
        <v>1</v>
      </c>
      <c r="BK9" s="25">
        <f>INDEX(DKK!$J$5:$J$200,MATCH($BD9,DKK!$D$5:$D$200,0))</f>
        <v>1</v>
      </c>
      <c r="BL9" s="25">
        <f>INDEX(DKK!$K$5:$K$200,MATCH($BD9,DKK!$D$5:$D$200,0))</f>
        <v>1</v>
      </c>
      <c r="BM9" s="25" t="str">
        <f>INDEX(DKK!$L$5:$L$200,MATCH($BD9,DKK!$D$5:$D$200,0))</f>
        <v>MID</v>
      </c>
      <c r="BP9" s="9" t="str">
        <f>INDEX(GBP!$C$5:$C$200,MATCH($BQ9,GBP!$D$5:$D$200,0))</f>
        <v>OIS</v>
      </c>
      <c r="BQ9" s="9" t="str">
        <f>GBP!$D9</f>
        <v>GBP3MOIS=</v>
      </c>
      <c r="BR9" s="25" t="str">
        <f>INDEX(GBP!$B$5:$B$200,MATCH($BQ9,GBP!$D$5:$D$200,0))</f>
        <v>3M</v>
      </c>
      <c r="BS9" s="25">
        <f>INDEX(GBP!$N$5:$N$200,MATCH($BQ9,GBP!$D$5:$D$200,0))</f>
        <v>0</v>
      </c>
      <c r="BT9" s="27">
        <f>INDEX(GBP!$P$5:$P$200,MATCH($BQ9,GBP!$D$5:$D$200,0))</f>
        <v>38005</v>
      </c>
      <c r="BU9" s="25"/>
      <c r="BV9" s="25">
        <f>INDEX(GBP!$H$5:$H$200,MATCH($BQ9,GBP!$D$5:$D$200,0))</f>
        <v>1</v>
      </c>
      <c r="BW9" s="25">
        <f>INDEX(GBP!$I$5:$I$200,MATCH($BQ9,GBP!$D$5:$D$200,0))</f>
        <v>1</v>
      </c>
      <c r="BX9" s="25">
        <f>INDEX(GBP!$J$5:$J$200,MATCH($BQ9,GBP!$D$5:$D$200,0))</f>
        <v>1</v>
      </c>
      <c r="BY9" s="25">
        <f>INDEX(GBP!$K$5:$K$200,MATCH($BQ9,GBP!$D$5:$D$200,0))</f>
        <v>1</v>
      </c>
      <c r="BZ9" s="25" t="str">
        <f>INDEX(GBP!$L$5:$L$200,MATCH($BQ9,GBP!$D$5:$D$200,0))</f>
        <v>MID</v>
      </c>
    </row>
    <row r="10" spans="2:78" x14ac:dyDescent="0.25">
      <c r="C10" s="9" t="str">
        <f>INDEX(SEK!$C$5:$C$200,MATCH($D10,SEK!$D$5:$D$200,0))</f>
        <v>OIS</v>
      </c>
      <c r="D10" s="9" t="str">
        <f>SEK!$D10</f>
        <v>SEKAMTNS1Y=</v>
      </c>
      <c r="E10" s="25" t="str">
        <f>INDEX(SEK!$B$5:$B$200,MATCH($D10,SEK!$D$5:$D$200,0))</f>
        <v>1Y</v>
      </c>
      <c r="F10" s="25">
        <f>INDEX(SEK!$N$5:$N$200,MATCH($D10,SEK!$D$5:$D$200,0))</f>
        <v>0</v>
      </c>
      <c r="G10" s="27">
        <f>INDEX(SEK!$P$5:$P$200,MATCH($D10,SEK!$D$5:$D$200,0))</f>
        <v>37497</v>
      </c>
      <c r="H10" s="25"/>
      <c r="I10" s="25">
        <f>INDEX(SEK!$H$5:$H$200,MATCH($D10,SEK!$D$5:$D$200,0))</f>
        <v>1</v>
      </c>
      <c r="J10" s="25">
        <f>INDEX(SEK!$I$5:$I$200,MATCH($D10,SEK!$D$5:$D$200,0))</f>
        <v>1</v>
      </c>
      <c r="K10" s="25">
        <f>INDEX(SEK!$J$5:$J$200,MATCH($D10,SEK!$D$5:$D$200,0))</f>
        <v>1</v>
      </c>
      <c r="L10" s="25">
        <f>INDEX(SEK!$K$5:$K$200,MATCH($D10,SEK!$D$5:$D$200,0))</f>
        <v>1</v>
      </c>
      <c r="M10" s="25" t="str">
        <f>INDEX(SEK!$L$5:$L$200,MATCH($D10,SEK!$D$5:$D$200,0))</f>
        <v>MID</v>
      </c>
      <c r="P10" s="9" t="str">
        <f>INDEX(USD!$C$5:$C$201,MATCH($Q10,USD!$D$5:$D$201,0))</f>
        <v>OIS</v>
      </c>
      <c r="Q10" s="9" t="str">
        <f>USD!$D10</f>
        <v>USD6MOIS=ICAP</v>
      </c>
      <c r="R10" s="25" t="str">
        <f>INDEX(USD!$B$5:$B$201,MATCH($Q10,USD!$D$5:$D$201,0))</f>
        <v>6M</v>
      </c>
      <c r="S10" s="25">
        <f>INDEX(USD!$N$5:$N$201,MATCH($Q10,USD!$D$5:$D$201,0))</f>
        <v>0</v>
      </c>
      <c r="T10" s="27">
        <f>INDEX(USD!$P$5:$P$201,MATCH($Q10,USD!$D$5:$D$201,0))</f>
        <v>37112</v>
      </c>
      <c r="U10" s="25"/>
      <c r="V10" s="25">
        <f>INDEX(USD!$H$5:$H$201,MATCH($Q10,USD!$D$5:$D$201,0))</f>
        <v>1</v>
      </c>
      <c r="W10" s="25">
        <f>INDEX(USD!$I$5:$I$201,MATCH($Q10,USD!$D$5:$D$201,0))</f>
        <v>1</v>
      </c>
      <c r="X10" s="25">
        <f>INDEX(USD!$J$5:$J$201,MATCH($Q10,USD!$D$5:$D$201,0))</f>
        <v>1</v>
      </c>
      <c r="Y10" s="25">
        <f>INDEX(USD!$K$5:$K$201,MATCH($Q10,USD!$D$5:$D$201,0))</f>
        <v>1</v>
      </c>
      <c r="Z10" s="25" t="str">
        <f>INDEX(USD!$L$5:$L$201,MATCH($Q10,USD!$D$5:$D$201,0))</f>
        <v>MID</v>
      </c>
      <c r="AC10" s="9" t="str">
        <f>INDEX(NOK!$C$5:$C$199,MATCH($AD10,NOK!$D$5:$D$199,0))</f>
        <v>IBOR</v>
      </c>
      <c r="AD10" s="9" t="str">
        <f>NOK!$D7</f>
        <v>OINOK2MD=</v>
      </c>
      <c r="AE10" s="25" t="str">
        <f>INDEX(NOK!$B$5:$B$199,MATCH($AD10,NOK!$D$5:$D$199,0))</f>
        <v>2M</v>
      </c>
      <c r="AF10" s="25">
        <f>INDEX(NOK!$N$5:$N$199,MATCH($AD10,NOK!$D$5:$D$199,0))</f>
        <v>0</v>
      </c>
      <c r="AG10" s="27">
        <f>INDEX(NOK!$P$5:$P$199,MATCH($AD10,NOK!$D$5:$D$199,0))</f>
        <v>42146</v>
      </c>
      <c r="AH10" s="25"/>
      <c r="AI10" s="25">
        <f>INDEX(NOK!$H$5:$H$199,MATCH($AD10,NOK!$D$5:$D$199,0))</f>
        <v>1</v>
      </c>
      <c r="AJ10" s="25">
        <f>INDEX(NOK!$I$5:$I$199,MATCH($AD10,NOK!$D$5:$D$199,0))</f>
        <v>1</v>
      </c>
      <c r="AK10" s="25">
        <f>INDEX(NOK!$J$5:$J$199,MATCH($AD10,NOK!$D$5:$D$199,0))</f>
        <v>1</v>
      </c>
      <c r="AL10" s="25">
        <f>INDEX(NOK!$K$5:$K$199,MATCH($AD10,NOK!$D$5:$D$199,0))</f>
        <v>1</v>
      </c>
      <c r="AM10" s="25" t="str">
        <f>INDEX(NOK!$L$5:$L$199,MATCH($AD10,NOK!$D$5:$D$199,0))</f>
        <v>MID</v>
      </c>
      <c r="AP10" s="9" t="str">
        <f>INDEX(EUR!$C$5:$C$200,MATCH($AQ10,EUR!$D$5:$D$200,0))</f>
        <v>OIS</v>
      </c>
      <c r="AQ10" s="9" t="str">
        <f>EUR!$D10</f>
        <v>EUREON3M=</v>
      </c>
      <c r="AR10" s="25" t="str">
        <f>INDEX(EUR!$B$5:$B$200,MATCH($AQ10,EUR!$D$5:$D$200,0))</f>
        <v>3M</v>
      </c>
      <c r="AS10" s="25">
        <f>INDEX(EUR!$N$5:$N$200,MATCH($AQ10,EUR!$D$5:$D$200,0))</f>
        <v>0</v>
      </c>
      <c r="AT10" s="27">
        <f>INDEX(EUR!$P$5:$P$200,MATCH($AQ10,EUR!$D$5:$D$200,0))</f>
        <v>36164</v>
      </c>
      <c r="AU10" s="25"/>
      <c r="AV10" s="25">
        <f>INDEX(EUR!$H$5:$H$200,MATCH($AQ10,EUR!$D$5:$D$200,0))</f>
        <v>1</v>
      </c>
      <c r="AW10" s="25">
        <f>INDEX(EUR!$I$5:$I$200,MATCH($AQ10,EUR!$D$5:$D$200,0))</f>
        <v>1</v>
      </c>
      <c r="AX10" s="25">
        <f>INDEX(EUR!$J$5:$J$200,MATCH($AQ10,EUR!$D$5:$D$200,0))</f>
        <v>1</v>
      </c>
      <c r="AY10" s="25">
        <f>INDEX(EUR!$K$5:$K$200,MATCH($AQ10,EUR!$D$5:$D$200,0))</f>
        <v>1</v>
      </c>
      <c r="AZ10" s="25" t="str">
        <f>INDEX(EUR!$L$5:$L$200,MATCH($AQ10,EUR!$D$5:$D$200,0))</f>
        <v>MID</v>
      </c>
      <c r="BC10" s="9" t="str">
        <f>INDEX(DKK!$C$5:$C$200,MATCH($BD10,DKK!$D$5:$D$200,0))</f>
        <v>OIS</v>
      </c>
      <c r="BD10" s="9" t="str">
        <f>DKK!$D10</f>
        <v>DKKAMTNC1Y=</v>
      </c>
      <c r="BE10" s="25" t="str">
        <f>INDEX(DKK!$B$5:$B$200,MATCH($BD10,DKK!$D$5:$D$200,0))</f>
        <v>1Y</v>
      </c>
      <c r="BF10" s="25">
        <f>INDEX(DKK!$N$5:$N$200,MATCH($BD10,DKK!$D$5:$D$200,0))</f>
        <v>0</v>
      </c>
      <c r="BG10" s="27">
        <f>INDEX(DKK!$P$5:$P$200,MATCH($BD10,DKK!$D$5:$D$200,0))</f>
        <v>37627</v>
      </c>
      <c r="BH10" s="25"/>
      <c r="BI10" s="25">
        <f>INDEX(DKK!$H$5:$H$200,MATCH($BD10,DKK!$D$5:$D$200,0))</f>
        <v>1</v>
      </c>
      <c r="BJ10" s="25">
        <f>INDEX(DKK!$I$5:$I$200,MATCH($BD10,DKK!$D$5:$D$200,0))</f>
        <v>1</v>
      </c>
      <c r="BK10" s="25">
        <f>INDEX(DKK!$J$5:$J$200,MATCH($BD10,DKK!$D$5:$D$200,0))</f>
        <v>1</v>
      </c>
      <c r="BL10" s="25">
        <f>INDEX(DKK!$K$5:$K$200,MATCH($BD10,DKK!$D$5:$D$200,0))</f>
        <v>1</v>
      </c>
      <c r="BM10" s="25" t="str">
        <f>INDEX(DKK!$L$5:$L$200,MATCH($BD10,DKK!$D$5:$D$200,0))</f>
        <v>MID</v>
      </c>
      <c r="BP10" s="9" t="str">
        <f>INDEX(GBP!$C$5:$C$200,MATCH($BQ10,GBP!$D$5:$D$200,0))</f>
        <v>OIS</v>
      </c>
      <c r="BQ10" s="9" t="str">
        <f>GBP!$D10</f>
        <v>GBP4MOIS=</v>
      </c>
      <c r="BR10" s="25" t="str">
        <f>INDEX(GBP!$B$5:$B$200,MATCH($BQ10,GBP!$D$5:$D$200,0))</f>
        <v>4M</v>
      </c>
      <c r="BS10" s="25">
        <f>INDEX(GBP!$N$5:$N$200,MATCH($BQ10,GBP!$D$5:$D$200,0))</f>
        <v>0</v>
      </c>
      <c r="BT10" s="27">
        <f>INDEX(GBP!$P$5:$P$200,MATCH($BQ10,GBP!$D$5:$D$200,0))</f>
        <v>39317</v>
      </c>
      <c r="BU10" s="25"/>
      <c r="BV10" s="25">
        <f>INDEX(GBP!$H$5:$H$200,MATCH($BQ10,GBP!$D$5:$D$200,0))</f>
        <v>1</v>
      </c>
      <c r="BW10" s="25">
        <f>INDEX(GBP!$I$5:$I$200,MATCH($BQ10,GBP!$D$5:$D$200,0))</f>
        <v>1</v>
      </c>
      <c r="BX10" s="25">
        <f>INDEX(GBP!$J$5:$J$200,MATCH($BQ10,GBP!$D$5:$D$200,0))</f>
        <v>1</v>
      </c>
      <c r="BY10" s="25">
        <f>INDEX(GBP!$K$5:$K$200,MATCH($BQ10,GBP!$D$5:$D$200,0))</f>
        <v>1</v>
      </c>
      <c r="BZ10" s="25" t="str">
        <f>INDEX(GBP!$L$5:$L$200,MATCH($BQ10,GBP!$D$5:$D$200,0))</f>
        <v>MID</v>
      </c>
    </row>
    <row r="11" spans="2:78" x14ac:dyDescent="0.25">
      <c r="C11" s="9" t="str">
        <f>INDEX(SEK!$C$5:$C$200,MATCH($D11,SEK!$D$5:$D$200,0))</f>
        <v>OIS</v>
      </c>
      <c r="D11" s="9" t="str">
        <f>SEK!$D11</f>
        <v>SEKAMTNS2Y=</v>
      </c>
      <c r="E11" s="25" t="str">
        <f>INDEX(SEK!$B$5:$B$200,MATCH($D11,SEK!$D$5:$D$200,0))</f>
        <v>2Y</v>
      </c>
      <c r="F11" s="25">
        <f>INDEX(SEK!$N$5:$N$200,MATCH($D11,SEK!$D$5:$D$200,0))</f>
        <v>0</v>
      </c>
      <c r="G11" s="27">
        <f>INDEX(SEK!$P$5:$P$200,MATCH($D11,SEK!$D$5:$D$200,0))</f>
        <v>41204</v>
      </c>
      <c r="H11" s="25"/>
      <c r="I11" s="25">
        <f>INDEX(SEK!$H$5:$H$200,MATCH($D11,SEK!$D$5:$D$200,0))</f>
        <v>1</v>
      </c>
      <c r="J11" s="25">
        <f>INDEX(SEK!$I$5:$I$200,MATCH($D11,SEK!$D$5:$D$200,0))</f>
        <v>1</v>
      </c>
      <c r="K11" s="25">
        <f>INDEX(SEK!$J$5:$J$200,MATCH($D11,SEK!$D$5:$D$200,0))</f>
        <v>1</v>
      </c>
      <c r="L11" s="25">
        <f>INDEX(SEK!$K$5:$K$200,MATCH($D11,SEK!$D$5:$D$200,0))</f>
        <v>1</v>
      </c>
      <c r="M11" s="25" t="str">
        <f>INDEX(SEK!$L$5:$L$200,MATCH($D11,SEK!$D$5:$D$200,0))</f>
        <v>MID</v>
      </c>
      <c r="P11" s="9" t="str">
        <f>INDEX(USD!$C$5:$C$201,MATCH($Q11,USD!$D$5:$D$201,0))</f>
        <v>OIS</v>
      </c>
      <c r="Q11" s="9" t="str">
        <f>USD!$D11</f>
        <v>USD7MOIS=ICAP</v>
      </c>
      <c r="R11" s="25" t="str">
        <f>INDEX(USD!$B$5:$B$201,MATCH($Q11,USD!$D$5:$D$201,0))</f>
        <v>7M</v>
      </c>
      <c r="S11" s="25">
        <f>INDEX(USD!$N$5:$N$201,MATCH($Q11,USD!$D$5:$D$201,0))</f>
        <v>0</v>
      </c>
      <c r="T11" s="27">
        <f>INDEX(USD!$P$5:$P$201,MATCH($Q11,USD!$D$5:$D$201,0))</f>
        <v>37112</v>
      </c>
      <c r="U11" s="25"/>
      <c r="V11" s="25">
        <f>INDEX(USD!$H$5:$H$201,MATCH($Q11,USD!$D$5:$D$201,0))</f>
        <v>1</v>
      </c>
      <c r="W11" s="25">
        <f>INDEX(USD!$I$5:$I$201,MATCH($Q11,USD!$D$5:$D$201,0))</f>
        <v>1</v>
      </c>
      <c r="X11" s="25">
        <f>INDEX(USD!$J$5:$J$201,MATCH($Q11,USD!$D$5:$D$201,0))</f>
        <v>1</v>
      </c>
      <c r="Y11" s="25">
        <f>INDEX(USD!$K$5:$K$201,MATCH($Q11,USD!$D$5:$D$201,0))</f>
        <v>1</v>
      </c>
      <c r="Z11" s="25" t="str">
        <f>INDEX(USD!$L$5:$L$201,MATCH($Q11,USD!$D$5:$D$201,0))</f>
        <v>MID</v>
      </c>
      <c r="AC11" s="9" t="str">
        <f>INDEX(NOK!$C$5:$C$199,MATCH($AD11,NOK!$D$5:$D$199,0))</f>
        <v>IBOR</v>
      </c>
      <c r="AD11" s="9" t="str">
        <f>NOK!$D8</f>
        <v>OINOK3MD=</v>
      </c>
      <c r="AE11" s="25" t="str">
        <f>INDEX(NOK!$B$5:$B$199,MATCH($AD11,NOK!$D$5:$D$199,0))</f>
        <v>3M</v>
      </c>
      <c r="AF11" s="25">
        <f>INDEX(NOK!$N$5:$N$199,MATCH($AD11,NOK!$D$5:$D$199,0))</f>
        <v>0</v>
      </c>
      <c r="AG11" s="27">
        <f>INDEX(NOK!$P$5:$P$199,MATCH($AD11,NOK!$D$5:$D$199,0))</f>
        <v>42146</v>
      </c>
      <c r="AH11" s="25"/>
      <c r="AI11" s="25">
        <f>INDEX(NOK!$H$5:$H$199,MATCH($AD11,NOK!$D$5:$D$199,0))</f>
        <v>1</v>
      </c>
      <c r="AJ11" s="25">
        <f>INDEX(NOK!$I$5:$I$199,MATCH($AD11,NOK!$D$5:$D$199,0))</f>
        <v>1</v>
      </c>
      <c r="AK11" s="25">
        <f>INDEX(NOK!$J$5:$J$199,MATCH($AD11,NOK!$D$5:$D$199,0))</f>
        <v>1</v>
      </c>
      <c r="AL11" s="25">
        <f>INDEX(NOK!$K$5:$K$199,MATCH($AD11,NOK!$D$5:$D$199,0))</f>
        <v>1</v>
      </c>
      <c r="AM11" s="25" t="str">
        <f>INDEX(NOK!$L$5:$L$199,MATCH($AD11,NOK!$D$5:$D$199,0))</f>
        <v>MID</v>
      </c>
      <c r="AP11" s="9" t="str">
        <f>INDEX(EUR!$C$5:$C$200,MATCH($AQ11,EUR!$D$5:$D$200,0))</f>
        <v>OIS</v>
      </c>
      <c r="AQ11" s="9" t="str">
        <f>EUR!$D11</f>
        <v>EUREON4M=</v>
      </c>
      <c r="AR11" s="25" t="str">
        <f>INDEX(EUR!$B$5:$B$200,MATCH($AQ11,EUR!$D$5:$D$200,0))</f>
        <v>4M</v>
      </c>
      <c r="AS11" s="25">
        <f>INDEX(EUR!$N$5:$N$200,MATCH($AQ11,EUR!$D$5:$D$200,0))</f>
        <v>0</v>
      </c>
      <c r="AT11" s="27">
        <f>INDEX(EUR!$P$5:$P$200,MATCH($AQ11,EUR!$D$5:$D$200,0))</f>
        <v>36229</v>
      </c>
      <c r="AU11" s="25"/>
      <c r="AV11" s="25">
        <f>INDEX(EUR!$H$5:$H$200,MATCH($AQ11,EUR!$D$5:$D$200,0))</f>
        <v>1</v>
      </c>
      <c r="AW11" s="25">
        <f>INDEX(EUR!$I$5:$I$200,MATCH($AQ11,EUR!$D$5:$D$200,0))</f>
        <v>1</v>
      </c>
      <c r="AX11" s="25">
        <f>INDEX(EUR!$J$5:$J$200,MATCH($AQ11,EUR!$D$5:$D$200,0))</f>
        <v>1</v>
      </c>
      <c r="AY11" s="25">
        <f>INDEX(EUR!$K$5:$K$200,MATCH($AQ11,EUR!$D$5:$D$200,0))</f>
        <v>1</v>
      </c>
      <c r="AZ11" s="25" t="str">
        <f>INDEX(EUR!$L$5:$L$200,MATCH($AQ11,EUR!$D$5:$D$200,0))</f>
        <v>MID</v>
      </c>
      <c r="BC11" s="9" t="str">
        <f>INDEX(DKK!$C$5:$C$200,MATCH($BD11,DKK!$D$5:$D$200,0))</f>
        <v>OIS</v>
      </c>
      <c r="BD11" s="9" t="str">
        <f>DKK!$D11</f>
        <v>DKKAMTNC2Y=</v>
      </c>
      <c r="BE11" s="25" t="str">
        <f>INDEX(DKK!$B$5:$B$200,MATCH($BD11,DKK!$D$5:$D$200,0))</f>
        <v>2Y</v>
      </c>
      <c r="BF11" s="25">
        <f>INDEX(DKK!$N$5:$N$200,MATCH($BD11,DKK!$D$5:$D$200,0))</f>
        <v>0</v>
      </c>
      <c r="BG11" s="27">
        <f>INDEX(DKK!$P$5:$P$200,MATCH($BD11,DKK!$D$5:$D$200,0))</f>
        <v>41374</v>
      </c>
      <c r="BH11" s="25"/>
      <c r="BI11" s="25">
        <f>INDEX(DKK!$H$5:$H$200,MATCH($BD11,DKK!$D$5:$D$200,0))</f>
        <v>1</v>
      </c>
      <c r="BJ11" s="25">
        <f>INDEX(DKK!$I$5:$I$200,MATCH($BD11,DKK!$D$5:$D$200,0))</f>
        <v>1</v>
      </c>
      <c r="BK11" s="25">
        <f>INDEX(DKK!$J$5:$J$200,MATCH($BD11,DKK!$D$5:$D$200,0))</f>
        <v>1</v>
      </c>
      <c r="BL11" s="25">
        <f>INDEX(DKK!$K$5:$K$200,MATCH($BD11,DKK!$D$5:$D$200,0))</f>
        <v>1</v>
      </c>
      <c r="BM11" s="25" t="str">
        <f>INDEX(DKK!$L$5:$L$200,MATCH($BD11,DKK!$D$5:$D$200,0))</f>
        <v>MID</v>
      </c>
      <c r="BP11" s="9" t="str">
        <f>INDEX(GBP!$C$5:$C$200,MATCH($BQ11,GBP!$D$5:$D$200,0))</f>
        <v>OIS</v>
      </c>
      <c r="BQ11" s="9" t="str">
        <f>GBP!$D11</f>
        <v>GBP5MOIS=</v>
      </c>
      <c r="BR11" s="25" t="str">
        <f>INDEX(GBP!$B$5:$B$200,MATCH($BQ11,GBP!$D$5:$D$200,0))</f>
        <v>5M</v>
      </c>
      <c r="BS11" s="25">
        <f>INDEX(GBP!$N$5:$N$200,MATCH($BQ11,GBP!$D$5:$D$200,0))</f>
        <v>0</v>
      </c>
      <c r="BT11" s="27">
        <f>INDEX(GBP!$P$5:$P$200,MATCH($BQ11,GBP!$D$5:$D$200,0))</f>
        <v>39322</v>
      </c>
      <c r="BU11" s="25"/>
      <c r="BV11" s="25">
        <f>INDEX(GBP!$H$5:$H$200,MATCH($BQ11,GBP!$D$5:$D$200,0))</f>
        <v>1</v>
      </c>
      <c r="BW11" s="25">
        <f>INDEX(GBP!$I$5:$I$200,MATCH($BQ11,GBP!$D$5:$D$200,0))</f>
        <v>1</v>
      </c>
      <c r="BX11" s="25">
        <f>INDEX(GBP!$J$5:$J$200,MATCH($BQ11,GBP!$D$5:$D$200,0))</f>
        <v>1</v>
      </c>
      <c r="BY11" s="25">
        <f>INDEX(GBP!$K$5:$K$200,MATCH($BQ11,GBP!$D$5:$D$200,0))</f>
        <v>1</v>
      </c>
      <c r="BZ11" s="25" t="str">
        <f>INDEX(GBP!$L$5:$L$200,MATCH($BQ11,GBP!$D$5:$D$200,0))</f>
        <v>MID</v>
      </c>
    </row>
    <row r="12" spans="2:78" x14ac:dyDescent="0.25">
      <c r="C12" s="9" t="str">
        <f>INDEX(SEK!$C$5:$C$200,MATCH($D12,SEK!$D$5:$D$200,0))</f>
        <v>OIS</v>
      </c>
      <c r="D12" s="9" t="str">
        <f>SEK!$D12</f>
        <v>SEKAMTNS3Y=</v>
      </c>
      <c r="E12" s="25" t="str">
        <f>INDEX(SEK!$B$5:$B$200,MATCH($D12,SEK!$D$5:$D$200,0))</f>
        <v>3Y</v>
      </c>
      <c r="F12" s="25">
        <f>INDEX(SEK!$N$5:$N$200,MATCH($D12,SEK!$D$5:$D$200,0))</f>
        <v>0</v>
      </c>
      <c r="G12" s="27">
        <f>INDEX(SEK!$P$5:$P$200,MATCH($D12,SEK!$D$5:$D$200,0))</f>
        <v>41204</v>
      </c>
      <c r="H12" s="25"/>
      <c r="I12" s="25">
        <f>INDEX(SEK!$H$5:$H$200,MATCH($D12,SEK!$D$5:$D$200,0))</f>
        <v>1</v>
      </c>
      <c r="J12" s="25">
        <f>INDEX(SEK!$I$5:$I$200,MATCH($D12,SEK!$D$5:$D$200,0))</f>
        <v>1</v>
      </c>
      <c r="K12" s="25">
        <f>INDEX(SEK!$J$5:$J$200,MATCH($D12,SEK!$D$5:$D$200,0))</f>
        <v>1</v>
      </c>
      <c r="L12" s="25">
        <f>INDEX(SEK!$K$5:$K$200,MATCH($D12,SEK!$D$5:$D$200,0))</f>
        <v>1</v>
      </c>
      <c r="M12" s="25" t="str">
        <f>INDEX(SEK!$L$5:$L$200,MATCH($D12,SEK!$D$5:$D$200,0))</f>
        <v>MID</v>
      </c>
      <c r="P12" s="9" t="str">
        <f>INDEX(USD!$C$5:$C$201,MATCH($Q12,USD!$D$5:$D$201,0))</f>
        <v>OIS</v>
      </c>
      <c r="Q12" s="9" t="str">
        <f>USD!$D12</f>
        <v>USD8MOIS=ICAP</v>
      </c>
      <c r="R12" s="25" t="str">
        <f>INDEX(USD!$B$5:$B$201,MATCH($Q12,USD!$D$5:$D$201,0))</f>
        <v>8M</v>
      </c>
      <c r="S12" s="25">
        <f>INDEX(USD!$N$5:$N$201,MATCH($Q12,USD!$D$5:$D$201,0))</f>
        <v>0</v>
      </c>
      <c r="T12" s="27">
        <f>INDEX(USD!$P$5:$P$201,MATCH($Q12,USD!$D$5:$D$201,0))</f>
        <v>37112</v>
      </c>
      <c r="U12" s="25"/>
      <c r="V12" s="25">
        <f>INDEX(USD!$H$5:$H$201,MATCH($Q12,USD!$D$5:$D$201,0))</f>
        <v>1</v>
      </c>
      <c r="W12" s="25">
        <f>INDEX(USD!$I$5:$I$201,MATCH($Q12,USD!$D$5:$D$201,0))</f>
        <v>1</v>
      </c>
      <c r="X12" s="25">
        <f>INDEX(USD!$J$5:$J$201,MATCH($Q12,USD!$D$5:$D$201,0))</f>
        <v>1</v>
      </c>
      <c r="Y12" s="25">
        <f>INDEX(USD!$K$5:$K$201,MATCH($Q12,USD!$D$5:$D$201,0))</f>
        <v>1</v>
      </c>
      <c r="Z12" s="25" t="str">
        <f>INDEX(USD!$L$5:$L$201,MATCH($Q12,USD!$D$5:$D$201,0))</f>
        <v>MID</v>
      </c>
      <c r="AC12" s="9" t="str">
        <f>INDEX(NOK!$C$5:$C$199,MATCH($AD12,NOK!$D$5:$D$199,0))</f>
        <v>IBOR</v>
      </c>
      <c r="AD12" s="9" t="str">
        <f>NOK!$D9</f>
        <v>OINOK6MD=</v>
      </c>
      <c r="AE12" s="25" t="str">
        <f>INDEX(NOK!$B$5:$B$199,MATCH($AD12,NOK!$D$5:$D$199,0))</f>
        <v>6M</v>
      </c>
      <c r="AF12" s="25">
        <f>INDEX(NOK!$N$5:$N$199,MATCH($AD12,NOK!$D$5:$D$199,0))</f>
        <v>0</v>
      </c>
      <c r="AG12" s="27">
        <f>INDEX(NOK!$P$5:$P$199,MATCH($AD12,NOK!$D$5:$D$199,0))</f>
        <v>42146</v>
      </c>
      <c r="AH12" s="25"/>
      <c r="AI12" s="25">
        <f>INDEX(NOK!$H$5:$H$199,MATCH($AD12,NOK!$D$5:$D$199,0))</f>
        <v>1</v>
      </c>
      <c r="AJ12" s="25">
        <f>INDEX(NOK!$I$5:$I$199,MATCH($AD12,NOK!$D$5:$D$199,0))</f>
        <v>1</v>
      </c>
      <c r="AK12" s="25">
        <f>INDEX(NOK!$J$5:$J$199,MATCH($AD12,NOK!$D$5:$D$199,0))</f>
        <v>1</v>
      </c>
      <c r="AL12" s="25">
        <f>INDEX(NOK!$K$5:$K$199,MATCH($AD12,NOK!$D$5:$D$199,0))</f>
        <v>1</v>
      </c>
      <c r="AM12" s="25" t="str">
        <f>INDEX(NOK!$L$5:$L$199,MATCH($AD12,NOK!$D$5:$D$199,0))</f>
        <v>MID</v>
      </c>
      <c r="AP12" s="9" t="str">
        <f>INDEX(EUR!$C$5:$C$200,MATCH($AQ12,EUR!$D$5:$D$200,0))</f>
        <v>OIS</v>
      </c>
      <c r="AQ12" s="9" t="str">
        <f>EUR!$D12</f>
        <v>EUREON5M=</v>
      </c>
      <c r="AR12" s="25" t="str">
        <f>INDEX(EUR!$B$5:$B$200,MATCH($AQ12,EUR!$D$5:$D$200,0))</f>
        <v>5M</v>
      </c>
      <c r="AS12" s="25">
        <f>INDEX(EUR!$N$5:$N$200,MATCH($AQ12,EUR!$D$5:$D$200,0))</f>
        <v>0</v>
      </c>
      <c r="AT12" s="27">
        <f>INDEX(EUR!$P$5:$P$200,MATCH($AQ12,EUR!$D$5:$D$200,0))</f>
        <v>36229</v>
      </c>
      <c r="AU12" s="25"/>
      <c r="AV12" s="25">
        <f>INDEX(EUR!$H$5:$H$200,MATCH($AQ12,EUR!$D$5:$D$200,0))</f>
        <v>1</v>
      </c>
      <c r="AW12" s="25">
        <f>INDEX(EUR!$I$5:$I$200,MATCH($AQ12,EUR!$D$5:$D$200,0))</f>
        <v>1</v>
      </c>
      <c r="AX12" s="25">
        <f>INDEX(EUR!$J$5:$J$200,MATCH($AQ12,EUR!$D$5:$D$200,0))</f>
        <v>1</v>
      </c>
      <c r="AY12" s="25">
        <f>INDEX(EUR!$K$5:$K$200,MATCH($AQ12,EUR!$D$5:$D$200,0))</f>
        <v>1</v>
      </c>
      <c r="AZ12" s="25" t="str">
        <f>INDEX(EUR!$L$5:$L$200,MATCH($AQ12,EUR!$D$5:$D$200,0))</f>
        <v>MID</v>
      </c>
      <c r="BC12" s="9" t="str">
        <f>INDEX(DKK!$C$5:$C$200,MATCH($BD12,DKK!$D$5:$D$200,0))</f>
        <v>OIS</v>
      </c>
      <c r="BD12" s="9" t="str">
        <f>DKK!$D12</f>
        <v>DKKAMTNC3Y=</v>
      </c>
      <c r="BE12" s="25" t="str">
        <f>INDEX(DKK!$B$5:$B$200,MATCH($BD12,DKK!$D$5:$D$200,0))</f>
        <v>3Y</v>
      </c>
      <c r="BF12" s="25">
        <f>INDEX(DKK!$N$5:$N$200,MATCH($BD12,DKK!$D$5:$D$200,0))</f>
        <v>0</v>
      </c>
      <c r="BG12" s="27">
        <f>INDEX(DKK!$P$5:$P$200,MATCH($BD12,DKK!$D$5:$D$200,0))</f>
        <v>41374</v>
      </c>
      <c r="BH12" s="25"/>
      <c r="BI12" s="25">
        <f>INDEX(DKK!$H$5:$H$200,MATCH($BD12,DKK!$D$5:$D$200,0))</f>
        <v>1</v>
      </c>
      <c r="BJ12" s="25">
        <f>INDEX(DKK!$I$5:$I$200,MATCH($BD12,DKK!$D$5:$D$200,0))</f>
        <v>1</v>
      </c>
      <c r="BK12" s="25">
        <f>INDEX(DKK!$J$5:$J$200,MATCH($BD12,DKK!$D$5:$D$200,0))</f>
        <v>1</v>
      </c>
      <c r="BL12" s="25">
        <f>INDEX(DKK!$K$5:$K$200,MATCH($BD12,DKK!$D$5:$D$200,0))</f>
        <v>1</v>
      </c>
      <c r="BM12" s="25" t="str">
        <f>INDEX(DKK!$L$5:$L$200,MATCH($BD12,DKK!$D$5:$D$200,0))</f>
        <v>MID</v>
      </c>
      <c r="BP12" s="9" t="str">
        <f>INDEX(GBP!$C$5:$C$200,MATCH($BQ12,GBP!$D$5:$D$200,0))</f>
        <v>OIS</v>
      </c>
      <c r="BQ12" s="9" t="str">
        <f>GBP!$D12</f>
        <v>GBP6MOIS=</v>
      </c>
      <c r="BR12" s="25" t="str">
        <f>INDEX(GBP!$B$5:$B$200,MATCH($BQ12,GBP!$D$5:$D$200,0))</f>
        <v>6M</v>
      </c>
      <c r="BS12" s="25">
        <f>INDEX(GBP!$N$5:$N$200,MATCH($BQ12,GBP!$D$5:$D$200,0))</f>
        <v>0</v>
      </c>
      <c r="BT12" s="27">
        <f>INDEX(GBP!$P$5:$P$200,MATCH($BQ12,GBP!$D$5:$D$200,0))</f>
        <v>39322</v>
      </c>
      <c r="BU12" s="25"/>
      <c r="BV12" s="25">
        <f>INDEX(GBP!$H$5:$H$200,MATCH($BQ12,GBP!$D$5:$D$200,0))</f>
        <v>1</v>
      </c>
      <c r="BW12" s="25">
        <f>INDEX(GBP!$I$5:$I$200,MATCH($BQ12,GBP!$D$5:$D$200,0))</f>
        <v>1</v>
      </c>
      <c r="BX12" s="25">
        <f>INDEX(GBP!$J$5:$J$200,MATCH($BQ12,GBP!$D$5:$D$200,0))</f>
        <v>1</v>
      </c>
      <c r="BY12" s="25">
        <f>INDEX(GBP!$K$5:$K$200,MATCH($BQ12,GBP!$D$5:$D$200,0))</f>
        <v>1</v>
      </c>
      <c r="BZ12" s="25" t="str">
        <f>INDEX(GBP!$L$5:$L$200,MATCH($BQ12,GBP!$D$5:$D$200,0))</f>
        <v>MID</v>
      </c>
    </row>
    <row r="13" spans="2:78" x14ac:dyDescent="0.25">
      <c r="C13" s="9" t="str">
        <f>INDEX(SEK!$C$5:$C$200,MATCH($D13,SEK!$D$5:$D$200,0))</f>
        <v>OIS</v>
      </c>
      <c r="D13" s="9" t="str">
        <f>SEK!$D13</f>
        <v>SEKAMTNS4Y=</v>
      </c>
      <c r="E13" s="25" t="str">
        <f>INDEX(SEK!$B$5:$B$200,MATCH($D13,SEK!$D$5:$D$200,0))</f>
        <v>4Y</v>
      </c>
      <c r="F13" s="25">
        <f>INDEX(SEK!$N$5:$N$200,MATCH($D13,SEK!$D$5:$D$200,0))</f>
        <v>0</v>
      </c>
      <c r="G13" s="27">
        <f>INDEX(SEK!$P$5:$P$200,MATCH($D13,SEK!$D$5:$D$200,0))</f>
        <v>41204</v>
      </c>
      <c r="H13" s="25"/>
      <c r="I13" s="25">
        <f>INDEX(SEK!$H$5:$H$200,MATCH($D13,SEK!$D$5:$D$200,0))</f>
        <v>1</v>
      </c>
      <c r="J13" s="25">
        <f>INDEX(SEK!$I$5:$I$200,MATCH($D13,SEK!$D$5:$D$200,0))</f>
        <v>1</v>
      </c>
      <c r="K13" s="25">
        <f>INDEX(SEK!$J$5:$J$200,MATCH($D13,SEK!$D$5:$D$200,0))</f>
        <v>1</v>
      </c>
      <c r="L13" s="25">
        <f>INDEX(SEK!$K$5:$K$200,MATCH($D13,SEK!$D$5:$D$200,0))</f>
        <v>1</v>
      </c>
      <c r="M13" s="25" t="str">
        <f>INDEX(SEK!$L$5:$L$200,MATCH($D13,SEK!$D$5:$D$200,0))</f>
        <v>MID</v>
      </c>
      <c r="P13" s="9" t="str">
        <f>INDEX(USD!$C$5:$C$201,MATCH($Q13,USD!$D$5:$D$201,0))</f>
        <v>OIS</v>
      </c>
      <c r="Q13" s="9" t="str">
        <f>USD!$D13</f>
        <v>USD9MOIS=ICAP</v>
      </c>
      <c r="R13" s="25" t="str">
        <f>INDEX(USD!$B$5:$B$201,MATCH($Q13,USD!$D$5:$D$201,0))</f>
        <v>9M</v>
      </c>
      <c r="S13" s="25">
        <f>INDEX(USD!$N$5:$N$201,MATCH($Q13,USD!$D$5:$D$201,0))</f>
        <v>0</v>
      </c>
      <c r="T13" s="27">
        <f>INDEX(USD!$P$5:$P$201,MATCH($Q13,USD!$D$5:$D$201,0))</f>
        <v>37112</v>
      </c>
      <c r="U13" s="25"/>
      <c r="V13" s="25">
        <f>INDEX(USD!$H$5:$H$201,MATCH($Q13,USD!$D$5:$D$201,0))</f>
        <v>1</v>
      </c>
      <c r="W13" s="25">
        <f>INDEX(USD!$I$5:$I$201,MATCH($Q13,USD!$D$5:$D$201,0))</f>
        <v>1</v>
      </c>
      <c r="X13" s="25">
        <f>INDEX(USD!$J$5:$J$201,MATCH($Q13,USD!$D$5:$D$201,0))</f>
        <v>1</v>
      </c>
      <c r="Y13" s="25">
        <f>INDEX(USD!$K$5:$K$201,MATCH($Q13,USD!$D$5:$D$201,0))</f>
        <v>1</v>
      </c>
      <c r="Z13" s="25" t="str">
        <f>INDEX(USD!$L$5:$L$201,MATCH($Q13,USD!$D$5:$D$201,0))</f>
        <v>MID</v>
      </c>
      <c r="AP13" s="9" t="str">
        <f>INDEX(EUR!$C$5:$C$200,MATCH($AQ13,EUR!$D$5:$D$200,0))</f>
        <v>OIS</v>
      </c>
      <c r="AQ13" s="9" t="str">
        <f>EUR!$D13</f>
        <v>EUREON6M=</v>
      </c>
      <c r="AR13" s="25" t="str">
        <f>INDEX(EUR!$B$5:$B$200,MATCH($AQ13,EUR!$D$5:$D$200,0))</f>
        <v>6M</v>
      </c>
      <c r="AS13" s="25">
        <f>INDEX(EUR!$N$5:$N$200,MATCH($AQ13,EUR!$D$5:$D$200,0))</f>
        <v>0</v>
      </c>
      <c r="AT13" s="27">
        <f>INDEX(EUR!$P$5:$P$200,MATCH($AQ13,EUR!$D$5:$D$200,0))</f>
        <v>36164</v>
      </c>
      <c r="AU13" s="25"/>
      <c r="AV13" s="25">
        <f>INDEX(EUR!$H$5:$H$200,MATCH($AQ13,EUR!$D$5:$D$200,0))</f>
        <v>1</v>
      </c>
      <c r="AW13" s="25">
        <f>INDEX(EUR!$I$5:$I$200,MATCH($AQ13,EUR!$D$5:$D$200,0))</f>
        <v>1</v>
      </c>
      <c r="AX13" s="25">
        <f>INDEX(EUR!$J$5:$J$200,MATCH($AQ13,EUR!$D$5:$D$200,0))</f>
        <v>1</v>
      </c>
      <c r="AY13" s="25">
        <f>INDEX(EUR!$K$5:$K$200,MATCH($AQ13,EUR!$D$5:$D$200,0))</f>
        <v>1</v>
      </c>
      <c r="AZ13" s="25" t="str">
        <f>INDEX(EUR!$L$5:$L$200,MATCH($AQ13,EUR!$D$5:$D$200,0))</f>
        <v>MID</v>
      </c>
      <c r="BC13" s="9" t="str">
        <f>INDEX(DKK!$C$5:$C$200,MATCH($BD13,DKK!$D$5:$D$200,0))</f>
        <v>OIS</v>
      </c>
      <c r="BD13" s="9" t="str">
        <f>DKK!$D13</f>
        <v>DKKAMTNC4Y=</v>
      </c>
      <c r="BE13" s="25" t="str">
        <f>INDEX(DKK!$B$5:$B$200,MATCH($BD13,DKK!$D$5:$D$200,0))</f>
        <v>4Y</v>
      </c>
      <c r="BF13" s="25">
        <f>INDEX(DKK!$N$5:$N$200,MATCH($BD13,DKK!$D$5:$D$200,0))</f>
        <v>0</v>
      </c>
      <c r="BG13" s="27">
        <f>INDEX(DKK!$P$5:$P$200,MATCH($BD13,DKK!$D$5:$D$200,0))</f>
        <v>41374</v>
      </c>
      <c r="BH13" s="25"/>
      <c r="BI13" s="25">
        <f>INDEX(DKK!$H$5:$H$200,MATCH($BD13,DKK!$D$5:$D$200,0))</f>
        <v>1</v>
      </c>
      <c r="BJ13" s="25">
        <f>INDEX(DKK!$I$5:$I$200,MATCH($BD13,DKK!$D$5:$D$200,0))</f>
        <v>1</v>
      </c>
      <c r="BK13" s="25">
        <f>INDEX(DKK!$J$5:$J$200,MATCH($BD13,DKK!$D$5:$D$200,0))</f>
        <v>1</v>
      </c>
      <c r="BL13" s="25">
        <f>INDEX(DKK!$K$5:$K$200,MATCH($BD13,DKK!$D$5:$D$200,0))</f>
        <v>1</v>
      </c>
      <c r="BM13" s="25" t="str">
        <f>INDEX(DKK!$L$5:$L$200,MATCH($BD13,DKK!$D$5:$D$200,0))</f>
        <v>MID</v>
      </c>
      <c r="BP13" s="9" t="str">
        <f>INDEX(GBP!$C$5:$C$200,MATCH($BQ13,GBP!$D$5:$D$200,0))</f>
        <v>OIS</v>
      </c>
      <c r="BQ13" s="9" t="str">
        <f>GBP!$D13</f>
        <v>GBP7MOIS=</v>
      </c>
      <c r="BR13" s="25" t="str">
        <f>INDEX(GBP!$B$5:$B$200,MATCH($BQ13,GBP!$D$5:$D$200,0))</f>
        <v>7M</v>
      </c>
      <c r="BS13" s="25">
        <f>INDEX(GBP!$N$5:$N$200,MATCH($BQ13,GBP!$D$5:$D$200,0))</f>
        <v>0</v>
      </c>
      <c r="BT13" s="27">
        <f>INDEX(GBP!$P$5:$P$200,MATCH($BQ13,GBP!$D$5:$D$200,0))</f>
        <v>39322</v>
      </c>
      <c r="BU13" s="25"/>
      <c r="BV13" s="25">
        <f>INDEX(GBP!$H$5:$H$200,MATCH($BQ13,GBP!$D$5:$D$200,0))</f>
        <v>1</v>
      </c>
      <c r="BW13" s="25">
        <f>INDEX(GBP!$I$5:$I$200,MATCH($BQ13,GBP!$D$5:$D$200,0))</f>
        <v>1</v>
      </c>
      <c r="BX13" s="25">
        <f>INDEX(GBP!$J$5:$J$200,MATCH($BQ13,GBP!$D$5:$D$200,0))</f>
        <v>1</v>
      </c>
      <c r="BY13" s="25">
        <f>INDEX(GBP!$K$5:$K$200,MATCH($BQ13,GBP!$D$5:$D$200,0))</f>
        <v>1</v>
      </c>
      <c r="BZ13" s="25" t="str">
        <f>INDEX(GBP!$L$5:$L$200,MATCH($BQ13,GBP!$D$5:$D$200,0))</f>
        <v>MID</v>
      </c>
    </row>
    <row r="14" spans="2:78" ht="15.75" x14ac:dyDescent="0.25">
      <c r="C14" s="9" t="str">
        <f>INDEX(SEK!$C$5:$C$200,MATCH($D14,SEK!$D$5:$D$200,0))</f>
        <v>OIS</v>
      </c>
      <c r="D14" s="9" t="str">
        <f>SEK!$D14</f>
        <v>SEKAMTNS5Y=</v>
      </c>
      <c r="E14" s="25" t="str">
        <f>INDEX(SEK!$B$5:$B$200,MATCH($D14,SEK!$D$5:$D$200,0))</f>
        <v>5Y</v>
      </c>
      <c r="F14" s="25">
        <f>INDEX(SEK!$N$5:$N$200,MATCH($D14,SEK!$D$5:$D$200,0))</f>
        <v>0</v>
      </c>
      <c r="G14" s="27">
        <f>INDEX(SEK!$P$5:$P$200,MATCH($D14,SEK!$D$5:$D$200,0))</f>
        <v>41204</v>
      </c>
      <c r="H14" s="25"/>
      <c r="I14" s="25">
        <f>INDEX(SEK!$H$5:$H$200,MATCH($D14,SEK!$D$5:$D$200,0))</f>
        <v>1</v>
      </c>
      <c r="J14" s="25">
        <f>INDEX(SEK!$I$5:$I$200,MATCH($D14,SEK!$D$5:$D$200,0))</f>
        <v>1</v>
      </c>
      <c r="K14" s="25">
        <f>INDEX(SEK!$J$5:$J$200,MATCH($D14,SEK!$D$5:$D$200,0))</f>
        <v>1</v>
      </c>
      <c r="L14" s="25">
        <f>INDEX(SEK!$K$5:$K$200,MATCH($D14,SEK!$D$5:$D$200,0))</f>
        <v>1</v>
      </c>
      <c r="M14" s="25" t="str">
        <f>INDEX(SEK!$L$5:$L$200,MATCH($D14,SEK!$D$5:$D$200,0))</f>
        <v>MID</v>
      </c>
      <c r="P14" s="9" t="str">
        <f>INDEX(USD!$C$5:$C$201,MATCH($Q14,USD!$D$5:$D$201,0))</f>
        <v>OIS</v>
      </c>
      <c r="Q14" s="9" t="str">
        <f>USD!$D14</f>
        <v>USD10MOIS=ICAP</v>
      </c>
      <c r="R14" s="25" t="str">
        <f>INDEX(USD!$B$5:$B$201,MATCH($Q14,USD!$D$5:$D$201,0))</f>
        <v>10M</v>
      </c>
      <c r="S14" s="25">
        <f>INDEX(USD!$N$5:$N$201,MATCH($Q14,USD!$D$5:$D$201,0))</f>
        <v>0</v>
      </c>
      <c r="T14" s="27">
        <f>INDEX(USD!$P$5:$P$201,MATCH($Q14,USD!$D$5:$D$201,0))</f>
        <v>37112</v>
      </c>
      <c r="U14" s="25"/>
      <c r="V14" s="25">
        <f>INDEX(USD!$H$5:$H$201,MATCH($Q14,USD!$D$5:$D$201,0))</f>
        <v>1</v>
      </c>
      <c r="W14" s="25">
        <f>INDEX(USD!$I$5:$I$201,MATCH($Q14,USD!$D$5:$D$201,0))</f>
        <v>1</v>
      </c>
      <c r="X14" s="25">
        <f>INDEX(USD!$J$5:$J$201,MATCH($Q14,USD!$D$5:$D$201,0))</f>
        <v>1</v>
      </c>
      <c r="Y14" s="25">
        <f>INDEX(USD!$K$5:$K$201,MATCH($Q14,USD!$D$5:$D$201,0))</f>
        <v>1</v>
      </c>
      <c r="Z14" s="25" t="str">
        <f>INDEX(USD!$L$5:$L$201,MATCH($Q14,USD!$D$5:$D$201,0))</f>
        <v>MID</v>
      </c>
      <c r="AB14" s="8" t="s">
        <v>33</v>
      </c>
      <c r="AC14" s="8" t="s">
        <v>55</v>
      </c>
      <c r="AD14" s="8" t="s">
        <v>56</v>
      </c>
      <c r="AE14" s="8" t="s">
        <v>0</v>
      </c>
      <c r="AF14" s="8" t="s">
        <v>235</v>
      </c>
      <c r="AG14" s="8" t="s">
        <v>566</v>
      </c>
      <c r="AH14" s="8" t="s">
        <v>565</v>
      </c>
      <c r="AI14" s="8" t="s">
        <v>567</v>
      </c>
      <c r="AJ14" s="8" t="s">
        <v>568</v>
      </c>
      <c r="AK14" s="8" t="s">
        <v>569</v>
      </c>
      <c r="AL14" s="8" t="s">
        <v>570</v>
      </c>
      <c r="AM14" s="8" t="s">
        <v>564</v>
      </c>
      <c r="AP14" s="9" t="str">
        <f>INDEX(EUR!$C$5:$C$200,MATCH($AQ14,EUR!$D$5:$D$200,0))</f>
        <v>OIS</v>
      </c>
      <c r="AQ14" s="9" t="str">
        <f>EUR!$D14</f>
        <v>EUREON7M=</v>
      </c>
      <c r="AR14" s="25" t="str">
        <f>INDEX(EUR!$B$5:$B$200,MATCH($AQ14,EUR!$D$5:$D$200,0))</f>
        <v>7M</v>
      </c>
      <c r="AS14" s="25">
        <f>INDEX(EUR!$N$5:$N$200,MATCH($AQ14,EUR!$D$5:$D$200,0))</f>
        <v>0</v>
      </c>
      <c r="AT14" s="27">
        <f>INDEX(EUR!$P$5:$P$200,MATCH($AQ14,EUR!$D$5:$D$200,0))</f>
        <v>36229</v>
      </c>
      <c r="AU14" s="25"/>
      <c r="AV14" s="25">
        <f>INDEX(EUR!$H$5:$H$200,MATCH($AQ14,EUR!$D$5:$D$200,0))</f>
        <v>1</v>
      </c>
      <c r="AW14" s="25">
        <f>INDEX(EUR!$I$5:$I$200,MATCH($AQ14,EUR!$D$5:$D$200,0))</f>
        <v>1</v>
      </c>
      <c r="AX14" s="25">
        <f>INDEX(EUR!$J$5:$J$200,MATCH($AQ14,EUR!$D$5:$D$200,0))</f>
        <v>1</v>
      </c>
      <c r="AY14" s="25">
        <f>INDEX(EUR!$K$5:$K$200,MATCH($AQ14,EUR!$D$5:$D$200,0))</f>
        <v>1</v>
      </c>
      <c r="AZ14" s="25" t="str">
        <f>INDEX(EUR!$L$5:$L$200,MATCH($AQ14,EUR!$D$5:$D$200,0))</f>
        <v>MID</v>
      </c>
      <c r="BC14" s="9" t="str">
        <f>INDEX(DKK!$C$5:$C$200,MATCH($BD14,DKK!$D$5:$D$200,0))</f>
        <v>OIS</v>
      </c>
      <c r="BD14" s="9" t="str">
        <f>DKK!$D14</f>
        <v>DKKAMTNC5Y=</v>
      </c>
      <c r="BE14" s="25" t="str">
        <f>INDEX(DKK!$B$5:$B$200,MATCH($BD14,DKK!$D$5:$D$200,0))</f>
        <v>5Y</v>
      </c>
      <c r="BF14" s="25">
        <f>INDEX(DKK!$N$5:$N$200,MATCH($BD14,DKK!$D$5:$D$200,0))</f>
        <v>0</v>
      </c>
      <c r="BG14" s="27">
        <f>INDEX(DKK!$P$5:$P$200,MATCH($BD14,DKK!$D$5:$D$200,0))</f>
        <v>41374</v>
      </c>
      <c r="BH14" s="25"/>
      <c r="BI14" s="25">
        <f>INDEX(DKK!$H$5:$H$200,MATCH($BD14,DKK!$D$5:$D$200,0))</f>
        <v>1</v>
      </c>
      <c r="BJ14" s="25">
        <f>INDEX(DKK!$I$5:$I$200,MATCH($BD14,DKK!$D$5:$D$200,0))</f>
        <v>1</v>
      </c>
      <c r="BK14" s="25">
        <f>INDEX(DKK!$J$5:$J$200,MATCH($BD14,DKK!$D$5:$D$200,0))</f>
        <v>1</v>
      </c>
      <c r="BL14" s="25">
        <f>INDEX(DKK!$K$5:$K$200,MATCH($BD14,DKK!$D$5:$D$200,0))</f>
        <v>1</v>
      </c>
      <c r="BM14" s="25" t="str">
        <f>INDEX(DKK!$L$5:$L$200,MATCH($BD14,DKK!$D$5:$D$200,0))</f>
        <v>MID</v>
      </c>
      <c r="BP14" s="9" t="str">
        <f>INDEX(GBP!$C$5:$C$200,MATCH($BQ14,GBP!$D$5:$D$200,0))</f>
        <v>OIS</v>
      </c>
      <c r="BQ14" s="9" t="str">
        <f>GBP!$D14</f>
        <v>GBP8MOIS=</v>
      </c>
      <c r="BR14" s="25" t="str">
        <f>INDEX(GBP!$B$5:$B$200,MATCH($BQ14,GBP!$D$5:$D$200,0))</f>
        <v>8M</v>
      </c>
      <c r="BS14" s="25">
        <f>INDEX(GBP!$N$5:$N$200,MATCH($BQ14,GBP!$D$5:$D$200,0))</f>
        <v>0</v>
      </c>
      <c r="BT14" s="27">
        <f>INDEX(GBP!$P$5:$P$200,MATCH($BQ14,GBP!$D$5:$D$200,0))</f>
        <v>39317</v>
      </c>
      <c r="BU14" s="25"/>
      <c r="BV14" s="25">
        <f>INDEX(GBP!$H$5:$H$200,MATCH($BQ14,GBP!$D$5:$D$200,0))</f>
        <v>1</v>
      </c>
      <c r="BW14" s="25">
        <f>INDEX(GBP!$I$5:$I$200,MATCH($BQ14,GBP!$D$5:$D$200,0))</f>
        <v>1</v>
      </c>
      <c r="BX14" s="25">
        <f>INDEX(GBP!$J$5:$J$200,MATCH($BQ14,GBP!$D$5:$D$200,0))</f>
        <v>1</v>
      </c>
      <c r="BY14" s="25">
        <f>INDEX(GBP!$K$5:$K$200,MATCH($BQ14,GBP!$D$5:$D$200,0))</f>
        <v>1</v>
      </c>
      <c r="BZ14" s="25" t="str">
        <f>INDEX(GBP!$L$5:$L$200,MATCH($BQ14,GBP!$D$5:$D$200,0))</f>
        <v>MID</v>
      </c>
    </row>
    <row r="15" spans="2:78" x14ac:dyDescent="0.25">
      <c r="C15" s="9" t="str">
        <f>INDEX(SEK!$C$5:$C$200,MATCH($D15,SEK!$D$5:$D$200,0))</f>
        <v>OIS</v>
      </c>
      <c r="D15" s="9" t="str">
        <f>SEK!$D15</f>
        <v>SEKAMTNS6Y=</v>
      </c>
      <c r="E15" s="25" t="str">
        <f>INDEX(SEK!$B$5:$B$200,MATCH($D15,SEK!$D$5:$D$200,0))</f>
        <v>6Y</v>
      </c>
      <c r="F15" s="25">
        <f>INDEX(SEK!$N$5:$N$200,MATCH($D15,SEK!$D$5:$D$200,0))</f>
        <v>0</v>
      </c>
      <c r="G15" s="27">
        <f>INDEX(SEK!$P$5:$P$200,MATCH($D15,SEK!$D$5:$D$200,0))</f>
        <v>41204</v>
      </c>
      <c r="H15" s="25"/>
      <c r="I15" s="25">
        <f>INDEX(SEK!$H$5:$H$200,MATCH($D15,SEK!$D$5:$D$200,0))</f>
        <v>1</v>
      </c>
      <c r="J15" s="25">
        <f>INDEX(SEK!$I$5:$I$200,MATCH($D15,SEK!$D$5:$D$200,0))</f>
        <v>1</v>
      </c>
      <c r="K15" s="25">
        <f>INDEX(SEK!$J$5:$J$200,MATCH($D15,SEK!$D$5:$D$200,0))</f>
        <v>1</v>
      </c>
      <c r="L15" s="25">
        <f>INDEX(SEK!$K$5:$K$200,MATCH($D15,SEK!$D$5:$D$200,0))</f>
        <v>1</v>
      </c>
      <c r="M15" s="25" t="str">
        <f>INDEX(SEK!$L$5:$L$200,MATCH($D15,SEK!$D$5:$D$200,0))</f>
        <v>MID</v>
      </c>
      <c r="P15" s="9" t="str">
        <f>INDEX(USD!$C$5:$C$201,MATCH($Q15,USD!$D$5:$D$201,0))</f>
        <v>OIS</v>
      </c>
      <c r="Q15" s="9" t="str">
        <f>USD!$D15</f>
        <v>USD11MOIS=ICAP</v>
      </c>
      <c r="R15" s="25" t="str">
        <f>INDEX(USD!$B$5:$B$201,MATCH($Q15,USD!$D$5:$D$201,0))</f>
        <v>11M</v>
      </c>
      <c r="S15" s="25">
        <f>INDEX(USD!$N$5:$N$201,MATCH($Q15,USD!$D$5:$D$201,0))</f>
        <v>0</v>
      </c>
      <c r="T15" s="27">
        <f>INDEX(USD!$P$5:$P$201,MATCH($Q15,USD!$D$5:$D$201,0))</f>
        <v>37112</v>
      </c>
      <c r="U15" s="25"/>
      <c r="V15" s="25">
        <f>INDEX(USD!$H$5:$H$201,MATCH($Q15,USD!$D$5:$D$201,0))</f>
        <v>1</v>
      </c>
      <c r="W15" s="25">
        <f>INDEX(USD!$I$5:$I$201,MATCH($Q15,USD!$D$5:$D$201,0))</f>
        <v>1</v>
      </c>
      <c r="X15" s="25">
        <f>INDEX(USD!$J$5:$J$201,MATCH($Q15,USD!$D$5:$D$201,0))</f>
        <v>1</v>
      </c>
      <c r="Y15" s="25">
        <f>INDEX(USD!$K$5:$K$201,MATCH($Q15,USD!$D$5:$D$201,0))</f>
        <v>1</v>
      </c>
      <c r="Z15" s="25" t="str">
        <f>INDEX(USD!$L$5:$L$201,MATCH($Q15,USD!$D$5:$D$201,0))</f>
        <v>MID</v>
      </c>
      <c r="AC15" s="9" t="str">
        <f>INDEX(NOK!$C$5:$C$199,MATCH($AD15,NOK!$D$5:$D$199,0))</f>
        <v>FRA</v>
      </c>
      <c r="AD15" s="9" t="str">
        <f>NOK!$D10</f>
        <v>NOK3F1=</v>
      </c>
      <c r="AE15" s="25" t="str">
        <f>INDEX(NOK!$B$5:$B$199,MATCH($AD15,NOK!$D$5:$D$199,0))</f>
        <v>6M</v>
      </c>
      <c r="AF15" s="25" t="str">
        <f>INDEX(NOK!$N$5:$N$199,MATCH($AD15,NOK!$D$5:$D$199,0))</f>
        <v>3M</v>
      </c>
      <c r="AG15" s="27">
        <f>INDEX(NOK!$P$5:$P$199,MATCH($AD15,NOK!$D$5:$D$199,0))</f>
        <v>34705</v>
      </c>
      <c r="AH15" s="25"/>
      <c r="AI15" s="25">
        <f>INDEX(NOK!$H$5:$H$199,MATCH($AD15,NOK!$D$5:$D$199,0))</f>
        <v>1</v>
      </c>
      <c r="AJ15" s="25">
        <f>INDEX(NOK!$I$5:$I$199,MATCH($AD15,NOK!$D$5:$D$199,0))</f>
        <v>1</v>
      </c>
      <c r="AK15" s="25">
        <f>INDEX(NOK!$J$5:$J$199,MATCH($AD15,NOK!$D$5:$D$199,0))</f>
        <v>1</v>
      </c>
      <c r="AL15" s="25">
        <f>INDEX(NOK!$K$5:$K$199,MATCH($AD15,NOK!$D$5:$D$199,0))</f>
        <v>1</v>
      </c>
      <c r="AM15" s="25" t="str">
        <f>INDEX(NOK!$L$5:$L$199,MATCH($AD15,NOK!$D$5:$D$199,0))</f>
        <v>MID</v>
      </c>
      <c r="AP15" s="9" t="str">
        <f>INDEX(EUR!$C$5:$C$200,MATCH($AQ15,EUR!$D$5:$D$200,0))</f>
        <v>OIS</v>
      </c>
      <c r="AQ15" s="9" t="str">
        <f>EUR!$D15</f>
        <v>EUREON8M=</v>
      </c>
      <c r="AR15" s="25" t="str">
        <f>INDEX(EUR!$B$5:$B$200,MATCH($AQ15,EUR!$D$5:$D$200,0))</f>
        <v>8M</v>
      </c>
      <c r="AS15" s="25">
        <f>INDEX(EUR!$N$5:$N$200,MATCH($AQ15,EUR!$D$5:$D$200,0))</f>
        <v>0</v>
      </c>
      <c r="AT15" s="27">
        <f>INDEX(EUR!$P$5:$P$200,MATCH($AQ15,EUR!$D$5:$D$200,0))</f>
        <v>36229</v>
      </c>
      <c r="AU15" s="25"/>
      <c r="AV15" s="25">
        <f>INDEX(EUR!$H$5:$H$200,MATCH($AQ15,EUR!$D$5:$D$200,0))</f>
        <v>1</v>
      </c>
      <c r="AW15" s="25">
        <f>INDEX(EUR!$I$5:$I$200,MATCH($AQ15,EUR!$D$5:$D$200,0))</f>
        <v>1</v>
      </c>
      <c r="AX15" s="25">
        <f>INDEX(EUR!$J$5:$J$200,MATCH($AQ15,EUR!$D$5:$D$200,0))</f>
        <v>1</v>
      </c>
      <c r="AY15" s="25">
        <f>INDEX(EUR!$K$5:$K$200,MATCH($AQ15,EUR!$D$5:$D$200,0))</f>
        <v>1</v>
      </c>
      <c r="AZ15" s="25" t="str">
        <f>INDEX(EUR!$L$5:$L$200,MATCH($AQ15,EUR!$D$5:$D$200,0))</f>
        <v>MID</v>
      </c>
      <c r="BP15" s="9" t="str">
        <f>INDEX(GBP!$C$5:$C$200,MATCH($BQ15,GBP!$D$5:$D$200,0))</f>
        <v>OIS</v>
      </c>
      <c r="BQ15" s="9" t="str">
        <f>GBP!$D15</f>
        <v>GBP9MOIS=</v>
      </c>
      <c r="BR15" s="25" t="str">
        <f>INDEX(GBP!$B$5:$B$200,MATCH($BQ15,GBP!$D$5:$D$200,0))</f>
        <v>9M</v>
      </c>
      <c r="BS15" s="25">
        <f>INDEX(GBP!$N$5:$N$200,MATCH($BQ15,GBP!$D$5:$D$200,0))</f>
        <v>0</v>
      </c>
      <c r="BT15" s="27">
        <f>INDEX(GBP!$P$5:$P$200,MATCH($BQ15,GBP!$D$5:$D$200,0))</f>
        <v>39322</v>
      </c>
      <c r="BU15" s="25"/>
      <c r="BV15" s="25">
        <f>INDEX(GBP!$H$5:$H$200,MATCH($BQ15,GBP!$D$5:$D$200,0))</f>
        <v>1</v>
      </c>
      <c r="BW15" s="25">
        <f>INDEX(GBP!$I$5:$I$200,MATCH($BQ15,GBP!$D$5:$D$200,0))</f>
        <v>1</v>
      </c>
      <c r="BX15" s="25">
        <f>INDEX(GBP!$J$5:$J$200,MATCH($BQ15,GBP!$D$5:$D$200,0))</f>
        <v>1</v>
      </c>
      <c r="BY15" s="25">
        <f>INDEX(GBP!$K$5:$K$200,MATCH($BQ15,GBP!$D$5:$D$200,0))</f>
        <v>1</v>
      </c>
      <c r="BZ15" s="25" t="str">
        <f>INDEX(GBP!$L$5:$L$200,MATCH($BQ15,GBP!$D$5:$D$200,0))</f>
        <v>MID</v>
      </c>
    </row>
    <row r="16" spans="2:78" ht="15.75" x14ac:dyDescent="0.25">
      <c r="C16" s="9" t="str">
        <f>INDEX(SEK!$C$5:$C$200,MATCH($D16,SEK!$D$5:$D$200,0))</f>
        <v>OIS</v>
      </c>
      <c r="D16" s="9" t="str">
        <f>SEK!$D16</f>
        <v>SEKAMTNS7Y=</v>
      </c>
      <c r="E16" s="25" t="str">
        <f>INDEX(SEK!$B$5:$B$200,MATCH($D16,SEK!$D$5:$D$200,0))</f>
        <v>7Y</v>
      </c>
      <c r="F16" s="25">
        <f>INDEX(SEK!$N$5:$N$200,MATCH($D16,SEK!$D$5:$D$200,0))</f>
        <v>0</v>
      </c>
      <c r="G16" s="27">
        <f>INDEX(SEK!$P$5:$P$200,MATCH($D16,SEK!$D$5:$D$200,0))</f>
        <v>41204</v>
      </c>
      <c r="H16" s="25"/>
      <c r="I16" s="25">
        <f>INDEX(SEK!$H$5:$H$200,MATCH($D16,SEK!$D$5:$D$200,0))</f>
        <v>1</v>
      </c>
      <c r="J16" s="25">
        <f>INDEX(SEK!$I$5:$I$200,MATCH($D16,SEK!$D$5:$D$200,0))</f>
        <v>1</v>
      </c>
      <c r="K16" s="25">
        <f>INDEX(SEK!$J$5:$J$200,MATCH($D16,SEK!$D$5:$D$200,0))</f>
        <v>1</v>
      </c>
      <c r="L16" s="25">
        <f>INDEX(SEK!$K$5:$K$200,MATCH($D16,SEK!$D$5:$D$200,0))</f>
        <v>1</v>
      </c>
      <c r="M16" s="25" t="str">
        <f>INDEX(SEK!$L$5:$L$200,MATCH($D16,SEK!$D$5:$D$200,0))</f>
        <v>MID</v>
      </c>
      <c r="P16" s="9" t="str">
        <f>INDEX(USD!$C$5:$C$201,MATCH($Q16,USD!$D$5:$D$201,0))</f>
        <v>OIS</v>
      </c>
      <c r="Q16" s="9" t="str">
        <f>USD!$D16</f>
        <v>USD1YOIS=ICAP</v>
      </c>
      <c r="R16" s="25" t="str">
        <f>INDEX(USD!$B$5:$B$201,MATCH($Q16,USD!$D$5:$D$201,0))</f>
        <v>1Y</v>
      </c>
      <c r="S16" s="25">
        <f>INDEX(USD!$N$5:$N$201,MATCH($Q16,USD!$D$5:$D$201,0))</f>
        <v>0</v>
      </c>
      <c r="T16" s="27">
        <f>INDEX(USD!$P$5:$P$201,MATCH($Q16,USD!$D$5:$D$201,0))</f>
        <v>37112</v>
      </c>
      <c r="U16" s="25"/>
      <c r="V16" s="25">
        <f>INDEX(USD!$H$5:$H$201,MATCH($Q16,USD!$D$5:$D$201,0))</f>
        <v>1</v>
      </c>
      <c r="W16" s="25">
        <f>INDEX(USD!$I$5:$I$201,MATCH($Q16,USD!$D$5:$D$201,0))</f>
        <v>1</v>
      </c>
      <c r="X16" s="25">
        <f>INDEX(USD!$J$5:$J$201,MATCH($Q16,USD!$D$5:$D$201,0))</f>
        <v>1</v>
      </c>
      <c r="Y16" s="25">
        <f>INDEX(USD!$K$5:$K$201,MATCH($Q16,USD!$D$5:$D$201,0))</f>
        <v>1</v>
      </c>
      <c r="Z16" s="25" t="str">
        <f>INDEX(USD!$L$5:$L$201,MATCH($Q16,USD!$D$5:$D$201,0))</f>
        <v>MID</v>
      </c>
      <c r="AC16" s="9" t="str">
        <f>INDEX(NOK!$C$5:$C$199,MATCH($AD16,NOK!$D$5:$D$199,0))</f>
        <v>FRA</v>
      </c>
      <c r="AD16" s="9" t="str">
        <f>NOK!$D11</f>
        <v>NOK3F2=</v>
      </c>
      <c r="AE16" s="25" t="str">
        <f>INDEX(NOK!$B$5:$B$199,MATCH($AD16,NOK!$D$5:$D$199,0))</f>
        <v>9M</v>
      </c>
      <c r="AF16" s="25" t="str">
        <f>INDEX(NOK!$N$5:$N$199,MATCH($AD16,NOK!$D$5:$D$199,0))</f>
        <v>3M</v>
      </c>
      <c r="AG16" s="27">
        <f>INDEX(NOK!$P$5:$P$199,MATCH($AD16,NOK!$D$5:$D$199,0))</f>
        <v>34705</v>
      </c>
      <c r="AH16" s="25"/>
      <c r="AI16" s="25">
        <f>INDEX(NOK!$H$5:$H$199,MATCH($AD16,NOK!$D$5:$D$199,0))</f>
        <v>1</v>
      </c>
      <c r="AJ16" s="25">
        <f>INDEX(NOK!$I$5:$I$199,MATCH($AD16,NOK!$D$5:$D$199,0))</f>
        <v>1</v>
      </c>
      <c r="AK16" s="25">
        <f>INDEX(NOK!$J$5:$J$199,MATCH($AD16,NOK!$D$5:$D$199,0))</f>
        <v>1</v>
      </c>
      <c r="AL16" s="25">
        <f>INDEX(NOK!$K$5:$K$199,MATCH($AD16,NOK!$D$5:$D$199,0))</f>
        <v>1</v>
      </c>
      <c r="AM16" s="25" t="str">
        <f>INDEX(NOK!$L$5:$L$199,MATCH($AD16,NOK!$D$5:$D$199,0))</f>
        <v>MID</v>
      </c>
      <c r="AP16" s="9" t="str">
        <f>INDEX(EUR!$C$5:$C$200,MATCH($AQ16,EUR!$D$5:$D$200,0))</f>
        <v>OIS</v>
      </c>
      <c r="AQ16" s="9" t="str">
        <f>EUR!$D16</f>
        <v>EUREON9M=</v>
      </c>
      <c r="AR16" s="25" t="str">
        <f>INDEX(EUR!$B$5:$B$200,MATCH($AQ16,EUR!$D$5:$D$200,0))</f>
        <v>9M</v>
      </c>
      <c r="AS16" s="25">
        <f>INDEX(EUR!$N$5:$N$200,MATCH($AQ16,EUR!$D$5:$D$200,0))</f>
        <v>0</v>
      </c>
      <c r="AT16" s="27">
        <f>INDEX(EUR!$P$5:$P$200,MATCH($AQ16,EUR!$D$5:$D$200,0))</f>
        <v>36164</v>
      </c>
      <c r="AU16" s="25"/>
      <c r="AV16" s="25">
        <f>INDEX(EUR!$H$5:$H$200,MATCH($AQ16,EUR!$D$5:$D$200,0))</f>
        <v>1</v>
      </c>
      <c r="AW16" s="25">
        <f>INDEX(EUR!$I$5:$I$200,MATCH($AQ16,EUR!$D$5:$D$200,0))</f>
        <v>1</v>
      </c>
      <c r="AX16" s="25">
        <f>INDEX(EUR!$J$5:$J$200,MATCH($AQ16,EUR!$D$5:$D$200,0))</f>
        <v>1</v>
      </c>
      <c r="AY16" s="25">
        <f>INDEX(EUR!$K$5:$K$200,MATCH($AQ16,EUR!$D$5:$D$200,0))</f>
        <v>1</v>
      </c>
      <c r="AZ16" s="25" t="str">
        <f>INDEX(EUR!$L$5:$L$200,MATCH($AQ16,EUR!$D$5:$D$200,0))</f>
        <v>MID</v>
      </c>
      <c r="BB16" s="8" t="s">
        <v>2</v>
      </c>
      <c r="BC16" s="8" t="s">
        <v>55</v>
      </c>
      <c r="BD16" s="8" t="s">
        <v>56</v>
      </c>
      <c r="BE16" s="8" t="s">
        <v>0</v>
      </c>
      <c r="BF16" s="8" t="s">
        <v>235</v>
      </c>
      <c r="BG16" s="8" t="s">
        <v>566</v>
      </c>
      <c r="BH16" s="8" t="s">
        <v>565</v>
      </c>
      <c r="BI16" s="8" t="s">
        <v>567</v>
      </c>
      <c r="BJ16" s="8" t="s">
        <v>568</v>
      </c>
      <c r="BK16" s="8" t="s">
        <v>569</v>
      </c>
      <c r="BL16" s="8" t="s">
        <v>570</v>
      </c>
      <c r="BM16" s="8" t="s">
        <v>564</v>
      </c>
      <c r="BP16" s="9" t="str">
        <f>INDEX(GBP!$C$5:$C$200,MATCH($BQ16,GBP!$D$5:$D$200,0))</f>
        <v>OIS</v>
      </c>
      <c r="BQ16" s="9" t="str">
        <f>GBP!$D16</f>
        <v>GBP10MOIS=</v>
      </c>
      <c r="BR16" s="25" t="str">
        <f>INDEX(GBP!$B$5:$B$200,MATCH($BQ16,GBP!$D$5:$D$200,0))</f>
        <v>10M</v>
      </c>
      <c r="BS16" s="25">
        <f>INDEX(GBP!$N$5:$N$200,MATCH($BQ16,GBP!$D$5:$D$200,0))</f>
        <v>0</v>
      </c>
      <c r="BT16" s="27">
        <f>INDEX(GBP!$P$5:$P$200,MATCH($BQ16,GBP!$D$5:$D$200,0))</f>
        <v>39322</v>
      </c>
      <c r="BU16" s="25"/>
      <c r="BV16" s="25">
        <f>INDEX(GBP!$H$5:$H$200,MATCH($BQ16,GBP!$D$5:$D$200,0))</f>
        <v>1</v>
      </c>
      <c r="BW16" s="25">
        <f>INDEX(GBP!$I$5:$I$200,MATCH($BQ16,GBP!$D$5:$D$200,0))</f>
        <v>1</v>
      </c>
      <c r="BX16" s="25">
        <f>INDEX(GBP!$J$5:$J$200,MATCH($BQ16,GBP!$D$5:$D$200,0))</f>
        <v>1</v>
      </c>
      <c r="BY16" s="25">
        <f>INDEX(GBP!$K$5:$K$200,MATCH($BQ16,GBP!$D$5:$D$200,0))</f>
        <v>1</v>
      </c>
      <c r="BZ16" s="25" t="str">
        <f>INDEX(GBP!$L$5:$L$200,MATCH($BQ16,GBP!$D$5:$D$200,0))</f>
        <v>MID</v>
      </c>
    </row>
    <row r="17" spans="2:78" x14ac:dyDescent="0.25">
      <c r="C17" s="9" t="str">
        <f>INDEX(SEK!$C$5:$C$200,MATCH($D17,SEK!$D$5:$D$200,0))</f>
        <v>OIS</v>
      </c>
      <c r="D17" s="9" t="str">
        <f>SEK!$D17</f>
        <v>SEKAMTNS8Y=</v>
      </c>
      <c r="E17" s="25" t="str">
        <f>INDEX(SEK!$B$5:$B$200,MATCH($D17,SEK!$D$5:$D$200,0))</f>
        <v>8Y</v>
      </c>
      <c r="F17" s="25">
        <f>INDEX(SEK!$N$5:$N$200,MATCH($D17,SEK!$D$5:$D$200,0))</f>
        <v>0</v>
      </c>
      <c r="G17" s="27">
        <f>INDEX(SEK!$P$5:$P$200,MATCH($D17,SEK!$D$5:$D$200,0))</f>
        <v>41204</v>
      </c>
      <c r="H17" s="25"/>
      <c r="I17" s="25">
        <f>INDEX(SEK!$H$5:$H$200,MATCH($D17,SEK!$D$5:$D$200,0))</f>
        <v>1</v>
      </c>
      <c r="J17" s="25">
        <f>INDEX(SEK!$I$5:$I$200,MATCH($D17,SEK!$D$5:$D$200,0))</f>
        <v>1</v>
      </c>
      <c r="K17" s="25">
        <f>INDEX(SEK!$J$5:$J$200,MATCH($D17,SEK!$D$5:$D$200,0))</f>
        <v>1</v>
      </c>
      <c r="L17" s="25">
        <f>INDEX(SEK!$K$5:$K$200,MATCH($D17,SEK!$D$5:$D$200,0))</f>
        <v>1</v>
      </c>
      <c r="M17" s="25" t="str">
        <f>INDEX(SEK!$L$5:$L$200,MATCH($D17,SEK!$D$5:$D$200,0))</f>
        <v>MID</v>
      </c>
      <c r="P17" s="9" t="str">
        <f>INDEX(USD!$C$5:$C$201,MATCH($Q17,USD!$D$5:$D$201,0))</f>
        <v>OIS</v>
      </c>
      <c r="Q17" s="9" t="str">
        <f>USD!$D17</f>
        <v>USD15MOIS=ICAP</v>
      </c>
      <c r="R17" s="25" t="str">
        <f>INDEX(USD!$B$5:$B$201,MATCH($Q17,USD!$D$5:$D$201,0))</f>
        <v>15M</v>
      </c>
      <c r="S17" s="25">
        <f>INDEX(USD!$N$5:$N$201,MATCH($Q17,USD!$D$5:$D$201,0))</f>
        <v>0</v>
      </c>
      <c r="T17" s="27">
        <f>INDEX(USD!$P$5:$P$201,MATCH($Q17,USD!$D$5:$D$201,0))</f>
        <v>37112</v>
      </c>
      <c r="U17" s="25"/>
      <c r="V17" s="25">
        <f>INDEX(USD!$H$5:$H$201,MATCH($Q17,USD!$D$5:$D$201,0))</f>
        <v>1</v>
      </c>
      <c r="W17" s="25">
        <f>INDEX(USD!$I$5:$I$201,MATCH($Q17,USD!$D$5:$D$201,0))</f>
        <v>1</v>
      </c>
      <c r="X17" s="25">
        <f>INDEX(USD!$J$5:$J$201,MATCH($Q17,USD!$D$5:$D$201,0))</f>
        <v>1</v>
      </c>
      <c r="Y17" s="25">
        <f>INDEX(USD!$K$5:$K$201,MATCH($Q17,USD!$D$5:$D$201,0))</f>
        <v>1</v>
      </c>
      <c r="Z17" s="25" t="str">
        <f>INDEX(USD!$L$5:$L$201,MATCH($Q17,USD!$D$5:$D$201,0))</f>
        <v>MID</v>
      </c>
      <c r="AC17" s="9" t="str">
        <f>INDEX(NOK!$C$5:$C$199,MATCH($AD17,NOK!$D$5:$D$199,0))</f>
        <v>FRA</v>
      </c>
      <c r="AD17" s="9" t="str">
        <f>NOK!$D12</f>
        <v>NOK3F3=</v>
      </c>
      <c r="AE17" s="25" t="str">
        <f>INDEX(NOK!$B$5:$B$199,MATCH($AD17,NOK!$D$5:$D$199,0))</f>
        <v>1Y</v>
      </c>
      <c r="AF17" s="25" t="str">
        <f>INDEX(NOK!$N$5:$N$199,MATCH($AD17,NOK!$D$5:$D$199,0))</f>
        <v>3M</v>
      </c>
      <c r="AG17" s="27">
        <f>INDEX(NOK!$P$5:$P$199,MATCH($AD17,NOK!$D$5:$D$199,0))</f>
        <v>34705</v>
      </c>
      <c r="AH17" s="25"/>
      <c r="AI17" s="25">
        <f>INDEX(NOK!$H$5:$H$199,MATCH($AD17,NOK!$D$5:$D$199,0))</f>
        <v>1</v>
      </c>
      <c r="AJ17" s="25">
        <f>INDEX(NOK!$I$5:$I$199,MATCH($AD17,NOK!$D$5:$D$199,0))</f>
        <v>1</v>
      </c>
      <c r="AK17" s="25">
        <f>INDEX(NOK!$J$5:$J$199,MATCH($AD17,NOK!$D$5:$D$199,0))</f>
        <v>1</v>
      </c>
      <c r="AL17" s="25">
        <f>INDEX(NOK!$K$5:$K$199,MATCH($AD17,NOK!$D$5:$D$199,0))</f>
        <v>1</v>
      </c>
      <c r="AM17" s="25" t="str">
        <f>INDEX(NOK!$L$5:$L$199,MATCH($AD17,NOK!$D$5:$D$199,0))</f>
        <v>MID</v>
      </c>
      <c r="AP17" s="9" t="str">
        <f>INDEX(EUR!$C$5:$C$200,MATCH($AQ17,EUR!$D$5:$D$200,0))</f>
        <v>OIS</v>
      </c>
      <c r="AQ17" s="9" t="str">
        <f>EUR!$D17</f>
        <v>EUREON10M=</v>
      </c>
      <c r="AR17" s="25" t="str">
        <f>INDEX(EUR!$B$5:$B$200,MATCH($AQ17,EUR!$D$5:$D$200,0))</f>
        <v>10M</v>
      </c>
      <c r="AS17" s="25">
        <f>INDEX(EUR!$N$5:$N$200,MATCH($AQ17,EUR!$D$5:$D$200,0))</f>
        <v>0</v>
      </c>
      <c r="AT17" s="27">
        <f>INDEX(EUR!$P$5:$P$200,MATCH($AQ17,EUR!$D$5:$D$200,0))</f>
        <v>36229</v>
      </c>
      <c r="AU17" s="25"/>
      <c r="AV17" s="25">
        <f>INDEX(EUR!$H$5:$H$200,MATCH($AQ17,EUR!$D$5:$D$200,0))</f>
        <v>1</v>
      </c>
      <c r="AW17" s="25">
        <f>INDEX(EUR!$I$5:$I$200,MATCH($AQ17,EUR!$D$5:$D$200,0))</f>
        <v>1</v>
      </c>
      <c r="AX17" s="25">
        <f>INDEX(EUR!$J$5:$J$200,MATCH($AQ17,EUR!$D$5:$D$200,0))</f>
        <v>1</v>
      </c>
      <c r="AY17" s="25">
        <f>INDEX(EUR!$K$5:$K$200,MATCH($AQ17,EUR!$D$5:$D$200,0))</f>
        <v>1</v>
      </c>
      <c r="AZ17" s="25" t="str">
        <f>INDEX(EUR!$L$5:$L$200,MATCH($AQ17,EUR!$D$5:$D$200,0))</f>
        <v>MID</v>
      </c>
      <c r="BC17" s="9" t="str">
        <f>INDEX(DKK!$C$5:$C$200,MATCH($BD17,DKK!$D$5:$D$200,0))</f>
        <v>IBOR</v>
      </c>
      <c r="BD17" s="9" t="str">
        <f>DKK!$D15</f>
        <v>CIDKKSWD=</v>
      </c>
      <c r="BE17" s="25" t="str">
        <f>INDEX(DKK!$B$5:$B$200,MATCH($BD17,DKK!$D$5:$D$200,0))</f>
        <v>SW</v>
      </c>
      <c r="BF17" s="25">
        <f>INDEX(DKK!$N$5:$N$200,MATCH($BD17,DKK!$D$5:$D$200,0))</f>
        <v>0</v>
      </c>
      <c r="BG17" s="27">
        <f>INDEX(DKK!$P$5:$P$200,MATCH($BD17,DKK!$D$5:$D$200,0))</f>
        <v>38443</v>
      </c>
      <c r="BH17" s="25"/>
      <c r="BI17" s="25">
        <f>INDEX(DKK!$H$5:$H$200,MATCH($BD17,DKK!$D$5:$D$200,0))</f>
        <v>1</v>
      </c>
      <c r="BJ17" s="25">
        <f>INDEX(DKK!$I$5:$I$200,MATCH($BD17,DKK!$D$5:$D$200,0))</f>
        <v>1</v>
      </c>
      <c r="BK17" s="25">
        <f>INDEX(DKK!$J$5:$J$200,MATCH($BD17,DKK!$D$5:$D$200,0))</f>
        <v>1</v>
      </c>
      <c r="BL17" s="25">
        <f>INDEX(DKK!$K$5:$K$200,MATCH($BD17,DKK!$D$5:$D$200,0))</f>
        <v>1</v>
      </c>
      <c r="BM17" s="25" t="str">
        <f>INDEX(DKK!$L$5:$L$200,MATCH($BD17,DKK!$D$5:$D$200,0))</f>
        <v>MID</v>
      </c>
      <c r="BP17" s="9" t="str">
        <f>INDEX(GBP!$C$5:$C$200,MATCH($BQ17,GBP!$D$5:$D$200,0))</f>
        <v>OIS</v>
      </c>
      <c r="BQ17" s="9" t="str">
        <f>GBP!$D17</f>
        <v>GBP11MOIS=</v>
      </c>
      <c r="BR17" s="25" t="str">
        <f>INDEX(GBP!$B$5:$B$200,MATCH($BQ17,GBP!$D$5:$D$200,0))</f>
        <v>11M</v>
      </c>
      <c r="BS17" s="25">
        <f>INDEX(GBP!$N$5:$N$200,MATCH($BQ17,GBP!$D$5:$D$200,0))</f>
        <v>0</v>
      </c>
      <c r="BT17" s="27">
        <f>INDEX(GBP!$P$5:$P$200,MATCH($BQ17,GBP!$D$5:$D$200,0))</f>
        <v>39322</v>
      </c>
      <c r="BU17" s="25"/>
      <c r="BV17" s="25">
        <f>INDEX(GBP!$H$5:$H$200,MATCH($BQ17,GBP!$D$5:$D$200,0))</f>
        <v>1</v>
      </c>
      <c r="BW17" s="25">
        <f>INDEX(GBP!$I$5:$I$200,MATCH($BQ17,GBP!$D$5:$D$200,0))</f>
        <v>1</v>
      </c>
      <c r="BX17" s="25">
        <f>INDEX(GBP!$J$5:$J$200,MATCH($BQ17,GBP!$D$5:$D$200,0))</f>
        <v>1</v>
      </c>
      <c r="BY17" s="25">
        <f>INDEX(GBP!$K$5:$K$200,MATCH($BQ17,GBP!$D$5:$D$200,0))</f>
        <v>1</v>
      </c>
      <c r="BZ17" s="25" t="str">
        <f>INDEX(GBP!$L$5:$L$200,MATCH($BQ17,GBP!$D$5:$D$200,0))</f>
        <v>MID</v>
      </c>
    </row>
    <row r="18" spans="2:78" x14ac:dyDescent="0.25">
      <c r="C18" s="9" t="str">
        <f>INDEX(SEK!$C$5:$C$200,MATCH($D18,SEK!$D$5:$D$200,0))</f>
        <v>OIS</v>
      </c>
      <c r="D18" s="9" t="str">
        <f>SEK!$D18</f>
        <v>SEKAMTNS9Y=</v>
      </c>
      <c r="E18" s="25" t="str">
        <f>INDEX(SEK!$B$5:$B$200,MATCH($D18,SEK!$D$5:$D$200,0))</f>
        <v>9Y</v>
      </c>
      <c r="F18" s="25">
        <f>INDEX(SEK!$N$5:$N$200,MATCH($D18,SEK!$D$5:$D$200,0))</f>
        <v>0</v>
      </c>
      <c r="G18" s="27">
        <f>INDEX(SEK!$P$5:$P$200,MATCH($D18,SEK!$D$5:$D$200,0))</f>
        <v>41204</v>
      </c>
      <c r="H18" s="25"/>
      <c r="I18" s="25">
        <f>INDEX(SEK!$H$5:$H$200,MATCH($D18,SEK!$D$5:$D$200,0))</f>
        <v>1</v>
      </c>
      <c r="J18" s="25">
        <f>INDEX(SEK!$I$5:$I$200,MATCH($D18,SEK!$D$5:$D$200,0))</f>
        <v>1</v>
      </c>
      <c r="K18" s="25">
        <f>INDEX(SEK!$J$5:$J$200,MATCH($D18,SEK!$D$5:$D$200,0))</f>
        <v>1</v>
      </c>
      <c r="L18" s="25">
        <f>INDEX(SEK!$K$5:$K$200,MATCH($D18,SEK!$D$5:$D$200,0))</f>
        <v>1</v>
      </c>
      <c r="M18" s="25" t="str">
        <f>INDEX(SEK!$L$5:$L$200,MATCH($D18,SEK!$D$5:$D$200,0))</f>
        <v>MID</v>
      </c>
      <c r="P18" s="9" t="str">
        <f>INDEX(USD!$C$5:$C$201,MATCH($Q18,USD!$D$5:$D$201,0))</f>
        <v>OIS</v>
      </c>
      <c r="Q18" s="9" t="str">
        <f>USD!$D18</f>
        <v>USD18MOIS=ICAP</v>
      </c>
      <c r="R18" s="25" t="str">
        <f>INDEX(USD!$B$5:$B$201,MATCH($Q18,USD!$D$5:$D$201,0))</f>
        <v>18M</v>
      </c>
      <c r="S18" s="25">
        <f>INDEX(USD!$N$5:$N$201,MATCH($Q18,USD!$D$5:$D$201,0))</f>
        <v>0</v>
      </c>
      <c r="T18" s="27">
        <f>INDEX(USD!$P$5:$P$201,MATCH($Q18,USD!$D$5:$D$201,0))</f>
        <v>37112</v>
      </c>
      <c r="U18" s="25"/>
      <c r="V18" s="25">
        <f>INDEX(USD!$H$5:$H$201,MATCH($Q18,USD!$D$5:$D$201,0))</f>
        <v>1</v>
      </c>
      <c r="W18" s="25">
        <f>INDEX(USD!$I$5:$I$201,MATCH($Q18,USD!$D$5:$D$201,0))</f>
        <v>1</v>
      </c>
      <c r="X18" s="25">
        <f>INDEX(USD!$J$5:$J$201,MATCH($Q18,USD!$D$5:$D$201,0))</f>
        <v>1</v>
      </c>
      <c r="Y18" s="25">
        <f>INDEX(USD!$K$5:$K$201,MATCH($Q18,USD!$D$5:$D$201,0))</f>
        <v>1</v>
      </c>
      <c r="Z18" s="25" t="str">
        <f>INDEX(USD!$L$5:$L$201,MATCH($Q18,USD!$D$5:$D$201,0))</f>
        <v>MID</v>
      </c>
      <c r="AC18" s="9" t="str">
        <f>INDEX(NOK!$C$5:$C$199,MATCH($AD18,NOK!$D$5:$D$199,0))</f>
        <v>FRA</v>
      </c>
      <c r="AD18" s="9" t="str">
        <f>NOK!$D13</f>
        <v>NOK3F4=</v>
      </c>
      <c r="AE18" s="25" t="str">
        <f>INDEX(NOK!$B$5:$B$199,MATCH($AD18,NOK!$D$5:$D$199,0))</f>
        <v>15M</v>
      </c>
      <c r="AF18" s="25" t="str">
        <f>INDEX(NOK!$N$5:$N$199,MATCH($AD18,NOK!$D$5:$D$199,0))</f>
        <v>3M</v>
      </c>
      <c r="AG18" s="27">
        <f>INDEX(NOK!$P$5:$P$199,MATCH($AD18,NOK!$D$5:$D$199,0))</f>
        <v>34705</v>
      </c>
      <c r="AH18" s="25"/>
      <c r="AI18" s="25">
        <f>INDEX(NOK!$H$5:$H$199,MATCH($AD18,NOK!$D$5:$D$199,0))</f>
        <v>1</v>
      </c>
      <c r="AJ18" s="25">
        <f>INDEX(NOK!$I$5:$I$199,MATCH($AD18,NOK!$D$5:$D$199,0))</f>
        <v>1</v>
      </c>
      <c r="AK18" s="25">
        <f>INDEX(NOK!$J$5:$J$199,MATCH($AD18,NOK!$D$5:$D$199,0))</f>
        <v>1</v>
      </c>
      <c r="AL18" s="25">
        <f>INDEX(NOK!$K$5:$K$199,MATCH($AD18,NOK!$D$5:$D$199,0))</f>
        <v>1</v>
      </c>
      <c r="AM18" s="25" t="str">
        <f>INDEX(NOK!$L$5:$L$199,MATCH($AD18,NOK!$D$5:$D$199,0))</f>
        <v>MID</v>
      </c>
      <c r="AP18" s="9" t="str">
        <f>INDEX(EUR!$C$5:$C$200,MATCH($AQ18,EUR!$D$5:$D$200,0))</f>
        <v>OIS</v>
      </c>
      <c r="AQ18" s="9" t="str">
        <f>EUR!$D18</f>
        <v>EUREON11M=</v>
      </c>
      <c r="AR18" s="25" t="str">
        <f>INDEX(EUR!$B$5:$B$200,MATCH($AQ18,EUR!$D$5:$D$200,0))</f>
        <v>11M</v>
      </c>
      <c r="AS18" s="25">
        <f>INDEX(EUR!$N$5:$N$200,MATCH($AQ18,EUR!$D$5:$D$200,0))</f>
        <v>0</v>
      </c>
      <c r="AT18" s="27">
        <f>INDEX(EUR!$P$5:$P$200,MATCH($AQ18,EUR!$D$5:$D$200,0))</f>
        <v>36229</v>
      </c>
      <c r="AU18" s="25"/>
      <c r="AV18" s="25">
        <f>INDEX(EUR!$H$5:$H$200,MATCH($AQ18,EUR!$D$5:$D$200,0))</f>
        <v>1</v>
      </c>
      <c r="AW18" s="25">
        <f>INDEX(EUR!$I$5:$I$200,MATCH($AQ18,EUR!$D$5:$D$200,0))</f>
        <v>1</v>
      </c>
      <c r="AX18" s="25">
        <f>INDEX(EUR!$J$5:$J$200,MATCH($AQ18,EUR!$D$5:$D$200,0))</f>
        <v>1</v>
      </c>
      <c r="AY18" s="25">
        <f>INDEX(EUR!$K$5:$K$200,MATCH($AQ18,EUR!$D$5:$D$200,0))</f>
        <v>1</v>
      </c>
      <c r="AZ18" s="25" t="str">
        <f>INDEX(EUR!$L$5:$L$200,MATCH($AQ18,EUR!$D$5:$D$200,0))</f>
        <v>MID</v>
      </c>
      <c r="BC18" s="9" t="str">
        <f>INDEX(DKK!$C$5:$C$200,MATCH($BD18,DKK!$D$5:$D$200,0))</f>
        <v>IBOR</v>
      </c>
      <c r="BD18" s="9" t="str">
        <f>DKK!$D16</f>
        <v>CIDKK2WD=</v>
      </c>
      <c r="BE18" s="25" t="str">
        <f>INDEX(DKK!$B$5:$B$200,MATCH($BD18,DKK!$D$5:$D$200,0))</f>
        <v>2W</v>
      </c>
      <c r="BF18" s="25">
        <f>INDEX(DKK!$N$5:$N$200,MATCH($BD18,DKK!$D$5:$D$200,0))</f>
        <v>0</v>
      </c>
      <c r="BG18" s="27">
        <f>INDEX(DKK!$P$5:$P$200,MATCH($BD18,DKK!$D$5:$D$200,0))</f>
        <v>38443</v>
      </c>
      <c r="BH18" s="25"/>
      <c r="BI18" s="25">
        <f>INDEX(DKK!$H$5:$H$200,MATCH($BD18,DKK!$D$5:$D$200,0))</f>
        <v>1</v>
      </c>
      <c r="BJ18" s="25">
        <f>INDEX(DKK!$I$5:$I$200,MATCH($BD18,DKK!$D$5:$D$200,0))</f>
        <v>1</v>
      </c>
      <c r="BK18" s="25">
        <f>INDEX(DKK!$J$5:$J$200,MATCH($BD18,DKK!$D$5:$D$200,0))</f>
        <v>1</v>
      </c>
      <c r="BL18" s="25">
        <f>INDEX(DKK!$K$5:$K$200,MATCH($BD18,DKK!$D$5:$D$200,0))</f>
        <v>1</v>
      </c>
      <c r="BM18" s="25" t="str">
        <f>INDEX(DKK!$L$5:$L$200,MATCH($BD18,DKK!$D$5:$D$200,0))</f>
        <v>MID</v>
      </c>
      <c r="BP18" s="9" t="str">
        <f>INDEX(GBP!$C$5:$C$200,MATCH($BQ18,GBP!$D$5:$D$200,0))</f>
        <v>OIS</v>
      </c>
      <c r="BQ18" s="9" t="str">
        <f>GBP!$D18</f>
        <v>GBP1YOIS=</v>
      </c>
      <c r="BR18" s="25" t="str">
        <f>INDEX(GBP!$B$5:$B$200,MATCH($BQ18,GBP!$D$5:$D$200,0))</f>
        <v>1Y</v>
      </c>
      <c r="BS18" s="25">
        <f>INDEX(GBP!$N$5:$N$200,MATCH($BQ18,GBP!$D$5:$D$200,0))</f>
        <v>0</v>
      </c>
      <c r="BT18" s="27">
        <f>INDEX(GBP!$P$5:$P$200,MATCH($BQ18,GBP!$D$5:$D$200,0))</f>
        <v>39322</v>
      </c>
      <c r="BU18" s="25"/>
      <c r="BV18" s="25">
        <f>INDEX(GBP!$H$5:$H$200,MATCH($BQ18,GBP!$D$5:$D$200,0))</f>
        <v>1</v>
      </c>
      <c r="BW18" s="25">
        <f>INDEX(GBP!$I$5:$I$200,MATCH($BQ18,GBP!$D$5:$D$200,0))</f>
        <v>1</v>
      </c>
      <c r="BX18" s="25">
        <f>INDEX(GBP!$J$5:$J$200,MATCH($BQ18,GBP!$D$5:$D$200,0))</f>
        <v>1</v>
      </c>
      <c r="BY18" s="25">
        <f>INDEX(GBP!$K$5:$K$200,MATCH($BQ18,GBP!$D$5:$D$200,0))</f>
        <v>1</v>
      </c>
      <c r="BZ18" s="25" t="str">
        <f>INDEX(GBP!$L$5:$L$200,MATCH($BQ18,GBP!$D$5:$D$200,0))</f>
        <v>MID</v>
      </c>
    </row>
    <row r="19" spans="2:78" x14ac:dyDescent="0.25">
      <c r="C19" s="9" t="str">
        <f>INDEX(SEK!$C$5:$C$200,MATCH($D19,SEK!$D$5:$D$200,0))</f>
        <v>OIS</v>
      </c>
      <c r="D19" s="9" t="str">
        <f>SEK!$D19</f>
        <v>SEKAMTNS10Y=</v>
      </c>
      <c r="E19" s="25" t="str">
        <f>INDEX(SEK!$B$5:$B$200,MATCH($D19,SEK!$D$5:$D$200,0))</f>
        <v>10Y</v>
      </c>
      <c r="F19" s="25">
        <f>INDEX(SEK!$N$5:$N$200,MATCH($D19,SEK!$D$5:$D$200,0))</f>
        <v>0</v>
      </c>
      <c r="G19" s="27">
        <f>INDEX(SEK!$P$5:$P$200,MATCH($D19,SEK!$D$5:$D$200,0))</f>
        <v>41204</v>
      </c>
      <c r="H19" s="25"/>
      <c r="I19" s="25">
        <f>INDEX(SEK!$H$5:$H$200,MATCH($D19,SEK!$D$5:$D$200,0))</f>
        <v>1</v>
      </c>
      <c r="J19" s="25">
        <f>INDEX(SEK!$I$5:$I$200,MATCH($D19,SEK!$D$5:$D$200,0))</f>
        <v>1</v>
      </c>
      <c r="K19" s="25">
        <f>INDEX(SEK!$J$5:$J$200,MATCH($D19,SEK!$D$5:$D$200,0))</f>
        <v>1</v>
      </c>
      <c r="L19" s="25">
        <f>INDEX(SEK!$K$5:$K$200,MATCH($D19,SEK!$D$5:$D$200,0))</f>
        <v>1</v>
      </c>
      <c r="M19" s="25" t="str">
        <f>INDEX(SEK!$L$5:$L$200,MATCH($D19,SEK!$D$5:$D$200,0))</f>
        <v>MID</v>
      </c>
      <c r="P19" s="9" t="str">
        <f>INDEX(USD!$C$5:$C$201,MATCH($Q19,USD!$D$5:$D$201,0))</f>
        <v>OIS</v>
      </c>
      <c r="Q19" s="9" t="str">
        <f>USD!$D19</f>
        <v>USD21MOIS=ICAP</v>
      </c>
      <c r="R19" s="25" t="str">
        <f>INDEX(USD!$B$5:$B$201,MATCH($Q19,USD!$D$5:$D$201,0))</f>
        <v>21M</v>
      </c>
      <c r="S19" s="25">
        <f>INDEX(USD!$N$5:$N$201,MATCH($Q19,USD!$D$5:$D$201,0))</f>
        <v>0</v>
      </c>
      <c r="T19" s="27">
        <f>INDEX(USD!$P$5:$P$201,MATCH($Q19,USD!$D$5:$D$201,0))</f>
        <v>37112</v>
      </c>
      <c r="U19" s="25"/>
      <c r="V19" s="25">
        <f>INDEX(USD!$H$5:$H$201,MATCH($Q19,USD!$D$5:$D$201,0))</f>
        <v>1</v>
      </c>
      <c r="W19" s="25">
        <f>INDEX(USD!$I$5:$I$201,MATCH($Q19,USD!$D$5:$D$201,0))</f>
        <v>1</v>
      </c>
      <c r="X19" s="25">
        <f>INDEX(USD!$J$5:$J$201,MATCH($Q19,USD!$D$5:$D$201,0))</f>
        <v>1</v>
      </c>
      <c r="Y19" s="25">
        <f>INDEX(USD!$K$5:$K$201,MATCH($Q19,USD!$D$5:$D$201,0))</f>
        <v>1</v>
      </c>
      <c r="Z19" s="25" t="str">
        <f>INDEX(USD!$L$5:$L$201,MATCH($Q19,USD!$D$5:$D$201,0))</f>
        <v>MID</v>
      </c>
      <c r="AC19" s="9" t="str">
        <f>INDEX(NOK!$C$5:$C$199,MATCH($AD19,NOK!$D$5:$D$199,0))</f>
        <v>FRA</v>
      </c>
      <c r="AD19" s="9" t="str">
        <f>NOK!$D14</f>
        <v>NOK3F5=</v>
      </c>
      <c r="AE19" s="25" t="str">
        <f>INDEX(NOK!$B$5:$B$199,MATCH($AD19,NOK!$D$5:$D$199,0))</f>
        <v>18M</v>
      </c>
      <c r="AF19" s="25" t="str">
        <f>INDEX(NOK!$N$5:$N$199,MATCH($AD19,NOK!$D$5:$D$199,0))</f>
        <v>3M</v>
      </c>
      <c r="AG19" s="27">
        <f>INDEX(NOK!$P$5:$P$199,MATCH($AD19,NOK!$D$5:$D$199,0))</f>
        <v>39310</v>
      </c>
      <c r="AH19" s="25"/>
      <c r="AI19" s="25">
        <f>INDEX(NOK!$H$5:$H$199,MATCH($AD19,NOK!$D$5:$D$199,0))</f>
        <v>1</v>
      </c>
      <c r="AJ19" s="25">
        <f>INDEX(NOK!$I$5:$I$199,MATCH($AD19,NOK!$D$5:$D$199,0))</f>
        <v>1</v>
      </c>
      <c r="AK19" s="25">
        <f>INDEX(NOK!$J$5:$J$199,MATCH($AD19,NOK!$D$5:$D$199,0))</f>
        <v>1</v>
      </c>
      <c r="AL19" s="25">
        <f>INDEX(NOK!$K$5:$K$199,MATCH($AD19,NOK!$D$5:$D$199,0))</f>
        <v>1</v>
      </c>
      <c r="AM19" s="25" t="str">
        <f>INDEX(NOK!$L$5:$L$199,MATCH($AD19,NOK!$D$5:$D$199,0))</f>
        <v>MID</v>
      </c>
      <c r="AP19" s="9" t="str">
        <f>INDEX(EUR!$C$5:$C$200,MATCH($AQ19,EUR!$D$5:$D$200,0))</f>
        <v>OIS</v>
      </c>
      <c r="AQ19" s="9" t="str">
        <f>EUR!$D19</f>
        <v>EUREON1Y=</v>
      </c>
      <c r="AR19" s="25" t="str">
        <f>INDEX(EUR!$B$5:$B$200,MATCH($AQ19,EUR!$D$5:$D$200,0))</f>
        <v>1Y</v>
      </c>
      <c r="AS19" s="25">
        <f>INDEX(EUR!$N$5:$N$200,MATCH($AQ19,EUR!$D$5:$D$200,0))</f>
        <v>0</v>
      </c>
      <c r="AT19" s="27">
        <f>INDEX(EUR!$P$5:$P$200,MATCH($AQ19,EUR!$D$5:$D$200,0))</f>
        <v>36164</v>
      </c>
      <c r="AU19" s="25"/>
      <c r="AV19" s="25">
        <f>INDEX(EUR!$H$5:$H$200,MATCH($AQ19,EUR!$D$5:$D$200,0))</f>
        <v>1</v>
      </c>
      <c r="AW19" s="25">
        <f>INDEX(EUR!$I$5:$I$200,MATCH($AQ19,EUR!$D$5:$D$200,0))</f>
        <v>1</v>
      </c>
      <c r="AX19" s="25">
        <f>INDEX(EUR!$J$5:$J$200,MATCH($AQ19,EUR!$D$5:$D$200,0))</f>
        <v>1</v>
      </c>
      <c r="AY19" s="25">
        <f>INDEX(EUR!$K$5:$K$200,MATCH($AQ19,EUR!$D$5:$D$200,0))</f>
        <v>1</v>
      </c>
      <c r="AZ19" s="25" t="str">
        <f>INDEX(EUR!$L$5:$L$200,MATCH($AQ19,EUR!$D$5:$D$200,0))</f>
        <v>MID</v>
      </c>
      <c r="BC19" s="9" t="str">
        <f>INDEX(DKK!$C$5:$C$200,MATCH($BD19,DKK!$D$5:$D$200,0))</f>
        <v>IBOR</v>
      </c>
      <c r="BD19" s="9" t="str">
        <f>DKK!$D17</f>
        <v>CIDKK1MD=</v>
      </c>
      <c r="BE19" s="25" t="str">
        <f>INDEX(DKK!$B$5:$B$200,MATCH($BD19,DKK!$D$5:$D$200,0))</f>
        <v>1M</v>
      </c>
      <c r="BF19" s="25">
        <f>INDEX(DKK!$N$5:$N$200,MATCH($BD19,DKK!$D$5:$D$200,0))</f>
        <v>0</v>
      </c>
      <c r="BG19" s="27">
        <f>INDEX(DKK!$P$5:$P$200,MATCH($BD19,DKK!$D$5:$D$200,0))</f>
        <v>34166</v>
      </c>
      <c r="BH19" s="25"/>
      <c r="BI19" s="25">
        <f>INDEX(DKK!$H$5:$H$200,MATCH($BD19,DKK!$D$5:$D$200,0))</f>
        <v>1</v>
      </c>
      <c r="BJ19" s="25">
        <f>INDEX(DKK!$I$5:$I$200,MATCH($BD19,DKK!$D$5:$D$200,0))</f>
        <v>1</v>
      </c>
      <c r="BK19" s="25">
        <f>INDEX(DKK!$J$5:$J$200,MATCH($BD19,DKK!$D$5:$D$200,0))</f>
        <v>1</v>
      </c>
      <c r="BL19" s="25">
        <f>INDEX(DKK!$K$5:$K$200,MATCH($BD19,DKK!$D$5:$D$200,0))</f>
        <v>1</v>
      </c>
      <c r="BM19" s="25" t="str">
        <f>INDEX(DKK!$L$5:$L$200,MATCH($BD19,DKK!$D$5:$D$200,0))</f>
        <v>MID</v>
      </c>
      <c r="BP19" s="9" t="str">
        <f>INDEX(GBP!$C$5:$C$200,MATCH($BQ19,GBP!$D$5:$D$200,0))</f>
        <v>OIS</v>
      </c>
      <c r="BQ19" s="9" t="str">
        <f>GBP!$D19</f>
        <v>GBP18MOIS=</v>
      </c>
      <c r="BR19" s="25" t="str">
        <f>INDEX(GBP!$B$5:$B$200,MATCH($BQ19,GBP!$D$5:$D$200,0))</f>
        <v>18M</v>
      </c>
      <c r="BS19" s="25">
        <f>INDEX(GBP!$N$5:$N$200,MATCH($BQ19,GBP!$D$5:$D$200,0))</f>
        <v>0</v>
      </c>
      <c r="BT19" s="27">
        <f>INDEX(GBP!$P$5:$P$200,MATCH($BQ19,GBP!$D$5:$D$200,0))</f>
        <v>43025</v>
      </c>
      <c r="BU19" s="25"/>
      <c r="BV19" s="25">
        <f>INDEX(GBP!$H$5:$H$200,MATCH($BQ19,GBP!$D$5:$D$200,0))</f>
        <v>1</v>
      </c>
      <c r="BW19" s="25">
        <f>INDEX(GBP!$I$5:$I$200,MATCH($BQ19,GBP!$D$5:$D$200,0))</f>
        <v>1</v>
      </c>
      <c r="BX19" s="25">
        <f>INDEX(GBP!$J$5:$J$200,MATCH($BQ19,GBP!$D$5:$D$200,0))</f>
        <v>1</v>
      </c>
      <c r="BY19" s="25">
        <f>INDEX(GBP!$K$5:$K$200,MATCH($BQ19,GBP!$D$5:$D$200,0))</f>
        <v>1</v>
      </c>
      <c r="BZ19" s="25" t="str">
        <f>INDEX(GBP!$L$5:$L$200,MATCH($BQ19,GBP!$D$5:$D$200,0))</f>
        <v>MID</v>
      </c>
    </row>
    <row r="20" spans="2:78" x14ac:dyDescent="0.25">
      <c r="C20" s="9" t="str">
        <f>INDEX(SEK!$C$5:$C$200,MATCH($D20,SEK!$D$5:$D$200,0))</f>
        <v>OIS</v>
      </c>
      <c r="D20" s="9" t="str">
        <f>SEK!$D20</f>
        <v>SEKAMTNS12Y=</v>
      </c>
      <c r="E20" s="25" t="str">
        <f>INDEX(SEK!$B$5:$B$200,MATCH($D20,SEK!$D$5:$D$200,0))</f>
        <v>12Y</v>
      </c>
      <c r="F20" s="25">
        <f>INDEX(SEK!$N$5:$N$200,MATCH($D20,SEK!$D$5:$D$200,0))</f>
        <v>0</v>
      </c>
      <c r="G20" s="27">
        <f>INDEX(SEK!$P$5:$P$200,MATCH($D20,SEK!$D$5:$D$200,0))</f>
        <v>41459</v>
      </c>
      <c r="H20" s="25"/>
      <c r="I20" s="25">
        <f>INDEX(SEK!$H$5:$H$200,MATCH($D20,SEK!$D$5:$D$200,0))</f>
        <v>1</v>
      </c>
      <c r="J20" s="25">
        <f>INDEX(SEK!$I$5:$I$200,MATCH($D20,SEK!$D$5:$D$200,0))</f>
        <v>1</v>
      </c>
      <c r="K20" s="25">
        <f>INDEX(SEK!$J$5:$J$200,MATCH($D20,SEK!$D$5:$D$200,0))</f>
        <v>1</v>
      </c>
      <c r="L20" s="25">
        <f>INDEX(SEK!$K$5:$K$200,MATCH($D20,SEK!$D$5:$D$200,0))</f>
        <v>1</v>
      </c>
      <c r="M20" s="25" t="str">
        <f>INDEX(SEK!$L$5:$L$200,MATCH($D20,SEK!$D$5:$D$200,0))</f>
        <v>MID</v>
      </c>
      <c r="P20" s="9" t="str">
        <f>INDEX(USD!$C$5:$C$201,MATCH($Q20,USD!$D$5:$D$201,0))</f>
        <v>OIS</v>
      </c>
      <c r="Q20" s="9" t="str">
        <f>USD!$D20</f>
        <v>USD2YOIS=ICAP</v>
      </c>
      <c r="R20" s="25" t="str">
        <f>INDEX(USD!$B$5:$B$201,MATCH($Q20,USD!$D$5:$D$201,0))</f>
        <v>2Y</v>
      </c>
      <c r="S20" s="25">
        <f>INDEX(USD!$N$5:$N$201,MATCH($Q20,USD!$D$5:$D$201,0))</f>
        <v>0</v>
      </c>
      <c r="T20" s="27">
        <f>INDEX(USD!$P$5:$P$201,MATCH($Q20,USD!$D$5:$D$201,0))</f>
        <v>37112</v>
      </c>
      <c r="U20" s="25"/>
      <c r="V20" s="25">
        <f>INDEX(USD!$H$5:$H$201,MATCH($Q20,USD!$D$5:$D$201,0))</f>
        <v>1</v>
      </c>
      <c r="W20" s="25">
        <f>INDEX(USD!$I$5:$I$201,MATCH($Q20,USD!$D$5:$D$201,0))</f>
        <v>1</v>
      </c>
      <c r="X20" s="25">
        <f>INDEX(USD!$J$5:$J$201,MATCH($Q20,USD!$D$5:$D$201,0))</f>
        <v>1</v>
      </c>
      <c r="Y20" s="25">
        <f>INDEX(USD!$K$5:$K$201,MATCH($Q20,USD!$D$5:$D$201,0))</f>
        <v>1</v>
      </c>
      <c r="Z20" s="25" t="str">
        <f>INDEX(USD!$L$5:$L$201,MATCH($Q20,USD!$D$5:$D$201,0))</f>
        <v>MID</v>
      </c>
      <c r="AC20" s="9" t="str">
        <f>INDEX(NOK!$C$5:$C$199,MATCH($AD20,NOK!$D$5:$D$199,0))</f>
        <v>FRA</v>
      </c>
      <c r="AD20" s="9" t="str">
        <f>NOK!$D15</f>
        <v>NOK3F6=</v>
      </c>
      <c r="AE20" s="25" t="str">
        <f>INDEX(NOK!$B$5:$B$199,MATCH($AD20,NOK!$D$5:$D$199,0))</f>
        <v>21M</v>
      </c>
      <c r="AF20" s="25" t="str">
        <f>INDEX(NOK!$N$5:$N$199,MATCH($AD20,NOK!$D$5:$D$199,0))</f>
        <v>3M</v>
      </c>
      <c r="AG20" s="27">
        <f>INDEX(NOK!$P$5:$P$199,MATCH($AD20,NOK!$D$5:$D$199,0))</f>
        <v>39310</v>
      </c>
      <c r="AH20" s="25"/>
      <c r="AI20" s="25">
        <f>INDEX(NOK!$H$5:$H$199,MATCH($AD20,NOK!$D$5:$D$199,0))</f>
        <v>1</v>
      </c>
      <c r="AJ20" s="25">
        <f>INDEX(NOK!$I$5:$I$199,MATCH($AD20,NOK!$D$5:$D$199,0))</f>
        <v>1</v>
      </c>
      <c r="AK20" s="25">
        <f>INDEX(NOK!$J$5:$J$199,MATCH($AD20,NOK!$D$5:$D$199,0))</f>
        <v>1</v>
      </c>
      <c r="AL20" s="25">
        <f>INDEX(NOK!$K$5:$K$199,MATCH($AD20,NOK!$D$5:$D$199,0))</f>
        <v>1</v>
      </c>
      <c r="AM20" s="25" t="str">
        <f>INDEX(NOK!$L$5:$L$199,MATCH($AD20,NOK!$D$5:$D$199,0))</f>
        <v>MID</v>
      </c>
      <c r="AP20" s="9" t="str">
        <f>INDEX(EUR!$C$5:$C$200,MATCH($AQ20,EUR!$D$5:$D$200,0))</f>
        <v>OIS</v>
      </c>
      <c r="AQ20" s="9" t="str">
        <f>EUR!$D20</f>
        <v>EUREON15M=</v>
      </c>
      <c r="AR20" s="25" t="str">
        <f>INDEX(EUR!$B$5:$B$200,MATCH($AQ20,EUR!$D$5:$D$200,0))</f>
        <v>15M</v>
      </c>
      <c r="AS20" s="25">
        <f>INDEX(EUR!$N$5:$N$200,MATCH($AQ20,EUR!$D$5:$D$200,0))</f>
        <v>0</v>
      </c>
      <c r="AT20" s="27">
        <f>INDEX(EUR!$P$5:$P$200,MATCH($AQ20,EUR!$D$5:$D$200,0))</f>
        <v>38344</v>
      </c>
      <c r="AU20" s="25"/>
      <c r="AV20" s="25">
        <f>INDEX(EUR!$H$5:$H$200,MATCH($AQ20,EUR!$D$5:$D$200,0))</f>
        <v>1</v>
      </c>
      <c r="AW20" s="25">
        <f>INDEX(EUR!$I$5:$I$200,MATCH($AQ20,EUR!$D$5:$D$200,0))</f>
        <v>1</v>
      </c>
      <c r="AX20" s="25">
        <f>INDEX(EUR!$J$5:$J$200,MATCH($AQ20,EUR!$D$5:$D$200,0))</f>
        <v>1</v>
      </c>
      <c r="AY20" s="25">
        <f>INDEX(EUR!$K$5:$K$200,MATCH($AQ20,EUR!$D$5:$D$200,0))</f>
        <v>1</v>
      </c>
      <c r="AZ20" s="25" t="str">
        <f>INDEX(EUR!$L$5:$L$200,MATCH($AQ20,EUR!$D$5:$D$200,0))</f>
        <v>MID</v>
      </c>
      <c r="BC20" s="9" t="str">
        <f>INDEX(DKK!$C$5:$C$200,MATCH($BD20,DKK!$D$5:$D$200,0))</f>
        <v>IBOR</v>
      </c>
      <c r="BD20" s="9" t="str">
        <f>DKK!$D18</f>
        <v>CIDKK2MD=</v>
      </c>
      <c r="BE20" s="25" t="str">
        <f>INDEX(DKK!$B$5:$B$200,MATCH($BD20,DKK!$D$5:$D$200,0))</f>
        <v>2M</v>
      </c>
      <c r="BF20" s="25">
        <f>INDEX(DKK!$N$5:$N$200,MATCH($BD20,DKK!$D$5:$D$200,0))</f>
        <v>0</v>
      </c>
      <c r="BG20" s="27">
        <f>INDEX(DKK!$P$5:$P$200,MATCH($BD20,DKK!$D$5:$D$200,0))</f>
        <v>34166</v>
      </c>
      <c r="BH20" s="25"/>
      <c r="BI20" s="25">
        <f>INDEX(DKK!$H$5:$H$200,MATCH($BD20,DKK!$D$5:$D$200,0))</f>
        <v>1</v>
      </c>
      <c r="BJ20" s="25">
        <f>INDEX(DKK!$I$5:$I$200,MATCH($BD20,DKK!$D$5:$D$200,0))</f>
        <v>1</v>
      </c>
      <c r="BK20" s="25">
        <f>INDEX(DKK!$J$5:$J$200,MATCH($BD20,DKK!$D$5:$D$200,0))</f>
        <v>1</v>
      </c>
      <c r="BL20" s="25">
        <f>INDEX(DKK!$K$5:$K$200,MATCH($BD20,DKK!$D$5:$D$200,0))</f>
        <v>1</v>
      </c>
      <c r="BM20" s="25" t="str">
        <f>INDEX(DKK!$L$5:$L$200,MATCH($BD20,DKK!$D$5:$D$200,0))</f>
        <v>MID</v>
      </c>
      <c r="BP20" s="9" t="str">
        <f>INDEX(GBP!$C$5:$C$200,MATCH($BQ20,GBP!$D$5:$D$200,0))</f>
        <v>OIS</v>
      </c>
      <c r="BQ20" s="9" t="str">
        <f>GBP!$D20</f>
        <v>GBP2YOIS=</v>
      </c>
      <c r="BR20" s="25" t="str">
        <f>INDEX(GBP!$B$5:$B$200,MATCH($BQ20,GBP!$D$5:$D$200,0))</f>
        <v>2Y</v>
      </c>
      <c r="BS20" s="25">
        <f>INDEX(GBP!$N$5:$N$200,MATCH($BQ20,GBP!$D$5:$D$200,0))</f>
        <v>0</v>
      </c>
      <c r="BT20" s="27">
        <f>INDEX(GBP!$P$5:$P$200,MATCH($BQ20,GBP!$D$5:$D$200,0))</f>
        <v>39322</v>
      </c>
      <c r="BU20" s="25"/>
      <c r="BV20" s="25">
        <f>INDEX(GBP!$H$5:$H$200,MATCH($BQ20,GBP!$D$5:$D$200,0))</f>
        <v>1</v>
      </c>
      <c r="BW20" s="25">
        <f>INDEX(GBP!$I$5:$I$200,MATCH($BQ20,GBP!$D$5:$D$200,0))</f>
        <v>1</v>
      </c>
      <c r="BX20" s="25">
        <f>INDEX(GBP!$J$5:$J$200,MATCH($BQ20,GBP!$D$5:$D$200,0))</f>
        <v>1</v>
      </c>
      <c r="BY20" s="25">
        <f>INDEX(GBP!$K$5:$K$200,MATCH($BQ20,GBP!$D$5:$D$200,0))</f>
        <v>1</v>
      </c>
      <c r="BZ20" s="25" t="str">
        <f>INDEX(GBP!$L$5:$L$200,MATCH($BQ20,GBP!$D$5:$D$200,0))</f>
        <v>MID</v>
      </c>
    </row>
    <row r="21" spans="2:78" x14ac:dyDescent="0.25">
      <c r="C21" s="9" t="str">
        <f>INDEX(SEK!$C$5:$C$200,MATCH($D21,SEK!$D$5:$D$200,0))</f>
        <v>OIS</v>
      </c>
      <c r="D21" s="9" t="str">
        <f>SEK!$D21</f>
        <v>SEKAMTNS15Y=</v>
      </c>
      <c r="E21" s="25" t="str">
        <f>INDEX(SEK!$B$5:$B$200,MATCH($D21,SEK!$D$5:$D$200,0))</f>
        <v>15Y</v>
      </c>
      <c r="F21" s="25">
        <f>INDEX(SEK!$N$5:$N$200,MATCH($D21,SEK!$D$5:$D$200,0))</f>
        <v>0</v>
      </c>
      <c r="G21" s="27">
        <f>INDEX(SEK!$P$5:$P$200,MATCH($D21,SEK!$D$5:$D$200,0))</f>
        <v>41459</v>
      </c>
      <c r="H21" s="25"/>
      <c r="I21" s="25">
        <f>INDEX(SEK!$H$5:$H$200,MATCH($D21,SEK!$D$5:$D$200,0))</f>
        <v>1</v>
      </c>
      <c r="J21" s="25">
        <f>INDEX(SEK!$I$5:$I$200,MATCH($D21,SEK!$D$5:$D$200,0))</f>
        <v>1</v>
      </c>
      <c r="K21" s="25">
        <f>INDEX(SEK!$J$5:$J$200,MATCH($D21,SEK!$D$5:$D$200,0))</f>
        <v>1</v>
      </c>
      <c r="L21" s="25">
        <f>INDEX(SEK!$K$5:$K$200,MATCH($D21,SEK!$D$5:$D$200,0))</f>
        <v>1</v>
      </c>
      <c r="M21" s="25" t="str">
        <f>INDEX(SEK!$L$5:$L$200,MATCH($D21,SEK!$D$5:$D$200,0))</f>
        <v>MID</v>
      </c>
      <c r="P21" s="9" t="str">
        <f>INDEX(USD!$C$5:$C$201,MATCH($Q21,USD!$D$5:$D$201,0))</f>
        <v>OIS</v>
      </c>
      <c r="Q21" s="9" t="str">
        <f>USD!$D21</f>
        <v>USD3YOIS=ICAP</v>
      </c>
      <c r="R21" s="25" t="str">
        <f>INDEX(USD!$B$5:$B$201,MATCH($Q21,USD!$D$5:$D$201,0))</f>
        <v>3Y</v>
      </c>
      <c r="S21" s="25">
        <f>INDEX(USD!$N$5:$N$201,MATCH($Q21,USD!$D$5:$D$201,0))</f>
        <v>0</v>
      </c>
      <c r="T21" s="27">
        <f>INDEX(USD!$P$5:$P$201,MATCH($Q21,USD!$D$5:$D$201,0))</f>
        <v>40998</v>
      </c>
      <c r="U21" s="25"/>
      <c r="V21" s="25">
        <f>INDEX(USD!$H$5:$H$201,MATCH($Q21,USD!$D$5:$D$201,0))</f>
        <v>1</v>
      </c>
      <c r="W21" s="25">
        <f>INDEX(USD!$I$5:$I$201,MATCH($Q21,USD!$D$5:$D$201,0))</f>
        <v>1</v>
      </c>
      <c r="X21" s="25">
        <f>INDEX(USD!$J$5:$J$201,MATCH($Q21,USD!$D$5:$D$201,0))</f>
        <v>1</v>
      </c>
      <c r="Y21" s="25">
        <f>INDEX(USD!$K$5:$K$201,MATCH($Q21,USD!$D$5:$D$201,0))</f>
        <v>1</v>
      </c>
      <c r="Z21" s="25" t="str">
        <f>INDEX(USD!$L$5:$L$201,MATCH($Q21,USD!$D$5:$D$201,0))</f>
        <v>MID</v>
      </c>
      <c r="AC21" s="9" t="str">
        <f>INDEX(NOK!$C$5:$C$199,MATCH($AD21,NOK!$D$5:$D$199,0))</f>
        <v>FRA</v>
      </c>
      <c r="AD21" s="9" t="str">
        <f>NOK!$D16</f>
        <v>NOK3F7=</v>
      </c>
      <c r="AE21" s="25" t="str">
        <f>INDEX(NOK!$B$5:$B$199,MATCH($AD21,NOK!$D$5:$D$199,0))</f>
        <v>2Y</v>
      </c>
      <c r="AF21" s="25" t="str">
        <f>INDEX(NOK!$N$5:$N$199,MATCH($AD21,NOK!$D$5:$D$199,0))</f>
        <v>3M</v>
      </c>
      <c r="AG21" s="27">
        <f>INDEX(NOK!$P$5:$P$199,MATCH($AD21,NOK!$D$5:$D$199,0))</f>
        <v>39951</v>
      </c>
      <c r="AH21" s="25"/>
      <c r="AI21" s="25">
        <f>INDEX(NOK!$H$5:$H$199,MATCH($AD21,NOK!$D$5:$D$199,0))</f>
        <v>1</v>
      </c>
      <c r="AJ21" s="25">
        <f>INDEX(NOK!$I$5:$I$199,MATCH($AD21,NOK!$D$5:$D$199,0))</f>
        <v>1</v>
      </c>
      <c r="AK21" s="25">
        <f>INDEX(NOK!$J$5:$J$199,MATCH($AD21,NOK!$D$5:$D$199,0))</f>
        <v>1</v>
      </c>
      <c r="AL21" s="25">
        <f>INDEX(NOK!$K$5:$K$199,MATCH($AD21,NOK!$D$5:$D$199,0))</f>
        <v>1</v>
      </c>
      <c r="AM21" s="25" t="str">
        <f>INDEX(NOK!$L$5:$L$199,MATCH($AD21,NOK!$D$5:$D$199,0))</f>
        <v>MID</v>
      </c>
      <c r="AP21" s="9" t="str">
        <f>INDEX(EUR!$C$5:$C$200,MATCH($AQ21,EUR!$D$5:$D$200,0))</f>
        <v>OIS</v>
      </c>
      <c r="AQ21" s="9" t="str">
        <f>EUR!$D21</f>
        <v>EUREON18M=</v>
      </c>
      <c r="AR21" s="25" t="str">
        <f>INDEX(EUR!$B$5:$B$200,MATCH($AQ21,EUR!$D$5:$D$200,0))</f>
        <v>18M</v>
      </c>
      <c r="AS21" s="25">
        <f>INDEX(EUR!$N$5:$N$200,MATCH($AQ21,EUR!$D$5:$D$200,0))</f>
        <v>0</v>
      </c>
      <c r="AT21" s="27">
        <f>INDEX(EUR!$P$5:$P$200,MATCH($AQ21,EUR!$D$5:$D$200,0))</f>
        <v>38344</v>
      </c>
      <c r="AU21" s="25"/>
      <c r="AV21" s="25">
        <f>INDEX(EUR!$H$5:$H$200,MATCH($AQ21,EUR!$D$5:$D$200,0))</f>
        <v>1</v>
      </c>
      <c r="AW21" s="25">
        <f>INDEX(EUR!$I$5:$I$200,MATCH($AQ21,EUR!$D$5:$D$200,0))</f>
        <v>1</v>
      </c>
      <c r="AX21" s="25">
        <f>INDEX(EUR!$J$5:$J$200,MATCH($AQ21,EUR!$D$5:$D$200,0))</f>
        <v>1</v>
      </c>
      <c r="AY21" s="25">
        <f>INDEX(EUR!$K$5:$K$200,MATCH($AQ21,EUR!$D$5:$D$200,0))</f>
        <v>1</v>
      </c>
      <c r="AZ21" s="25" t="str">
        <f>INDEX(EUR!$L$5:$L$200,MATCH($AQ21,EUR!$D$5:$D$200,0))</f>
        <v>MID</v>
      </c>
      <c r="BC21" s="9" t="str">
        <f>INDEX(DKK!$C$5:$C$200,MATCH($BD21,DKK!$D$5:$D$200,0))</f>
        <v>IBOR</v>
      </c>
      <c r="BD21" s="9" t="str">
        <f>DKK!$D19</f>
        <v>CIDKK3MD=</v>
      </c>
      <c r="BE21" s="25" t="str">
        <f>INDEX(DKK!$B$5:$B$200,MATCH($BD21,DKK!$D$5:$D$200,0))</f>
        <v>3M</v>
      </c>
      <c r="BF21" s="25">
        <f>INDEX(DKK!$N$5:$N$200,MATCH($BD21,DKK!$D$5:$D$200,0))</f>
        <v>0</v>
      </c>
      <c r="BG21" s="27">
        <f>INDEX(DKK!$P$5:$P$200,MATCH($BD21,DKK!$D$5:$D$200,0))</f>
        <v>34166</v>
      </c>
      <c r="BH21" s="25"/>
      <c r="BI21" s="25">
        <f>INDEX(DKK!$H$5:$H$200,MATCH($BD21,DKK!$D$5:$D$200,0))</f>
        <v>1</v>
      </c>
      <c r="BJ21" s="25">
        <f>INDEX(DKK!$I$5:$I$200,MATCH($BD21,DKK!$D$5:$D$200,0))</f>
        <v>1</v>
      </c>
      <c r="BK21" s="25">
        <f>INDEX(DKK!$J$5:$J$200,MATCH($BD21,DKK!$D$5:$D$200,0))</f>
        <v>1</v>
      </c>
      <c r="BL21" s="25">
        <f>INDEX(DKK!$K$5:$K$200,MATCH($BD21,DKK!$D$5:$D$200,0))</f>
        <v>1</v>
      </c>
      <c r="BM21" s="25" t="str">
        <f>INDEX(DKK!$L$5:$L$200,MATCH($BD21,DKK!$D$5:$D$200,0))</f>
        <v>MID</v>
      </c>
      <c r="BP21" s="9" t="str">
        <f>INDEX(GBP!$C$5:$C$200,MATCH($BQ21,GBP!$D$5:$D$200,0))</f>
        <v>OIS</v>
      </c>
      <c r="BQ21" s="9" t="str">
        <f>GBP!$D21</f>
        <v>GBP3YOIS=</v>
      </c>
      <c r="BR21" s="25" t="str">
        <f>INDEX(GBP!$B$5:$B$200,MATCH($BQ21,GBP!$D$5:$D$200,0))</f>
        <v>3Y</v>
      </c>
      <c r="BS21" s="25">
        <f>INDEX(GBP!$N$5:$N$200,MATCH($BQ21,GBP!$D$5:$D$200,0))</f>
        <v>0</v>
      </c>
      <c r="BT21" s="27">
        <f>INDEX(GBP!$P$5:$P$200,MATCH($BQ21,GBP!$D$5:$D$200,0))</f>
        <v>42012</v>
      </c>
      <c r="BU21" s="25"/>
      <c r="BV21" s="25">
        <f>INDEX(GBP!$H$5:$H$200,MATCH($BQ21,GBP!$D$5:$D$200,0))</f>
        <v>1</v>
      </c>
      <c r="BW21" s="25">
        <f>INDEX(GBP!$I$5:$I$200,MATCH($BQ21,GBP!$D$5:$D$200,0))</f>
        <v>1</v>
      </c>
      <c r="BX21" s="25">
        <f>INDEX(GBP!$J$5:$J$200,MATCH($BQ21,GBP!$D$5:$D$200,0))</f>
        <v>1</v>
      </c>
      <c r="BY21" s="25">
        <f>INDEX(GBP!$K$5:$K$200,MATCH($BQ21,GBP!$D$5:$D$200,0))</f>
        <v>1</v>
      </c>
      <c r="BZ21" s="25" t="str">
        <f>INDEX(GBP!$L$5:$L$200,MATCH($BQ21,GBP!$D$5:$D$200,0))</f>
        <v>MID</v>
      </c>
    </row>
    <row r="22" spans="2:78" x14ac:dyDescent="0.25">
      <c r="C22" s="9" t="str">
        <f>INDEX(SEK!$C$5:$C$200,MATCH($D22,SEK!$D$5:$D$200,0))</f>
        <v>OIS</v>
      </c>
      <c r="D22" s="9" t="str">
        <f>SEK!$D22</f>
        <v>SEKAMTNS20Y=</v>
      </c>
      <c r="E22" s="25" t="str">
        <f>INDEX(SEK!$B$5:$B$200,MATCH($D22,SEK!$D$5:$D$200,0))</f>
        <v>20Y</v>
      </c>
      <c r="F22" s="25">
        <f>INDEX(SEK!$N$5:$N$200,MATCH($D22,SEK!$D$5:$D$200,0))</f>
        <v>0</v>
      </c>
      <c r="G22" s="27">
        <f>INDEX(SEK!$P$5:$P$200,MATCH($D22,SEK!$D$5:$D$200,0))</f>
        <v>41459</v>
      </c>
      <c r="H22" s="25"/>
      <c r="I22" s="25">
        <f>INDEX(SEK!$H$5:$H$200,MATCH($D22,SEK!$D$5:$D$200,0))</f>
        <v>1</v>
      </c>
      <c r="J22" s="25">
        <f>INDEX(SEK!$I$5:$I$200,MATCH($D22,SEK!$D$5:$D$200,0))</f>
        <v>1</v>
      </c>
      <c r="K22" s="25">
        <f>INDEX(SEK!$J$5:$J$200,MATCH($D22,SEK!$D$5:$D$200,0))</f>
        <v>1</v>
      </c>
      <c r="L22" s="25">
        <f>INDEX(SEK!$K$5:$K$200,MATCH($D22,SEK!$D$5:$D$200,0))</f>
        <v>1</v>
      </c>
      <c r="M22" s="25" t="str">
        <f>INDEX(SEK!$L$5:$L$200,MATCH($D22,SEK!$D$5:$D$200,0))</f>
        <v>MID</v>
      </c>
      <c r="P22" s="9" t="str">
        <f>INDEX(USD!$C$5:$C$201,MATCH($Q22,USD!$D$5:$D$201,0))</f>
        <v>OIS</v>
      </c>
      <c r="Q22" s="9" t="str">
        <f>USD!$D22</f>
        <v>USD4YOIS=ICAP</v>
      </c>
      <c r="R22" s="25" t="str">
        <f>INDEX(USD!$B$5:$B$201,MATCH($Q22,USD!$D$5:$D$201,0))</f>
        <v>4Y</v>
      </c>
      <c r="S22" s="25">
        <f>INDEX(USD!$N$5:$N$201,MATCH($Q22,USD!$D$5:$D$201,0))</f>
        <v>0</v>
      </c>
      <c r="T22" s="27">
        <f>INDEX(USD!$P$5:$P$201,MATCH($Q22,USD!$D$5:$D$201,0))</f>
        <v>40998</v>
      </c>
      <c r="U22" s="25"/>
      <c r="V22" s="25">
        <f>INDEX(USD!$H$5:$H$201,MATCH($Q22,USD!$D$5:$D$201,0))</f>
        <v>1</v>
      </c>
      <c r="W22" s="25">
        <f>INDEX(USD!$I$5:$I$201,MATCH($Q22,USD!$D$5:$D$201,0))</f>
        <v>1</v>
      </c>
      <c r="X22" s="25">
        <f>INDEX(USD!$J$5:$J$201,MATCH($Q22,USD!$D$5:$D$201,0))</f>
        <v>1</v>
      </c>
      <c r="Y22" s="25">
        <f>INDEX(USD!$K$5:$K$201,MATCH($Q22,USD!$D$5:$D$201,0))</f>
        <v>1</v>
      </c>
      <c r="Z22" s="25" t="str">
        <f>INDEX(USD!$L$5:$L$201,MATCH($Q22,USD!$D$5:$D$201,0))</f>
        <v>MID</v>
      </c>
      <c r="AC22" s="9" t="str">
        <f>INDEX(NOK!$C$5:$C$199,MATCH($AD22,NOK!$D$5:$D$199,0))</f>
        <v>FRA</v>
      </c>
      <c r="AD22" s="9" t="str">
        <f>NOK!$D17</f>
        <v>NOK3F8=</v>
      </c>
      <c r="AE22" s="25" t="str">
        <f>INDEX(NOK!$B$5:$B$199,MATCH($AD22,NOK!$D$5:$D$199,0))</f>
        <v>2.25Y</v>
      </c>
      <c r="AF22" s="25" t="str">
        <f>INDEX(NOK!$N$5:$N$199,MATCH($AD22,NOK!$D$5:$D$199,0))</f>
        <v>3M</v>
      </c>
      <c r="AG22" s="27">
        <f>INDEX(NOK!$P$5:$P$199,MATCH($AD22,NOK!$D$5:$D$199,0))</f>
        <v>39951</v>
      </c>
      <c r="AH22" s="25"/>
      <c r="AI22" s="25">
        <f>INDEX(NOK!$H$5:$H$199,MATCH($AD22,NOK!$D$5:$D$199,0))</f>
        <v>1</v>
      </c>
      <c r="AJ22" s="25">
        <f>INDEX(NOK!$I$5:$I$199,MATCH($AD22,NOK!$D$5:$D$199,0))</f>
        <v>1</v>
      </c>
      <c r="AK22" s="25">
        <f>INDEX(NOK!$J$5:$J$199,MATCH($AD22,NOK!$D$5:$D$199,0))</f>
        <v>1</v>
      </c>
      <c r="AL22" s="25">
        <f>INDEX(NOK!$K$5:$K$199,MATCH($AD22,NOK!$D$5:$D$199,0))</f>
        <v>1</v>
      </c>
      <c r="AM22" s="25" t="str">
        <f>INDEX(NOK!$L$5:$L$199,MATCH($AD22,NOK!$D$5:$D$199,0))</f>
        <v>MID</v>
      </c>
      <c r="AP22" s="9" t="str">
        <f>INDEX(EUR!$C$5:$C$200,MATCH($AQ22,EUR!$D$5:$D$200,0))</f>
        <v>OIS</v>
      </c>
      <c r="AQ22" s="9" t="str">
        <f>EUR!$D22</f>
        <v>EUREON21M=</v>
      </c>
      <c r="AR22" s="25" t="str">
        <f>INDEX(EUR!$B$5:$B$200,MATCH($AQ22,EUR!$D$5:$D$200,0))</f>
        <v>21M</v>
      </c>
      <c r="AS22" s="25">
        <f>INDEX(EUR!$N$5:$N$200,MATCH($AQ22,EUR!$D$5:$D$200,0))</f>
        <v>0</v>
      </c>
      <c r="AT22" s="27">
        <f>INDEX(EUR!$P$5:$P$200,MATCH($AQ22,EUR!$D$5:$D$200,0))</f>
        <v>38344</v>
      </c>
      <c r="AU22" s="25"/>
      <c r="AV22" s="25">
        <f>INDEX(EUR!$H$5:$H$200,MATCH($AQ22,EUR!$D$5:$D$200,0))</f>
        <v>1</v>
      </c>
      <c r="AW22" s="25">
        <f>INDEX(EUR!$I$5:$I$200,MATCH($AQ22,EUR!$D$5:$D$200,0))</f>
        <v>1</v>
      </c>
      <c r="AX22" s="25">
        <f>INDEX(EUR!$J$5:$J$200,MATCH($AQ22,EUR!$D$5:$D$200,0))</f>
        <v>1</v>
      </c>
      <c r="AY22" s="25">
        <f>INDEX(EUR!$K$5:$K$200,MATCH($AQ22,EUR!$D$5:$D$200,0))</f>
        <v>1</v>
      </c>
      <c r="AZ22" s="25" t="str">
        <f>INDEX(EUR!$L$5:$L$200,MATCH($AQ22,EUR!$D$5:$D$200,0))</f>
        <v>MID</v>
      </c>
      <c r="BC22" s="9" t="str">
        <f>INDEX(DKK!$C$5:$C$200,MATCH($BD22,DKK!$D$5:$D$200,0))</f>
        <v>IBOR</v>
      </c>
      <c r="BD22" s="9" t="str">
        <f>DKK!$D20</f>
        <v>CIDKK6MD=</v>
      </c>
      <c r="BE22" s="25" t="str">
        <f>INDEX(DKK!$B$5:$B$200,MATCH($BD22,DKK!$D$5:$D$200,0))</f>
        <v>6M</v>
      </c>
      <c r="BF22" s="25">
        <f>INDEX(DKK!$N$5:$N$200,MATCH($BD22,DKK!$D$5:$D$200,0))</f>
        <v>0</v>
      </c>
      <c r="BG22" s="27">
        <f>INDEX(DKK!$P$5:$P$200,MATCH($BD22,DKK!$D$5:$D$200,0))</f>
        <v>34166</v>
      </c>
      <c r="BH22" s="25"/>
      <c r="BI22" s="25">
        <f>INDEX(DKK!$H$5:$H$200,MATCH($BD22,DKK!$D$5:$D$200,0))</f>
        <v>1</v>
      </c>
      <c r="BJ22" s="25">
        <f>INDEX(DKK!$I$5:$I$200,MATCH($BD22,DKK!$D$5:$D$200,0))</f>
        <v>1</v>
      </c>
      <c r="BK22" s="25">
        <f>INDEX(DKK!$J$5:$J$200,MATCH($BD22,DKK!$D$5:$D$200,0))</f>
        <v>1</v>
      </c>
      <c r="BL22" s="25">
        <f>INDEX(DKK!$K$5:$K$200,MATCH($BD22,DKK!$D$5:$D$200,0))</f>
        <v>1</v>
      </c>
      <c r="BM22" s="25" t="str">
        <f>INDEX(DKK!$L$5:$L$200,MATCH($BD22,DKK!$D$5:$D$200,0))</f>
        <v>MID</v>
      </c>
    </row>
    <row r="23" spans="2:78" ht="15.75" x14ac:dyDescent="0.25">
      <c r="C23" s="9" t="str">
        <f>INDEX(SEK!$C$5:$C$200,MATCH($D23,SEK!$D$5:$D$200,0))</f>
        <v>OIS</v>
      </c>
      <c r="D23" s="9" t="str">
        <f>SEK!$D23</f>
        <v>SEKAMTNS25Y=</v>
      </c>
      <c r="E23" s="25" t="str">
        <f>INDEX(SEK!$B$5:$B$200,MATCH($D23,SEK!$D$5:$D$200,0))</f>
        <v>25Y</v>
      </c>
      <c r="F23" s="25">
        <f>INDEX(SEK!$N$5:$N$200,MATCH($D23,SEK!$D$5:$D$200,0))</f>
        <v>0</v>
      </c>
      <c r="G23" s="27">
        <f>INDEX(SEK!$P$5:$P$200,MATCH($D23,SEK!$D$5:$D$200,0))</f>
        <v>41459</v>
      </c>
      <c r="H23" s="25"/>
      <c r="I23" s="25">
        <f>INDEX(SEK!$H$5:$H$200,MATCH($D23,SEK!$D$5:$D$200,0))</f>
        <v>1</v>
      </c>
      <c r="J23" s="25">
        <f>INDEX(SEK!$I$5:$I$200,MATCH($D23,SEK!$D$5:$D$200,0))</f>
        <v>1</v>
      </c>
      <c r="K23" s="25">
        <f>INDEX(SEK!$J$5:$J$200,MATCH($D23,SEK!$D$5:$D$200,0))</f>
        <v>1</v>
      </c>
      <c r="L23" s="25">
        <f>INDEX(SEK!$K$5:$K$200,MATCH($D23,SEK!$D$5:$D$200,0))</f>
        <v>1</v>
      </c>
      <c r="M23" s="25" t="str">
        <f>INDEX(SEK!$L$5:$L$200,MATCH($D23,SEK!$D$5:$D$200,0))</f>
        <v>MID</v>
      </c>
      <c r="P23" s="9" t="str">
        <f>INDEX(USD!$C$5:$C$201,MATCH($Q23,USD!$D$5:$D$201,0))</f>
        <v>OIS</v>
      </c>
      <c r="Q23" s="9" t="str">
        <f>USD!$D23</f>
        <v>USD5YOIS=ICAP</v>
      </c>
      <c r="R23" s="25" t="str">
        <f>INDEX(USD!$B$5:$B$201,MATCH($Q23,USD!$D$5:$D$201,0))</f>
        <v>5Y</v>
      </c>
      <c r="S23" s="25">
        <f>INDEX(USD!$N$5:$N$201,MATCH($Q23,USD!$D$5:$D$201,0))</f>
        <v>0</v>
      </c>
      <c r="T23" s="27">
        <f>INDEX(USD!$P$5:$P$201,MATCH($Q23,USD!$D$5:$D$201,0))</f>
        <v>40998</v>
      </c>
      <c r="U23" s="25"/>
      <c r="V23" s="25">
        <f>INDEX(USD!$H$5:$H$201,MATCH($Q23,USD!$D$5:$D$201,0))</f>
        <v>1</v>
      </c>
      <c r="W23" s="25">
        <f>INDEX(USD!$I$5:$I$201,MATCH($Q23,USD!$D$5:$D$201,0))</f>
        <v>1</v>
      </c>
      <c r="X23" s="25">
        <f>INDEX(USD!$J$5:$J$201,MATCH($Q23,USD!$D$5:$D$201,0))</f>
        <v>1</v>
      </c>
      <c r="Y23" s="25">
        <f>INDEX(USD!$K$5:$K$201,MATCH($Q23,USD!$D$5:$D$201,0))</f>
        <v>1</v>
      </c>
      <c r="Z23" s="25" t="str">
        <f>INDEX(USD!$L$5:$L$201,MATCH($Q23,USD!$D$5:$D$201,0))</f>
        <v>MID</v>
      </c>
      <c r="AC23" s="9" t="str">
        <f>INDEX(NOK!$C$5:$C$199,MATCH($AD23,NOK!$D$5:$D$199,0))</f>
        <v>FRA</v>
      </c>
      <c r="AD23" s="9" t="str">
        <f>NOK!$D18</f>
        <v>NOK3F9=</v>
      </c>
      <c r="AE23" s="25" t="str">
        <f>INDEX(NOK!$B$5:$B$199,MATCH($AD23,NOK!$D$5:$D$199,0))</f>
        <v>2.5Y</v>
      </c>
      <c r="AF23" s="25" t="str">
        <f>INDEX(NOK!$N$5:$N$199,MATCH($AD23,NOK!$D$5:$D$199,0))</f>
        <v>3M</v>
      </c>
      <c r="AG23" s="27">
        <f>INDEX(NOK!$P$5:$P$199,MATCH($AD23,NOK!$D$5:$D$199,0))</f>
        <v>42934</v>
      </c>
      <c r="AH23" s="25"/>
      <c r="AI23" s="25">
        <f>INDEX(NOK!$H$5:$H$199,MATCH($AD23,NOK!$D$5:$D$199,0))</f>
        <v>1</v>
      </c>
      <c r="AJ23" s="25">
        <f>INDEX(NOK!$I$5:$I$199,MATCH($AD23,NOK!$D$5:$D$199,0))</f>
        <v>1</v>
      </c>
      <c r="AK23" s="25">
        <f>INDEX(NOK!$J$5:$J$199,MATCH($AD23,NOK!$D$5:$D$199,0))</f>
        <v>1</v>
      </c>
      <c r="AL23" s="25">
        <f>INDEX(NOK!$K$5:$K$199,MATCH($AD23,NOK!$D$5:$D$199,0))</f>
        <v>1</v>
      </c>
      <c r="AM23" s="25" t="str">
        <f>INDEX(NOK!$L$5:$L$199,MATCH($AD23,NOK!$D$5:$D$199,0))</f>
        <v>MID</v>
      </c>
      <c r="AP23" s="9" t="str">
        <f>INDEX(EUR!$C$5:$C$200,MATCH($AQ23,EUR!$D$5:$D$200,0))</f>
        <v>OIS</v>
      </c>
      <c r="AQ23" s="9" t="str">
        <f>EUR!$D23</f>
        <v>EUREON2Y=</v>
      </c>
      <c r="AR23" s="25" t="str">
        <f>INDEX(EUR!$B$5:$B$200,MATCH($AQ23,EUR!$D$5:$D$200,0))</f>
        <v>2Y</v>
      </c>
      <c r="AS23" s="25">
        <f>INDEX(EUR!$N$5:$N$200,MATCH($AQ23,EUR!$D$5:$D$200,0))</f>
        <v>0</v>
      </c>
      <c r="AT23" s="27">
        <f>INDEX(EUR!$P$5:$P$200,MATCH($AQ23,EUR!$D$5:$D$200,0))</f>
        <v>36907</v>
      </c>
      <c r="AU23" s="25"/>
      <c r="AV23" s="25">
        <f>INDEX(EUR!$H$5:$H$200,MATCH($AQ23,EUR!$D$5:$D$200,0))</f>
        <v>1</v>
      </c>
      <c r="AW23" s="25">
        <f>INDEX(EUR!$I$5:$I$200,MATCH($AQ23,EUR!$D$5:$D$200,0))</f>
        <v>1</v>
      </c>
      <c r="AX23" s="25">
        <f>INDEX(EUR!$J$5:$J$200,MATCH($AQ23,EUR!$D$5:$D$200,0))</f>
        <v>1</v>
      </c>
      <c r="AY23" s="25">
        <f>INDEX(EUR!$K$5:$K$200,MATCH($AQ23,EUR!$D$5:$D$200,0))</f>
        <v>1</v>
      </c>
      <c r="AZ23" s="25" t="str">
        <f>INDEX(EUR!$L$5:$L$200,MATCH($AQ23,EUR!$D$5:$D$200,0))</f>
        <v>MID</v>
      </c>
      <c r="BC23" s="9" t="str">
        <f>INDEX(DKK!$C$5:$C$200,MATCH($BD23,DKK!$D$5:$D$200,0))</f>
        <v>IBOR</v>
      </c>
      <c r="BD23" s="9" t="str">
        <f>DKK!$D21</f>
        <v>CIDKK9MD=</v>
      </c>
      <c r="BE23" s="25" t="str">
        <f>INDEX(DKK!$B$5:$B$200,MATCH($BD23,DKK!$D$5:$D$200,0))</f>
        <v>9M</v>
      </c>
      <c r="BF23" s="25">
        <f>INDEX(DKK!$N$5:$N$200,MATCH($BD23,DKK!$D$5:$D$200,0))</f>
        <v>0</v>
      </c>
      <c r="BG23" s="27">
        <f>INDEX(DKK!$P$5:$P$200,MATCH($BD23,DKK!$D$5:$D$200,0))</f>
        <v>34980</v>
      </c>
      <c r="BH23" s="25"/>
      <c r="BI23" s="25">
        <f>INDEX(DKK!$H$5:$H$200,MATCH($BD23,DKK!$D$5:$D$200,0))</f>
        <v>1</v>
      </c>
      <c r="BJ23" s="25">
        <f>INDEX(DKK!$I$5:$I$200,MATCH($BD23,DKK!$D$5:$D$200,0))</f>
        <v>1</v>
      </c>
      <c r="BK23" s="25">
        <f>INDEX(DKK!$J$5:$J$200,MATCH($BD23,DKK!$D$5:$D$200,0))</f>
        <v>1</v>
      </c>
      <c r="BL23" s="25">
        <f>INDEX(DKK!$K$5:$K$200,MATCH($BD23,DKK!$D$5:$D$200,0))</f>
        <v>1</v>
      </c>
      <c r="BM23" s="25" t="str">
        <f>INDEX(DKK!$L$5:$L$200,MATCH($BD23,DKK!$D$5:$D$200,0))</f>
        <v>MID</v>
      </c>
      <c r="BO23" s="8" t="s">
        <v>2</v>
      </c>
      <c r="BP23" s="8" t="s">
        <v>55</v>
      </c>
      <c r="BQ23" s="8" t="s">
        <v>56</v>
      </c>
      <c r="BR23" s="8" t="s">
        <v>0</v>
      </c>
      <c r="BS23" s="8" t="s">
        <v>235</v>
      </c>
      <c r="BT23" s="8" t="s">
        <v>566</v>
      </c>
      <c r="BU23" s="8" t="s">
        <v>565</v>
      </c>
      <c r="BV23" s="8" t="s">
        <v>567</v>
      </c>
      <c r="BW23" s="8" t="s">
        <v>568</v>
      </c>
      <c r="BX23" s="8" t="s">
        <v>569</v>
      </c>
      <c r="BY23" s="8" t="s">
        <v>570</v>
      </c>
      <c r="BZ23" s="8" t="s">
        <v>564</v>
      </c>
    </row>
    <row r="24" spans="2:78" x14ac:dyDescent="0.25">
      <c r="C24" s="9" t="str">
        <f>INDEX(SEK!$C$5:$C$200,MATCH($D24,SEK!$D$5:$D$200,0))</f>
        <v>OIS</v>
      </c>
      <c r="D24" s="9" t="str">
        <f>SEK!$D24</f>
        <v>SEKAMTNS30Y=</v>
      </c>
      <c r="E24" s="25" t="str">
        <f>INDEX(SEK!$B$5:$B$200,MATCH($D24,SEK!$D$5:$D$200,0))</f>
        <v>30Y</v>
      </c>
      <c r="F24" s="25">
        <f>INDEX(SEK!$N$5:$N$200,MATCH($D24,SEK!$D$5:$D$200,0))</f>
        <v>0</v>
      </c>
      <c r="G24" s="27">
        <f>INDEX(SEK!$P$5:$P$200,MATCH($D24,SEK!$D$5:$D$200,0))</f>
        <v>41459</v>
      </c>
      <c r="H24" s="25"/>
      <c r="I24" s="25">
        <f>INDEX(SEK!$H$5:$H$200,MATCH($D24,SEK!$D$5:$D$200,0))</f>
        <v>1</v>
      </c>
      <c r="J24" s="25">
        <f>INDEX(SEK!$I$5:$I$200,MATCH($D24,SEK!$D$5:$D$200,0))</f>
        <v>1</v>
      </c>
      <c r="K24" s="25">
        <f>INDEX(SEK!$J$5:$J$200,MATCH($D24,SEK!$D$5:$D$200,0))</f>
        <v>1</v>
      </c>
      <c r="L24" s="25">
        <f>INDEX(SEK!$K$5:$K$200,MATCH($D24,SEK!$D$5:$D$200,0))</f>
        <v>1</v>
      </c>
      <c r="M24" s="25" t="str">
        <f>INDEX(SEK!$L$5:$L$200,MATCH($D24,SEK!$D$5:$D$200,0))</f>
        <v>MID</v>
      </c>
      <c r="P24" s="9" t="str">
        <f>INDEX(USD!$C$5:$C$201,MATCH($Q24,USD!$D$5:$D$201,0))</f>
        <v>OIS</v>
      </c>
      <c r="Q24" s="9" t="str">
        <f>USD!$D24</f>
        <v>USD6YOIS=ICAP</v>
      </c>
      <c r="R24" s="25" t="str">
        <f>INDEX(USD!$B$5:$B$201,MATCH($Q24,USD!$D$5:$D$201,0))</f>
        <v>6Y</v>
      </c>
      <c r="S24" s="25">
        <f>INDEX(USD!$N$5:$N$201,MATCH($Q24,USD!$D$5:$D$201,0))</f>
        <v>0</v>
      </c>
      <c r="T24" s="27">
        <f>INDEX(USD!$P$5:$P$201,MATCH($Q24,USD!$D$5:$D$201,0))</f>
        <v>40998</v>
      </c>
      <c r="U24" s="25"/>
      <c r="V24" s="25">
        <f>INDEX(USD!$H$5:$H$201,MATCH($Q24,USD!$D$5:$D$201,0))</f>
        <v>1</v>
      </c>
      <c r="W24" s="25">
        <f>INDEX(USD!$I$5:$I$201,MATCH($Q24,USD!$D$5:$D$201,0))</f>
        <v>1</v>
      </c>
      <c r="X24" s="25">
        <f>INDEX(USD!$J$5:$J$201,MATCH($Q24,USD!$D$5:$D$201,0))</f>
        <v>1</v>
      </c>
      <c r="Y24" s="25">
        <f>INDEX(USD!$K$5:$K$201,MATCH($Q24,USD!$D$5:$D$201,0))</f>
        <v>1</v>
      </c>
      <c r="Z24" s="25" t="str">
        <f>INDEX(USD!$L$5:$L$201,MATCH($Q24,USD!$D$5:$D$201,0))</f>
        <v>MID</v>
      </c>
      <c r="AC24" s="9" t="str">
        <f>INDEX(NOK!$C$5:$C$199,MATCH($AD24,NOK!$D$5:$D$199,0))</f>
        <v>FRA</v>
      </c>
      <c r="AD24" s="9" t="str">
        <f>NOK!$D19</f>
        <v>NOK3F10=</v>
      </c>
      <c r="AE24" s="25" t="str">
        <f>INDEX(NOK!$B$5:$B$199,MATCH($AD24,NOK!$D$5:$D$199,0))</f>
        <v>2.75Y</v>
      </c>
      <c r="AF24" s="25" t="str">
        <f>INDEX(NOK!$N$5:$N$199,MATCH($AD24,NOK!$D$5:$D$199,0))</f>
        <v>3M</v>
      </c>
      <c r="AG24" s="27">
        <f>INDEX(NOK!$P$5:$P$199,MATCH($AD24,NOK!$D$5:$D$199,0))</f>
        <v>42934</v>
      </c>
      <c r="AH24" s="25"/>
      <c r="AI24" s="25">
        <f>INDEX(NOK!$H$5:$H$199,MATCH($AD24,NOK!$D$5:$D$199,0))</f>
        <v>1</v>
      </c>
      <c r="AJ24" s="25">
        <f>INDEX(NOK!$I$5:$I$199,MATCH($AD24,NOK!$D$5:$D$199,0))</f>
        <v>1</v>
      </c>
      <c r="AK24" s="25">
        <f>INDEX(NOK!$J$5:$J$199,MATCH($AD24,NOK!$D$5:$D$199,0))</f>
        <v>1</v>
      </c>
      <c r="AL24" s="25">
        <f>INDEX(NOK!$K$5:$K$199,MATCH($AD24,NOK!$D$5:$D$199,0))</f>
        <v>1</v>
      </c>
      <c r="AM24" s="25" t="str">
        <f>INDEX(NOK!$L$5:$L$199,MATCH($AD24,NOK!$D$5:$D$199,0))</f>
        <v>MID</v>
      </c>
      <c r="AP24" s="9" t="str">
        <f>INDEX(EUR!$C$5:$C$200,MATCH($AQ24,EUR!$D$5:$D$200,0))</f>
        <v>OIS</v>
      </c>
      <c r="AQ24" s="9" t="str">
        <f>EUR!$D24</f>
        <v>EUREON3Y=</v>
      </c>
      <c r="AR24" s="25" t="str">
        <f>INDEX(EUR!$B$5:$B$200,MATCH($AQ24,EUR!$D$5:$D$200,0))</f>
        <v>3Y</v>
      </c>
      <c r="AS24" s="25">
        <f>INDEX(EUR!$N$5:$N$200,MATCH($AQ24,EUR!$D$5:$D$200,0))</f>
        <v>0</v>
      </c>
      <c r="AT24" s="27">
        <f>INDEX(EUR!$P$5:$P$200,MATCH($AQ24,EUR!$D$5:$D$200,0))</f>
        <v>38344</v>
      </c>
      <c r="AU24" s="25"/>
      <c r="AV24" s="25">
        <f>INDEX(EUR!$H$5:$H$200,MATCH($AQ24,EUR!$D$5:$D$200,0))</f>
        <v>1</v>
      </c>
      <c r="AW24" s="25">
        <f>INDEX(EUR!$I$5:$I$200,MATCH($AQ24,EUR!$D$5:$D$200,0))</f>
        <v>1</v>
      </c>
      <c r="AX24" s="25">
        <f>INDEX(EUR!$J$5:$J$200,MATCH($AQ24,EUR!$D$5:$D$200,0))</f>
        <v>1</v>
      </c>
      <c r="AY24" s="25">
        <f>INDEX(EUR!$K$5:$K$200,MATCH($AQ24,EUR!$D$5:$D$200,0))</f>
        <v>1</v>
      </c>
      <c r="AZ24" s="25" t="str">
        <f>INDEX(EUR!$L$5:$L$200,MATCH($AQ24,EUR!$D$5:$D$200,0))</f>
        <v>MID</v>
      </c>
      <c r="BC24" s="9" t="str">
        <f>INDEX(DKK!$C$5:$C$200,MATCH($BD24,DKK!$D$5:$D$200,0))</f>
        <v>IBOR</v>
      </c>
      <c r="BD24" s="9" t="str">
        <f>DKK!$D22</f>
        <v>CIDKK1YD=</v>
      </c>
      <c r="BE24" s="25" t="str">
        <f>INDEX(DKK!$B$5:$B$200,MATCH($BD24,DKK!$D$5:$D$200,0))</f>
        <v>1Y</v>
      </c>
      <c r="BF24" s="25">
        <f>INDEX(DKK!$N$5:$N$200,MATCH($BD24,DKK!$D$5:$D$200,0))</f>
        <v>0</v>
      </c>
      <c r="BG24" s="27">
        <f>INDEX(DKK!$P$5:$P$200,MATCH($BD24,DKK!$D$5:$D$200,0))</f>
        <v>34988</v>
      </c>
      <c r="BH24" s="25"/>
      <c r="BI24" s="25">
        <f>INDEX(DKK!$H$5:$H$200,MATCH($BD24,DKK!$D$5:$D$200,0))</f>
        <v>1</v>
      </c>
      <c r="BJ24" s="25">
        <f>INDEX(DKK!$I$5:$I$200,MATCH($BD24,DKK!$D$5:$D$200,0))</f>
        <v>1</v>
      </c>
      <c r="BK24" s="25">
        <f>INDEX(DKK!$J$5:$J$200,MATCH($BD24,DKK!$D$5:$D$200,0))</f>
        <v>1</v>
      </c>
      <c r="BL24" s="25">
        <f>INDEX(DKK!$K$5:$K$200,MATCH($BD24,DKK!$D$5:$D$200,0))</f>
        <v>1</v>
      </c>
      <c r="BM24" s="25" t="str">
        <f>INDEX(DKK!$L$5:$L$200,MATCH($BD24,DKK!$D$5:$D$200,0))</f>
        <v>MID</v>
      </c>
      <c r="BP24" s="9" t="str">
        <f>INDEX(GBP!$C$5:$C$200,MATCH($BQ24,GBP!$D$5:$D$200,0))</f>
        <v>IBOR</v>
      </c>
      <c r="BQ24" s="9" t="str">
        <f>GBP!$D22</f>
        <v>GBPONFSR=</v>
      </c>
      <c r="BR24" s="25" t="str">
        <f>INDEX(GBP!$B$5:$B$200,MATCH($BQ24,GBP!$D$5:$D$200,0))</f>
        <v>ON</v>
      </c>
      <c r="BS24" s="25">
        <f>INDEX(GBP!$N$5:$N$200,MATCH($BQ24,GBP!$D$5:$D$200,0))</f>
        <v>0</v>
      </c>
      <c r="BT24" s="27">
        <f>INDEX(GBP!$P$5:$P$200,MATCH($BQ24,GBP!$D$5:$D$200,0))</f>
        <v>36893</v>
      </c>
      <c r="BU24" s="25"/>
      <c r="BV24" s="25">
        <f>INDEX(GBP!$H$5:$H$200,MATCH($BQ24,GBP!$D$5:$D$200,0))</f>
        <v>1</v>
      </c>
      <c r="BW24" s="25">
        <f>INDEX(GBP!$I$5:$I$200,MATCH($BQ24,GBP!$D$5:$D$200,0))</f>
        <v>1</v>
      </c>
      <c r="BX24" s="25">
        <f>INDEX(GBP!$J$5:$J$200,MATCH($BQ24,GBP!$D$5:$D$200,0))</f>
        <v>1</v>
      </c>
      <c r="BY24" s="25">
        <f>INDEX(GBP!$K$5:$K$200,MATCH($BQ24,GBP!$D$5:$D$200,0))</f>
        <v>1</v>
      </c>
      <c r="BZ24" s="25" t="str">
        <f>INDEX(GBP!$L$5:$L$200,MATCH($BQ24,GBP!$D$5:$D$200,0))</f>
        <v>MID</v>
      </c>
    </row>
    <row r="25" spans="2:78" x14ac:dyDescent="0.25">
      <c r="P25" s="9" t="str">
        <f>INDEX(USD!$C$5:$C$201,MATCH($Q25,USD!$D$5:$D$201,0))</f>
        <v>OIS</v>
      </c>
      <c r="Q25" s="9" t="str">
        <f>USD!$D25</f>
        <v>USD7YOIS=ICAP</v>
      </c>
      <c r="R25" s="25" t="str">
        <f>INDEX(USD!$B$5:$B$201,MATCH($Q25,USD!$D$5:$D$201,0))</f>
        <v>7Y</v>
      </c>
      <c r="S25" s="25">
        <f>INDEX(USD!$N$5:$N$201,MATCH($Q25,USD!$D$5:$D$201,0))</f>
        <v>0</v>
      </c>
      <c r="T25" s="27">
        <f>INDEX(USD!$P$5:$P$201,MATCH($Q25,USD!$D$5:$D$201,0))</f>
        <v>40998</v>
      </c>
      <c r="U25" s="25"/>
      <c r="V25" s="25">
        <f>INDEX(USD!$H$5:$H$201,MATCH($Q25,USD!$D$5:$D$201,0))</f>
        <v>1</v>
      </c>
      <c r="W25" s="25">
        <f>INDEX(USD!$I$5:$I$201,MATCH($Q25,USD!$D$5:$D$201,0))</f>
        <v>1</v>
      </c>
      <c r="X25" s="25">
        <f>INDEX(USD!$J$5:$J$201,MATCH($Q25,USD!$D$5:$D$201,0))</f>
        <v>1</v>
      </c>
      <c r="Y25" s="25">
        <f>INDEX(USD!$K$5:$K$201,MATCH($Q25,USD!$D$5:$D$201,0))</f>
        <v>1</v>
      </c>
      <c r="Z25" s="25" t="str">
        <f>INDEX(USD!$L$5:$L$201,MATCH($Q25,USD!$D$5:$D$201,0))</f>
        <v>MID</v>
      </c>
      <c r="AC25" s="9" t="str">
        <f>INDEX(NOK!$C$5:$C$199,MATCH($AD25,NOK!$D$5:$D$199,0))</f>
        <v>FRA</v>
      </c>
      <c r="AD25" s="9" t="str">
        <f>NOK!$D20</f>
        <v>NOK3F11=</v>
      </c>
      <c r="AE25" s="25" t="str">
        <f>INDEX(NOK!$B$5:$B$199,MATCH($AD25,NOK!$D$5:$D$199,0))</f>
        <v>3Y</v>
      </c>
      <c r="AF25" s="25" t="str">
        <f>INDEX(NOK!$N$5:$N$199,MATCH($AD25,NOK!$D$5:$D$199,0))</f>
        <v>3M</v>
      </c>
      <c r="AG25" s="27">
        <f>INDEX(NOK!$P$5:$P$199,MATCH($AD25,NOK!$D$5:$D$199,0))</f>
        <v>42934</v>
      </c>
      <c r="AH25" s="25"/>
      <c r="AI25" s="25">
        <f>INDEX(NOK!$H$5:$H$199,MATCH($AD25,NOK!$D$5:$D$199,0))</f>
        <v>1</v>
      </c>
      <c r="AJ25" s="25">
        <f>INDEX(NOK!$I$5:$I$199,MATCH($AD25,NOK!$D$5:$D$199,0))</f>
        <v>1</v>
      </c>
      <c r="AK25" s="25">
        <f>INDEX(NOK!$J$5:$J$199,MATCH($AD25,NOK!$D$5:$D$199,0))</f>
        <v>1</v>
      </c>
      <c r="AL25" s="25">
        <f>INDEX(NOK!$K$5:$K$199,MATCH($AD25,NOK!$D$5:$D$199,0))</f>
        <v>1</v>
      </c>
      <c r="AM25" s="25" t="str">
        <f>INDEX(NOK!$L$5:$L$199,MATCH($AD25,NOK!$D$5:$D$199,0))</f>
        <v>MID</v>
      </c>
      <c r="AP25" s="9" t="str">
        <f>INDEX(EUR!$C$5:$C$200,MATCH($AQ25,EUR!$D$5:$D$200,0))</f>
        <v>OIS</v>
      </c>
      <c r="AQ25" s="9" t="str">
        <f>EUR!$D25</f>
        <v>EUREON4Y=</v>
      </c>
      <c r="AR25" s="25" t="str">
        <f>INDEX(EUR!$B$5:$B$200,MATCH($AQ25,EUR!$D$5:$D$200,0))</f>
        <v>4Y</v>
      </c>
      <c r="AS25" s="25">
        <f>INDEX(EUR!$N$5:$N$200,MATCH($AQ25,EUR!$D$5:$D$200,0))</f>
        <v>0</v>
      </c>
      <c r="AT25" s="27">
        <f>INDEX(EUR!$P$5:$P$200,MATCH($AQ25,EUR!$D$5:$D$200,0))</f>
        <v>38579</v>
      </c>
      <c r="AU25" s="25"/>
      <c r="AV25" s="25">
        <f>INDEX(EUR!$H$5:$H$200,MATCH($AQ25,EUR!$D$5:$D$200,0))</f>
        <v>1</v>
      </c>
      <c r="AW25" s="25">
        <f>INDEX(EUR!$I$5:$I$200,MATCH($AQ25,EUR!$D$5:$D$200,0))</f>
        <v>1</v>
      </c>
      <c r="AX25" s="25">
        <f>INDEX(EUR!$J$5:$J$200,MATCH($AQ25,EUR!$D$5:$D$200,0))</f>
        <v>1</v>
      </c>
      <c r="AY25" s="25">
        <f>INDEX(EUR!$K$5:$K$200,MATCH($AQ25,EUR!$D$5:$D$200,0))</f>
        <v>1</v>
      </c>
      <c r="AZ25" s="25" t="str">
        <f>INDEX(EUR!$L$5:$L$200,MATCH($AQ25,EUR!$D$5:$D$200,0))</f>
        <v>MID</v>
      </c>
      <c r="BP25" s="9" t="str">
        <f>INDEX(GBP!$C$5:$C$200,MATCH($BQ25,GBP!$D$5:$D$200,0))</f>
        <v>IBOR</v>
      </c>
      <c r="BQ25" s="9" t="str">
        <f>GBP!$D23</f>
        <v>GBPSWFSR=</v>
      </c>
      <c r="BR25" s="25" t="str">
        <f>INDEX(GBP!$B$5:$B$200,MATCH($BQ25,GBP!$D$5:$D$200,0))</f>
        <v>SW</v>
      </c>
      <c r="BS25" s="25">
        <f>INDEX(GBP!$N$5:$N$200,MATCH($BQ25,GBP!$D$5:$D$200,0))</f>
        <v>0</v>
      </c>
      <c r="BT25" s="27">
        <f>INDEX(GBP!$P$5:$P$200,MATCH($BQ25,GBP!$D$5:$D$200,0))</f>
        <v>35766</v>
      </c>
      <c r="BU25" s="25"/>
      <c r="BV25" s="25">
        <f>INDEX(GBP!$H$5:$H$200,MATCH($BQ25,GBP!$D$5:$D$200,0))</f>
        <v>1</v>
      </c>
      <c r="BW25" s="25">
        <f>INDEX(GBP!$I$5:$I$200,MATCH($BQ25,GBP!$D$5:$D$200,0))</f>
        <v>1</v>
      </c>
      <c r="BX25" s="25">
        <f>INDEX(GBP!$J$5:$J$200,MATCH($BQ25,GBP!$D$5:$D$200,0))</f>
        <v>1</v>
      </c>
      <c r="BY25" s="25">
        <f>INDEX(GBP!$K$5:$K$200,MATCH($BQ25,GBP!$D$5:$D$200,0))</f>
        <v>1</v>
      </c>
      <c r="BZ25" s="25" t="str">
        <f>INDEX(GBP!$L$5:$L$200,MATCH($BQ25,GBP!$D$5:$D$200,0))</f>
        <v>MID</v>
      </c>
    </row>
    <row r="26" spans="2:78" ht="15.75" x14ac:dyDescent="0.25">
      <c r="B26" s="8" t="s">
        <v>2</v>
      </c>
      <c r="C26" s="8" t="s">
        <v>55</v>
      </c>
      <c r="D26" s="8" t="s">
        <v>56</v>
      </c>
      <c r="E26" s="8" t="s">
        <v>0</v>
      </c>
      <c r="F26" s="8" t="s">
        <v>235</v>
      </c>
      <c r="G26" s="8" t="s">
        <v>566</v>
      </c>
      <c r="H26" s="8" t="s">
        <v>565</v>
      </c>
      <c r="I26" s="8" t="s">
        <v>567</v>
      </c>
      <c r="J26" s="8" t="s">
        <v>568</v>
      </c>
      <c r="K26" s="8" t="s">
        <v>569</v>
      </c>
      <c r="L26" s="8" t="s">
        <v>570</v>
      </c>
      <c r="M26" s="8" t="s">
        <v>564</v>
      </c>
      <c r="P26" s="9" t="str">
        <f>INDEX(USD!$C$5:$C$201,MATCH($Q26,USD!$D$5:$D$201,0))</f>
        <v>OIS</v>
      </c>
      <c r="Q26" s="9" t="str">
        <f>USD!$D26</f>
        <v>USD8YOIS=ICAP</v>
      </c>
      <c r="R26" s="25" t="str">
        <f>INDEX(USD!$B$5:$B$201,MATCH($Q26,USD!$D$5:$D$201,0))</f>
        <v>8Y</v>
      </c>
      <c r="S26" s="25">
        <f>INDEX(USD!$N$5:$N$201,MATCH($Q26,USD!$D$5:$D$201,0))</f>
        <v>0</v>
      </c>
      <c r="T26" s="27">
        <f>INDEX(USD!$P$5:$P$201,MATCH($Q26,USD!$D$5:$D$201,0))</f>
        <v>40998</v>
      </c>
      <c r="U26" s="25"/>
      <c r="V26" s="25">
        <f>INDEX(USD!$H$5:$H$201,MATCH($Q26,USD!$D$5:$D$201,0))</f>
        <v>1</v>
      </c>
      <c r="W26" s="25">
        <f>INDEX(USD!$I$5:$I$201,MATCH($Q26,USD!$D$5:$D$201,0))</f>
        <v>1</v>
      </c>
      <c r="X26" s="25">
        <f>INDEX(USD!$J$5:$J$201,MATCH($Q26,USD!$D$5:$D$201,0))</f>
        <v>1</v>
      </c>
      <c r="Y26" s="25">
        <f>INDEX(USD!$K$5:$K$201,MATCH($Q26,USD!$D$5:$D$201,0))</f>
        <v>1</v>
      </c>
      <c r="Z26" s="25" t="str">
        <f>INDEX(USD!$L$5:$L$201,MATCH($Q26,USD!$D$5:$D$201,0))</f>
        <v>MID</v>
      </c>
      <c r="AC26" s="9" t="str">
        <f>INDEX(NOK!$C$5:$C$199,MATCH($AD26,NOK!$D$5:$D$199,0))</f>
        <v>FRA</v>
      </c>
      <c r="AD26" s="9" t="str">
        <f>NOK!$D21</f>
        <v>NOK3F12=</v>
      </c>
      <c r="AE26" s="25" t="str">
        <f>INDEX(NOK!$B$5:$B$199,MATCH($AD26,NOK!$D$5:$D$199,0))</f>
        <v>3.25Y</v>
      </c>
      <c r="AF26" s="25" t="str">
        <f>INDEX(NOK!$N$5:$N$199,MATCH($AD26,NOK!$D$5:$D$199,0))</f>
        <v>3M</v>
      </c>
      <c r="AG26" s="27">
        <f>INDEX(NOK!$P$5:$P$199,MATCH($AD26,NOK!$D$5:$D$199,0))</f>
        <v>42934</v>
      </c>
      <c r="AH26" s="25"/>
      <c r="AI26" s="25">
        <f>INDEX(NOK!$H$5:$H$199,MATCH($AD26,NOK!$D$5:$D$199,0))</f>
        <v>1</v>
      </c>
      <c r="AJ26" s="25">
        <f>INDEX(NOK!$I$5:$I$199,MATCH($AD26,NOK!$D$5:$D$199,0))</f>
        <v>1</v>
      </c>
      <c r="AK26" s="25">
        <f>INDEX(NOK!$J$5:$J$199,MATCH($AD26,NOK!$D$5:$D$199,0))</f>
        <v>1</v>
      </c>
      <c r="AL26" s="25">
        <f>INDEX(NOK!$K$5:$K$199,MATCH($AD26,NOK!$D$5:$D$199,0))</f>
        <v>1</v>
      </c>
      <c r="AM26" s="25" t="str">
        <f>INDEX(NOK!$L$5:$L$199,MATCH($AD26,NOK!$D$5:$D$199,0))</f>
        <v>MID</v>
      </c>
      <c r="AP26" s="9" t="str">
        <f>INDEX(EUR!$C$5:$C$200,MATCH($AQ26,EUR!$D$5:$D$200,0))</f>
        <v>OIS</v>
      </c>
      <c r="AQ26" s="9" t="str">
        <f>EUR!$D26</f>
        <v>EUREON5Y=</v>
      </c>
      <c r="AR26" s="25" t="str">
        <f>INDEX(EUR!$B$5:$B$200,MATCH($AQ26,EUR!$D$5:$D$200,0))</f>
        <v>5Y</v>
      </c>
      <c r="AS26" s="25">
        <f>INDEX(EUR!$N$5:$N$200,MATCH($AQ26,EUR!$D$5:$D$200,0))</f>
        <v>0</v>
      </c>
      <c r="AT26" s="27">
        <f>INDEX(EUR!$P$5:$P$200,MATCH($AQ26,EUR!$D$5:$D$200,0))</f>
        <v>38579</v>
      </c>
      <c r="AU26" s="25"/>
      <c r="AV26" s="25">
        <f>INDEX(EUR!$H$5:$H$200,MATCH($AQ26,EUR!$D$5:$D$200,0))</f>
        <v>1</v>
      </c>
      <c r="AW26" s="25">
        <f>INDEX(EUR!$I$5:$I$200,MATCH($AQ26,EUR!$D$5:$D$200,0))</f>
        <v>1</v>
      </c>
      <c r="AX26" s="25">
        <f>INDEX(EUR!$J$5:$J$200,MATCH($AQ26,EUR!$D$5:$D$200,0))</f>
        <v>1</v>
      </c>
      <c r="AY26" s="25">
        <f>INDEX(EUR!$K$5:$K$200,MATCH($AQ26,EUR!$D$5:$D$200,0))</f>
        <v>1</v>
      </c>
      <c r="AZ26" s="25" t="str">
        <f>INDEX(EUR!$L$5:$L$200,MATCH($AQ26,EUR!$D$5:$D$200,0))</f>
        <v>MID</v>
      </c>
      <c r="BB26" s="8" t="s">
        <v>33</v>
      </c>
      <c r="BC26" s="8" t="s">
        <v>55</v>
      </c>
      <c r="BD26" s="8" t="s">
        <v>56</v>
      </c>
      <c r="BE26" s="8" t="s">
        <v>0</v>
      </c>
      <c r="BF26" s="8" t="s">
        <v>235</v>
      </c>
      <c r="BG26" s="8" t="s">
        <v>566</v>
      </c>
      <c r="BH26" s="8" t="s">
        <v>565</v>
      </c>
      <c r="BI26" s="8" t="s">
        <v>567</v>
      </c>
      <c r="BJ26" s="8" t="s">
        <v>568</v>
      </c>
      <c r="BK26" s="8" t="s">
        <v>569</v>
      </c>
      <c r="BL26" s="8" t="s">
        <v>570</v>
      </c>
      <c r="BM26" s="8" t="s">
        <v>564</v>
      </c>
      <c r="BP26" s="9" t="str">
        <f>INDEX(GBP!$C$5:$C$200,MATCH($BQ26,GBP!$D$5:$D$200,0))</f>
        <v>IBOR</v>
      </c>
      <c r="BQ26" s="9" t="str">
        <f>GBP!$D24</f>
        <v>GBP1MFSR=</v>
      </c>
      <c r="BR26" s="25" t="str">
        <f>INDEX(GBP!$B$5:$B$200,MATCH($BQ26,GBP!$D$5:$D$200,0))</f>
        <v>1M</v>
      </c>
      <c r="BS26" s="25">
        <f>INDEX(GBP!$N$5:$N$200,MATCH($BQ26,GBP!$D$5:$D$200,0))</f>
        <v>0</v>
      </c>
      <c r="BT26" s="27">
        <f>INDEX(GBP!$P$5:$P$200,MATCH($BQ26,GBP!$D$5:$D$200,0))</f>
        <v>33863</v>
      </c>
      <c r="BU26" s="25"/>
      <c r="BV26" s="25">
        <f>INDEX(GBP!$H$5:$H$200,MATCH($BQ26,GBP!$D$5:$D$200,0))</f>
        <v>1</v>
      </c>
      <c r="BW26" s="25">
        <f>INDEX(GBP!$I$5:$I$200,MATCH($BQ26,GBP!$D$5:$D$200,0))</f>
        <v>1</v>
      </c>
      <c r="BX26" s="25">
        <f>INDEX(GBP!$J$5:$J$200,MATCH($BQ26,GBP!$D$5:$D$200,0))</f>
        <v>1</v>
      </c>
      <c r="BY26" s="25">
        <f>INDEX(GBP!$K$5:$K$200,MATCH($BQ26,GBP!$D$5:$D$200,0))</f>
        <v>1</v>
      </c>
      <c r="BZ26" s="25" t="str">
        <f>INDEX(GBP!$L$5:$L$200,MATCH($BQ26,GBP!$D$5:$D$200,0))</f>
        <v>MID</v>
      </c>
    </row>
    <row r="27" spans="2:78" x14ac:dyDescent="0.25">
      <c r="C27" s="9" t="str">
        <f>INDEX(SEK!$C$5:$C$200,MATCH($D27,SEK!$D$5:$D$200,0))</f>
        <v>IBOR</v>
      </c>
      <c r="D27" s="9" t="str">
        <f>SEK!$D25</f>
        <v>STISEKTNDFI=</v>
      </c>
      <c r="E27" s="25" t="str">
        <f>INDEX(SEK!$B$5:$B$200,MATCH($D27,SEK!$D$5:$D$200,0))</f>
        <v>TN</v>
      </c>
      <c r="F27" s="25">
        <f>INDEX(SEK!$N$5:$N$200,MATCH($D27,SEK!$D$5:$D$200,0))</f>
        <v>0</v>
      </c>
      <c r="G27" s="27">
        <f>INDEX(SEK!$P$5:$P$200,MATCH($D27,SEK!$D$5:$D$200,0))</f>
        <v>35591</v>
      </c>
      <c r="H27" s="25"/>
      <c r="I27" s="25">
        <f>INDEX(SEK!$H$5:$H$200,MATCH($D27,SEK!$D$5:$D$200,0))</f>
        <v>1</v>
      </c>
      <c r="J27" s="25">
        <f>INDEX(SEK!$I$5:$I$200,MATCH($D27,SEK!$D$5:$D$200,0))</f>
        <v>1</v>
      </c>
      <c r="K27" s="25">
        <f>INDEX(SEK!$J$5:$J$200,MATCH($D27,SEK!$D$5:$D$200,0))</f>
        <v>1</v>
      </c>
      <c r="L27" s="25">
        <f>INDEX(SEK!$K$5:$K$200,MATCH($D27,SEK!$D$5:$D$200,0))</f>
        <v>1</v>
      </c>
      <c r="M27" s="25" t="str">
        <f>INDEX(SEK!$L$5:$L$200,MATCH($D27,SEK!$D$5:$D$200,0))</f>
        <v>MID</v>
      </c>
      <c r="P27" s="9" t="str">
        <f>INDEX(USD!$C$5:$C$201,MATCH($Q27,USD!$D$5:$D$201,0))</f>
        <v>OIS</v>
      </c>
      <c r="Q27" s="9" t="str">
        <f>USD!$D27</f>
        <v>USD9YOIS=ICAP</v>
      </c>
      <c r="R27" s="25" t="str">
        <f>INDEX(USD!$B$5:$B$201,MATCH($Q27,USD!$D$5:$D$201,0))</f>
        <v>9Y</v>
      </c>
      <c r="S27" s="25">
        <f>INDEX(USD!$N$5:$N$201,MATCH($Q27,USD!$D$5:$D$201,0))</f>
        <v>0</v>
      </c>
      <c r="T27" s="27">
        <f>INDEX(USD!$P$5:$P$201,MATCH($Q27,USD!$D$5:$D$201,0))</f>
        <v>40998</v>
      </c>
      <c r="U27" s="25"/>
      <c r="V27" s="25">
        <f>INDEX(USD!$H$5:$H$201,MATCH($Q27,USD!$D$5:$D$201,0))</f>
        <v>1</v>
      </c>
      <c r="W27" s="25">
        <f>INDEX(USD!$I$5:$I$201,MATCH($Q27,USD!$D$5:$D$201,0))</f>
        <v>1</v>
      </c>
      <c r="X27" s="25">
        <f>INDEX(USD!$J$5:$J$201,MATCH($Q27,USD!$D$5:$D$201,0))</f>
        <v>1</v>
      </c>
      <c r="Y27" s="25">
        <f>INDEX(USD!$K$5:$K$201,MATCH($Q27,USD!$D$5:$D$201,0))</f>
        <v>1</v>
      </c>
      <c r="Z27" s="25" t="str">
        <f>INDEX(USD!$L$5:$L$201,MATCH($Q27,USD!$D$5:$D$201,0))</f>
        <v>MID</v>
      </c>
      <c r="AC27" s="9" t="str">
        <f>INDEX(NOK!$C$5:$C$199,MATCH($AD27,NOK!$D$5:$D$199,0))</f>
        <v>FRA</v>
      </c>
      <c r="AD27" s="9" t="str">
        <f>NOK!$D22</f>
        <v>NOK6F1=</v>
      </c>
      <c r="AE27" s="25" t="str">
        <f>INDEX(NOK!$B$5:$B$199,MATCH($AD27,NOK!$D$5:$D$199,0))</f>
        <v>9M</v>
      </c>
      <c r="AF27" s="25" t="str">
        <f>INDEX(NOK!$N$5:$N$199,MATCH($AD27,NOK!$D$5:$D$199,0))</f>
        <v>6M</v>
      </c>
      <c r="AG27" s="27">
        <f>INDEX(NOK!$P$5:$P$199,MATCH($AD27,NOK!$D$5:$D$199,0))</f>
        <v>34705</v>
      </c>
      <c r="AH27" s="25"/>
      <c r="AI27" s="25">
        <f>INDEX(NOK!$H$5:$H$199,MATCH($AD27,NOK!$D$5:$D$199,0))</f>
        <v>1</v>
      </c>
      <c r="AJ27" s="25">
        <f>INDEX(NOK!$I$5:$I$199,MATCH($AD27,NOK!$D$5:$D$199,0))</f>
        <v>1</v>
      </c>
      <c r="AK27" s="25">
        <f>INDEX(NOK!$J$5:$J$199,MATCH($AD27,NOK!$D$5:$D$199,0))</f>
        <v>1</v>
      </c>
      <c r="AL27" s="25">
        <f>INDEX(NOK!$K$5:$K$199,MATCH($AD27,NOK!$D$5:$D$199,0))</f>
        <v>1</v>
      </c>
      <c r="AM27" s="25" t="str">
        <f>INDEX(NOK!$L$5:$L$199,MATCH($AD27,NOK!$D$5:$D$199,0))</f>
        <v>MID</v>
      </c>
      <c r="AP27" s="9" t="str">
        <f>INDEX(EUR!$C$5:$C$200,MATCH($AQ27,EUR!$D$5:$D$200,0))</f>
        <v>OIS</v>
      </c>
      <c r="AQ27" s="9" t="str">
        <f>EUR!$D27</f>
        <v>EUREON6Y=</v>
      </c>
      <c r="AR27" s="25" t="str">
        <f>INDEX(EUR!$B$5:$B$200,MATCH($AQ27,EUR!$D$5:$D$200,0))</f>
        <v>6Y</v>
      </c>
      <c r="AS27" s="25">
        <f>INDEX(EUR!$N$5:$N$200,MATCH($AQ27,EUR!$D$5:$D$200,0))</f>
        <v>0</v>
      </c>
      <c r="AT27" s="27">
        <f>INDEX(EUR!$P$5:$P$200,MATCH($AQ27,EUR!$D$5:$D$200,0))</f>
        <v>38579</v>
      </c>
      <c r="AU27" s="25"/>
      <c r="AV27" s="25">
        <f>INDEX(EUR!$H$5:$H$200,MATCH($AQ27,EUR!$D$5:$D$200,0))</f>
        <v>1</v>
      </c>
      <c r="AW27" s="25">
        <f>INDEX(EUR!$I$5:$I$200,MATCH($AQ27,EUR!$D$5:$D$200,0))</f>
        <v>1</v>
      </c>
      <c r="AX27" s="25">
        <f>INDEX(EUR!$J$5:$J$200,MATCH($AQ27,EUR!$D$5:$D$200,0))</f>
        <v>1</v>
      </c>
      <c r="AY27" s="25">
        <f>INDEX(EUR!$K$5:$K$200,MATCH($AQ27,EUR!$D$5:$D$200,0))</f>
        <v>1</v>
      </c>
      <c r="AZ27" s="25" t="str">
        <f>INDEX(EUR!$L$5:$L$200,MATCH($AQ27,EUR!$D$5:$D$200,0))</f>
        <v>MID</v>
      </c>
      <c r="BC27" s="9" t="str">
        <f>INDEX(DKK!$C$5:$C$200,MATCH($BD27,DKK!$D$5:$D$200,0))</f>
        <v>FRA</v>
      </c>
      <c r="BD27" s="9" t="str">
        <f>DKK!$D23</f>
        <v>DKK3F1=</v>
      </c>
      <c r="BE27" s="25" t="str">
        <f>INDEX(DKK!$B$5:$B$200,MATCH($BD27,DKK!$D$5:$D$200,0))</f>
        <v>6M</v>
      </c>
      <c r="BF27" s="25" t="str">
        <f>INDEX(DKK!$N$5:$N$200,MATCH($BD27,DKK!$D$5:$D$200,0))</f>
        <v>3M</v>
      </c>
      <c r="BG27" s="27">
        <f>INDEX(DKK!$P$5:$P$200,MATCH($BD27,DKK!$D$5:$D$200,0))</f>
        <v>36322</v>
      </c>
      <c r="BH27" s="25"/>
      <c r="BI27" s="25">
        <f>INDEX(DKK!$H$5:$H$200,MATCH($BD27,DKK!$D$5:$D$200,0))</f>
        <v>1</v>
      </c>
      <c r="BJ27" s="25">
        <f>INDEX(DKK!$I$5:$I$200,MATCH($BD27,DKK!$D$5:$D$200,0))</f>
        <v>1</v>
      </c>
      <c r="BK27" s="25">
        <f>INDEX(DKK!$J$5:$J$200,MATCH($BD27,DKK!$D$5:$D$200,0))</f>
        <v>1</v>
      </c>
      <c r="BL27" s="25">
        <f>INDEX(DKK!$K$5:$K$200,MATCH($BD27,DKK!$D$5:$D$200,0))</f>
        <v>1</v>
      </c>
      <c r="BM27" s="25" t="str">
        <f>INDEX(DKK!$L$5:$L$200,MATCH($BD27,DKK!$D$5:$D$200,0))</f>
        <v>MID</v>
      </c>
      <c r="BP27" s="9" t="str">
        <f>INDEX(GBP!$C$5:$C$200,MATCH($BQ27,GBP!$D$5:$D$200,0))</f>
        <v>IBOR</v>
      </c>
      <c r="BQ27" s="9" t="str">
        <f>GBP!$D25</f>
        <v>GBP2MFSR=</v>
      </c>
      <c r="BR27" s="25" t="str">
        <f>INDEX(GBP!$B$5:$B$200,MATCH($BQ27,GBP!$D$5:$D$200,0))</f>
        <v>2M</v>
      </c>
      <c r="BS27" s="25">
        <f>INDEX(GBP!$N$5:$N$200,MATCH($BQ27,GBP!$D$5:$D$200,0))</f>
        <v>0</v>
      </c>
      <c r="BT27" s="27">
        <f>INDEX(GBP!$P$5:$P$200,MATCH($BQ27,GBP!$D$5:$D$200,0))</f>
        <v>32875</v>
      </c>
      <c r="BU27" s="25"/>
      <c r="BV27" s="25">
        <f>INDEX(GBP!$H$5:$H$200,MATCH($BQ27,GBP!$D$5:$D$200,0))</f>
        <v>1</v>
      </c>
      <c r="BW27" s="25">
        <f>INDEX(GBP!$I$5:$I$200,MATCH($BQ27,GBP!$D$5:$D$200,0))</f>
        <v>1</v>
      </c>
      <c r="BX27" s="25">
        <f>INDEX(GBP!$J$5:$J$200,MATCH($BQ27,GBP!$D$5:$D$200,0))</f>
        <v>1</v>
      </c>
      <c r="BY27" s="25">
        <f>INDEX(GBP!$K$5:$K$200,MATCH($BQ27,GBP!$D$5:$D$200,0))</f>
        <v>1</v>
      </c>
      <c r="BZ27" s="25" t="str">
        <f>INDEX(GBP!$L$5:$L$200,MATCH($BQ27,GBP!$D$5:$D$200,0))</f>
        <v>MID</v>
      </c>
    </row>
    <row r="28" spans="2:78" x14ac:dyDescent="0.25">
      <c r="C28" s="9" t="str">
        <f>INDEX(SEK!$C$5:$C$200,MATCH($D28,SEK!$D$5:$D$200,0))</f>
        <v>IBOR</v>
      </c>
      <c r="D28" s="9" t="str">
        <f>SEK!$D26</f>
        <v>STISEK1WDFI=</v>
      </c>
      <c r="E28" s="25" t="str">
        <f>INDEX(SEK!$B$5:$B$200,MATCH($D28,SEK!$D$5:$D$200,0))</f>
        <v>1W</v>
      </c>
      <c r="F28" s="25">
        <f>INDEX(SEK!$N$5:$N$200,MATCH($D28,SEK!$D$5:$D$200,0))</f>
        <v>0</v>
      </c>
      <c r="G28" s="27">
        <f>INDEX(SEK!$P$5:$P$200,MATCH($D28,SEK!$D$5:$D$200,0))</f>
        <v>32875</v>
      </c>
      <c r="H28" s="25"/>
      <c r="I28" s="25">
        <f>INDEX(SEK!$H$5:$H$200,MATCH($D28,SEK!$D$5:$D$200,0))</f>
        <v>1</v>
      </c>
      <c r="J28" s="25">
        <f>INDEX(SEK!$I$5:$I$200,MATCH($D28,SEK!$D$5:$D$200,0))</f>
        <v>1</v>
      </c>
      <c r="K28" s="25">
        <f>INDEX(SEK!$J$5:$J$200,MATCH($D28,SEK!$D$5:$D$200,0))</f>
        <v>1</v>
      </c>
      <c r="L28" s="25">
        <f>INDEX(SEK!$K$5:$K$200,MATCH($D28,SEK!$D$5:$D$200,0))</f>
        <v>1</v>
      </c>
      <c r="M28" s="25" t="str">
        <f>INDEX(SEK!$L$5:$L$200,MATCH($D28,SEK!$D$5:$D$200,0))</f>
        <v>MID</v>
      </c>
      <c r="P28" s="9" t="str">
        <f>INDEX(USD!$C$5:$C$201,MATCH($Q28,USD!$D$5:$D$201,0))</f>
        <v>OIS</v>
      </c>
      <c r="Q28" s="9" t="str">
        <f>USD!$D28</f>
        <v>USD10YOIS=ICAP</v>
      </c>
      <c r="R28" s="25" t="str">
        <f>INDEX(USD!$B$5:$B$201,MATCH($Q28,USD!$D$5:$D$201,0))</f>
        <v>10Y</v>
      </c>
      <c r="S28" s="25">
        <f>INDEX(USD!$N$5:$N$201,MATCH($Q28,USD!$D$5:$D$201,0))</f>
        <v>0</v>
      </c>
      <c r="T28" s="27">
        <f>INDEX(USD!$P$5:$P$201,MATCH($Q28,USD!$D$5:$D$201,0))</f>
        <v>40998</v>
      </c>
      <c r="U28" s="25"/>
      <c r="V28" s="25">
        <f>INDEX(USD!$H$5:$H$201,MATCH($Q28,USD!$D$5:$D$201,0))</f>
        <v>1</v>
      </c>
      <c r="W28" s="25">
        <f>INDEX(USD!$I$5:$I$201,MATCH($Q28,USD!$D$5:$D$201,0))</f>
        <v>1</v>
      </c>
      <c r="X28" s="25">
        <f>INDEX(USD!$J$5:$J$201,MATCH($Q28,USD!$D$5:$D$201,0))</f>
        <v>1</v>
      </c>
      <c r="Y28" s="25">
        <f>INDEX(USD!$K$5:$K$201,MATCH($Q28,USD!$D$5:$D$201,0))</f>
        <v>1</v>
      </c>
      <c r="Z28" s="25" t="str">
        <f>INDEX(USD!$L$5:$L$201,MATCH($Q28,USD!$D$5:$D$201,0))</f>
        <v>MID</v>
      </c>
      <c r="AC28" s="9" t="str">
        <f>INDEX(NOK!$C$5:$C$199,MATCH($AD28,NOK!$D$5:$D$199,0))</f>
        <v>FRA</v>
      </c>
      <c r="AD28" s="9" t="str">
        <f>NOK!$D23</f>
        <v>NOK6F2=</v>
      </c>
      <c r="AE28" s="25" t="str">
        <f>INDEX(NOK!$B$5:$B$199,MATCH($AD28,NOK!$D$5:$D$199,0))</f>
        <v>1Y</v>
      </c>
      <c r="AF28" s="25" t="str">
        <f>INDEX(NOK!$N$5:$N$199,MATCH($AD28,NOK!$D$5:$D$199,0))</f>
        <v>6M</v>
      </c>
      <c r="AG28" s="27">
        <f>INDEX(NOK!$P$5:$P$199,MATCH($AD28,NOK!$D$5:$D$199,0))</f>
        <v>34705</v>
      </c>
      <c r="AH28" s="25"/>
      <c r="AI28" s="25">
        <f>INDEX(NOK!$H$5:$H$199,MATCH($AD28,NOK!$D$5:$D$199,0))</f>
        <v>1</v>
      </c>
      <c r="AJ28" s="25">
        <f>INDEX(NOK!$I$5:$I$199,MATCH($AD28,NOK!$D$5:$D$199,0))</f>
        <v>1</v>
      </c>
      <c r="AK28" s="25">
        <f>INDEX(NOK!$J$5:$J$199,MATCH($AD28,NOK!$D$5:$D$199,0))</f>
        <v>1</v>
      </c>
      <c r="AL28" s="25">
        <f>INDEX(NOK!$K$5:$K$199,MATCH($AD28,NOK!$D$5:$D$199,0))</f>
        <v>1</v>
      </c>
      <c r="AM28" s="25" t="str">
        <f>INDEX(NOK!$L$5:$L$199,MATCH($AD28,NOK!$D$5:$D$199,0))</f>
        <v>MID</v>
      </c>
      <c r="AP28" s="9" t="str">
        <f>INDEX(EUR!$C$5:$C$200,MATCH($AQ28,EUR!$D$5:$D$200,0))</f>
        <v>OIS</v>
      </c>
      <c r="AQ28" s="9" t="str">
        <f>EUR!$D28</f>
        <v>EUREON7Y=</v>
      </c>
      <c r="AR28" s="25" t="str">
        <f>INDEX(EUR!$B$5:$B$200,MATCH($AQ28,EUR!$D$5:$D$200,0))</f>
        <v>7Y</v>
      </c>
      <c r="AS28" s="25">
        <f>INDEX(EUR!$N$5:$N$200,MATCH($AQ28,EUR!$D$5:$D$200,0))</f>
        <v>0</v>
      </c>
      <c r="AT28" s="27">
        <f>INDEX(EUR!$P$5:$P$200,MATCH($AQ28,EUR!$D$5:$D$200,0))</f>
        <v>38579</v>
      </c>
      <c r="AU28" s="25"/>
      <c r="AV28" s="25">
        <f>INDEX(EUR!$H$5:$H$200,MATCH($AQ28,EUR!$D$5:$D$200,0))</f>
        <v>1</v>
      </c>
      <c r="AW28" s="25">
        <f>INDEX(EUR!$I$5:$I$200,MATCH($AQ28,EUR!$D$5:$D$200,0))</f>
        <v>1</v>
      </c>
      <c r="AX28" s="25">
        <f>INDEX(EUR!$J$5:$J$200,MATCH($AQ28,EUR!$D$5:$D$200,0))</f>
        <v>1</v>
      </c>
      <c r="AY28" s="25">
        <f>INDEX(EUR!$K$5:$K$200,MATCH($AQ28,EUR!$D$5:$D$200,0))</f>
        <v>1</v>
      </c>
      <c r="AZ28" s="25" t="str">
        <f>INDEX(EUR!$L$5:$L$200,MATCH($AQ28,EUR!$D$5:$D$200,0))</f>
        <v>MID</v>
      </c>
      <c r="BC28" s="9" t="str">
        <f>INDEX(DKK!$C$5:$C$200,MATCH($BD28,DKK!$D$5:$D$200,0))</f>
        <v>FRA</v>
      </c>
      <c r="BD28" s="9" t="str">
        <f>DKK!$D24</f>
        <v>DKK3F2=</v>
      </c>
      <c r="BE28" s="25" t="str">
        <f>INDEX(DKK!$B$5:$B$200,MATCH($BD28,DKK!$D$5:$D$200,0))</f>
        <v>9M</v>
      </c>
      <c r="BF28" s="25" t="str">
        <f>INDEX(DKK!$N$5:$N$200,MATCH($BD28,DKK!$D$5:$D$200,0))</f>
        <v>3M</v>
      </c>
      <c r="BG28" s="27">
        <f>INDEX(DKK!$P$5:$P$200,MATCH($BD28,DKK!$D$5:$D$200,0))</f>
        <v>36322</v>
      </c>
      <c r="BH28" s="25"/>
      <c r="BI28" s="25">
        <f>INDEX(DKK!$H$5:$H$200,MATCH($BD28,DKK!$D$5:$D$200,0))</f>
        <v>1</v>
      </c>
      <c r="BJ28" s="25">
        <f>INDEX(DKK!$I$5:$I$200,MATCH($BD28,DKK!$D$5:$D$200,0))</f>
        <v>1</v>
      </c>
      <c r="BK28" s="25">
        <f>INDEX(DKK!$J$5:$J$200,MATCH($BD28,DKK!$D$5:$D$200,0))</f>
        <v>1</v>
      </c>
      <c r="BL28" s="25">
        <f>INDEX(DKK!$K$5:$K$200,MATCH($BD28,DKK!$D$5:$D$200,0))</f>
        <v>1</v>
      </c>
      <c r="BM28" s="25" t="str">
        <f>INDEX(DKK!$L$5:$L$200,MATCH($BD28,DKK!$D$5:$D$200,0))</f>
        <v>MID</v>
      </c>
      <c r="BP28" s="9" t="str">
        <f>INDEX(GBP!$C$5:$C$200,MATCH($BQ28,GBP!$D$5:$D$200,0))</f>
        <v>IBOR</v>
      </c>
      <c r="BQ28" s="9" t="str">
        <f>GBP!$D26</f>
        <v>GBP3MFSR=</v>
      </c>
      <c r="BR28" s="25" t="str">
        <f>INDEX(GBP!$B$5:$B$200,MATCH($BQ28,GBP!$D$5:$D$200,0))</f>
        <v>3M</v>
      </c>
      <c r="BS28" s="25">
        <f>INDEX(GBP!$N$5:$N$200,MATCH($BQ28,GBP!$D$5:$D$200,0))</f>
        <v>0</v>
      </c>
      <c r="BT28" s="27">
        <f>INDEX(GBP!$P$5:$P$200,MATCH($BQ28,GBP!$D$5:$D$200,0))</f>
        <v>32875</v>
      </c>
      <c r="BU28" s="25"/>
      <c r="BV28" s="25">
        <f>INDEX(GBP!$H$5:$H$200,MATCH($BQ28,GBP!$D$5:$D$200,0))</f>
        <v>1</v>
      </c>
      <c r="BW28" s="25">
        <f>INDEX(GBP!$I$5:$I$200,MATCH($BQ28,GBP!$D$5:$D$200,0))</f>
        <v>1</v>
      </c>
      <c r="BX28" s="25">
        <f>INDEX(GBP!$J$5:$J$200,MATCH($BQ28,GBP!$D$5:$D$200,0))</f>
        <v>1</v>
      </c>
      <c r="BY28" s="25">
        <f>INDEX(GBP!$K$5:$K$200,MATCH($BQ28,GBP!$D$5:$D$200,0))</f>
        <v>1</v>
      </c>
      <c r="BZ28" s="25" t="str">
        <f>INDEX(GBP!$L$5:$L$200,MATCH($BQ28,GBP!$D$5:$D$200,0))</f>
        <v>MID</v>
      </c>
    </row>
    <row r="29" spans="2:78" x14ac:dyDescent="0.25">
      <c r="C29" s="9" t="str">
        <f>INDEX(SEK!$C$5:$C$200,MATCH($D29,SEK!$D$5:$D$200,0))</f>
        <v>IBOR</v>
      </c>
      <c r="D29" s="9" t="str">
        <f>SEK!$D27</f>
        <v>STISEK1MDFI=</v>
      </c>
      <c r="E29" s="25" t="str">
        <f>INDEX(SEK!$B$5:$B$200,MATCH($D29,SEK!$D$5:$D$200,0))</f>
        <v>1M</v>
      </c>
      <c r="F29" s="25">
        <f>INDEX(SEK!$N$5:$N$200,MATCH($D29,SEK!$D$5:$D$200,0))</f>
        <v>0</v>
      </c>
      <c r="G29" s="27">
        <f>INDEX(SEK!$P$5:$P$200,MATCH($D29,SEK!$D$5:$D$200,0))</f>
        <v>32875</v>
      </c>
      <c r="H29" s="25"/>
      <c r="I29" s="25">
        <f>INDEX(SEK!$H$5:$H$200,MATCH($D29,SEK!$D$5:$D$200,0))</f>
        <v>1</v>
      </c>
      <c r="J29" s="25">
        <f>INDEX(SEK!$I$5:$I$200,MATCH($D29,SEK!$D$5:$D$200,0))</f>
        <v>1</v>
      </c>
      <c r="K29" s="25">
        <f>INDEX(SEK!$J$5:$J$200,MATCH($D29,SEK!$D$5:$D$200,0))</f>
        <v>1</v>
      </c>
      <c r="L29" s="25">
        <f>INDEX(SEK!$K$5:$K$200,MATCH($D29,SEK!$D$5:$D$200,0))</f>
        <v>1</v>
      </c>
      <c r="M29" s="25" t="str">
        <f>INDEX(SEK!$L$5:$L$200,MATCH($D29,SEK!$D$5:$D$200,0))</f>
        <v>MID</v>
      </c>
      <c r="P29" s="9" t="str">
        <f>INDEX(USD!$C$5:$C$201,MATCH($Q29,USD!$D$5:$D$201,0))</f>
        <v>OIS</v>
      </c>
      <c r="Q29" s="9" t="str">
        <f>USD!$D29</f>
        <v>USD12YOIS=ICAP</v>
      </c>
      <c r="R29" s="25" t="str">
        <f>INDEX(USD!$B$5:$B$201,MATCH($Q29,USD!$D$5:$D$201,0))</f>
        <v>12Y</v>
      </c>
      <c r="S29" s="25">
        <f>INDEX(USD!$N$5:$N$201,MATCH($Q29,USD!$D$5:$D$201,0))</f>
        <v>0</v>
      </c>
      <c r="T29" s="27">
        <f>INDEX(USD!$P$5:$P$201,MATCH($Q29,USD!$D$5:$D$201,0))</f>
        <v>40998</v>
      </c>
      <c r="U29" s="25"/>
      <c r="V29" s="25">
        <f>INDEX(USD!$H$5:$H$201,MATCH($Q29,USD!$D$5:$D$201,0))</f>
        <v>1</v>
      </c>
      <c r="W29" s="25">
        <f>INDEX(USD!$I$5:$I$201,MATCH($Q29,USD!$D$5:$D$201,0))</f>
        <v>1</v>
      </c>
      <c r="X29" s="25">
        <f>INDEX(USD!$J$5:$J$201,MATCH($Q29,USD!$D$5:$D$201,0))</f>
        <v>1</v>
      </c>
      <c r="Y29" s="25">
        <f>INDEX(USD!$K$5:$K$201,MATCH($Q29,USD!$D$5:$D$201,0))</f>
        <v>1</v>
      </c>
      <c r="Z29" s="25" t="str">
        <f>INDEX(USD!$L$5:$L$201,MATCH($Q29,USD!$D$5:$D$201,0))</f>
        <v>MID</v>
      </c>
      <c r="AC29" s="9" t="str">
        <f>INDEX(NOK!$C$5:$C$199,MATCH($AD29,NOK!$D$5:$D$199,0))</f>
        <v>FRA</v>
      </c>
      <c r="AD29" s="9" t="str">
        <f>NOK!$D24</f>
        <v>NOK6F3=</v>
      </c>
      <c r="AE29" s="25" t="str">
        <f>INDEX(NOK!$B$5:$B$199,MATCH($AD29,NOK!$D$5:$D$199,0))</f>
        <v>1.25Y</v>
      </c>
      <c r="AF29" s="25" t="str">
        <f>INDEX(NOK!$N$5:$N$199,MATCH($AD29,NOK!$D$5:$D$199,0))</f>
        <v>6M</v>
      </c>
      <c r="AG29" s="27">
        <f>INDEX(NOK!$P$5:$P$199,MATCH($AD29,NOK!$D$5:$D$199,0))</f>
        <v>34705</v>
      </c>
      <c r="AH29" s="25"/>
      <c r="AI29" s="25">
        <f>INDEX(NOK!$H$5:$H$199,MATCH($AD29,NOK!$D$5:$D$199,0))</f>
        <v>1</v>
      </c>
      <c r="AJ29" s="25">
        <f>INDEX(NOK!$I$5:$I$199,MATCH($AD29,NOK!$D$5:$D$199,0))</f>
        <v>1</v>
      </c>
      <c r="AK29" s="25">
        <f>INDEX(NOK!$J$5:$J$199,MATCH($AD29,NOK!$D$5:$D$199,0))</f>
        <v>1</v>
      </c>
      <c r="AL29" s="25">
        <f>INDEX(NOK!$K$5:$K$199,MATCH($AD29,NOK!$D$5:$D$199,0))</f>
        <v>1</v>
      </c>
      <c r="AM29" s="25" t="str">
        <f>INDEX(NOK!$L$5:$L$199,MATCH($AD29,NOK!$D$5:$D$199,0))</f>
        <v>MID</v>
      </c>
      <c r="AP29" s="9" t="str">
        <f>INDEX(EUR!$C$5:$C$200,MATCH($AQ29,EUR!$D$5:$D$200,0))</f>
        <v>OIS</v>
      </c>
      <c r="AQ29" s="9" t="str">
        <f>EUR!$D29</f>
        <v>EUREON8Y=</v>
      </c>
      <c r="AR29" s="25" t="str">
        <f>INDEX(EUR!$B$5:$B$200,MATCH($AQ29,EUR!$D$5:$D$200,0))</f>
        <v>8Y</v>
      </c>
      <c r="AS29" s="25">
        <f>INDEX(EUR!$N$5:$N$200,MATCH($AQ29,EUR!$D$5:$D$200,0))</f>
        <v>0</v>
      </c>
      <c r="AT29" s="27">
        <f>INDEX(EUR!$P$5:$P$200,MATCH($AQ29,EUR!$D$5:$D$200,0))</f>
        <v>38579</v>
      </c>
      <c r="AU29" s="25"/>
      <c r="AV29" s="25">
        <f>INDEX(EUR!$H$5:$H$200,MATCH($AQ29,EUR!$D$5:$D$200,0))</f>
        <v>1</v>
      </c>
      <c r="AW29" s="25">
        <f>INDEX(EUR!$I$5:$I$200,MATCH($AQ29,EUR!$D$5:$D$200,0))</f>
        <v>1</v>
      </c>
      <c r="AX29" s="25">
        <f>INDEX(EUR!$J$5:$J$200,MATCH($AQ29,EUR!$D$5:$D$200,0))</f>
        <v>1</v>
      </c>
      <c r="AY29" s="25">
        <f>INDEX(EUR!$K$5:$K$200,MATCH($AQ29,EUR!$D$5:$D$200,0))</f>
        <v>1</v>
      </c>
      <c r="AZ29" s="25" t="str">
        <f>INDEX(EUR!$L$5:$L$200,MATCH($AQ29,EUR!$D$5:$D$200,0))</f>
        <v>MID</v>
      </c>
      <c r="BC29" s="9" t="str">
        <f>INDEX(DKK!$C$5:$C$200,MATCH($BD29,DKK!$D$5:$D$200,0))</f>
        <v>FRA</v>
      </c>
      <c r="BD29" s="9" t="str">
        <f>DKK!$D25</f>
        <v>DKK3F3=</v>
      </c>
      <c r="BE29" s="25" t="str">
        <f>INDEX(DKK!$B$5:$B$200,MATCH($BD29,DKK!$D$5:$D$200,0))</f>
        <v>1Y</v>
      </c>
      <c r="BF29" s="25" t="str">
        <f>INDEX(DKK!$N$5:$N$200,MATCH($BD29,DKK!$D$5:$D$200,0))</f>
        <v>3M</v>
      </c>
      <c r="BG29" s="27">
        <f>INDEX(DKK!$P$5:$P$200,MATCH($BD29,DKK!$D$5:$D$200,0))</f>
        <v>36322</v>
      </c>
      <c r="BH29" s="25"/>
      <c r="BI29" s="25">
        <f>INDEX(DKK!$H$5:$H$200,MATCH($BD29,DKK!$D$5:$D$200,0))</f>
        <v>1</v>
      </c>
      <c r="BJ29" s="25">
        <f>INDEX(DKK!$I$5:$I$200,MATCH($BD29,DKK!$D$5:$D$200,0))</f>
        <v>1</v>
      </c>
      <c r="BK29" s="25">
        <f>INDEX(DKK!$J$5:$J$200,MATCH($BD29,DKK!$D$5:$D$200,0))</f>
        <v>1</v>
      </c>
      <c r="BL29" s="25">
        <f>INDEX(DKK!$K$5:$K$200,MATCH($BD29,DKK!$D$5:$D$200,0))</f>
        <v>1</v>
      </c>
      <c r="BM29" s="25" t="str">
        <f>INDEX(DKK!$L$5:$L$200,MATCH($BD29,DKK!$D$5:$D$200,0))</f>
        <v>MID</v>
      </c>
      <c r="BP29" s="9" t="str">
        <f>INDEX(GBP!$C$5:$C$200,MATCH($BQ29,GBP!$D$5:$D$200,0))</f>
        <v>IBOR</v>
      </c>
      <c r="BQ29" s="9" t="str">
        <f>GBP!$D27</f>
        <v>GBP6MFSR=</v>
      </c>
      <c r="BR29" s="25" t="str">
        <f>INDEX(GBP!$B$5:$B$200,MATCH($BQ29,GBP!$D$5:$D$200,0))</f>
        <v>6M</v>
      </c>
      <c r="BS29" s="25">
        <f>INDEX(GBP!$N$5:$N$200,MATCH($BQ29,GBP!$D$5:$D$200,0))</f>
        <v>0</v>
      </c>
      <c r="BT29" s="27">
        <f>INDEX(GBP!$P$5:$P$200,MATCH($BQ29,GBP!$D$5:$D$200,0))</f>
        <v>32875</v>
      </c>
      <c r="BU29" s="25"/>
      <c r="BV29" s="25">
        <f>INDEX(GBP!$H$5:$H$200,MATCH($BQ29,GBP!$D$5:$D$200,0))</f>
        <v>1</v>
      </c>
      <c r="BW29" s="25">
        <f>INDEX(GBP!$I$5:$I$200,MATCH($BQ29,GBP!$D$5:$D$200,0))</f>
        <v>1</v>
      </c>
      <c r="BX29" s="25">
        <f>INDEX(GBP!$J$5:$J$200,MATCH($BQ29,GBP!$D$5:$D$200,0))</f>
        <v>1</v>
      </c>
      <c r="BY29" s="25">
        <f>INDEX(GBP!$K$5:$K$200,MATCH($BQ29,GBP!$D$5:$D$200,0))</f>
        <v>1</v>
      </c>
      <c r="BZ29" s="25" t="str">
        <f>INDEX(GBP!$L$5:$L$200,MATCH($BQ29,GBP!$D$5:$D$200,0))</f>
        <v>MID</v>
      </c>
    </row>
    <row r="30" spans="2:78" x14ac:dyDescent="0.25">
      <c r="C30" s="9" t="str">
        <f>INDEX(SEK!$C$5:$C$200,MATCH($D30,SEK!$D$5:$D$200,0))</f>
        <v>IBOR</v>
      </c>
      <c r="D30" s="9" t="str">
        <f>SEK!$D28</f>
        <v>STISEK2MDFI=</v>
      </c>
      <c r="E30" s="25" t="str">
        <f>INDEX(SEK!$B$5:$B$200,MATCH($D30,SEK!$D$5:$D$200,0))</f>
        <v>2M</v>
      </c>
      <c r="F30" s="25">
        <f>INDEX(SEK!$N$5:$N$200,MATCH($D30,SEK!$D$5:$D$200,0))</f>
        <v>0</v>
      </c>
      <c r="G30" s="27">
        <f>INDEX(SEK!$P$5:$P$200,MATCH($D30,SEK!$D$5:$D$200,0))</f>
        <v>34583</v>
      </c>
      <c r="H30" s="25"/>
      <c r="I30" s="25">
        <f>INDEX(SEK!$H$5:$H$200,MATCH($D30,SEK!$D$5:$D$200,0))</f>
        <v>1</v>
      </c>
      <c r="J30" s="25">
        <f>INDEX(SEK!$I$5:$I$200,MATCH($D30,SEK!$D$5:$D$200,0))</f>
        <v>1</v>
      </c>
      <c r="K30" s="25">
        <f>INDEX(SEK!$J$5:$J$200,MATCH($D30,SEK!$D$5:$D$200,0))</f>
        <v>1</v>
      </c>
      <c r="L30" s="25">
        <f>INDEX(SEK!$K$5:$K$200,MATCH($D30,SEK!$D$5:$D$200,0))</f>
        <v>1</v>
      </c>
      <c r="M30" s="25" t="str">
        <f>INDEX(SEK!$L$5:$L$200,MATCH($D30,SEK!$D$5:$D$200,0))</f>
        <v>MID</v>
      </c>
      <c r="P30" s="9" t="str">
        <f>INDEX(USD!$C$5:$C$201,MATCH($Q30,USD!$D$5:$D$201,0))</f>
        <v>OIS</v>
      </c>
      <c r="Q30" s="9" t="str">
        <f>USD!$D30</f>
        <v>USD15YOIS=ICAP</v>
      </c>
      <c r="R30" s="25" t="str">
        <f>INDEX(USD!$B$5:$B$201,MATCH($Q30,USD!$D$5:$D$201,0))</f>
        <v>15Y</v>
      </c>
      <c r="S30" s="25">
        <f>INDEX(USD!$N$5:$N$201,MATCH($Q30,USD!$D$5:$D$201,0))</f>
        <v>0</v>
      </c>
      <c r="T30" s="27">
        <f>INDEX(USD!$P$5:$P$201,MATCH($Q30,USD!$D$5:$D$201,0))</f>
        <v>40998</v>
      </c>
      <c r="U30" s="25"/>
      <c r="V30" s="25">
        <f>INDEX(USD!$H$5:$H$201,MATCH($Q30,USD!$D$5:$D$201,0))</f>
        <v>1</v>
      </c>
      <c r="W30" s="25">
        <f>INDEX(USD!$I$5:$I$201,MATCH($Q30,USD!$D$5:$D$201,0))</f>
        <v>1</v>
      </c>
      <c r="X30" s="25">
        <f>INDEX(USD!$J$5:$J$201,MATCH($Q30,USD!$D$5:$D$201,0))</f>
        <v>1</v>
      </c>
      <c r="Y30" s="25">
        <f>INDEX(USD!$K$5:$K$201,MATCH($Q30,USD!$D$5:$D$201,0))</f>
        <v>1</v>
      </c>
      <c r="Z30" s="25" t="str">
        <f>INDEX(USD!$L$5:$L$201,MATCH($Q30,USD!$D$5:$D$201,0))</f>
        <v>MID</v>
      </c>
      <c r="AC30" s="9" t="str">
        <f>INDEX(NOK!$C$5:$C$199,MATCH($AD30,NOK!$D$5:$D$199,0))</f>
        <v>FRA</v>
      </c>
      <c r="AD30" s="9" t="str">
        <f>NOK!$D25</f>
        <v>NOK6F4=</v>
      </c>
      <c r="AE30" s="25" t="str">
        <f>INDEX(NOK!$B$5:$B$199,MATCH($AD30,NOK!$D$5:$D$199,0))</f>
        <v>1.5Y</v>
      </c>
      <c r="AF30" s="25" t="str">
        <f>INDEX(NOK!$N$5:$N$199,MATCH($AD30,NOK!$D$5:$D$199,0))</f>
        <v>6M</v>
      </c>
      <c r="AG30" s="27">
        <f>INDEX(NOK!$P$5:$P$199,MATCH($AD30,NOK!$D$5:$D$199,0))</f>
        <v>34705</v>
      </c>
      <c r="AH30" s="25"/>
      <c r="AI30" s="25">
        <f>INDEX(NOK!$H$5:$H$199,MATCH($AD30,NOK!$D$5:$D$199,0))</f>
        <v>1</v>
      </c>
      <c r="AJ30" s="25">
        <f>INDEX(NOK!$I$5:$I$199,MATCH($AD30,NOK!$D$5:$D$199,0))</f>
        <v>1</v>
      </c>
      <c r="AK30" s="25">
        <f>INDEX(NOK!$J$5:$J$199,MATCH($AD30,NOK!$D$5:$D$199,0))</f>
        <v>1</v>
      </c>
      <c r="AL30" s="25">
        <f>INDEX(NOK!$K$5:$K$199,MATCH($AD30,NOK!$D$5:$D$199,0))</f>
        <v>1</v>
      </c>
      <c r="AM30" s="25" t="str">
        <f>INDEX(NOK!$L$5:$L$199,MATCH($AD30,NOK!$D$5:$D$199,0))</f>
        <v>MID</v>
      </c>
      <c r="AP30" s="9" t="str">
        <f>INDEX(EUR!$C$5:$C$200,MATCH($AQ30,EUR!$D$5:$D$200,0))</f>
        <v>OIS</v>
      </c>
      <c r="AQ30" s="9" t="str">
        <f>EUR!$D30</f>
        <v>EUREON9Y=</v>
      </c>
      <c r="AR30" s="25" t="str">
        <f>INDEX(EUR!$B$5:$B$200,MATCH($AQ30,EUR!$D$5:$D$200,0))</f>
        <v>9Y</v>
      </c>
      <c r="AS30" s="25">
        <f>INDEX(EUR!$N$5:$N$200,MATCH($AQ30,EUR!$D$5:$D$200,0))</f>
        <v>0</v>
      </c>
      <c r="AT30" s="27">
        <f>INDEX(EUR!$P$5:$P$200,MATCH($AQ30,EUR!$D$5:$D$200,0))</f>
        <v>38579</v>
      </c>
      <c r="AU30" s="25"/>
      <c r="AV30" s="25">
        <f>INDEX(EUR!$H$5:$H$200,MATCH($AQ30,EUR!$D$5:$D$200,0))</f>
        <v>1</v>
      </c>
      <c r="AW30" s="25">
        <f>INDEX(EUR!$I$5:$I$200,MATCH($AQ30,EUR!$D$5:$D$200,0))</f>
        <v>1</v>
      </c>
      <c r="AX30" s="25">
        <f>INDEX(EUR!$J$5:$J$200,MATCH($AQ30,EUR!$D$5:$D$200,0))</f>
        <v>1</v>
      </c>
      <c r="AY30" s="25">
        <f>INDEX(EUR!$K$5:$K$200,MATCH($AQ30,EUR!$D$5:$D$200,0))</f>
        <v>1</v>
      </c>
      <c r="AZ30" s="25" t="str">
        <f>INDEX(EUR!$L$5:$L$200,MATCH($AQ30,EUR!$D$5:$D$200,0))</f>
        <v>MID</v>
      </c>
      <c r="BC30" s="9" t="str">
        <f>INDEX(DKK!$C$5:$C$200,MATCH($BD30,DKK!$D$5:$D$200,0))</f>
        <v>FRA</v>
      </c>
      <c r="BD30" s="9" t="str">
        <f>DKK!$D26</f>
        <v>DKK3F4=</v>
      </c>
      <c r="BE30" s="25" t="str">
        <f>INDEX(DKK!$B$5:$B$200,MATCH($BD30,DKK!$D$5:$D$200,0))</f>
        <v>1.25Y</v>
      </c>
      <c r="BF30" s="25" t="str">
        <f>INDEX(DKK!$N$5:$N$200,MATCH($BD30,DKK!$D$5:$D$200,0))</f>
        <v>3M</v>
      </c>
      <c r="BG30" s="27">
        <f>INDEX(DKK!$P$5:$P$200,MATCH($BD30,DKK!$D$5:$D$200,0))</f>
        <v>36322</v>
      </c>
      <c r="BH30" s="25"/>
      <c r="BI30" s="25">
        <f>INDEX(DKK!$H$5:$H$200,MATCH($BD30,DKK!$D$5:$D$200,0))</f>
        <v>1</v>
      </c>
      <c r="BJ30" s="25">
        <f>INDEX(DKK!$I$5:$I$200,MATCH($BD30,DKK!$D$5:$D$200,0))</f>
        <v>1</v>
      </c>
      <c r="BK30" s="25">
        <f>INDEX(DKK!$J$5:$J$200,MATCH($BD30,DKK!$D$5:$D$200,0))</f>
        <v>1</v>
      </c>
      <c r="BL30" s="25">
        <f>INDEX(DKK!$K$5:$K$200,MATCH($BD30,DKK!$D$5:$D$200,0))</f>
        <v>1</v>
      </c>
      <c r="BM30" s="25" t="str">
        <f>INDEX(DKK!$L$5:$L$200,MATCH($BD30,DKK!$D$5:$D$200,0))</f>
        <v>MID</v>
      </c>
      <c r="BP30" s="9" t="str">
        <f>INDEX(GBP!$C$5:$C$200,MATCH($BQ30,GBP!$D$5:$D$200,0))</f>
        <v>IBOR</v>
      </c>
      <c r="BQ30" s="9" t="str">
        <f>GBP!$D28</f>
        <v>GBP1YFSR=</v>
      </c>
      <c r="BR30" s="25" t="str">
        <f>INDEX(GBP!$B$5:$B$200,MATCH($BQ30,GBP!$D$5:$D$200,0))</f>
        <v>1Y</v>
      </c>
      <c r="BS30" s="25">
        <f>INDEX(GBP!$N$5:$N$200,MATCH($BQ30,GBP!$D$5:$D$200,0))</f>
        <v>0</v>
      </c>
      <c r="BT30" s="27">
        <f>INDEX(GBP!$P$5:$P$200,MATCH($BQ30,GBP!$D$5:$D$200,0))</f>
        <v>32875</v>
      </c>
      <c r="BU30" s="25"/>
      <c r="BV30" s="25">
        <f>INDEX(GBP!$H$5:$H$200,MATCH($BQ30,GBP!$D$5:$D$200,0))</f>
        <v>1</v>
      </c>
      <c r="BW30" s="25">
        <f>INDEX(GBP!$I$5:$I$200,MATCH($BQ30,GBP!$D$5:$D$200,0))</f>
        <v>1</v>
      </c>
      <c r="BX30" s="25">
        <f>INDEX(GBP!$J$5:$J$200,MATCH($BQ30,GBP!$D$5:$D$200,0))</f>
        <v>1</v>
      </c>
      <c r="BY30" s="25">
        <f>INDEX(GBP!$K$5:$K$200,MATCH($BQ30,GBP!$D$5:$D$200,0))</f>
        <v>1</v>
      </c>
      <c r="BZ30" s="25" t="str">
        <f>INDEX(GBP!$L$5:$L$200,MATCH($BQ30,GBP!$D$5:$D$200,0))</f>
        <v>MID</v>
      </c>
    </row>
    <row r="31" spans="2:78" x14ac:dyDescent="0.25">
      <c r="C31" s="9" t="str">
        <f>INDEX(SEK!$C$5:$C$200,MATCH($D31,SEK!$D$5:$D$200,0))</f>
        <v>IBOR</v>
      </c>
      <c r="D31" s="9" t="str">
        <f>SEK!$D29</f>
        <v>STISEK3MDFI=</v>
      </c>
      <c r="E31" s="25" t="str">
        <f>INDEX(SEK!$B$5:$B$200,MATCH($D31,SEK!$D$5:$D$200,0))</f>
        <v>3M</v>
      </c>
      <c r="F31" s="25">
        <f>INDEX(SEK!$N$5:$N$200,MATCH($D31,SEK!$D$5:$D$200,0))</f>
        <v>0</v>
      </c>
      <c r="G31" s="27">
        <f>INDEX(SEK!$P$5:$P$200,MATCH($D31,SEK!$D$5:$D$200,0))</f>
        <v>32875</v>
      </c>
      <c r="H31" s="25"/>
      <c r="I31" s="25">
        <f>INDEX(SEK!$H$5:$H$200,MATCH($D31,SEK!$D$5:$D$200,0))</f>
        <v>1</v>
      </c>
      <c r="J31" s="25">
        <f>INDEX(SEK!$I$5:$I$200,MATCH($D31,SEK!$D$5:$D$200,0))</f>
        <v>1</v>
      </c>
      <c r="K31" s="25">
        <f>INDEX(SEK!$J$5:$J$200,MATCH($D31,SEK!$D$5:$D$200,0))</f>
        <v>1</v>
      </c>
      <c r="L31" s="25">
        <f>INDEX(SEK!$K$5:$K$200,MATCH($D31,SEK!$D$5:$D$200,0))</f>
        <v>1</v>
      </c>
      <c r="M31" s="25" t="str">
        <f>INDEX(SEK!$L$5:$L$200,MATCH($D31,SEK!$D$5:$D$200,0))</f>
        <v>MID</v>
      </c>
      <c r="P31" s="9" t="str">
        <f>INDEX(USD!$C$5:$C$201,MATCH($Q31,USD!$D$5:$D$201,0))</f>
        <v>OIS</v>
      </c>
      <c r="Q31" s="9" t="str">
        <f>USD!$D31</f>
        <v>USD20YOIS=ICAP</v>
      </c>
      <c r="R31" s="25" t="str">
        <f>INDEX(USD!$B$5:$B$201,MATCH($Q31,USD!$D$5:$D$201,0))</f>
        <v>20Y</v>
      </c>
      <c r="S31" s="25">
        <f>INDEX(USD!$N$5:$N$201,MATCH($Q31,USD!$D$5:$D$201,0))</f>
        <v>0</v>
      </c>
      <c r="T31" s="27">
        <f>INDEX(USD!$P$5:$P$201,MATCH($Q31,USD!$D$5:$D$201,0))</f>
        <v>40998</v>
      </c>
      <c r="U31" s="25"/>
      <c r="V31" s="25">
        <f>INDEX(USD!$H$5:$H$201,MATCH($Q31,USD!$D$5:$D$201,0))</f>
        <v>1</v>
      </c>
      <c r="W31" s="25">
        <f>INDEX(USD!$I$5:$I$201,MATCH($Q31,USD!$D$5:$D$201,0))</f>
        <v>1</v>
      </c>
      <c r="X31" s="25">
        <f>INDEX(USD!$J$5:$J$201,MATCH($Q31,USD!$D$5:$D$201,0))</f>
        <v>1</v>
      </c>
      <c r="Y31" s="25">
        <f>INDEX(USD!$K$5:$K$201,MATCH($Q31,USD!$D$5:$D$201,0))</f>
        <v>1</v>
      </c>
      <c r="Z31" s="25" t="str">
        <f>INDEX(USD!$L$5:$L$201,MATCH($Q31,USD!$D$5:$D$201,0))</f>
        <v>MID</v>
      </c>
      <c r="AP31" s="9" t="str">
        <f>INDEX(EUR!$C$5:$C$200,MATCH($AQ31,EUR!$D$5:$D$200,0))</f>
        <v>OIS</v>
      </c>
      <c r="AQ31" s="9" t="str">
        <f>EUR!$D31</f>
        <v>EUREON10Y=</v>
      </c>
      <c r="AR31" s="25" t="str">
        <f>INDEX(EUR!$B$5:$B$200,MATCH($AQ31,EUR!$D$5:$D$200,0))</f>
        <v>10Y</v>
      </c>
      <c r="AS31" s="25">
        <f>INDEX(EUR!$N$5:$N$200,MATCH($AQ31,EUR!$D$5:$D$200,0))</f>
        <v>0</v>
      </c>
      <c r="AT31" s="27">
        <f>INDEX(EUR!$P$5:$P$200,MATCH($AQ31,EUR!$D$5:$D$200,0))</f>
        <v>38579</v>
      </c>
      <c r="AU31" s="25"/>
      <c r="AV31" s="25">
        <f>INDEX(EUR!$H$5:$H$200,MATCH($AQ31,EUR!$D$5:$D$200,0))</f>
        <v>1</v>
      </c>
      <c r="AW31" s="25">
        <f>INDEX(EUR!$I$5:$I$200,MATCH($AQ31,EUR!$D$5:$D$200,0))</f>
        <v>1</v>
      </c>
      <c r="AX31" s="25">
        <f>INDEX(EUR!$J$5:$J$200,MATCH($AQ31,EUR!$D$5:$D$200,0))</f>
        <v>1</v>
      </c>
      <c r="AY31" s="25">
        <f>INDEX(EUR!$K$5:$K$200,MATCH($AQ31,EUR!$D$5:$D$200,0))</f>
        <v>1</v>
      </c>
      <c r="AZ31" s="25" t="str">
        <f>INDEX(EUR!$L$5:$L$200,MATCH($AQ31,EUR!$D$5:$D$200,0))</f>
        <v>MID</v>
      </c>
      <c r="BC31" s="9" t="str">
        <f>INDEX(DKK!$C$5:$C$200,MATCH($BD31,DKK!$D$5:$D$200,0))</f>
        <v>FRA</v>
      </c>
      <c r="BD31" s="9" t="str">
        <f>DKK!$D27</f>
        <v>DKK3F5=</v>
      </c>
      <c r="BE31" s="25" t="str">
        <f>INDEX(DKK!$B$5:$B$200,MATCH($BD31,DKK!$D$5:$D$200,0))</f>
        <v>1.5Y</v>
      </c>
      <c r="BF31" s="25" t="str">
        <f>INDEX(DKK!$N$5:$N$200,MATCH($BD31,DKK!$D$5:$D$200,0))</f>
        <v>3M</v>
      </c>
      <c r="BG31" s="27">
        <f>INDEX(DKK!$P$5:$P$200,MATCH($BD31,DKK!$D$5:$D$200,0))</f>
        <v>36356</v>
      </c>
      <c r="BH31" s="25"/>
      <c r="BI31" s="25">
        <f>INDEX(DKK!$H$5:$H$200,MATCH($BD31,DKK!$D$5:$D$200,0))</f>
        <v>1</v>
      </c>
      <c r="BJ31" s="25">
        <f>INDEX(DKK!$I$5:$I$200,MATCH($BD31,DKK!$D$5:$D$200,0))</f>
        <v>1</v>
      </c>
      <c r="BK31" s="25">
        <f>INDEX(DKK!$J$5:$J$200,MATCH($BD31,DKK!$D$5:$D$200,0))</f>
        <v>1</v>
      </c>
      <c r="BL31" s="25">
        <f>INDEX(DKK!$K$5:$K$200,MATCH($BD31,DKK!$D$5:$D$200,0))</f>
        <v>1</v>
      </c>
      <c r="BM31" s="25" t="str">
        <f>INDEX(DKK!$L$5:$L$200,MATCH($BD31,DKK!$D$5:$D$200,0))</f>
        <v>MID</v>
      </c>
    </row>
    <row r="32" spans="2:78" ht="15.75" x14ac:dyDescent="0.25">
      <c r="C32" s="9" t="str">
        <f>INDEX(SEK!$C$5:$C$200,MATCH($D32,SEK!$D$5:$D$200,0))</f>
        <v>IBOR</v>
      </c>
      <c r="D32" s="9" t="str">
        <f>SEK!$D30</f>
        <v>STISEK6MDFI=</v>
      </c>
      <c r="E32" s="25" t="str">
        <f>INDEX(SEK!$B$5:$B$200,MATCH($D32,SEK!$D$5:$D$200,0))</f>
        <v>6M</v>
      </c>
      <c r="F32" s="25">
        <f>INDEX(SEK!$N$5:$N$200,MATCH($D32,SEK!$D$5:$D$200,0))</f>
        <v>0</v>
      </c>
      <c r="G32" s="27">
        <f>INDEX(SEK!$P$5:$P$200,MATCH($D32,SEK!$D$5:$D$200,0))</f>
        <v>32875</v>
      </c>
      <c r="H32" s="25"/>
      <c r="I32" s="25">
        <f>INDEX(SEK!$H$5:$H$200,MATCH($D32,SEK!$D$5:$D$200,0))</f>
        <v>1</v>
      </c>
      <c r="J32" s="25">
        <f>INDEX(SEK!$I$5:$I$200,MATCH($D32,SEK!$D$5:$D$200,0))</f>
        <v>1</v>
      </c>
      <c r="K32" s="25">
        <f>INDEX(SEK!$J$5:$J$200,MATCH($D32,SEK!$D$5:$D$200,0))</f>
        <v>1</v>
      </c>
      <c r="L32" s="25">
        <f>INDEX(SEK!$K$5:$K$200,MATCH($D32,SEK!$D$5:$D$200,0))</f>
        <v>1</v>
      </c>
      <c r="M32" s="25" t="str">
        <f>INDEX(SEK!$L$5:$L$200,MATCH($D32,SEK!$D$5:$D$200,0))</f>
        <v>MID</v>
      </c>
      <c r="P32" s="9" t="str">
        <f>INDEX(USD!$C$5:$C$201,MATCH($Q32,USD!$D$5:$D$201,0))</f>
        <v>OIS</v>
      </c>
      <c r="Q32" s="9" t="str">
        <f>USD!$D32</f>
        <v>USD25YOIS=ICAP</v>
      </c>
      <c r="R32" s="25" t="str">
        <f>INDEX(USD!$B$5:$B$201,MATCH($Q32,USD!$D$5:$D$201,0))</f>
        <v>25Y</v>
      </c>
      <c r="S32" s="25">
        <f>INDEX(USD!$N$5:$N$201,MATCH($Q32,USD!$D$5:$D$201,0))</f>
        <v>0</v>
      </c>
      <c r="T32" s="27">
        <f>INDEX(USD!$P$5:$P$201,MATCH($Q32,USD!$D$5:$D$201,0))</f>
        <v>40998</v>
      </c>
      <c r="U32" s="25"/>
      <c r="V32" s="25">
        <f>INDEX(USD!$H$5:$H$201,MATCH($Q32,USD!$D$5:$D$201,0))</f>
        <v>1</v>
      </c>
      <c r="W32" s="25">
        <f>INDEX(USD!$I$5:$I$201,MATCH($Q32,USD!$D$5:$D$201,0))</f>
        <v>1</v>
      </c>
      <c r="X32" s="25">
        <f>INDEX(USD!$J$5:$J$201,MATCH($Q32,USD!$D$5:$D$201,0))</f>
        <v>1</v>
      </c>
      <c r="Y32" s="25">
        <f>INDEX(USD!$K$5:$K$201,MATCH($Q32,USD!$D$5:$D$201,0))</f>
        <v>1</v>
      </c>
      <c r="Z32" s="25" t="str">
        <f>INDEX(USD!$L$5:$L$201,MATCH($Q32,USD!$D$5:$D$201,0))</f>
        <v>MID</v>
      </c>
      <c r="AB32" s="8" t="s">
        <v>3</v>
      </c>
      <c r="AC32" s="8" t="s">
        <v>55</v>
      </c>
      <c r="AD32" s="8" t="s">
        <v>56</v>
      </c>
      <c r="AE32" s="8" t="s">
        <v>0</v>
      </c>
      <c r="AF32" s="8" t="s">
        <v>235</v>
      </c>
      <c r="AG32" s="8" t="s">
        <v>566</v>
      </c>
      <c r="AH32" s="8" t="s">
        <v>565</v>
      </c>
      <c r="AI32" s="8" t="s">
        <v>567</v>
      </c>
      <c r="AJ32" s="8" t="s">
        <v>568</v>
      </c>
      <c r="AK32" s="8" t="s">
        <v>569</v>
      </c>
      <c r="AL32" s="8" t="s">
        <v>570</v>
      </c>
      <c r="AM32" s="8" t="s">
        <v>564</v>
      </c>
      <c r="AP32" s="9" t="str">
        <f>INDEX(EUR!$C$5:$C$200,MATCH($AQ32,EUR!$D$5:$D$200,0))</f>
        <v>OIS</v>
      </c>
      <c r="AQ32" s="9" t="str">
        <f>EUR!$D32</f>
        <v>EUREON20Y=</v>
      </c>
      <c r="AR32" s="25" t="str">
        <f>INDEX(EUR!$B$5:$B$200,MATCH($AQ32,EUR!$D$5:$D$200,0))</f>
        <v>20Y</v>
      </c>
      <c r="AS32" s="25">
        <f>INDEX(EUR!$N$5:$N$200,MATCH($AQ32,EUR!$D$5:$D$200,0))</f>
        <v>0</v>
      </c>
      <c r="AT32" s="27">
        <f>INDEX(EUR!$P$5:$P$200,MATCH($AQ32,EUR!$D$5:$D$200,0))</f>
        <v>39450</v>
      </c>
      <c r="AU32" s="25"/>
      <c r="AV32" s="25">
        <f>INDEX(EUR!$H$5:$H$200,MATCH($AQ32,EUR!$D$5:$D$200,0))</f>
        <v>1</v>
      </c>
      <c r="AW32" s="25">
        <f>INDEX(EUR!$I$5:$I$200,MATCH($AQ32,EUR!$D$5:$D$200,0))</f>
        <v>1</v>
      </c>
      <c r="AX32" s="25">
        <f>INDEX(EUR!$J$5:$J$200,MATCH($AQ32,EUR!$D$5:$D$200,0))</f>
        <v>1</v>
      </c>
      <c r="AY32" s="25">
        <f>INDEX(EUR!$K$5:$K$200,MATCH($AQ32,EUR!$D$5:$D$200,0))</f>
        <v>1</v>
      </c>
      <c r="AZ32" s="25" t="str">
        <f>INDEX(EUR!$L$5:$L$200,MATCH($AQ32,EUR!$D$5:$D$200,0))</f>
        <v>MID</v>
      </c>
      <c r="BC32" s="9" t="str">
        <f>INDEX(DKK!$C$5:$C$200,MATCH($BD32,DKK!$D$5:$D$200,0))</f>
        <v>FRA</v>
      </c>
      <c r="BD32" s="9" t="str">
        <f>DKK!$D28</f>
        <v>DKK3F6=</v>
      </c>
      <c r="BE32" s="25" t="str">
        <f>INDEX(DKK!$B$5:$B$200,MATCH($BD32,DKK!$D$5:$D$200,0))</f>
        <v>1.75Y</v>
      </c>
      <c r="BF32" s="25" t="str">
        <f>INDEX(DKK!$N$5:$N$200,MATCH($BD32,DKK!$D$5:$D$200,0))</f>
        <v>3M</v>
      </c>
      <c r="BG32" s="27">
        <f>INDEX(DKK!$P$5:$P$200,MATCH($BD32,DKK!$D$5:$D$200,0))</f>
        <v>36356</v>
      </c>
      <c r="BH32" s="25"/>
      <c r="BI32" s="25">
        <f>INDEX(DKK!$H$5:$H$200,MATCH($BD32,DKK!$D$5:$D$200,0))</f>
        <v>1</v>
      </c>
      <c r="BJ32" s="25">
        <f>INDEX(DKK!$I$5:$I$200,MATCH($BD32,DKK!$D$5:$D$200,0))</f>
        <v>1</v>
      </c>
      <c r="BK32" s="25">
        <f>INDEX(DKK!$J$5:$J$200,MATCH($BD32,DKK!$D$5:$D$200,0))</f>
        <v>1</v>
      </c>
      <c r="BL32" s="25">
        <f>INDEX(DKK!$K$5:$K$200,MATCH($BD32,DKK!$D$5:$D$200,0))</f>
        <v>1</v>
      </c>
      <c r="BM32" s="25" t="str">
        <f>INDEX(DKK!$L$5:$L$200,MATCH($BD32,DKK!$D$5:$D$200,0))</f>
        <v>MID</v>
      </c>
      <c r="BO32" s="8" t="s">
        <v>33</v>
      </c>
      <c r="BP32" s="8" t="s">
        <v>55</v>
      </c>
      <c r="BQ32" s="8" t="s">
        <v>56</v>
      </c>
      <c r="BR32" s="8" t="s">
        <v>0</v>
      </c>
      <c r="BS32" s="8" t="s">
        <v>235</v>
      </c>
      <c r="BT32" s="8" t="s">
        <v>566</v>
      </c>
      <c r="BU32" s="8" t="s">
        <v>565</v>
      </c>
      <c r="BV32" s="8" t="s">
        <v>567</v>
      </c>
      <c r="BW32" s="8" t="s">
        <v>568</v>
      </c>
      <c r="BX32" s="8" t="s">
        <v>569</v>
      </c>
      <c r="BY32" s="8" t="s">
        <v>570</v>
      </c>
      <c r="BZ32" s="8" t="s">
        <v>564</v>
      </c>
    </row>
    <row r="33" spans="2:78" x14ac:dyDescent="0.25">
      <c r="P33" s="9" t="str">
        <f>INDEX(USD!$C$5:$C$201,MATCH($Q33,USD!$D$5:$D$201,0))</f>
        <v>OIS</v>
      </c>
      <c r="Q33" s="9" t="str">
        <f>USD!$D33</f>
        <v>USD30YOIS=ICAP</v>
      </c>
      <c r="R33" s="25" t="str">
        <f>INDEX(USD!$B$5:$B$201,MATCH($Q33,USD!$D$5:$D$201,0))</f>
        <v>30Y</v>
      </c>
      <c r="S33" s="25">
        <f>INDEX(USD!$N$5:$N$201,MATCH($Q33,USD!$D$5:$D$201,0))</f>
        <v>0</v>
      </c>
      <c r="T33" s="27">
        <f>INDEX(USD!$P$5:$P$201,MATCH($Q33,USD!$D$5:$D$201,0))</f>
        <v>40998</v>
      </c>
      <c r="U33" s="25"/>
      <c r="V33" s="25">
        <f>INDEX(USD!$H$5:$H$201,MATCH($Q33,USD!$D$5:$D$201,0))</f>
        <v>1</v>
      </c>
      <c r="W33" s="25">
        <f>INDEX(USD!$I$5:$I$201,MATCH($Q33,USD!$D$5:$D$201,0))</f>
        <v>1</v>
      </c>
      <c r="X33" s="25">
        <f>INDEX(USD!$J$5:$J$201,MATCH($Q33,USD!$D$5:$D$201,0))</f>
        <v>1</v>
      </c>
      <c r="Y33" s="25">
        <f>INDEX(USD!$K$5:$K$201,MATCH($Q33,USD!$D$5:$D$201,0))</f>
        <v>1</v>
      </c>
      <c r="Z33" s="25" t="str">
        <f>INDEX(USD!$L$5:$L$201,MATCH($Q33,USD!$D$5:$D$201,0))</f>
        <v>MID</v>
      </c>
      <c r="AC33" s="9" t="str">
        <f>INDEX(NOK!$C$5:$C$199,MATCH($AD33,NOK!$D$5:$D$199,0))</f>
        <v>IRS</v>
      </c>
      <c r="AD33" s="9" t="str">
        <f>NOK!$D26</f>
        <v>NOKAB3O1Y=</v>
      </c>
      <c r="AE33" s="25" t="str">
        <f>INDEX(NOK!$B$5:$B$199,MATCH($AD33,NOK!$D$5:$D$199,0))</f>
        <v>1Y</v>
      </c>
      <c r="AF33" s="25" t="str">
        <f>INDEX(NOK!$N$5:$N$199,MATCH($AD33,NOK!$D$5:$D$199,0))</f>
        <v>3M</v>
      </c>
      <c r="AG33" s="27">
        <f>INDEX(NOK!$P$5:$P$199,MATCH($AD33,NOK!$D$5:$D$199,0))</f>
        <v>35696</v>
      </c>
      <c r="AH33" s="25"/>
      <c r="AI33" s="25">
        <f>INDEX(NOK!$H$5:$H$199,MATCH($AD33,NOK!$D$5:$D$199,0))</f>
        <v>1</v>
      </c>
      <c r="AJ33" s="25">
        <f>INDEX(NOK!$I$5:$I$199,MATCH($AD33,NOK!$D$5:$D$199,0))</f>
        <v>1</v>
      </c>
      <c r="AK33" s="25">
        <f>INDEX(NOK!$J$5:$J$199,MATCH($AD33,NOK!$D$5:$D$199,0))</f>
        <v>1</v>
      </c>
      <c r="AL33" s="25">
        <f>INDEX(NOK!$K$5:$K$199,MATCH($AD33,NOK!$D$5:$D$199,0))</f>
        <v>1</v>
      </c>
      <c r="AM33" s="25" t="str">
        <f>INDEX(NOK!$L$5:$L$199,MATCH($AD33,NOK!$D$5:$D$199,0))</f>
        <v>MID</v>
      </c>
      <c r="AP33" s="9" t="str">
        <f>INDEX(EUR!$C$5:$C$200,MATCH($AQ33,EUR!$D$5:$D$200,0))</f>
        <v>OIS</v>
      </c>
      <c r="AQ33" s="9" t="str">
        <f>EUR!$D33</f>
        <v>EUREON25Y=</v>
      </c>
      <c r="AR33" s="25" t="str">
        <f>INDEX(EUR!$B$5:$B$200,MATCH($AQ33,EUR!$D$5:$D$200,0))</f>
        <v>25Y</v>
      </c>
      <c r="AS33" s="25">
        <f>INDEX(EUR!$N$5:$N$200,MATCH($AQ33,EUR!$D$5:$D$200,0))</f>
        <v>0</v>
      </c>
      <c r="AT33" s="27">
        <f>INDEX(EUR!$P$5:$P$200,MATCH($AQ33,EUR!$D$5:$D$200,0))</f>
        <v>43025</v>
      </c>
      <c r="AU33" s="25"/>
      <c r="AV33" s="25">
        <f>INDEX(EUR!$H$5:$H$200,MATCH($AQ33,EUR!$D$5:$D$200,0))</f>
        <v>1</v>
      </c>
      <c r="AW33" s="25">
        <f>INDEX(EUR!$I$5:$I$200,MATCH($AQ33,EUR!$D$5:$D$200,0))</f>
        <v>1</v>
      </c>
      <c r="AX33" s="25">
        <f>INDEX(EUR!$J$5:$J$200,MATCH($AQ33,EUR!$D$5:$D$200,0))</f>
        <v>1</v>
      </c>
      <c r="AY33" s="25">
        <f>INDEX(EUR!$K$5:$K$200,MATCH($AQ33,EUR!$D$5:$D$200,0))</f>
        <v>1</v>
      </c>
      <c r="AZ33" s="25" t="str">
        <f>INDEX(EUR!$L$5:$L$200,MATCH($AQ33,EUR!$D$5:$D$200,0))</f>
        <v>MID</v>
      </c>
      <c r="BC33" s="9" t="str">
        <f>INDEX(DKK!$C$5:$C$200,MATCH($BD33,DKK!$D$5:$D$200,0))</f>
        <v>FRA</v>
      </c>
      <c r="BD33" s="9" t="str">
        <f>DKK!$D29</f>
        <v>DKK3F7=</v>
      </c>
      <c r="BE33" s="25" t="str">
        <f>INDEX(DKK!$B$5:$B$200,MATCH($BD33,DKK!$D$5:$D$200,0))</f>
        <v>2Y</v>
      </c>
      <c r="BF33" s="25" t="str">
        <f>INDEX(DKK!$N$5:$N$200,MATCH($BD33,DKK!$D$5:$D$200,0))</f>
        <v>3M</v>
      </c>
      <c r="BG33" s="27">
        <f>INDEX(DKK!$P$5:$P$200,MATCH($BD33,DKK!$D$5:$D$200,0))</f>
        <v>38280</v>
      </c>
      <c r="BH33" s="25"/>
      <c r="BI33" s="25">
        <f>INDEX(DKK!$H$5:$H$200,MATCH($BD33,DKK!$D$5:$D$200,0))</f>
        <v>1</v>
      </c>
      <c r="BJ33" s="25">
        <f>INDEX(DKK!$I$5:$I$200,MATCH($BD33,DKK!$D$5:$D$200,0))</f>
        <v>1</v>
      </c>
      <c r="BK33" s="25">
        <f>INDEX(DKK!$J$5:$J$200,MATCH($BD33,DKK!$D$5:$D$200,0))</f>
        <v>1</v>
      </c>
      <c r="BL33" s="25">
        <f>INDEX(DKK!$K$5:$K$200,MATCH($BD33,DKK!$D$5:$D$200,0))</f>
        <v>1</v>
      </c>
      <c r="BM33" s="25" t="str">
        <f>INDEX(DKK!$L$5:$L$200,MATCH($BD33,DKK!$D$5:$D$200,0))</f>
        <v>MID</v>
      </c>
      <c r="BP33" s="9" t="str">
        <f>INDEX(GBP!$C$5:$C$200,MATCH($BQ33,GBP!$D$5:$D$200,0))</f>
        <v>FRA</v>
      </c>
      <c r="BQ33" s="9" t="str">
        <f>GBP!$D29</f>
        <v>GBP1X4F=</v>
      </c>
      <c r="BR33" s="25" t="str">
        <f>INDEX(GBP!$B$5:$B$200,MATCH($BQ33,GBP!$D$5:$D$200,0))</f>
        <v>4M</v>
      </c>
      <c r="BS33" s="25" t="str">
        <f>INDEX(GBP!$N$5:$N$200,MATCH($BQ33,GBP!$D$5:$D$200,0))</f>
        <v>3M</v>
      </c>
      <c r="BT33" s="27">
        <f>INDEX(GBP!$P$5:$P$200,MATCH($BQ33,GBP!$D$5:$D$200,0))</f>
        <v>34705</v>
      </c>
      <c r="BU33" s="25"/>
      <c r="BV33" s="25">
        <f>INDEX(GBP!$H$5:$H$200,MATCH($BQ33,GBP!$D$5:$D$200,0))</f>
        <v>1</v>
      </c>
      <c r="BW33" s="25">
        <f>INDEX(GBP!$I$5:$I$200,MATCH($BQ33,GBP!$D$5:$D$200,0))</f>
        <v>1</v>
      </c>
      <c r="BX33" s="25">
        <f>INDEX(GBP!$J$5:$J$200,MATCH($BQ33,GBP!$D$5:$D$200,0))</f>
        <v>1</v>
      </c>
      <c r="BY33" s="25">
        <f>INDEX(GBP!$K$5:$K$200,MATCH($BQ33,GBP!$D$5:$D$200,0))</f>
        <v>1</v>
      </c>
      <c r="BZ33" s="25" t="str">
        <f>INDEX(GBP!$L$5:$L$200,MATCH($BQ33,GBP!$D$5:$D$200,0))</f>
        <v>MID</v>
      </c>
    </row>
    <row r="34" spans="2:78" ht="15.75" x14ac:dyDescent="0.25">
      <c r="B34" s="8" t="s">
        <v>33</v>
      </c>
      <c r="C34" s="8" t="s">
        <v>55</v>
      </c>
      <c r="D34" s="8" t="s">
        <v>56</v>
      </c>
      <c r="E34" s="8" t="s">
        <v>0</v>
      </c>
      <c r="F34" s="8" t="s">
        <v>235</v>
      </c>
      <c r="G34" s="8" t="s">
        <v>566</v>
      </c>
      <c r="H34" s="8" t="s">
        <v>565</v>
      </c>
      <c r="I34" s="8" t="s">
        <v>567</v>
      </c>
      <c r="J34" s="8" t="s">
        <v>568</v>
      </c>
      <c r="K34" s="8" t="s">
        <v>569</v>
      </c>
      <c r="L34" s="8" t="s">
        <v>570</v>
      </c>
      <c r="M34" s="8" t="s">
        <v>564</v>
      </c>
      <c r="P34" s="9" t="str">
        <f>INDEX(USD!$C$5:$C$201,MATCH($Q34,USD!$D$5:$D$201,0))</f>
        <v>OIS</v>
      </c>
      <c r="Q34" s="9" t="str">
        <f>USD!$D34</f>
        <v>USD40YOIS=ICAP</v>
      </c>
      <c r="R34" s="25" t="str">
        <f>INDEX(USD!$B$5:$B$201,MATCH($Q34,USD!$D$5:$D$201,0))</f>
        <v>40Y</v>
      </c>
      <c r="S34" s="25">
        <f>INDEX(USD!$N$5:$N$201,MATCH($Q34,USD!$D$5:$D$201,0))</f>
        <v>0</v>
      </c>
      <c r="T34" s="27">
        <f>INDEX(USD!$P$5:$P$201,MATCH($Q34,USD!$D$5:$D$201,0))</f>
        <v>40998</v>
      </c>
      <c r="U34" s="25"/>
      <c r="V34" s="25">
        <f>INDEX(USD!$H$5:$H$201,MATCH($Q34,USD!$D$5:$D$201,0))</f>
        <v>1</v>
      </c>
      <c r="W34" s="25">
        <f>INDEX(USD!$I$5:$I$201,MATCH($Q34,USD!$D$5:$D$201,0))</f>
        <v>1</v>
      </c>
      <c r="X34" s="25">
        <f>INDEX(USD!$J$5:$J$201,MATCH($Q34,USD!$D$5:$D$201,0))</f>
        <v>1</v>
      </c>
      <c r="Y34" s="25">
        <f>INDEX(USD!$K$5:$K$201,MATCH($Q34,USD!$D$5:$D$201,0))</f>
        <v>1</v>
      </c>
      <c r="Z34" s="25" t="str">
        <f>INDEX(USD!$L$5:$L$201,MATCH($Q34,USD!$D$5:$D$201,0))</f>
        <v>MID</v>
      </c>
      <c r="AC34" s="9" t="str">
        <f>INDEX(NOK!$C$5:$C$199,MATCH($AD34,NOK!$D$5:$D$199,0))</f>
        <v>IRS</v>
      </c>
      <c r="AD34" s="9" t="str">
        <f>NOK!$D27</f>
        <v>NOKAB6O2Y=</v>
      </c>
      <c r="AE34" s="25" t="str">
        <f>INDEX(NOK!$B$5:$B$199,MATCH($AD34,NOK!$D$5:$D$199,0))</f>
        <v>2Y</v>
      </c>
      <c r="AF34" s="25" t="str">
        <f>INDEX(NOK!$N$5:$N$199,MATCH($AD34,NOK!$D$5:$D$199,0))</f>
        <v>6M</v>
      </c>
      <c r="AG34" s="27">
        <f>INDEX(NOK!$P$5:$P$199,MATCH($AD34,NOK!$D$5:$D$199,0))</f>
        <v>34705</v>
      </c>
      <c r="AH34" s="25"/>
      <c r="AI34" s="25">
        <f>INDEX(NOK!$H$5:$H$199,MATCH($AD34,NOK!$D$5:$D$199,0))</f>
        <v>1</v>
      </c>
      <c r="AJ34" s="25">
        <f>INDEX(NOK!$I$5:$I$199,MATCH($AD34,NOK!$D$5:$D$199,0))</f>
        <v>1</v>
      </c>
      <c r="AK34" s="25">
        <f>INDEX(NOK!$J$5:$J$199,MATCH($AD34,NOK!$D$5:$D$199,0))</f>
        <v>1</v>
      </c>
      <c r="AL34" s="25">
        <f>INDEX(NOK!$K$5:$K$199,MATCH($AD34,NOK!$D$5:$D$199,0))</f>
        <v>1</v>
      </c>
      <c r="AM34" s="25" t="str">
        <f>INDEX(NOK!$L$5:$L$199,MATCH($AD34,NOK!$D$5:$D$199,0))</f>
        <v>MID</v>
      </c>
      <c r="AP34" s="9" t="str">
        <f>INDEX(EUR!$C$5:$C$200,MATCH($AQ34,EUR!$D$5:$D$200,0))</f>
        <v>OIS</v>
      </c>
      <c r="AQ34" s="9" t="str">
        <f>EUR!$D34</f>
        <v>EUREON30Y=</v>
      </c>
      <c r="AR34" s="25" t="str">
        <f>INDEX(EUR!$B$5:$B$200,MATCH($AQ34,EUR!$D$5:$D$200,0))</f>
        <v>30Y</v>
      </c>
      <c r="AS34" s="25">
        <f>INDEX(EUR!$N$5:$N$200,MATCH($AQ34,EUR!$D$5:$D$200,0))</f>
        <v>0</v>
      </c>
      <c r="AT34" s="27">
        <f>INDEX(EUR!$P$5:$P$200,MATCH($AQ34,EUR!$D$5:$D$200,0))</f>
        <v>39450</v>
      </c>
      <c r="AU34" s="25"/>
      <c r="AV34" s="25">
        <f>INDEX(EUR!$H$5:$H$200,MATCH($AQ34,EUR!$D$5:$D$200,0))</f>
        <v>1</v>
      </c>
      <c r="AW34" s="25">
        <f>INDEX(EUR!$I$5:$I$200,MATCH($AQ34,EUR!$D$5:$D$200,0))</f>
        <v>1</v>
      </c>
      <c r="AX34" s="25">
        <f>INDEX(EUR!$J$5:$J$200,MATCH($AQ34,EUR!$D$5:$D$200,0))</f>
        <v>1</v>
      </c>
      <c r="AY34" s="25">
        <f>INDEX(EUR!$K$5:$K$200,MATCH($AQ34,EUR!$D$5:$D$200,0))</f>
        <v>1</v>
      </c>
      <c r="AZ34" s="25" t="str">
        <f>INDEX(EUR!$L$5:$L$200,MATCH($AQ34,EUR!$D$5:$D$200,0))</f>
        <v>MID</v>
      </c>
      <c r="BC34" s="9" t="str">
        <f>INDEX(DKK!$C$5:$C$200,MATCH($BD34,DKK!$D$5:$D$200,0))</f>
        <v>FRA</v>
      </c>
      <c r="BD34" s="9" t="str">
        <f>DKK!$D30</f>
        <v>DKK3F8=</v>
      </c>
      <c r="BE34" s="25" t="str">
        <f>INDEX(DKK!$B$5:$B$200,MATCH($BD34,DKK!$D$5:$D$200,0))</f>
        <v>2.25Y</v>
      </c>
      <c r="BF34" s="25" t="str">
        <f>INDEX(DKK!$N$5:$N$200,MATCH($BD34,DKK!$D$5:$D$200,0))</f>
        <v>3M</v>
      </c>
      <c r="BG34" s="27">
        <f>INDEX(DKK!$P$5:$P$200,MATCH($BD34,DKK!$D$5:$D$200,0))</f>
        <v>38280</v>
      </c>
      <c r="BH34" s="25"/>
      <c r="BI34" s="25">
        <f>INDEX(DKK!$H$5:$H$200,MATCH($BD34,DKK!$D$5:$D$200,0))</f>
        <v>1</v>
      </c>
      <c r="BJ34" s="25">
        <f>INDEX(DKK!$I$5:$I$200,MATCH($BD34,DKK!$D$5:$D$200,0))</f>
        <v>1</v>
      </c>
      <c r="BK34" s="25">
        <f>INDEX(DKK!$J$5:$J$200,MATCH($BD34,DKK!$D$5:$D$200,0))</f>
        <v>1</v>
      </c>
      <c r="BL34" s="25">
        <f>INDEX(DKK!$K$5:$K$200,MATCH($BD34,DKK!$D$5:$D$200,0))</f>
        <v>1</v>
      </c>
      <c r="BM34" s="25" t="str">
        <f>INDEX(DKK!$L$5:$L$200,MATCH($BD34,DKK!$D$5:$D$200,0))</f>
        <v>MID</v>
      </c>
      <c r="BP34" s="9" t="str">
        <f>INDEX(GBP!$C$5:$C$200,MATCH($BQ34,GBP!$D$5:$D$200,0))</f>
        <v>FRA</v>
      </c>
      <c r="BQ34" s="9" t="str">
        <f>GBP!$D30</f>
        <v>GBP2X5F=</v>
      </c>
      <c r="BR34" s="25" t="str">
        <f>INDEX(GBP!$B$5:$B$200,MATCH($BQ34,GBP!$D$5:$D$200,0))</f>
        <v>5M</v>
      </c>
      <c r="BS34" s="25" t="str">
        <f>INDEX(GBP!$N$5:$N$200,MATCH($BQ34,GBP!$D$5:$D$200,0))</f>
        <v>3M</v>
      </c>
      <c r="BT34" s="27">
        <f>INDEX(GBP!$P$5:$P$200,MATCH($BQ34,GBP!$D$5:$D$200,0))</f>
        <v>34705</v>
      </c>
      <c r="BU34" s="25"/>
      <c r="BV34" s="25">
        <f>INDEX(GBP!$H$5:$H$200,MATCH($BQ34,GBP!$D$5:$D$200,0))</f>
        <v>1</v>
      </c>
      <c r="BW34" s="25">
        <f>INDEX(GBP!$I$5:$I$200,MATCH($BQ34,GBP!$D$5:$D$200,0))</f>
        <v>1</v>
      </c>
      <c r="BX34" s="25">
        <f>INDEX(GBP!$J$5:$J$200,MATCH($BQ34,GBP!$D$5:$D$200,0))</f>
        <v>1</v>
      </c>
      <c r="BY34" s="25">
        <f>INDEX(GBP!$K$5:$K$200,MATCH($BQ34,GBP!$D$5:$D$200,0))</f>
        <v>1</v>
      </c>
      <c r="BZ34" s="25" t="str">
        <f>INDEX(GBP!$L$5:$L$200,MATCH($BQ34,GBP!$D$5:$D$200,0))</f>
        <v>MID</v>
      </c>
    </row>
    <row r="35" spans="2:78" x14ac:dyDescent="0.25">
      <c r="C35" s="9" t="str">
        <f>INDEX(SEK!$C$5:$C$200,MATCH($D35,SEK!$D$5:$D$200,0))</f>
        <v>FRA</v>
      </c>
      <c r="D35" s="9" t="str">
        <f>SEK!$D31</f>
        <v>SEK3F1=</v>
      </c>
      <c r="E35" s="25" t="str">
        <f>INDEX(SEK!$B$5:$B$200,MATCH($D35,SEK!$D$5:$D$200,0))</f>
        <v>6M</v>
      </c>
      <c r="F35" s="25" t="str">
        <f>INDEX(SEK!$N$5:$N$200,MATCH($D35,SEK!$D$5:$D$200,0))</f>
        <v>3M</v>
      </c>
      <c r="G35" s="27">
        <f>INDEX(SEK!$P$5:$P$200,MATCH($D35,SEK!$D$5:$D$200,0))</f>
        <v>35048</v>
      </c>
      <c r="H35" s="25"/>
      <c r="I35" s="25">
        <f>INDEX(SEK!$H$5:$H$200,MATCH($D35,SEK!$D$5:$D$200,0))</f>
        <v>1</v>
      </c>
      <c r="J35" s="25">
        <f>INDEX(SEK!$I$5:$I$200,MATCH($D35,SEK!$D$5:$D$200,0))</f>
        <v>1</v>
      </c>
      <c r="K35" s="25">
        <f>INDEX(SEK!$J$5:$J$200,MATCH($D35,SEK!$D$5:$D$200,0))</f>
        <v>1</v>
      </c>
      <c r="L35" s="25">
        <f>INDEX(SEK!$K$5:$K$200,MATCH($D35,SEK!$D$5:$D$200,0))</f>
        <v>1</v>
      </c>
      <c r="M35" s="25" t="str">
        <f>INDEX(SEK!$L$5:$L$200,MATCH($D35,SEK!$D$5:$D$200,0))</f>
        <v>MID</v>
      </c>
      <c r="AC35" s="9" t="str">
        <f>INDEX(NOK!$C$5:$C$199,MATCH($AD35,NOK!$D$5:$D$199,0))</f>
        <v>IRS</v>
      </c>
      <c r="AD35" s="9" t="str">
        <f>NOK!$D28</f>
        <v>NOKAB6O3Y=</v>
      </c>
      <c r="AE35" s="25" t="str">
        <f>INDEX(NOK!$B$5:$B$199,MATCH($AD35,NOK!$D$5:$D$199,0))</f>
        <v>3Y</v>
      </c>
      <c r="AF35" s="25" t="str">
        <f>INDEX(NOK!$N$5:$N$199,MATCH($AD35,NOK!$D$5:$D$199,0))</f>
        <v>6M</v>
      </c>
      <c r="AG35" s="27">
        <f>INDEX(NOK!$P$5:$P$199,MATCH($AD35,NOK!$D$5:$D$199,0))</f>
        <v>34705</v>
      </c>
      <c r="AH35" s="25"/>
      <c r="AI35" s="25">
        <f>INDEX(NOK!$H$5:$H$199,MATCH($AD35,NOK!$D$5:$D$199,0))</f>
        <v>1</v>
      </c>
      <c r="AJ35" s="25">
        <f>INDEX(NOK!$I$5:$I$199,MATCH($AD35,NOK!$D$5:$D$199,0))</f>
        <v>1</v>
      </c>
      <c r="AK35" s="25">
        <f>INDEX(NOK!$J$5:$J$199,MATCH($AD35,NOK!$D$5:$D$199,0))</f>
        <v>1</v>
      </c>
      <c r="AL35" s="25">
        <f>INDEX(NOK!$K$5:$K$199,MATCH($AD35,NOK!$D$5:$D$199,0))</f>
        <v>1</v>
      </c>
      <c r="AM35" s="25" t="str">
        <f>INDEX(NOK!$L$5:$L$199,MATCH($AD35,NOK!$D$5:$D$199,0))</f>
        <v>MID</v>
      </c>
      <c r="BC35" s="9" t="str">
        <f>INDEX(DKK!$C$5:$C$200,MATCH($BD35,DKK!$D$5:$D$200,0))</f>
        <v>FRA</v>
      </c>
      <c r="BD35" s="9" t="str">
        <f>DKK!$D31</f>
        <v>DKK3F9=</v>
      </c>
      <c r="BE35" s="25" t="str">
        <f>INDEX(DKK!$B$5:$B$200,MATCH($BD35,DKK!$D$5:$D$200,0))</f>
        <v>2.5Y</v>
      </c>
      <c r="BF35" s="25" t="str">
        <f>INDEX(DKK!$N$5:$N$200,MATCH($BD35,DKK!$D$5:$D$200,0))</f>
        <v>3M</v>
      </c>
      <c r="BG35" s="27">
        <f>INDEX(DKK!$P$5:$P$200,MATCH($BD35,DKK!$D$5:$D$200,0))</f>
        <v>38280</v>
      </c>
      <c r="BH35" s="25"/>
      <c r="BI35" s="25">
        <f>INDEX(DKK!$H$5:$H$200,MATCH($BD35,DKK!$D$5:$D$200,0))</f>
        <v>1</v>
      </c>
      <c r="BJ35" s="25">
        <f>INDEX(DKK!$I$5:$I$200,MATCH($BD35,DKK!$D$5:$D$200,0))</f>
        <v>1</v>
      </c>
      <c r="BK35" s="25">
        <f>INDEX(DKK!$J$5:$J$200,MATCH($BD35,DKK!$D$5:$D$200,0))</f>
        <v>1</v>
      </c>
      <c r="BL35" s="25">
        <f>INDEX(DKK!$K$5:$K$200,MATCH($BD35,DKK!$D$5:$D$200,0))</f>
        <v>1</v>
      </c>
      <c r="BM35" s="25" t="str">
        <f>INDEX(DKK!$L$5:$L$200,MATCH($BD35,DKK!$D$5:$D$200,0))</f>
        <v>MID</v>
      </c>
      <c r="BP35" s="9" t="str">
        <f>INDEX(GBP!$C$5:$C$200,MATCH($BQ35,GBP!$D$5:$D$200,0))</f>
        <v>FRA</v>
      </c>
      <c r="BQ35" s="9" t="str">
        <f>GBP!$D31</f>
        <v>GBP3X6F=</v>
      </c>
      <c r="BR35" s="25" t="str">
        <f>INDEX(GBP!$B$5:$B$200,MATCH($BQ35,GBP!$D$5:$D$200,0))</f>
        <v>6M</v>
      </c>
      <c r="BS35" s="25" t="str">
        <f>INDEX(GBP!$N$5:$N$200,MATCH($BQ35,GBP!$D$5:$D$200,0))</f>
        <v>3M</v>
      </c>
      <c r="BT35" s="27">
        <f>INDEX(GBP!$P$5:$P$200,MATCH($BQ35,GBP!$D$5:$D$200,0))</f>
        <v>34705</v>
      </c>
      <c r="BU35" s="25"/>
      <c r="BV35" s="25">
        <f>INDEX(GBP!$H$5:$H$200,MATCH($BQ35,GBP!$D$5:$D$200,0))</f>
        <v>1</v>
      </c>
      <c r="BW35" s="25">
        <f>INDEX(GBP!$I$5:$I$200,MATCH($BQ35,GBP!$D$5:$D$200,0))</f>
        <v>1</v>
      </c>
      <c r="BX35" s="25">
        <f>INDEX(GBP!$J$5:$J$200,MATCH($BQ35,GBP!$D$5:$D$200,0))</f>
        <v>1</v>
      </c>
      <c r="BY35" s="25">
        <f>INDEX(GBP!$K$5:$K$200,MATCH($BQ35,GBP!$D$5:$D$200,0))</f>
        <v>1</v>
      </c>
      <c r="BZ35" s="25" t="str">
        <f>INDEX(GBP!$L$5:$L$200,MATCH($BQ35,GBP!$D$5:$D$200,0))</f>
        <v>MID</v>
      </c>
    </row>
    <row r="36" spans="2:78" ht="15.75" x14ac:dyDescent="0.25">
      <c r="C36" s="9" t="str">
        <f>INDEX(SEK!$C$5:$C$200,MATCH($D36,SEK!$D$5:$D$200,0))</f>
        <v>FRA</v>
      </c>
      <c r="D36" s="9" t="str">
        <f>SEK!$D32</f>
        <v>SEK3F2=</v>
      </c>
      <c r="E36" s="25" t="str">
        <f>INDEX(SEK!$B$5:$B$200,MATCH($D36,SEK!$D$5:$D$200,0))</f>
        <v>9M</v>
      </c>
      <c r="F36" s="25" t="str">
        <f>INDEX(SEK!$N$5:$N$200,MATCH($D36,SEK!$D$5:$D$200,0))</f>
        <v>3M</v>
      </c>
      <c r="G36" s="27">
        <f>INDEX(SEK!$P$5:$P$200,MATCH($D36,SEK!$D$5:$D$200,0))</f>
        <v>35048</v>
      </c>
      <c r="H36" s="25"/>
      <c r="I36" s="25">
        <f>INDEX(SEK!$H$5:$H$200,MATCH($D36,SEK!$D$5:$D$200,0))</f>
        <v>1</v>
      </c>
      <c r="J36" s="25">
        <f>INDEX(SEK!$I$5:$I$200,MATCH($D36,SEK!$D$5:$D$200,0))</f>
        <v>1</v>
      </c>
      <c r="K36" s="25">
        <f>INDEX(SEK!$J$5:$J$200,MATCH($D36,SEK!$D$5:$D$200,0))</f>
        <v>1</v>
      </c>
      <c r="L36" s="25">
        <f>INDEX(SEK!$K$5:$K$200,MATCH($D36,SEK!$D$5:$D$200,0))</f>
        <v>1</v>
      </c>
      <c r="M36" s="25" t="str">
        <f>INDEX(SEK!$L$5:$L$200,MATCH($D36,SEK!$D$5:$D$200,0))</f>
        <v>MID</v>
      </c>
      <c r="O36" s="8" t="s">
        <v>2</v>
      </c>
      <c r="P36" s="8" t="s">
        <v>55</v>
      </c>
      <c r="Q36" s="8" t="s">
        <v>56</v>
      </c>
      <c r="R36" s="8" t="s">
        <v>0</v>
      </c>
      <c r="S36" s="8" t="s">
        <v>235</v>
      </c>
      <c r="T36" s="8" t="s">
        <v>566</v>
      </c>
      <c r="U36" s="8" t="s">
        <v>565</v>
      </c>
      <c r="V36" s="8" t="s">
        <v>567</v>
      </c>
      <c r="W36" s="8" t="s">
        <v>568</v>
      </c>
      <c r="X36" s="8" t="s">
        <v>569</v>
      </c>
      <c r="Y36" s="8" t="s">
        <v>570</v>
      </c>
      <c r="Z36" s="8" t="s">
        <v>564</v>
      </c>
      <c r="AC36" s="9" t="str">
        <f>INDEX(NOK!$C$5:$C$199,MATCH($AD36,NOK!$D$5:$D$199,0))</f>
        <v>IRS</v>
      </c>
      <c r="AD36" s="9" t="str">
        <f>NOK!$D29</f>
        <v>NOKAB6O4Y=</v>
      </c>
      <c r="AE36" s="25" t="str">
        <f>INDEX(NOK!$B$5:$B$199,MATCH($AD36,NOK!$D$5:$D$199,0))</f>
        <v>4Y</v>
      </c>
      <c r="AF36" s="25" t="str">
        <f>INDEX(NOK!$N$5:$N$199,MATCH($AD36,NOK!$D$5:$D$199,0))</f>
        <v>6M</v>
      </c>
      <c r="AG36" s="27">
        <f>INDEX(NOK!$P$5:$P$199,MATCH($AD36,NOK!$D$5:$D$199,0))</f>
        <v>34705</v>
      </c>
      <c r="AH36" s="25"/>
      <c r="AI36" s="25">
        <f>INDEX(NOK!$H$5:$H$199,MATCH($AD36,NOK!$D$5:$D$199,0))</f>
        <v>1</v>
      </c>
      <c r="AJ36" s="25">
        <f>INDEX(NOK!$I$5:$I$199,MATCH($AD36,NOK!$D$5:$D$199,0))</f>
        <v>1</v>
      </c>
      <c r="AK36" s="25">
        <f>INDEX(NOK!$J$5:$J$199,MATCH($AD36,NOK!$D$5:$D$199,0))</f>
        <v>1</v>
      </c>
      <c r="AL36" s="25">
        <f>INDEX(NOK!$K$5:$K$199,MATCH($AD36,NOK!$D$5:$D$199,0))</f>
        <v>1</v>
      </c>
      <c r="AM36" s="25" t="str">
        <f>INDEX(NOK!$L$5:$L$199,MATCH($AD36,NOK!$D$5:$D$199,0))</f>
        <v>MID</v>
      </c>
      <c r="AO36" s="8" t="s">
        <v>2</v>
      </c>
      <c r="AP36" s="8" t="s">
        <v>55</v>
      </c>
      <c r="AQ36" s="8" t="s">
        <v>56</v>
      </c>
      <c r="AR36" s="8" t="s">
        <v>0</v>
      </c>
      <c r="AS36" s="8" t="s">
        <v>235</v>
      </c>
      <c r="AT36" s="8" t="s">
        <v>566</v>
      </c>
      <c r="AU36" s="8" t="s">
        <v>565</v>
      </c>
      <c r="AV36" s="8" t="s">
        <v>567</v>
      </c>
      <c r="AW36" s="8" t="s">
        <v>568</v>
      </c>
      <c r="AX36" s="8" t="s">
        <v>569</v>
      </c>
      <c r="AY36" s="8" t="s">
        <v>570</v>
      </c>
      <c r="AZ36" s="8" t="s">
        <v>564</v>
      </c>
      <c r="BC36" s="9" t="str">
        <f>INDEX(DKK!$C$5:$C$200,MATCH($BD36,DKK!$D$5:$D$200,0))</f>
        <v>FRA</v>
      </c>
      <c r="BD36" s="9" t="str">
        <f>DKK!$D32</f>
        <v>DKK3F10=</v>
      </c>
      <c r="BE36" s="25" t="str">
        <f>INDEX(DKK!$B$5:$B$200,MATCH($BD36,DKK!$D$5:$D$200,0))</f>
        <v>2.75Y</v>
      </c>
      <c r="BF36" s="25" t="str">
        <f>INDEX(DKK!$N$5:$N$200,MATCH($BD36,DKK!$D$5:$D$200,0))</f>
        <v>3M</v>
      </c>
      <c r="BG36" s="27">
        <f>INDEX(DKK!$P$5:$P$200,MATCH($BD36,DKK!$D$5:$D$200,0))</f>
        <v>38280</v>
      </c>
      <c r="BH36" s="25"/>
      <c r="BI36" s="25">
        <f>INDEX(DKK!$H$5:$H$200,MATCH($BD36,DKK!$D$5:$D$200,0))</f>
        <v>1</v>
      </c>
      <c r="BJ36" s="25">
        <f>INDEX(DKK!$I$5:$I$200,MATCH($BD36,DKK!$D$5:$D$200,0))</f>
        <v>1</v>
      </c>
      <c r="BK36" s="25">
        <f>INDEX(DKK!$J$5:$J$200,MATCH($BD36,DKK!$D$5:$D$200,0))</f>
        <v>1</v>
      </c>
      <c r="BL36" s="25">
        <f>INDEX(DKK!$K$5:$K$200,MATCH($BD36,DKK!$D$5:$D$200,0))</f>
        <v>1</v>
      </c>
      <c r="BM36" s="25" t="str">
        <f>INDEX(DKK!$L$5:$L$200,MATCH($BD36,DKK!$D$5:$D$200,0))</f>
        <v>MID</v>
      </c>
      <c r="BP36" s="9" t="str">
        <f>INDEX(GBP!$C$5:$C$200,MATCH($BQ36,GBP!$D$5:$D$200,0))</f>
        <v>FRA</v>
      </c>
      <c r="BQ36" s="9" t="str">
        <f>GBP!$D32</f>
        <v>GBP4X7F=</v>
      </c>
      <c r="BR36" s="25" t="str">
        <f>INDEX(GBP!$B$5:$B$200,MATCH($BQ36,GBP!$D$5:$D$200,0))</f>
        <v>7M</v>
      </c>
      <c r="BS36" s="25" t="str">
        <f>INDEX(GBP!$N$5:$N$200,MATCH($BQ36,GBP!$D$5:$D$200,0))</f>
        <v>3M</v>
      </c>
      <c r="BT36" s="27">
        <f>INDEX(GBP!$P$5:$P$200,MATCH($BQ36,GBP!$D$5:$D$200,0))</f>
        <v>34705</v>
      </c>
      <c r="BU36" s="25"/>
      <c r="BV36" s="25">
        <f>INDEX(GBP!$H$5:$H$200,MATCH($BQ36,GBP!$D$5:$D$200,0))</f>
        <v>1</v>
      </c>
      <c r="BW36" s="25">
        <f>INDEX(GBP!$I$5:$I$200,MATCH($BQ36,GBP!$D$5:$D$200,0))</f>
        <v>1</v>
      </c>
      <c r="BX36" s="25">
        <f>INDEX(GBP!$J$5:$J$200,MATCH($BQ36,GBP!$D$5:$D$200,0))</f>
        <v>1</v>
      </c>
      <c r="BY36" s="25">
        <f>INDEX(GBP!$K$5:$K$200,MATCH($BQ36,GBP!$D$5:$D$200,0))</f>
        <v>1</v>
      </c>
      <c r="BZ36" s="25" t="str">
        <f>INDEX(GBP!$L$5:$L$200,MATCH($BQ36,GBP!$D$5:$D$200,0))</f>
        <v>MID</v>
      </c>
    </row>
    <row r="37" spans="2:78" x14ac:dyDescent="0.25">
      <c r="C37" s="9" t="str">
        <f>INDEX(SEK!$C$5:$C$200,MATCH($D37,SEK!$D$5:$D$200,0))</f>
        <v>FRA</v>
      </c>
      <c r="D37" s="9" t="str">
        <f>SEK!$D33</f>
        <v>SEK3F3=</v>
      </c>
      <c r="E37" s="25" t="str">
        <f>INDEX(SEK!$B$5:$B$200,MATCH($D37,SEK!$D$5:$D$200,0))</f>
        <v>1Y</v>
      </c>
      <c r="F37" s="25" t="str">
        <f>INDEX(SEK!$N$5:$N$200,MATCH($D37,SEK!$D$5:$D$200,0))</f>
        <v>3M</v>
      </c>
      <c r="G37" s="27">
        <f>INDEX(SEK!$P$5:$P$200,MATCH($D37,SEK!$D$5:$D$200,0))</f>
        <v>35048</v>
      </c>
      <c r="H37" s="25"/>
      <c r="I37" s="25">
        <f>INDEX(SEK!$H$5:$H$200,MATCH($D37,SEK!$D$5:$D$200,0))</f>
        <v>1</v>
      </c>
      <c r="J37" s="25">
        <f>INDEX(SEK!$I$5:$I$200,MATCH($D37,SEK!$D$5:$D$200,0))</f>
        <v>1</v>
      </c>
      <c r="K37" s="25">
        <f>INDEX(SEK!$J$5:$J$200,MATCH($D37,SEK!$D$5:$D$200,0))</f>
        <v>1</v>
      </c>
      <c r="L37" s="25">
        <f>INDEX(SEK!$K$5:$K$200,MATCH($D37,SEK!$D$5:$D$200,0))</f>
        <v>1</v>
      </c>
      <c r="M37" s="25" t="str">
        <f>INDEX(SEK!$L$5:$L$200,MATCH($D37,SEK!$D$5:$D$200,0))</f>
        <v>MID</v>
      </c>
      <c r="P37" s="9" t="str">
        <f>INDEX(USD!$C$5:$C$201,MATCH($Q37,USD!$D$5:$D$201,0))</f>
        <v>IBOR</v>
      </c>
      <c r="Q37" s="9" t="str">
        <f>USD!$D35</f>
        <v>USDSOFR=</v>
      </c>
      <c r="R37" s="25" t="str">
        <f>INDEX(USD!$B$5:$B$201,MATCH($Q37,USD!$D$5:$D$201,0))</f>
        <v>ON</v>
      </c>
      <c r="S37" s="25">
        <f>INDEX(USD!$N$5:$N$201,MATCH($Q37,USD!$D$5:$D$201,0))</f>
        <v>0</v>
      </c>
      <c r="T37" s="27">
        <f>INDEX(USD!$P$5:$P$201,MATCH($Q37,USD!$D$5:$D$201,0))</f>
        <v>41873</v>
      </c>
      <c r="U37" s="25"/>
      <c r="V37" s="25">
        <f>INDEX(USD!$H$5:$H$201,MATCH($Q37,USD!$D$5:$D$201,0))</f>
        <v>1</v>
      </c>
      <c r="W37" s="25">
        <f>INDEX(USD!$I$5:$I$201,MATCH($Q37,USD!$D$5:$D$201,0))</f>
        <v>1</v>
      </c>
      <c r="X37" s="25">
        <f>INDEX(USD!$J$5:$J$201,MATCH($Q37,USD!$D$5:$D$201,0))</f>
        <v>1</v>
      </c>
      <c r="Y37" s="25">
        <f>INDEX(USD!$K$5:$K$201,MATCH($Q37,USD!$D$5:$D$201,0))</f>
        <v>1</v>
      </c>
      <c r="Z37" s="25" t="str">
        <f>INDEX(USD!$L$5:$L$201,MATCH($Q37,USD!$D$5:$D$201,0))</f>
        <v>MID</v>
      </c>
      <c r="AC37" s="9" t="str">
        <f>INDEX(NOK!$C$5:$C$199,MATCH($AD37,NOK!$D$5:$D$199,0))</f>
        <v>IRS</v>
      </c>
      <c r="AD37" s="9" t="str">
        <f>NOK!$D30</f>
        <v>NOKAB6O5Y=</v>
      </c>
      <c r="AE37" s="25" t="str">
        <f>INDEX(NOK!$B$5:$B$199,MATCH($AD37,NOK!$D$5:$D$199,0))</f>
        <v>5Y</v>
      </c>
      <c r="AF37" s="25" t="str">
        <f>INDEX(NOK!$N$5:$N$199,MATCH($AD37,NOK!$D$5:$D$199,0))</f>
        <v>6M</v>
      </c>
      <c r="AG37" s="27">
        <f>INDEX(NOK!$P$5:$P$199,MATCH($AD37,NOK!$D$5:$D$199,0))</f>
        <v>34705</v>
      </c>
      <c r="AH37" s="25"/>
      <c r="AI37" s="25">
        <f>INDEX(NOK!$H$5:$H$199,MATCH($AD37,NOK!$D$5:$D$199,0))</f>
        <v>1</v>
      </c>
      <c r="AJ37" s="25">
        <f>INDEX(NOK!$I$5:$I$199,MATCH($AD37,NOK!$D$5:$D$199,0))</f>
        <v>1</v>
      </c>
      <c r="AK37" s="25">
        <f>INDEX(NOK!$J$5:$J$199,MATCH($AD37,NOK!$D$5:$D$199,0))</f>
        <v>1</v>
      </c>
      <c r="AL37" s="25">
        <f>INDEX(NOK!$K$5:$K$199,MATCH($AD37,NOK!$D$5:$D$199,0))</f>
        <v>1</v>
      </c>
      <c r="AM37" s="25" t="str">
        <f>INDEX(NOK!$L$5:$L$199,MATCH($AD37,NOK!$D$5:$D$199,0))</f>
        <v>MID</v>
      </c>
      <c r="AP37" s="9" t="str">
        <f>INDEX(EUR!$C$5:$C$200,MATCH($AQ37,EUR!$D$5:$D$200,0))</f>
        <v>IBOR</v>
      </c>
      <c r="AQ37" s="9" t="str">
        <f>EUR!$D35</f>
        <v>EONIA=</v>
      </c>
      <c r="AR37" s="25" t="str">
        <f>INDEX(EUR!$B$5:$B$200,MATCH($AQ37,EUR!$D$5:$D$200,0))</f>
        <v>ON</v>
      </c>
      <c r="AS37" s="25">
        <f>INDEX(EUR!$N$5:$N$200,MATCH($AQ37,EUR!$D$5:$D$200,0))</f>
        <v>0</v>
      </c>
      <c r="AT37" s="27">
        <f>INDEX(EUR!$P$5:$P$200,MATCH($AQ37,EUR!$D$5:$D$200,0))</f>
        <v>36164</v>
      </c>
      <c r="AU37" s="25"/>
      <c r="AV37" s="25">
        <f>INDEX(EUR!$H$5:$H$200,MATCH($AQ37,EUR!$D$5:$D$200,0))</f>
        <v>1</v>
      </c>
      <c r="AW37" s="25">
        <f>INDEX(EUR!$I$5:$I$200,MATCH($AQ37,EUR!$D$5:$D$200,0))</f>
        <v>1</v>
      </c>
      <c r="AX37" s="25">
        <f>INDEX(EUR!$J$5:$J$200,MATCH($AQ37,EUR!$D$5:$D$200,0))</f>
        <v>1</v>
      </c>
      <c r="AY37" s="25">
        <f>INDEX(EUR!$K$5:$K$200,MATCH($AQ37,EUR!$D$5:$D$200,0))</f>
        <v>1</v>
      </c>
      <c r="AZ37" s="25" t="str">
        <f>INDEX(EUR!$L$5:$L$200,MATCH($AQ37,EUR!$D$5:$D$200,0))</f>
        <v>MID</v>
      </c>
      <c r="BC37" s="9" t="str">
        <f>INDEX(DKK!$C$5:$C$200,MATCH($BD37,DKK!$D$5:$D$200,0))</f>
        <v>FRA</v>
      </c>
      <c r="BD37" s="9" t="str">
        <f>DKK!$D33</f>
        <v>DKK6F1=</v>
      </c>
      <c r="BE37" s="25" t="str">
        <f>INDEX(DKK!$B$5:$B$200,MATCH($BD37,DKK!$D$5:$D$200,0))</f>
        <v>9M</v>
      </c>
      <c r="BF37" s="25" t="str">
        <f>INDEX(DKK!$N$5:$N$200,MATCH($BD37,DKK!$D$5:$D$200,0))</f>
        <v>6M</v>
      </c>
      <c r="BG37" s="27">
        <f>INDEX(DKK!$P$5:$P$200,MATCH($BD37,DKK!$D$5:$D$200,0))</f>
        <v>36322</v>
      </c>
      <c r="BH37" s="25"/>
      <c r="BI37" s="25">
        <f>INDEX(DKK!$H$5:$H$200,MATCH($BD37,DKK!$D$5:$D$200,0))</f>
        <v>1</v>
      </c>
      <c r="BJ37" s="25">
        <f>INDEX(DKK!$I$5:$I$200,MATCH($BD37,DKK!$D$5:$D$200,0))</f>
        <v>1</v>
      </c>
      <c r="BK37" s="25">
        <f>INDEX(DKK!$J$5:$J$200,MATCH($BD37,DKK!$D$5:$D$200,0))</f>
        <v>1</v>
      </c>
      <c r="BL37" s="25">
        <f>INDEX(DKK!$K$5:$K$200,MATCH($BD37,DKK!$D$5:$D$200,0))</f>
        <v>1</v>
      </c>
      <c r="BM37" s="25" t="str">
        <f>INDEX(DKK!$L$5:$L$200,MATCH($BD37,DKK!$D$5:$D$200,0))</f>
        <v>MID</v>
      </c>
      <c r="BP37" s="9" t="str">
        <f>INDEX(GBP!$C$5:$C$200,MATCH($BQ37,GBP!$D$5:$D$200,0))</f>
        <v>FRA</v>
      </c>
      <c r="BQ37" s="9" t="str">
        <f>GBP!$D33</f>
        <v>GBP5X8F=</v>
      </c>
      <c r="BR37" s="25" t="str">
        <f>INDEX(GBP!$B$5:$B$200,MATCH($BQ37,GBP!$D$5:$D$200,0))</f>
        <v>8M</v>
      </c>
      <c r="BS37" s="25" t="str">
        <f>INDEX(GBP!$N$5:$N$200,MATCH($BQ37,GBP!$D$5:$D$200,0))</f>
        <v>3M</v>
      </c>
      <c r="BT37" s="27">
        <f>INDEX(GBP!$P$5:$P$200,MATCH($BQ37,GBP!$D$5:$D$200,0))</f>
        <v>34705</v>
      </c>
      <c r="BU37" s="25"/>
      <c r="BV37" s="25">
        <f>INDEX(GBP!$H$5:$H$200,MATCH($BQ37,GBP!$D$5:$D$200,0))</f>
        <v>1</v>
      </c>
      <c r="BW37" s="25">
        <f>INDEX(GBP!$I$5:$I$200,MATCH($BQ37,GBP!$D$5:$D$200,0))</f>
        <v>1</v>
      </c>
      <c r="BX37" s="25">
        <f>INDEX(GBP!$J$5:$J$200,MATCH($BQ37,GBP!$D$5:$D$200,0))</f>
        <v>1</v>
      </c>
      <c r="BY37" s="25">
        <f>INDEX(GBP!$K$5:$K$200,MATCH($BQ37,GBP!$D$5:$D$200,0))</f>
        <v>1</v>
      </c>
      <c r="BZ37" s="25" t="str">
        <f>INDEX(GBP!$L$5:$L$200,MATCH($BQ37,GBP!$D$5:$D$200,0))</f>
        <v>MID</v>
      </c>
    </row>
    <row r="38" spans="2:78" x14ac:dyDescent="0.25">
      <c r="C38" s="9" t="str">
        <f>INDEX(SEK!$C$5:$C$200,MATCH($D38,SEK!$D$5:$D$200,0))</f>
        <v>FRA</v>
      </c>
      <c r="D38" s="9" t="str">
        <f>SEK!$D34</f>
        <v>SEK3F4=</v>
      </c>
      <c r="E38" s="25" t="str">
        <f>INDEX(SEK!$B$5:$B$200,MATCH($D38,SEK!$D$5:$D$200,0))</f>
        <v>1.25Y</v>
      </c>
      <c r="F38" s="25" t="str">
        <f>INDEX(SEK!$N$5:$N$200,MATCH($D38,SEK!$D$5:$D$200,0))</f>
        <v>3M</v>
      </c>
      <c r="G38" s="27">
        <f>INDEX(SEK!$P$5:$P$200,MATCH($D38,SEK!$D$5:$D$200,0))</f>
        <v>35048</v>
      </c>
      <c r="H38" s="25"/>
      <c r="I38" s="25">
        <f>INDEX(SEK!$H$5:$H$200,MATCH($D38,SEK!$D$5:$D$200,0))</f>
        <v>1</v>
      </c>
      <c r="J38" s="25">
        <f>INDEX(SEK!$I$5:$I$200,MATCH($D38,SEK!$D$5:$D$200,0))</f>
        <v>1</v>
      </c>
      <c r="K38" s="25">
        <f>INDEX(SEK!$J$5:$J$200,MATCH($D38,SEK!$D$5:$D$200,0))</f>
        <v>1</v>
      </c>
      <c r="L38" s="25">
        <f>INDEX(SEK!$K$5:$K$200,MATCH($D38,SEK!$D$5:$D$200,0))</f>
        <v>1</v>
      </c>
      <c r="M38" s="25" t="str">
        <f>INDEX(SEK!$L$5:$L$200,MATCH($D38,SEK!$D$5:$D$200,0))</f>
        <v>MID</v>
      </c>
      <c r="P38" s="9" t="str">
        <f>INDEX(USD!$C$5:$C$201,MATCH($Q38,USD!$D$5:$D$201,0))</f>
        <v>IBOR</v>
      </c>
      <c r="Q38" s="9" t="str">
        <f>USD!$D36</f>
        <v>USDONFSR=</v>
      </c>
      <c r="R38" s="25" t="str">
        <f>INDEX(USD!$B$5:$B$201,MATCH($Q38,USD!$D$5:$D$201,0))</f>
        <v>ON</v>
      </c>
      <c r="S38" s="25">
        <f>INDEX(USD!$N$5:$N$201,MATCH($Q38,USD!$D$5:$D$201,0))</f>
        <v>0</v>
      </c>
      <c r="T38" s="27">
        <f>INDEX(USD!$P$5:$P$201,MATCH($Q38,USD!$D$5:$D$201,0))</f>
        <v>36893</v>
      </c>
      <c r="U38" s="25"/>
      <c r="V38" s="25">
        <f>INDEX(USD!$H$5:$H$201,MATCH($Q38,USD!$D$5:$D$201,0))</f>
        <v>1</v>
      </c>
      <c r="W38" s="25">
        <f>INDEX(USD!$I$5:$I$201,MATCH($Q38,USD!$D$5:$D$201,0))</f>
        <v>1</v>
      </c>
      <c r="X38" s="25">
        <f>INDEX(USD!$J$5:$J$201,MATCH($Q38,USD!$D$5:$D$201,0))</f>
        <v>1</v>
      </c>
      <c r="Y38" s="25">
        <f>INDEX(USD!$K$5:$K$201,MATCH($Q38,USD!$D$5:$D$201,0))</f>
        <v>1</v>
      </c>
      <c r="Z38" s="25" t="str">
        <f>INDEX(USD!$L$5:$L$201,MATCH($Q38,USD!$D$5:$D$201,0))</f>
        <v>MID</v>
      </c>
      <c r="AC38" s="9" t="str">
        <f>INDEX(NOK!$C$5:$C$199,MATCH($AD38,NOK!$D$5:$D$199,0))</f>
        <v>IRS</v>
      </c>
      <c r="AD38" s="9" t="str">
        <f>NOK!$D31</f>
        <v>NOKAB6O6Y=</v>
      </c>
      <c r="AE38" s="25" t="str">
        <f>INDEX(NOK!$B$5:$B$199,MATCH($AD38,NOK!$D$5:$D$199,0))</f>
        <v>6Y</v>
      </c>
      <c r="AF38" s="25" t="str">
        <f>INDEX(NOK!$N$5:$N$199,MATCH($AD38,NOK!$D$5:$D$199,0))</f>
        <v>6M</v>
      </c>
      <c r="AG38" s="27">
        <f>INDEX(NOK!$P$5:$P$199,MATCH($AD38,NOK!$D$5:$D$199,0))</f>
        <v>35655</v>
      </c>
      <c r="AH38" s="25"/>
      <c r="AI38" s="25">
        <f>INDEX(NOK!$H$5:$H$199,MATCH($AD38,NOK!$D$5:$D$199,0))</f>
        <v>1</v>
      </c>
      <c r="AJ38" s="25">
        <f>INDEX(NOK!$I$5:$I$199,MATCH($AD38,NOK!$D$5:$D$199,0))</f>
        <v>1</v>
      </c>
      <c r="AK38" s="25">
        <f>INDEX(NOK!$J$5:$J$199,MATCH($AD38,NOK!$D$5:$D$199,0))</f>
        <v>1</v>
      </c>
      <c r="AL38" s="25">
        <f>INDEX(NOK!$K$5:$K$199,MATCH($AD38,NOK!$D$5:$D$199,0))</f>
        <v>1</v>
      </c>
      <c r="AM38" s="25" t="str">
        <f>INDEX(NOK!$L$5:$L$199,MATCH($AD38,NOK!$D$5:$D$199,0))</f>
        <v>MID</v>
      </c>
      <c r="AP38" s="9" t="str">
        <f>INDEX(EUR!$C$5:$C$200,MATCH($AQ38,EUR!$D$5:$D$200,0))</f>
        <v>IBOR</v>
      </c>
      <c r="AQ38" s="9" t="str">
        <f>EUR!$D36</f>
        <v>EURIBORSWD=</v>
      </c>
      <c r="AR38" s="25" t="str">
        <f>INDEX(EUR!$B$5:$B$200,MATCH($AQ38,EUR!$D$5:$D$200,0))</f>
        <v>SW</v>
      </c>
      <c r="AS38" s="25">
        <f>INDEX(EUR!$N$5:$N$200,MATCH($AQ38,EUR!$D$5:$D$200,0))</f>
        <v>0</v>
      </c>
      <c r="AT38" s="27">
        <f>INDEX(EUR!$P$5:$P$200,MATCH($AQ38,EUR!$D$5:$D$200,0))</f>
        <v>36159</v>
      </c>
      <c r="AU38" s="25"/>
      <c r="AV38" s="25">
        <f>INDEX(EUR!$H$5:$H$200,MATCH($AQ38,EUR!$D$5:$D$200,0))</f>
        <v>1</v>
      </c>
      <c r="AW38" s="25">
        <f>INDEX(EUR!$I$5:$I$200,MATCH($AQ38,EUR!$D$5:$D$200,0))</f>
        <v>1</v>
      </c>
      <c r="AX38" s="25">
        <f>INDEX(EUR!$J$5:$J$200,MATCH($AQ38,EUR!$D$5:$D$200,0))</f>
        <v>1</v>
      </c>
      <c r="AY38" s="25">
        <f>INDEX(EUR!$K$5:$K$200,MATCH($AQ38,EUR!$D$5:$D$200,0))</f>
        <v>1</v>
      </c>
      <c r="AZ38" s="25" t="str">
        <f>INDEX(EUR!$L$5:$L$200,MATCH($AQ38,EUR!$D$5:$D$200,0))</f>
        <v>MID</v>
      </c>
      <c r="BC38" s="9" t="str">
        <f>INDEX(DKK!$C$5:$C$200,MATCH($BD38,DKK!$D$5:$D$200,0))</f>
        <v>FRA</v>
      </c>
      <c r="BD38" s="9" t="str">
        <f>DKK!$D34</f>
        <v>DKK6F2=</v>
      </c>
      <c r="BE38" s="25" t="str">
        <f>INDEX(DKK!$B$5:$B$200,MATCH($BD38,DKK!$D$5:$D$200,0))</f>
        <v>1Y</v>
      </c>
      <c r="BF38" s="25" t="str">
        <f>INDEX(DKK!$N$5:$N$200,MATCH($BD38,DKK!$D$5:$D$200,0))</f>
        <v>6M</v>
      </c>
      <c r="BG38" s="27">
        <f>INDEX(DKK!$P$5:$P$200,MATCH($BD38,DKK!$D$5:$D$200,0))</f>
        <v>36322</v>
      </c>
      <c r="BH38" s="25"/>
      <c r="BI38" s="25">
        <f>INDEX(DKK!$H$5:$H$200,MATCH($BD38,DKK!$D$5:$D$200,0))</f>
        <v>1</v>
      </c>
      <c r="BJ38" s="25">
        <f>INDEX(DKK!$I$5:$I$200,MATCH($BD38,DKK!$D$5:$D$200,0))</f>
        <v>1</v>
      </c>
      <c r="BK38" s="25">
        <f>INDEX(DKK!$J$5:$J$200,MATCH($BD38,DKK!$D$5:$D$200,0))</f>
        <v>1</v>
      </c>
      <c r="BL38" s="25">
        <f>INDEX(DKK!$K$5:$K$200,MATCH($BD38,DKK!$D$5:$D$200,0))</f>
        <v>1</v>
      </c>
      <c r="BM38" s="25" t="str">
        <f>INDEX(DKK!$L$5:$L$200,MATCH($BD38,DKK!$D$5:$D$200,0))</f>
        <v>MID</v>
      </c>
      <c r="BP38" s="9" t="str">
        <f>INDEX(GBP!$C$5:$C$200,MATCH($BQ38,GBP!$D$5:$D$200,0))</f>
        <v>FRA</v>
      </c>
      <c r="BQ38" s="9" t="str">
        <f>GBP!$D34</f>
        <v>GBP6X9F=</v>
      </c>
      <c r="BR38" s="25" t="str">
        <f>INDEX(GBP!$B$5:$B$200,MATCH($BQ38,GBP!$D$5:$D$200,0))</f>
        <v>9M</v>
      </c>
      <c r="BS38" s="25" t="str">
        <f>INDEX(GBP!$N$5:$N$200,MATCH($BQ38,GBP!$D$5:$D$200,0))</f>
        <v>3M</v>
      </c>
      <c r="BT38" s="27">
        <f>INDEX(GBP!$P$5:$P$200,MATCH($BQ38,GBP!$D$5:$D$200,0))</f>
        <v>34705</v>
      </c>
      <c r="BU38" s="25"/>
      <c r="BV38" s="25">
        <f>INDEX(GBP!$H$5:$H$200,MATCH($BQ38,GBP!$D$5:$D$200,0))</f>
        <v>1</v>
      </c>
      <c r="BW38" s="25">
        <f>INDEX(GBP!$I$5:$I$200,MATCH($BQ38,GBP!$D$5:$D$200,0))</f>
        <v>1</v>
      </c>
      <c r="BX38" s="25">
        <f>INDEX(GBP!$J$5:$J$200,MATCH($BQ38,GBP!$D$5:$D$200,0))</f>
        <v>1</v>
      </c>
      <c r="BY38" s="25">
        <f>INDEX(GBP!$K$5:$K$200,MATCH($BQ38,GBP!$D$5:$D$200,0))</f>
        <v>1</v>
      </c>
      <c r="BZ38" s="25" t="str">
        <f>INDEX(GBP!$L$5:$L$200,MATCH($BQ38,GBP!$D$5:$D$200,0))</f>
        <v>MID</v>
      </c>
    </row>
    <row r="39" spans="2:78" x14ac:dyDescent="0.25">
      <c r="C39" s="9" t="str">
        <f>INDEX(SEK!$C$5:$C$200,MATCH($D39,SEK!$D$5:$D$200,0))</f>
        <v>FRA</v>
      </c>
      <c r="D39" s="9" t="str">
        <f>SEK!$D35</f>
        <v>SEK3F5=</v>
      </c>
      <c r="E39" s="25" t="str">
        <f>INDEX(SEK!$B$5:$B$200,MATCH($D39,SEK!$D$5:$D$200,0))</f>
        <v>1.5Y</v>
      </c>
      <c r="F39" s="25" t="str">
        <f>INDEX(SEK!$N$5:$N$200,MATCH($D39,SEK!$D$5:$D$200,0))</f>
        <v>3M</v>
      </c>
      <c r="G39" s="27">
        <f>INDEX(SEK!$P$5:$P$200,MATCH($D39,SEK!$D$5:$D$200,0))</f>
        <v>35048</v>
      </c>
      <c r="H39" s="25"/>
      <c r="I39" s="25">
        <f>INDEX(SEK!$H$5:$H$200,MATCH($D39,SEK!$D$5:$D$200,0))</f>
        <v>1</v>
      </c>
      <c r="J39" s="25">
        <f>INDEX(SEK!$I$5:$I$200,MATCH($D39,SEK!$D$5:$D$200,0))</f>
        <v>1</v>
      </c>
      <c r="K39" s="25">
        <f>INDEX(SEK!$J$5:$J$200,MATCH($D39,SEK!$D$5:$D$200,0))</f>
        <v>1</v>
      </c>
      <c r="L39" s="25">
        <f>INDEX(SEK!$K$5:$K$200,MATCH($D39,SEK!$D$5:$D$200,0))</f>
        <v>1</v>
      </c>
      <c r="M39" s="25" t="str">
        <f>INDEX(SEK!$L$5:$L$200,MATCH($D39,SEK!$D$5:$D$200,0))</f>
        <v>MID</v>
      </c>
      <c r="P39" s="9" t="str">
        <f>INDEX(USD!$C$5:$C$201,MATCH($Q39,USD!$D$5:$D$201,0))</f>
        <v>IBOR</v>
      </c>
      <c r="Q39" s="9" t="str">
        <f>USD!$D37</f>
        <v>USDSWFSR=</v>
      </c>
      <c r="R39" s="25" t="str">
        <f>INDEX(USD!$B$5:$B$201,MATCH($Q39,USD!$D$5:$D$201,0))</f>
        <v>SW</v>
      </c>
      <c r="S39" s="25">
        <f>INDEX(USD!$N$5:$N$201,MATCH($Q39,USD!$D$5:$D$201,0))</f>
        <v>0</v>
      </c>
      <c r="T39" s="27">
        <f>INDEX(USD!$P$5:$P$201,MATCH($Q39,USD!$D$5:$D$201,0))</f>
        <v>35765</v>
      </c>
      <c r="U39" s="25"/>
      <c r="V39" s="25">
        <f>INDEX(USD!$H$5:$H$201,MATCH($Q39,USD!$D$5:$D$201,0))</f>
        <v>1</v>
      </c>
      <c r="W39" s="25">
        <f>INDEX(USD!$I$5:$I$201,MATCH($Q39,USD!$D$5:$D$201,0))</f>
        <v>1</v>
      </c>
      <c r="X39" s="25">
        <f>INDEX(USD!$J$5:$J$201,MATCH($Q39,USD!$D$5:$D$201,0))</f>
        <v>1</v>
      </c>
      <c r="Y39" s="25">
        <f>INDEX(USD!$K$5:$K$201,MATCH($Q39,USD!$D$5:$D$201,0))</f>
        <v>1</v>
      </c>
      <c r="Z39" s="25" t="str">
        <f>INDEX(USD!$L$5:$L$201,MATCH($Q39,USD!$D$5:$D$201,0))</f>
        <v>MID</v>
      </c>
      <c r="AC39" s="9" t="str">
        <f>INDEX(NOK!$C$5:$C$199,MATCH($AD39,NOK!$D$5:$D$199,0))</f>
        <v>IRS</v>
      </c>
      <c r="AD39" s="9" t="str">
        <f>NOK!$D32</f>
        <v>NOKAB6O7Y=</v>
      </c>
      <c r="AE39" s="25" t="str">
        <f>INDEX(NOK!$B$5:$B$199,MATCH($AD39,NOK!$D$5:$D$199,0))</f>
        <v>7Y</v>
      </c>
      <c r="AF39" s="25" t="str">
        <f>INDEX(NOK!$N$5:$N$199,MATCH($AD39,NOK!$D$5:$D$199,0))</f>
        <v>6M</v>
      </c>
      <c r="AG39" s="27">
        <f>INDEX(NOK!$P$5:$P$199,MATCH($AD39,NOK!$D$5:$D$199,0))</f>
        <v>34928</v>
      </c>
      <c r="AH39" s="25"/>
      <c r="AI39" s="25">
        <f>INDEX(NOK!$H$5:$H$199,MATCH($AD39,NOK!$D$5:$D$199,0))</f>
        <v>1</v>
      </c>
      <c r="AJ39" s="25">
        <f>INDEX(NOK!$I$5:$I$199,MATCH($AD39,NOK!$D$5:$D$199,0))</f>
        <v>1</v>
      </c>
      <c r="AK39" s="25">
        <f>INDEX(NOK!$J$5:$J$199,MATCH($AD39,NOK!$D$5:$D$199,0))</f>
        <v>1</v>
      </c>
      <c r="AL39" s="25">
        <f>INDEX(NOK!$K$5:$K$199,MATCH($AD39,NOK!$D$5:$D$199,0))</f>
        <v>1</v>
      </c>
      <c r="AM39" s="25" t="str">
        <f>INDEX(NOK!$L$5:$L$199,MATCH($AD39,NOK!$D$5:$D$199,0))</f>
        <v>MID</v>
      </c>
      <c r="AP39" s="9" t="str">
        <f>INDEX(EUR!$C$5:$C$200,MATCH($AQ39,EUR!$D$5:$D$200,0))</f>
        <v>IBOR</v>
      </c>
      <c r="AQ39" s="9" t="str">
        <f>EUR!$D37</f>
        <v>EURIBOR1MD=</v>
      </c>
      <c r="AR39" s="25" t="str">
        <f>INDEX(EUR!$B$5:$B$200,MATCH($AQ39,EUR!$D$5:$D$200,0))</f>
        <v>1M</v>
      </c>
      <c r="AS39" s="25">
        <f>INDEX(EUR!$N$5:$N$200,MATCH($AQ39,EUR!$D$5:$D$200,0))</f>
        <v>0</v>
      </c>
      <c r="AT39" s="27">
        <f>INDEX(EUR!$P$5:$P$200,MATCH($AQ39,EUR!$D$5:$D$200,0))</f>
        <v>33108</v>
      </c>
      <c r="AU39" s="25"/>
      <c r="AV39" s="25">
        <f>INDEX(EUR!$H$5:$H$200,MATCH($AQ39,EUR!$D$5:$D$200,0))</f>
        <v>1</v>
      </c>
      <c r="AW39" s="25">
        <f>INDEX(EUR!$I$5:$I$200,MATCH($AQ39,EUR!$D$5:$D$200,0))</f>
        <v>1</v>
      </c>
      <c r="AX39" s="25">
        <f>INDEX(EUR!$J$5:$J$200,MATCH($AQ39,EUR!$D$5:$D$200,0))</f>
        <v>1</v>
      </c>
      <c r="AY39" s="25">
        <f>INDEX(EUR!$K$5:$K$200,MATCH($AQ39,EUR!$D$5:$D$200,0))</f>
        <v>1</v>
      </c>
      <c r="AZ39" s="25" t="str">
        <f>INDEX(EUR!$L$5:$L$200,MATCH($AQ39,EUR!$D$5:$D$200,0))</f>
        <v>MID</v>
      </c>
      <c r="BC39" s="9" t="str">
        <f>INDEX(DKK!$C$5:$C$200,MATCH($BD39,DKK!$D$5:$D$200,0))</f>
        <v>FRA</v>
      </c>
      <c r="BD39" s="9" t="str">
        <f>DKK!$D35</f>
        <v>DKK6F3=</v>
      </c>
      <c r="BE39" s="25" t="str">
        <f>INDEX(DKK!$B$5:$B$200,MATCH($BD39,DKK!$D$5:$D$200,0))</f>
        <v>1.25Y</v>
      </c>
      <c r="BF39" s="25" t="str">
        <f>INDEX(DKK!$N$5:$N$200,MATCH($BD39,DKK!$D$5:$D$200,0))</f>
        <v>6M</v>
      </c>
      <c r="BG39" s="27">
        <f>INDEX(DKK!$P$5:$P$200,MATCH($BD39,DKK!$D$5:$D$200,0))</f>
        <v>36322</v>
      </c>
      <c r="BH39" s="25"/>
      <c r="BI39" s="25">
        <f>INDEX(DKK!$H$5:$H$200,MATCH($BD39,DKK!$D$5:$D$200,0))</f>
        <v>1</v>
      </c>
      <c r="BJ39" s="25">
        <f>INDEX(DKK!$I$5:$I$200,MATCH($BD39,DKK!$D$5:$D$200,0))</f>
        <v>1</v>
      </c>
      <c r="BK39" s="25">
        <f>INDEX(DKK!$J$5:$J$200,MATCH($BD39,DKK!$D$5:$D$200,0))</f>
        <v>1</v>
      </c>
      <c r="BL39" s="25">
        <f>INDEX(DKK!$K$5:$K$200,MATCH($BD39,DKK!$D$5:$D$200,0))</f>
        <v>1</v>
      </c>
      <c r="BM39" s="25" t="str">
        <f>INDEX(DKK!$L$5:$L$200,MATCH($BD39,DKK!$D$5:$D$200,0))</f>
        <v>MID</v>
      </c>
      <c r="BP39" s="9" t="str">
        <f>INDEX(GBP!$C$5:$C$200,MATCH($BQ39,GBP!$D$5:$D$200,0))</f>
        <v>FRA</v>
      </c>
      <c r="BQ39" s="9" t="str">
        <f>GBP!$D35</f>
        <v>GBP7X10F=</v>
      </c>
      <c r="BR39" s="25" t="str">
        <f>INDEX(GBP!$B$5:$B$200,MATCH($BQ39,GBP!$D$5:$D$200,0))</f>
        <v>10M</v>
      </c>
      <c r="BS39" s="25" t="str">
        <f>INDEX(GBP!$N$5:$N$200,MATCH($BQ39,GBP!$D$5:$D$200,0))</f>
        <v>3M</v>
      </c>
      <c r="BT39" s="27">
        <f>INDEX(GBP!$P$5:$P$200,MATCH($BQ39,GBP!$D$5:$D$200,0))</f>
        <v>34705</v>
      </c>
      <c r="BU39" s="25"/>
      <c r="BV39" s="25">
        <f>INDEX(GBP!$H$5:$H$200,MATCH($BQ39,GBP!$D$5:$D$200,0))</f>
        <v>1</v>
      </c>
      <c r="BW39" s="25">
        <f>INDEX(GBP!$I$5:$I$200,MATCH($BQ39,GBP!$D$5:$D$200,0))</f>
        <v>1</v>
      </c>
      <c r="BX39" s="25">
        <f>INDEX(GBP!$J$5:$J$200,MATCH($BQ39,GBP!$D$5:$D$200,0))</f>
        <v>1</v>
      </c>
      <c r="BY39" s="25">
        <f>INDEX(GBP!$K$5:$K$200,MATCH($BQ39,GBP!$D$5:$D$200,0))</f>
        <v>1</v>
      </c>
      <c r="BZ39" s="25" t="str">
        <f>INDEX(GBP!$L$5:$L$200,MATCH($BQ39,GBP!$D$5:$D$200,0))</f>
        <v>MID</v>
      </c>
    </row>
    <row r="40" spans="2:78" x14ac:dyDescent="0.25">
      <c r="C40" s="9" t="str">
        <f>INDEX(SEK!$C$5:$C$200,MATCH($D40,SEK!$D$5:$D$200,0))</f>
        <v>FRA</v>
      </c>
      <c r="D40" s="9" t="str">
        <f>SEK!$D36</f>
        <v>SEK3F6=</v>
      </c>
      <c r="E40" s="25" t="str">
        <f>INDEX(SEK!$B$5:$B$200,MATCH($D40,SEK!$D$5:$D$200,0))</f>
        <v>1.75Y</v>
      </c>
      <c r="F40" s="25" t="str">
        <f>INDEX(SEK!$N$5:$N$200,MATCH($D40,SEK!$D$5:$D$200,0))</f>
        <v>3M</v>
      </c>
      <c r="G40" s="27">
        <f>INDEX(SEK!$P$5:$P$200,MATCH($D40,SEK!$D$5:$D$200,0))</f>
        <v>35048</v>
      </c>
      <c r="H40" s="25"/>
      <c r="I40" s="25">
        <f>INDEX(SEK!$H$5:$H$200,MATCH($D40,SEK!$D$5:$D$200,0))</f>
        <v>1</v>
      </c>
      <c r="J40" s="25">
        <f>INDEX(SEK!$I$5:$I$200,MATCH($D40,SEK!$D$5:$D$200,0))</f>
        <v>1</v>
      </c>
      <c r="K40" s="25">
        <f>INDEX(SEK!$J$5:$J$200,MATCH($D40,SEK!$D$5:$D$200,0))</f>
        <v>1</v>
      </c>
      <c r="L40" s="25">
        <f>INDEX(SEK!$K$5:$K$200,MATCH($D40,SEK!$D$5:$D$200,0))</f>
        <v>1</v>
      </c>
      <c r="M40" s="25" t="str">
        <f>INDEX(SEK!$L$5:$L$200,MATCH($D40,SEK!$D$5:$D$200,0))</f>
        <v>MID</v>
      </c>
      <c r="P40" s="9" t="str">
        <f>INDEX(USD!$C$5:$C$201,MATCH($Q40,USD!$D$5:$D$201,0))</f>
        <v>IBOR</v>
      </c>
      <c r="Q40" s="9" t="str">
        <f>USD!$D38</f>
        <v>USD1MFSR=</v>
      </c>
      <c r="R40" s="25" t="str">
        <f>INDEX(USD!$B$5:$B$201,MATCH($Q40,USD!$D$5:$D$201,0))</f>
        <v>1M</v>
      </c>
      <c r="S40" s="25">
        <f>INDEX(USD!$N$5:$N$201,MATCH($Q40,USD!$D$5:$D$201,0))</f>
        <v>0</v>
      </c>
      <c r="T40" s="27">
        <f>INDEX(USD!$P$5:$P$201,MATCH($Q40,USD!$D$5:$D$201,0))</f>
        <v>32875</v>
      </c>
      <c r="U40" s="25"/>
      <c r="V40" s="25">
        <f>INDEX(USD!$H$5:$H$201,MATCH($Q40,USD!$D$5:$D$201,0))</f>
        <v>1</v>
      </c>
      <c r="W40" s="25">
        <f>INDEX(USD!$I$5:$I$201,MATCH($Q40,USD!$D$5:$D$201,0))</f>
        <v>1</v>
      </c>
      <c r="X40" s="25">
        <f>INDEX(USD!$J$5:$J$201,MATCH($Q40,USD!$D$5:$D$201,0))</f>
        <v>1</v>
      </c>
      <c r="Y40" s="25">
        <f>INDEX(USD!$K$5:$K$201,MATCH($Q40,USD!$D$5:$D$201,0))</f>
        <v>1</v>
      </c>
      <c r="Z40" s="25" t="str">
        <f>INDEX(USD!$L$5:$L$201,MATCH($Q40,USD!$D$5:$D$201,0))</f>
        <v>MID</v>
      </c>
      <c r="AC40" s="9" t="str">
        <f>INDEX(NOK!$C$5:$C$199,MATCH($AD40,NOK!$D$5:$D$199,0))</f>
        <v>IRS</v>
      </c>
      <c r="AD40" s="9" t="str">
        <f>NOK!$D33</f>
        <v>NOKAB6O8Y=</v>
      </c>
      <c r="AE40" s="25" t="str">
        <f>INDEX(NOK!$B$5:$B$199,MATCH($AD40,NOK!$D$5:$D$199,0))</f>
        <v>8Y</v>
      </c>
      <c r="AF40" s="25" t="str">
        <f>INDEX(NOK!$N$5:$N$199,MATCH($AD40,NOK!$D$5:$D$199,0))</f>
        <v>6M</v>
      </c>
      <c r="AG40" s="27">
        <f>INDEX(NOK!$P$5:$P$199,MATCH($AD40,NOK!$D$5:$D$199,0))</f>
        <v>35655</v>
      </c>
      <c r="AH40" s="25"/>
      <c r="AI40" s="25">
        <f>INDEX(NOK!$H$5:$H$199,MATCH($AD40,NOK!$D$5:$D$199,0))</f>
        <v>1</v>
      </c>
      <c r="AJ40" s="25">
        <f>INDEX(NOK!$I$5:$I$199,MATCH($AD40,NOK!$D$5:$D$199,0))</f>
        <v>1</v>
      </c>
      <c r="AK40" s="25">
        <f>INDEX(NOK!$J$5:$J$199,MATCH($AD40,NOK!$D$5:$D$199,0))</f>
        <v>1</v>
      </c>
      <c r="AL40" s="25">
        <f>INDEX(NOK!$K$5:$K$199,MATCH($AD40,NOK!$D$5:$D$199,0))</f>
        <v>1</v>
      </c>
      <c r="AM40" s="25" t="str">
        <f>INDEX(NOK!$L$5:$L$199,MATCH($AD40,NOK!$D$5:$D$199,0))</f>
        <v>MID</v>
      </c>
      <c r="AP40" s="9" t="str">
        <f>INDEX(EUR!$C$5:$C$200,MATCH($AQ40,EUR!$D$5:$D$200,0))</f>
        <v>IBOR</v>
      </c>
      <c r="AQ40" s="9" t="str">
        <f>EUR!$D38</f>
        <v>EURIBOR3MD=</v>
      </c>
      <c r="AR40" s="25" t="str">
        <f>INDEX(EUR!$B$5:$B$200,MATCH($AQ40,EUR!$D$5:$D$200,0))</f>
        <v>3M</v>
      </c>
      <c r="AS40" s="25">
        <f>INDEX(EUR!$N$5:$N$200,MATCH($AQ40,EUR!$D$5:$D$200,0))</f>
        <v>0</v>
      </c>
      <c r="AT40" s="27">
        <f>INDEX(EUR!$P$5:$P$200,MATCH($AQ40,EUR!$D$5:$D$200,0))</f>
        <v>33029</v>
      </c>
      <c r="AU40" s="25"/>
      <c r="AV40" s="25">
        <f>INDEX(EUR!$H$5:$H$200,MATCH($AQ40,EUR!$D$5:$D$200,0))</f>
        <v>1</v>
      </c>
      <c r="AW40" s="25">
        <f>INDEX(EUR!$I$5:$I$200,MATCH($AQ40,EUR!$D$5:$D$200,0))</f>
        <v>1</v>
      </c>
      <c r="AX40" s="25">
        <f>INDEX(EUR!$J$5:$J$200,MATCH($AQ40,EUR!$D$5:$D$200,0))</f>
        <v>1</v>
      </c>
      <c r="AY40" s="25">
        <f>INDEX(EUR!$K$5:$K$200,MATCH($AQ40,EUR!$D$5:$D$200,0))</f>
        <v>1</v>
      </c>
      <c r="AZ40" s="25" t="str">
        <f>INDEX(EUR!$L$5:$L$200,MATCH($AQ40,EUR!$D$5:$D$200,0))</f>
        <v>MID</v>
      </c>
      <c r="BC40" s="9" t="str">
        <f>INDEX(DKK!$C$5:$C$200,MATCH($BD40,DKK!$D$5:$D$200,0))</f>
        <v>FRA</v>
      </c>
      <c r="BD40" s="9" t="str">
        <f>DKK!$D36</f>
        <v>DKK6F4=</v>
      </c>
      <c r="BE40" s="25" t="str">
        <f>INDEX(DKK!$B$5:$B$200,MATCH($BD40,DKK!$D$5:$D$200,0))</f>
        <v>1.5Y</v>
      </c>
      <c r="BF40" s="25" t="str">
        <f>INDEX(DKK!$N$5:$N$200,MATCH($BD40,DKK!$D$5:$D$200,0))</f>
        <v>6M</v>
      </c>
      <c r="BG40" s="27">
        <f>INDEX(DKK!$P$5:$P$200,MATCH($BD40,DKK!$D$5:$D$200,0))</f>
        <v>36322</v>
      </c>
      <c r="BH40" s="25"/>
      <c r="BI40" s="25">
        <f>INDEX(DKK!$H$5:$H$200,MATCH($BD40,DKK!$D$5:$D$200,0))</f>
        <v>1</v>
      </c>
      <c r="BJ40" s="25">
        <f>INDEX(DKK!$I$5:$I$200,MATCH($BD40,DKK!$D$5:$D$200,0))</f>
        <v>1</v>
      </c>
      <c r="BK40" s="25">
        <f>INDEX(DKK!$J$5:$J$200,MATCH($BD40,DKK!$D$5:$D$200,0))</f>
        <v>1</v>
      </c>
      <c r="BL40" s="25">
        <f>INDEX(DKK!$K$5:$K$200,MATCH($BD40,DKK!$D$5:$D$200,0))</f>
        <v>1</v>
      </c>
      <c r="BM40" s="25" t="str">
        <f>INDEX(DKK!$L$5:$L$200,MATCH($BD40,DKK!$D$5:$D$200,0))</f>
        <v>MID</v>
      </c>
      <c r="BP40" s="9" t="str">
        <f>INDEX(GBP!$C$5:$C$200,MATCH($BQ40,GBP!$D$5:$D$200,0))</f>
        <v>FRA</v>
      </c>
      <c r="BQ40" s="9" t="str">
        <f>GBP!$D36</f>
        <v>GBP8X11F=</v>
      </c>
      <c r="BR40" s="25" t="str">
        <f>INDEX(GBP!$B$5:$B$200,MATCH($BQ40,GBP!$D$5:$D$200,0))</f>
        <v>11M</v>
      </c>
      <c r="BS40" s="25" t="str">
        <f>INDEX(GBP!$N$5:$N$200,MATCH($BQ40,GBP!$D$5:$D$200,0))</f>
        <v>3M</v>
      </c>
      <c r="BT40" s="27">
        <f>INDEX(GBP!$P$5:$P$200,MATCH($BQ40,GBP!$D$5:$D$200,0))</f>
        <v>34705</v>
      </c>
      <c r="BU40" s="25"/>
      <c r="BV40" s="25">
        <f>INDEX(GBP!$H$5:$H$200,MATCH($BQ40,GBP!$D$5:$D$200,0))</f>
        <v>1</v>
      </c>
      <c r="BW40" s="25">
        <f>INDEX(GBP!$I$5:$I$200,MATCH($BQ40,GBP!$D$5:$D$200,0))</f>
        <v>1</v>
      </c>
      <c r="BX40" s="25">
        <f>INDEX(GBP!$J$5:$J$200,MATCH($BQ40,GBP!$D$5:$D$200,0))</f>
        <v>1</v>
      </c>
      <c r="BY40" s="25">
        <f>INDEX(GBP!$K$5:$K$200,MATCH($BQ40,GBP!$D$5:$D$200,0))</f>
        <v>1</v>
      </c>
      <c r="BZ40" s="25" t="str">
        <f>INDEX(GBP!$L$5:$L$200,MATCH($BQ40,GBP!$D$5:$D$200,0))</f>
        <v>MID</v>
      </c>
    </row>
    <row r="41" spans="2:78" x14ac:dyDescent="0.25">
      <c r="C41" s="9" t="str">
        <f>INDEX(SEK!$C$5:$C$200,MATCH($D41,SEK!$D$5:$D$200,0))</f>
        <v>FRA</v>
      </c>
      <c r="D41" s="9" t="str">
        <f>SEK!$D37</f>
        <v>SEK3F7=</v>
      </c>
      <c r="E41" s="25" t="str">
        <f>INDEX(SEK!$B$5:$B$200,MATCH($D41,SEK!$D$5:$D$200,0))</f>
        <v>2Y</v>
      </c>
      <c r="F41" s="25" t="str">
        <f>INDEX(SEK!$N$5:$N$200,MATCH($D41,SEK!$D$5:$D$200,0))</f>
        <v>3M</v>
      </c>
      <c r="G41" s="27">
        <f>INDEX(SEK!$P$5:$P$200,MATCH($D41,SEK!$D$5:$D$200,0))</f>
        <v>35048</v>
      </c>
      <c r="H41" s="25"/>
      <c r="I41" s="25">
        <f>INDEX(SEK!$H$5:$H$200,MATCH($D41,SEK!$D$5:$D$200,0))</f>
        <v>1</v>
      </c>
      <c r="J41" s="25">
        <f>INDEX(SEK!$I$5:$I$200,MATCH($D41,SEK!$D$5:$D$200,0))</f>
        <v>1</v>
      </c>
      <c r="K41" s="25">
        <f>INDEX(SEK!$J$5:$J$200,MATCH($D41,SEK!$D$5:$D$200,0))</f>
        <v>1</v>
      </c>
      <c r="L41" s="25">
        <f>INDEX(SEK!$K$5:$K$200,MATCH($D41,SEK!$D$5:$D$200,0))</f>
        <v>1</v>
      </c>
      <c r="M41" s="25" t="str">
        <f>INDEX(SEK!$L$5:$L$200,MATCH($D41,SEK!$D$5:$D$200,0))</f>
        <v>MID</v>
      </c>
      <c r="P41" s="9" t="str">
        <f>INDEX(USD!$C$5:$C$201,MATCH($Q41,USD!$D$5:$D$201,0))</f>
        <v>IBOR</v>
      </c>
      <c r="Q41" s="9" t="str">
        <f>USD!$D39</f>
        <v>USD2MFSR=</v>
      </c>
      <c r="R41" s="25" t="str">
        <f>INDEX(USD!$B$5:$B$201,MATCH($Q41,USD!$D$5:$D$201,0))</f>
        <v>2M</v>
      </c>
      <c r="S41" s="25">
        <f>INDEX(USD!$N$5:$N$201,MATCH($Q41,USD!$D$5:$D$201,0))</f>
        <v>0</v>
      </c>
      <c r="T41" s="27">
        <f>INDEX(USD!$P$5:$P$201,MATCH($Q41,USD!$D$5:$D$201,0))</f>
        <v>32875</v>
      </c>
      <c r="U41" s="25"/>
      <c r="V41" s="25">
        <f>INDEX(USD!$H$5:$H$201,MATCH($Q41,USD!$D$5:$D$201,0))</f>
        <v>1</v>
      </c>
      <c r="W41" s="25">
        <f>INDEX(USD!$I$5:$I$201,MATCH($Q41,USD!$D$5:$D$201,0))</f>
        <v>1</v>
      </c>
      <c r="X41" s="25">
        <f>INDEX(USD!$J$5:$J$201,MATCH($Q41,USD!$D$5:$D$201,0))</f>
        <v>1</v>
      </c>
      <c r="Y41" s="25">
        <f>INDEX(USD!$K$5:$K$201,MATCH($Q41,USD!$D$5:$D$201,0))</f>
        <v>1</v>
      </c>
      <c r="Z41" s="25" t="str">
        <f>INDEX(USD!$L$5:$L$201,MATCH($Q41,USD!$D$5:$D$201,0))</f>
        <v>MID</v>
      </c>
      <c r="AC41" s="9" t="str">
        <f>INDEX(NOK!$C$5:$C$199,MATCH($AD41,NOK!$D$5:$D$199,0))</f>
        <v>IRS</v>
      </c>
      <c r="AD41" s="9" t="str">
        <f>NOK!$D34</f>
        <v>NOKAB6O9Y=</v>
      </c>
      <c r="AE41" s="25" t="str">
        <f>INDEX(NOK!$B$5:$B$199,MATCH($AD41,NOK!$D$5:$D$199,0))</f>
        <v>9Y</v>
      </c>
      <c r="AF41" s="25" t="str">
        <f>INDEX(NOK!$N$5:$N$199,MATCH($AD41,NOK!$D$5:$D$199,0))</f>
        <v>6M</v>
      </c>
      <c r="AG41" s="27">
        <f>INDEX(NOK!$P$5:$P$199,MATCH($AD41,NOK!$D$5:$D$199,0))</f>
        <v>35655</v>
      </c>
      <c r="AH41" s="25"/>
      <c r="AI41" s="25">
        <f>INDEX(NOK!$H$5:$H$199,MATCH($AD41,NOK!$D$5:$D$199,0))</f>
        <v>1</v>
      </c>
      <c r="AJ41" s="25">
        <f>INDEX(NOK!$I$5:$I$199,MATCH($AD41,NOK!$D$5:$D$199,0))</f>
        <v>1</v>
      </c>
      <c r="AK41" s="25">
        <f>INDEX(NOK!$J$5:$J$199,MATCH($AD41,NOK!$D$5:$D$199,0))</f>
        <v>1</v>
      </c>
      <c r="AL41" s="25">
        <f>INDEX(NOK!$K$5:$K$199,MATCH($AD41,NOK!$D$5:$D$199,0))</f>
        <v>1</v>
      </c>
      <c r="AM41" s="25" t="str">
        <f>INDEX(NOK!$L$5:$L$199,MATCH($AD41,NOK!$D$5:$D$199,0))</f>
        <v>MID</v>
      </c>
      <c r="AP41" s="9" t="str">
        <f>INDEX(EUR!$C$5:$C$200,MATCH($AQ41,EUR!$D$5:$D$200,0))</f>
        <v>IBOR</v>
      </c>
      <c r="AQ41" s="9" t="str">
        <f>EUR!$D39</f>
        <v>EURIBOR6MD=</v>
      </c>
      <c r="AR41" s="25" t="str">
        <f>INDEX(EUR!$B$5:$B$200,MATCH($AQ41,EUR!$D$5:$D$200,0))</f>
        <v>6M</v>
      </c>
      <c r="AS41" s="25">
        <f>INDEX(EUR!$N$5:$N$200,MATCH($AQ41,EUR!$D$5:$D$200,0))</f>
        <v>0</v>
      </c>
      <c r="AT41" s="27">
        <f>INDEX(EUR!$P$5:$P$200,MATCH($AQ41,EUR!$D$5:$D$200,0))</f>
        <v>33029</v>
      </c>
      <c r="AU41" s="25"/>
      <c r="AV41" s="25">
        <f>INDEX(EUR!$H$5:$H$200,MATCH($AQ41,EUR!$D$5:$D$200,0))</f>
        <v>1</v>
      </c>
      <c r="AW41" s="25">
        <f>INDEX(EUR!$I$5:$I$200,MATCH($AQ41,EUR!$D$5:$D$200,0))</f>
        <v>1</v>
      </c>
      <c r="AX41" s="25">
        <f>INDEX(EUR!$J$5:$J$200,MATCH($AQ41,EUR!$D$5:$D$200,0))</f>
        <v>1</v>
      </c>
      <c r="AY41" s="25">
        <f>INDEX(EUR!$K$5:$K$200,MATCH($AQ41,EUR!$D$5:$D$200,0))</f>
        <v>1</v>
      </c>
      <c r="AZ41" s="25" t="str">
        <f>INDEX(EUR!$L$5:$L$200,MATCH($AQ41,EUR!$D$5:$D$200,0))</f>
        <v>MID</v>
      </c>
      <c r="BC41" s="9" t="str">
        <f>INDEX(DKK!$C$5:$C$200,MATCH($BD41,DKK!$D$5:$D$200,0))</f>
        <v>FRA</v>
      </c>
      <c r="BD41" s="9" t="str">
        <f>DKK!$D37</f>
        <v>DKK6F5=</v>
      </c>
      <c r="BE41" s="25" t="str">
        <f>INDEX(DKK!$B$5:$B$200,MATCH($BD41,DKK!$D$5:$D$200,0))</f>
        <v>1.75Y</v>
      </c>
      <c r="BF41" s="25" t="str">
        <f>INDEX(DKK!$N$5:$N$200,MATCH($BD41,DKK!$D$5:$D$200,0))</f>
        <v>6M</v>
      </c>
      <c r="BG41" s="27">
        <f>INDEX(DKK!$P$5:$P$200,MATCH($BD41,DKK!$D$5:$D$200,0))</f>
        <v>36356</v>
      </c>
      <c r="BH41" s="25"/>
      <c r="BI41" s="25">
        <f>INDEX(DKK!$H$5:$H$200,MATCH($BD41,DKK!$D$5:$D$200,0))</f>
        <v>1</v>
      </c>
      <c r="BJ41" s="25">
        <f>INDEX(DKK!$I$5:$I$200,MATCH($BD41,DKK!$D$5:$D$200,0))</f>
        <v>1</v>
      </c>
      <c r="BK41" s="25">
        <f>INDEX(DKK!$J$5:$J$200,MATCH($BD41,DKK!$D$5:$D$200,0))</f>
        <v>1</v>
      </c>
      <c r="BL41" s="25">
        <f>INDEX(DKK!$K$5:$K$200,MATCH($BD41,DKK!$D$5:$D$200,0))</f>
        <v>1</v>
      </c>
      <c r="BM41" s="25" t="str">
        <f>INDEX(DKK!$L$5:$L$200,MATCH($BD41,DKK!$D$5:$D$200,0))</f>
        <v>MID</v>
      </c>
      <c r="BP41" s="9" t="str">
        <f>INDEX(GBP!$C$5:$C$200,MATCH($BQ41,GBP!$D$5:$D$200,0))</f>
        <v>FRA</v>
      </c>
      <c r="BQ41" s="9" t="str">
        <f>GBP!$D37</f>
        <v>GBP9X12F=</v>
      </c>
      <c r="BR41" s="25" t="str">
        <f>INDEX(GBP!$B$5:$B$200,MATCH($BQ41,GBP!$D$5:$D$200,0))</f>
        <v>12M</v>
      </c>
      <c r="BS41" s="25" t="str">
        <f>INDEX(GBP!$N$5:$N$200,MATCH($BQ41,GBP!$D$5:$D$200,0))</f>
        <v>3M</v>
      </c>
      <c r="BT41" s="27">
        <f>INDEX(GBP!$P$5:$P$200,MATCH($BQ41,GBP!$D$5:$D$200,0))</f>
        <v>34705</v>
      </c>
      <c r="BU41" s="25"/>
      <c r="BV41" s="25">
        <f>INDEX(GBP!$H$5:$H$200,MATCH($BQ41,GBP!$D$5:$D$200,0))</f>
        <v>1</v>
      </c>
      <c r="BW41" s="25">
        <f>INDEX(GBP!$I$5:$I$200,MATCH($BQ41,GBP!$D$5:$D$200,0))</f>
        <v>1</v>
      </c>
      <c r="BX41" s="25">
        <f>INDEX(GBP!$J$5:$J$200,MATCH($BQ41,GBP!$D$5:$D$200,0))</f>
        <v>1</v>
      </c>
      <c r="BY41" s="25">
        <f>INDEX(GBP!$K$5:$K$200,MATCH($BQ41,GBP!$D$5:$D$200,0))</f>
        <v>1</v>
      </c>
      <c r="BZ41" s="25" t="str">
        <f>INDEX(GBP!$L$5:$L$200,MATCH($BQ41,GBP!$D$5:$D$200,0))</f>
        <v>MID</v>
      </c>
    </row>
    <row r="42" spans="2:78" x14ac:dyDescent="0.25">
      <c r="C42" s="9" t="str">
        <f>INDEX(SEK!$C$5:$C$200,MATCH($D42,SEK!$D$5:$D$200,0))</f>
        <v>FRA</v>
      </c>
      <c r="D42" s="9" t="str">
        <f>SEK!$D38</f>
        <v>SEK3F8=</v>
      </c>
      <c r="E42" s="25" t="str">
        <f>INDEX(SEK!$B$5:$B$200,MATCH($D42,SEK!$D$5:$D$200,0))</f>
        <v>2.25Y</v>
      </c>
      <c r="F42" s="25" t="str">
        <f>INDEX(SEK!$N$5:$N$200,MATCH($D42,SEK!$D$5:$D$200,0))</f>
        <v>3M</v>
      </c>
      <c r="G42" s="27">
        <f>INDEX(SEK!$P$5:$P$200,MATCH($D42,SEK!$D$5:$D$200,0))</f>
        <v>35048</v>
      </c>
      <c r="H42" s="25"/>
      <c r="I42" s="25">
        <f>INDEX(SEK!$H$5:$H$200,MATCH($D42,SEK!$D$5:$D$200,0))</f>
        <v>1</v>
      </c>
      <c r="J42" s="25">
        <f>INDEX(SEK!$I$5:$I$200,MATCH($D42,SEK!$D$5:$D$200,0))</f>
        <v>1</v>
      </c>
      <c r="K42" s="25">
        <f>INDEX(SEK!$J$5:$J$200,MATCH($D42,SEK!$D$5:$D$200,0))</f>
        <v>1</v>
      </c>
      <c r="L42" s="25">
        <f>INDEX(SEK!$K$5:$K$200,MATCH($D42,SEK!$D$5:$D$200,0))</f>
        <v>1</v>
      </c>
      <c r="M42" s="25" t="str">
        <f>INDEX(SEK!$L$5:$L$200,MATCH($D42,SEK!$D$5:$D$200,0))</f>
        <v>MID</v>
      </c>
      <c r="P42" s="9" t="str">
        <f>INDEX(USD!$C$5:$C$201,MATCH($Q42,USD!$D$5:$D$201,0))</f>
        <v>IBOR</v>
      </c>
      <c r="Q42" s="9" t="str">
        <f>USD!$D40</f>
        <v>USD3MFSR=</v>
      </c>
      <c r="R42" s="25" t="str">
        <f>INDEX(USD!$B$5:$B$201,MATCH($Q42,USD!$D$5:$D$201,0))</f>
        <v>3M</v>
      </c>
      <c r="S42" s="25">
        <f>INDEX(USD!$N$5:$N$201,MATCH($Q42,USD!$D$5:$D$201,0))</f>
        <v>0</v>
      </c>
      <c r="T42" s="27">
        <f>INDEX(USD!$P$5:$P$201,MATCH($Q42,USD!$D$5:$D$201,0))</f>
        <v>32875</v>
      </c>
      <c r="U42" s="25"/>
      <c r="V42" s="25">
        <f>INDEX(USD!$H$5:$H$201,MATCH($Q42,USD!$D$5:$D$201,0))</f>
        <v>1</v>
      </c>
      <c r="W42" s="25">
        <f>INDEX(USD!$I$5:$I$201,MATCH($Q42,USD!$D$5:$D$201,0))</f>
        <v>1</v>
      </c>
      <c r="X42" s="25">
        <f>INDEX(USD!$J$5:$J$201,MATCH($Q42,USD!$D$5:$D$201,0))</f>
        <v>1</v>
      </c>
      <c r="Y42" s="25">
        <f>INDEX(USD!$K$5:$K$201,MATCH($Q42,USD!$D$5:$D$201,0))</f>
        <v>1</v>
      </c>
      <c r="Z42" s="25" t="str">
        <f>INDEX(USD!$L$5:$L$201,MATCH($Q42,USD!$D$5:$D$201,0))</f>
        <v>MID</v>
      </c>
      <c r="AC42" s="9" t="str">
        <f>INDEX(NOK!$C$5:$C$199,MATCH($AD42,NOK!$D$5:$D$199,0))</f>
        <v>IRS</v>
      </c>
      <c r="AD42" s="9" t="str">
        <f>NOK!$D35</f>
        <v>NOKAB6O10Y=</v>
      </c>
      <c r="AE42" s="25" t="str">
        <f>INDEX(NOK!$B$5:$B$199,MATCH($AD42,NOK!$D$5:$D$199,0))</f>
        <v>10Y</v>
      </c>
      <c r="AF42" s="25" t="str">
        <f>INDEX(NOK!$N$5:$N$199,MATCH($AD42,NOK!$D$5:$D$199,0))</f>
        <v>6M</v>
      </c>
      <c r="AG42" s="27">
        <f>INDEX(NOK!$P$5:$P$199,MATCH($AD42,NOK!$D$5:$D$199,0))</f>
        <v>34928</v>
      </c>
      <c r="AH42" s="25"/>
      <c r="AI42" s="25">
        <f>INDEX(NOK!$H$5:$H$199,MATCH($AD42,NOK!$D$5:$D$199,0))</f>
        <v>1</v>
      </c>
      <c r="AJ42" s="25">
        <f>INDEX(NOK!$I$5:$I$199,MATCH($AD42,NOK!$D$5:$D$199,0))</f>
        <v>1</v>
      </c>
      <c r="AK42" s="25">
        <f>INDEX(NOK!$J$5:$J$199,MATCH($AD42,NOK!$D$5:$D$199,0))</f>
        <v>1</v>
      </c>
      <c r="AL42" s="25">
        <f>INDEX(NOK!$K$5:$K$199,MATCH($AD42,NOK!$D$5:$D$199,0))</f>
        <v>1</v>
      </c>
      <c r="AM42" s="25" t="str">
        <f>INDEX(NOK!$L$5:$L$199,MATCH($AD42,NOK!$D$5:$D$199,0))</f>
        <v>MID</v>
      </c>
      <c r="AP42" s="9" t="str">
        <f>INDEX(EUR!$C$5:$C$200,MATCH($AQ42,EUR!$D$5:$D$200,0))</f>
        <v>IBOR</v>
      </c>
      <c r="AQ42" s="9" t="str">
        <f>EUR!$D40</f>
        <v>EURIBOR1YD=</v>
      </c>
      <c r="AR42" s="25" t="str">
        <f>INDEX(EUR!$B$5:$B$200,MATCH($AQ42,EUR!$D$5:$D$200,0))</f>
        <v>1Y</v>
      </c>
      <c r="AS42" s="25">
        <f>INDEX(EUR!$N$5:$N$200,MATCH($AQ42,EUR!$D$5:$D$200,0))</f>
        <v>0</v>
      </c>
      <c r="AT42" s="27">
        <f>INDEX(EUR!$P$5:$P$200,MATCH($AQ42,EUR!$D$5:$D$200,0))</f>
        <v>33108</v>
      </c>
      <c r="AU42" s="25"/>
      <c r="AV42" s="25">
        <f>INDEX(EUR!$H$5:$H$200,MATCH($AQ42,EUR!$D$5:$D$200,0))</f>
        <v>1</v>
      </c>
      <c r="AW42" s="25">
        <f>INDEX(EUR!$I$5:$I$200,MATCH($AQ42,EUR!$D$5:$D$200,0))</f>
        <v>1</v>
      </c>
      <c r="AX42" s="25">
        <f>INDEX(EUR!$J$5:$J$200,MATCH($AQ42,EUR!$D$5:$D$200,0))</f>
        <v>1</v>
      </c>
      <c r="AY42" s="25">
        <f>INDEX(EUR!$K$5:$K$200,MATCH($AQ42,EUR!$D$5:$D$200,0))</f>
        <v>1</v>
      </c>
      <c r="AZ42" s="25" t="str">
        <f>INDEX(EUR!$L$5:$L$200,MATCH($AQ42,EUR!$D$5:$D$200,0))</f>
        <v>MID</v>
      </c>
      <c r="BC42" s="9" t="str">
        <f>INDEX(DKK!$C$5:$C$200,MATCH($BD42,DKK!$D$5:$D$200,0))</f>
        <v>FRA</v>
      </c>
      <c r="BD42" s="9" t="str">
        <f>DKK!$D38</f>
        <v>DKK6F6=</v>
      </c>
      <c r="BE42" s="25" t="str">
        <f>INDEX(DKK!$B$5:$B$200,MATCH($BD42,DKK!$D$5:$D$200,0))</f>
        <v>2Y</v>
      </c>
      <c r="BF42" s="25" t="str">
        <f>INDEX(DKK!$N$5:$N$200,MATCH($BD42,DKK!$D$5:$D$200,0))</f>
        <v>6M</v>
      </c>
      <c r="BG42" s="27">
        <f>INDEX(DKK!$P$5:$P$200,MATCH($BD42,DKK!$D$5:$D$200,0))</f>
        <v>36356</v>
      </c>
      <c r="BH42" s="25"/>
      <c r="BI42" s="25">
        <f>INDEX(DKK!$H$5:$H$200,MATCH($BD42,DKK!$D$5:$D$200,0))</f>
        <v>1</v>
      </c>
      <c r="BJ42" s="25">
        <f>INDEX(DKK!$I$5:$I$200,MATCH($BD42,DKK!$D$5:$D$200,0))</f>
        <v>1</v>
      </c>
      <c r="BK42" s="25">
        <f>INDEX(DKK!$J$5:$J$200,MATCH($BD42,DKK!$D$5:$D$200,0))</f>
        <v>1</v>
      </c>
      <c r="BL42" s="25">
        <f>INDEX(DKK!$K$5:$K$200,MATCH($BD42,DKK!$D$5:$D$200,0))</f>
        <v>1</v>
      </c>
      <c r="BM42" s="25" t="str">
        <f>INDEX(DKK!$L$5:$L$200,MATCH($BD42,DKK!$D$5:$D$200,0))</f>
        <v>MID</v>
      </c>
      <c r="BP42" s="9" t="str">
        <f>INDEX(GBP!$C$5:$C$200,MATCH($BQ42,GBP!$D$5:$D$200,0))</f>
        <v>FRA</v>
      </c>
      <c r="BQ42" s="9" t="str">
        <f>GBP!$D38</f>
        <v>GBP1X7F=</v>
      </c>
      <c r="BR42" s="25" t="str">
        <f>INDEX(GBP!$B$5:$B$200,MATCH($BQ42,GBP!$D$5:$D$200,0))</f>
        <v>7M</v>
      </c>
      <c r="BS42" s="25" t="str">
        <f>INDEX(GBP!$N$5:$N$200,MATCH($BQ42,GBP!$D$5:$D$200,0))</f>
        <v>6M</v>
      </c>
      <c r="BT42" s="27">
        <f>INDEX(GBP!$P$5:$P$200,MATCH($BQ42,GBP!$D$5:$D$200,0))</f>
        <v>34705</v>
      </c>
      <c r="BU42" s="25"/>
      <c r="BV42" s="25">
        <f>INDEX(GBP!$H$5:$H$200,MATCH($BQ42,GBP!$D$5:$D$200,0))</f>
        <v>1</v>
      </c>
      <c r="BW42" s="25">
        <f>INDEX(GBP!$I$5:$I$200,MATCH($BQ42,GBP!$D$5:$D$200,0))</f>
        <v>1</v>
      </c>
      <c r="BX42" s="25">
        <f>INDEX(GBP!$J$5:$J$200,MATCH($BQ42,GBP!$D$5:$D$200,0))</f>
        <v>1</v>
      </c>
      <c r="BY42" s="25">
        <f>INDEX(GBP!$K$5:$K$200,MATCH($BQ42,GBP!$D$5:$D$200,0))</f>
        <v>1</v>
      </c>
      <c r="BZ42" s="25" t="str">
        <f>INDEX(GBP!$L$5:$L$200,MATCH($BQ42,GBP!$D$5:$D$200,0))</f>
        <v>MID</v>
      </c>
    </row>
    <row r="43" spans="2:78" x14ac:dyDescent="0.25">
      <c r="C43" s="9" t="str">
        <f>INDEX(SEK!$C$5:$C$200,MATCH($D43,SEK!$D$5:$D$200,0))</f>
        <v>FRA</v>
      </c>
      <c r="D43" s="9" t="str">
        <f>SEK!$D39</f>
        <v>SEK3F9=</v>
      </c>
      <c r="E43" s="25" t="str">
        <f>INDEX(SEK!$B$5:$B$200,MATCH($D43,SEK!$D$5:$D$200,0))</f>
        <v>2.5Y</v>
      </c>
      <c r="F43" s="25" t="str">
        <f>INDEX(SEK!$N$5:$N$200,MATCH($D43,SEK!$D$5:$D$200,0))</f>
        <v>3M</v>
      </c>
      <c r="G43" s="27">
        <f>INDEX(SEK!$P$5:$P$200,MATCH($D43,SEK!$D$5:$D$200,0))</f>
        <v>36305</v>
      </c>
      <c r="H43" s="25"/>
      <c r="I43" s="25">
        <f>INDEX(SEK!$H$5:$H$200,MATCH($D43,SEK!$D$5:$D$200,0))</f>
        <v>1</v>
      </c>
      <c r="J43" s="25">
        <f>INDEX(SEK!$I$5:$I$200,MATCH($D43,SEK!$D$5:$D$200,0))</f>
        <v>1</v>
      </c>
      <c r="K43" s="25">
        <f>INDEX(SEK!$J$5:$J$200,MATCH($D43,SEK!$D$5:$D$200,0))</f>
        <v>1</v>
      </c>
      <c r="L43" s="25">
        <f>INDEX(SEK!$K$5:$K$200,MATCH($D43,SEK!$D$5:$D$200,0))</f>
        <v>1</v>
      </c>
      <c r="M43" s="25" t="str">
        <f>INDEX(SEK!$L$5:$L$200,MATCH($D43,SEK!$D$5:$D$200,0))</f>
        <v>MID</v>
      </c>
      <c r="P43" s="9" t="str">
        <f>INDEX(USD!$C$5:$C$201,MATCH($Q43,USD!$D$5:$D$201,0))</f>
        <v>IBOR</v>
      </c>
      <c r="Q43" s="9" t="str">
        <f>USD!$D41</f>
        <v>USD6MFSR=</v>
      </c>
      <c r="R43" s="25" t="str">
        <f>INDEX(USD!$B$5:$B$201,MATCH($Q43,USD!$D$5:$D$201,0))</f>
        <v>6M</v>
      </c>
      <c r="S43" s="25">
        <f>INDEX(USD!$N$5:$N$201,MATCH($Q43,USD!$D$5:$D$201,0))</f>
        <v>0</v>
      </c>
      <c r="T43" s="27">
        <f>INDEX(USD!$P$5:$P$201,MATCH($Q43,USD!$D$5:$D$201,0))</f>
        <v>32875</v>
      </c>
      <c r="U43" s="25"/>
      <c r="V43" s="25">
        <f>INDEX(USD!$H$5:$H$201,MATCH($Q43,USD!$D$5:$D$201,0))</f>
        <v>1</v>
      </c>
      <c r="W43" s="25">
        <f>INDEX(USD!$I$5:$I$201,MATCH($Q43,USD!$D$5:$D$201,0))</f>
        <v>1</v>
      </c>
      <c r="X43" s="25">
        <f>INDEX(USD!$J$5:$J$201,MATCH($Q43,USD!$D$5:$D$201,0))</f>
        <v>1</v>
      </c>
      <c r="Y43" s="25">
        <f>INDEX(USD!$K$5:$K$201,MATCH($Q43,USD!$D$5:$D$201,0))</f>
        <v>1</v>
      </c>
      <c r="Z43" s="25" t="str">
        <f>INDEX(USD!$L$5:$L$201,MATCH($Q43,USD!$D$5:$D$201,0))</f>
        <v>MID</v>
      </c>
      <c r="AC43" s="9" t="str">
        <f>INDEX(NOK!$C$5:$C$199,MATCH($AD43,NOK!$D$5:$D$199,0))</f>
        <v>IRS</v>
      </c>
      <c r="AD43" s="9" t="str">
        <f>NOK!$D36</f>
        <v>NOKAB6O15Y=</v>
      </c>
      <c r="AE43" s="25" t="str">
        <f>INDEX(NOK!$B$5:$B$199,MATCH($AD43,NOK!$D$5:$D$199,0))</f>
        <v>15Y</v>
      </c>
      <c r="AF43" s="25" t="str">
        <f>INDEX(NOK!$N$5:$N$199,MATCH($AD43,NOK!$D$5:$D$199,0))</f>
        <v>6M</v>
      </c>
      <c r="AG43" s="27">
        <f>INDEX(NOK!$P$5:$P$199,MATCH($AD43,NOK!$D$5:$D$199,0))</f>
        <v>39561</v>
      </c>
      <c r="AH43" s="25"/>
      <c r="AI43" s="25">
        <f>INDEX(NOK!$H$5:$H$199,MATCH($AD43,NOK!$D$5:$D$199,0))</f>
        <v>1</v>
      </c>
      <c r="AJ43" s="25">
        <f>INDEX(NOK!$I$5:$I$199,MATCH($AD43,NOK!$D$5:$D$199,0))</f>
        <v>1</v>
      </c>
      <c r="AK43" s="25">
        <f>INDEX(NOK!$J$5:$J$199,MATCH($AD43,NOK!$D$5:$D$199,0))</f>
        <v>1</v>
      </c>
      <c r="AL43" s="25">
        <f>INDEX(NOK!$K$5:$K$199,MATCH($AD43,NOK!$D$5:$D$199,0))</f>
        <v>1</v>
      </c>
      <c r="AM43" s="25" t="str">
        <f>INDEX(NOK!$L$5:$L$199,MATCH($AD43,NOK!$D$5:$D$199,0))</f>
        <v>MID</v>
      </c>
      <c r="BP43" s="9" t="str">
        <f>INDEX(GBP!$C$5:$C$200,MATCH($BQ43,GBP!$D$5:$D$200,0))</f>
        <v>FRA</v>
      </c>
      <c r="BQ43" s="9" t="str">
        <f>GBP!$D39</f>
        <v>GBP2X8F=</v>
      </c>
      <c r="BR43" s="25" t="str">
        <f>INDEX(GBP!$B$5:$B$200,MATCH($BQ43,GBP!$D$5:$D$200,0))</f>
        <v>8M</v>
      </c>
      <c r="BS43" s="25" t="str">
        <f>INDEX(GBP!$N$5:$N$200,MATCH($BQ43,GBP!$D$5:$D$200,0))</f>
        <v>6M</v>
      </c>
      <c r="BT43" s="27">
        <f>INDEX(GBP!$P$5:$P$200,MATCH($BQ43,GBP!$D$5:$D$200,0))</f>
        <v>34705</v>
      </c>
      <c r="BU43" s="25"/>
      <c r="BV43" s="25">
        <f>INDEX(GBP!$H$5:$H$200,MATCH($BQ43,GBP!$D$5:$D$200,0))</f>
        <v>1</v>
      </c>
      <c r="BW43" s="25">
        <f>INDEX(GBP!$I$5:$I$200,MATCH($BQ43,GBP!$D$5:$D$200,0))</f>
        <v>1</v>
      </c>
      <c r="BX43" s="25">
        <f>INDEX(GBP!$J$5:$J$200,MATCH($BQ43,GBP!$D$5:$D$200,0))</f>
        <v>1</v>
      </c>
      <c r="BY43" s="25">
        <f>INDEX(GBP!$K$5:$K$200,MATCH($BQ43,GBP!$D$5:$D$200,0))</f>
        <v>1</v>
      </c>
      <c r="BZ43" s="25" t="str">
        <f>INDEX(GBP!$L$5:$L$200,MATCH($BQ43,GBP!$D$5:$D$200,0))</f>
        <v>MID</v>
      </c>
    </row>
    <row r="44" spans="2:78" ht="15.75" x14ac:dyDescent="0.25">
      <c r="C44" s="9" t="str">
        <f>INDEX(SEK!$C$5:$C$200,MATCH($D44,SEK!$D$5:$D$200,0))</f>
        <v>FRA</v>
      </c>
      <c r="D44" s="9" t="str">
        <f>SEK!$D40</f>
        <v>SEK3F10=</v>
      </c>
      <c r="E44" s="25" t="str">
        <f>INDEX(SEK!$B$5:$B$200,MATCH($D44,SEK!$D$5:$D$200,0))</f>
        <v>2.75Y</v>
      </c>
      <c r="F44" s="25" t="str">
        <f>INDEX(SEK!$N$5:$N$200,MATCH($D44,SEK!$D$5:$D$200,0))</f>
        <v>3M</v>
      </c>
      <c r="G44" s="27">
        <f>INDEX(SEK!$P$5:$P$200,MATCH($D44,SEK!$D$5:$D$200,0))</f>
        <v>36305</v>
      </c>
      <c r="H44" s="25"/>
      <c r="I44" s="25">
        <f>INDEX(SEK!$H$5:$H$200,MATCH($D44,SEK!$D$5:$D$200,0))</f>
        <v>1</v>
      </c>
      <c r="J44" s="25">
        <f>INDEX(SEK!$I$5:$I$200,MATCH($D44,SEK!$D$5:$D$200,0))</f>
        <v>1</v>
      </c>
      <c r="K44" s="25">
        <f>INDEX(SEK!$J$5:$J$200,MATCH($D44,SEK!$D$5:$D$200,0))</f>
        <v>1</v>
      </c>
      <c r="L44" s="25">
        <f>INDEX(SEK!$K$5:$K$200,MATCH($D44,SEK!$D$5:$D$200,0))</f>
        <v>1</v>
      </c>
      <c r="M44" s="25" t="str">
        <f>INDEX(SEK!$L$5:$L$200,MATCH($D44,SEK!$D$5:$D$200,0))</f>
        <v>MID</v>
      </c>
      <c r="P44" s="9" t="str">
        <f>INDEX(USD!$C$5:$C$201,MATCH($Q44,USD!$D$5:$D$201,0))</f>
        <v>IBOR</v>
      </c>
      <c r="Q44" s="9" t="str">
        <f>USD!$D42</f>
        <v>USD1YFSR=</v>
      </c>
      <c r="R44" s="25" t="str">
        <f>INDEX(USD!$B$5:$B$201,MATCH($Q44,USD!$D$5:$D$201,0))</f>
        <v>1Y</v>
      </c>
      <c r="S44" s="25">
        <f>INDEX(USD!$N$5:$N$201,MATCH($Q44,USD!$D$5:$D$201,0))</f>
        <v>0</v>
      </c>
      <c r="T44" s="27">
        <f>INDEX(USD!$P$5:$P$201,MATCH($Q44,USD!$D$5:$D$201,0))</f>
        <v>32875</v>
      </c>
      <c r="U44" s="25"/>
      <c r="V44" s="25">
        <f>INDEX(USD!$H$5:$H$201,MATCH($Q44,USD!$D$5:$D$201,0))</f>
        <v>1</v>
      </c>
      <c r="W44" s="25">
        <f>INDEX(USD!$I$5:$I$201,MATCH($Q44,USD!$D$5:$D$201,0))</f>
        <v>1</v>
      </c>
      <c r="X44" s="25">
        <f>INDEX(USD!$J$5:$J$201,MATCH($Q44,USD!$D$5:$D$201,0))</f>
        <v>1</v>
      </c>
      <c r="Y44" s="25">
        <f>INDEX(USD!$K$5:$K$201,MATCH($Q44,USD!$D$5:$D$201,0))</f>
        <v>1</v>
      </c>
      <c r="Z44" s="25" t="str">
        <f>INDEX(USD!$L$5:$L$201,MATCH($Q44,USD!$D$5:$D$201,0))</f>
        <v>MID</v>
      </c>
      <c r="AO44" s="8" t="s">
        <v>33</v>
      </c>
      <c r="AP44" s="8" t="s">
        <v>55</v>
      </c>
      <c r="AQ44" s="8" t="s">
        <v>56</v>
      </c>
      <c r="AR44" s="8" t="s">
        <v>0</v>
      </c>
      <c r="AS44" s="8" t="s">
        <v>235</v>
      </c>
      <c r="AT44" s="8" t="s">
        <v>566</v>
      </c>
      <c r="AU44" s="8" t="s">
        <v>565</v>
      </c>
      <c r="AV44" s="8" t="s">
        <v>567</v>
      </c>
      <c r="AW44" s="8" t="s">
        <v>568</v>
      </c>
      <c r="AX44" s="8" t="s">
        <v>569</v>
      </c>
      <c r="AY44" s="8" t="s">
        <v>570</v>
      </c>
      <c r="AZ44" s="8" t="s">
        <v>564</v>
      </c>
      <c r="BB44" s="8" t="s">
        <v>3</v>
      </c>
      <c r="BC44" s="8" t="s">
        <v>55</v>
      </c>
      <c r="BD44" s="8" t="s">
        <v>56</v>
      </c>
      <c r="BE44" s="8" t="s">
        <v>0</v>
      </c>
      <c r="BF44" s="8" t="s">
        <v>235</v>
      </c>
      <c r="BG44" s="8" t="s">
        <v>566</v>
      </c>
      <c r="BH44" s="8" t="s">
        <v>565</v>
      </c>
      <c r="BI44" s="8" t="s">
        <v>567</v>
      </c>
      <c r="BJ44" s="8" t="s">
        <v>568</v>
      </c>
      <c r="BK44" s="8" t="s">
        <v>569</v>
      </c>
      <c r="BL44" s="8" t="s">
        <v>570</v>
      </c>
      <c r="BM44" s="8" t="s">
        <v>564</v>
      </c>
      <c r="BP44" s="9" t="str">
        <f>INDEX(GBP!$C$5:$C$200,MATCH($BQ44,GBP!$D$5:$D$200,0))</f>
        <v>FRA</v>
      </c>
      <c r="BQ44" s="9" t="str">
        <f>GBP!$D40</f>
        <v>GBP3X9F=</v>
      </c>
      <c r="BR44" s="25" t="str">
        <f>INDEX(GBP!$B$5:$B$200,MATCH($BQ44,GBP!$D$5:$D$200,0))</f>
        <v>9M</v>
      </c>
      <c r="BS44" s="25" t="str">
        <f>INDEX(GBP!$N$5:$N$200,MATCH($BQ44,GBP!$D$5:$D$200,0))</f>
        <v>6M</v>
      </c>
      <c r="BT44" s="27">
        <f>INDEX(GBP!$P$5:$P$200,MATCH($BQ44,GBP!$D$5:$D$200,0))</f>
        <v>34705</v>
      </c>
      <c r="BU44" s="25"/>
      <c r="BV44" s="25">
        <f>INDEX(GBP!$H$5:$H$200,MATCH($BQ44,GBP!$D$5:$D$200,0))</f>
        <v>1</v>
      </c>
      <c r="BW44" s="25">
        <f>INDEX(GBP!$I$5:$I$200,MATCH($BQ44,GBP!$D$5:$D$200,0))</f>
        <v>1</v>
      </c>
      <c r="BX44" s="25">
        <f>INDEX(GBP!$J$5:$J$200,MATCH($BQ44,GBP!$D$5:$D$200,0))</f>
        <v>1</v>
      </c>
      <c r="BY44" s="25">
        <f>INDEX(GBP!$K$5:$K$200,MATCH($BQ44,GBP!$D$5:$D$200,0))</f>
        <v>1</v>
      </c>
      <c r="BZ44" s="25" t="str">
        <f>INDEX(GBP!$L$5:$L$200,MATCH($BQ44,GBP!$D$5:$D$200,0))</f>
        <v>MID</v>
      </c>
    </row>
    <row r="45" spans="2:78" x14ac:dyDescent="0.25">
      <c r="C45" s="9" t="str">
        <f>INDEX(SEK!$C$5:$C$200,MATCH($D45,SEK!$D$5:$D$200,0))</f>
        <v>FRA</v>
      </c>
      <c r="D45" s="9" t="str">
        <f>SEK!$D41</f>
        <v>SEK3F11=</v>
      </c>
      <c r="E45" s="25" t="str">
        <f>INDEX(SEK!$B$5:$B$200,MATCH($D45,SEK!$D$5:$D$200,0))</f>
        <v>3Y</v>
      </c>
      <c r="F45" s="25" t="str">
        <f>INDEX(SEK!$N$5:$N$200,MATCH($D45,SEK!$D$5:$D$200,0))</f>
        <v>3M</v>
      </c>
      <c r="G45" s="27">
        <f>INDEX(SEK!$P$5:$P$200,MATCH($D45,SEK!$D$5:$D$200,0))</f>
        <v>36305</v>
      </c>
      <c r="H45" s="25"/>
      <c r="I45" s="25">
        <f>INDEX(SEK!$H$5:$H$200,MATCH($D45,SEK!$D$5:$D$200,0))</f>
        <v>1</v>
      </c>
      <c r="J45" s="25">
        <f>INDEX(SEK!$I$5:$I$200,MATCH($D45,SEK!$D$5:$D$200,0))</f>
        <v>1</v>
      </c>
      <c r="K45" s="25">
        <f>INDEX(SEK!$J$5:$J$200,MATCH($D45,SEK!$D$5:$D$200,0))</f>
        <v>1</v>
      </c>
      <c r="L45" s="25">
        <f>INDEX(SEK!$K$5:$K$200,MATCH($D45,SEK!$D$5:$D$200,0))</f>
        <v>1</v>
      </c>
      <c r="M45" s="25" t="str">
        <f>INDEX(SEK!$L$5:$L$200,MATCH($D45,SEK!$D$5:$D$200,0))</f>
        <v>MID</v>
      </c>
      <c r="AP45" s="9" t="str">
        <f>INDEX(EUR!$C$5:$C$200,MATCH($AQ45,EUR!$D$5:$D$200,0))</f>
        <v>FRA</v>
      </c>
      <c r="AQ45" s="9" t="str">
        <f>EUR!$D41</f>
        <v>EUR1X4F=</v>
      </c>
      <c r="AR45" s="25" t="str">
        <f>INDEX(EUR!$B$5:$B$200,MATCH($AQ45,EUR!$D$5:$D$200,0))</f>
        <v>4M</v>
      </c>
      <c r="AS45" s="25" t="str">
        <f>INDEX(EUR!$N$5:$N$200,MATCH($AQ45,EUR!$D$5:$D$200,0))</f>
        <v>3M</v>
      </c>
      <c r="AT45" s="27">
        <f>INDEX(EUR!$P$5:$P$200,MATCH($AQ45,EUR!$D$5:$D$200,0))</f>
        <v>34705</v>
      </c>
      <c r="AU45" s="25"/>
      <c r="AV45" s="25">
        <f>INDEX(EUR!$H$5:$H$200,MATCH($AQ45,EUR!$D$5:$D$200,0))</f>
        <v>1</v>
      </c>
      <c r="AW45" s="25">
        <f>INDEX(EUR!$I$5:$I$200,MATCH($AQ45,EUR!$D$5:$D$200,0))</f>
        <v>1</v>
      </c>
      <c r="AX45" s="25">
        <f>INDEX(EUR!$J$5:$J$200,MATCH($AQ45,EUR!$D$5:$D$200,0))</f>
        <v>1</v>
      </c>
      <c r="AY45" s="25">
        <f>INDEX(EUR!$K$5:$K$200,MATCH($AQ45,EUR!$D$5:$D$200,0))</f>
        <v>1</v>
      </c>
      <c r="AZ45" s="25" t="str">
        <f>INDEX(EUR!$L$5:$L$200,MATCH($AQ45,EUR!$D$5:$D$200,0))</f>
        <v>MID</v>
      </c>
      <c r="BC45" s="9" t="str">
        <f>INDEX(DKK!$C$5:$C$200,MATCH($BD45,DKK!$D$5:$D$200,0))</f>
        <v>IRS</v>
      </c>
      <c r="BD45" s="9" t="str">
        <f>DKK!$D39</f>
        <v>DKKAB6C1Y=</v>
      </c>
      <c r="BE45" s="25" t="str">
        <f>INDEX(DKK!$B$5:$B$200,MATCH($BD45,DKK!$D$5:$D$200,0))</f>
        <v>1Y</v>
      </c>
      <c r="BF45" s="25" t="str">
        <f>INDEX(DKK!$N$5:$N$200,MATCH($BD45,DKK!$D$5:$D$200,0))</f>
        <v>6M</v>
      </c>
      <c r="BG45" s="27">
        <f>INDEX(DKK!$P$5:$P$200,MATCH($BD45,DKK!$D$5:$D$200,0))</f>
        <v>35655</v>
      </c>
      <c r="BH45" s="25"/>
      <c r="BI45" s="25">
        <f>INDEX(DKK!$H$5:$H$200,MATCH($BD45,DKK!$D$5:$D$200,0))</f>
        <v>1</v>
      </c>
      <c r="BJ45" s="25">
        <f>INDEX(DKK!$I$5:$I$200,MATCH($BD45,DKK!$D$5:$D$200,0))</f>
        <v>1</v>
      </c>
      <c r="BK45" s="25">
        <f>INDEX(DKK!$J$5:$J$200,MATCH($BD45,DKK!$D$5:$D$200,0))</f>
        <v>1</v>
      </c>
      <c r="BL45" s="25">
        <f>INDEX(DKK!$K$5:$K$200,MATCH($BD45,DKK!$D$5:$D$200,0))</f>
        <v>1</v>
      </c>
      <c r="BM45" s="25" t="str">
        <f>INDEX(DKK!$L$5:$L$200,MATCH($BD45,DKK!$D$5:$D$200,0))</f>
        <v>MID</v>
      </c>
      <c r="BP45" s="9" t="str">
        <f>INDEX(GBP!$C$5:$C$200,MATCH($BQ45,GBP!$D$5:$D$200,0))</f>
        <v>FRA</v>
      </c>
      <c r="BQ45" s="9" t="str">
        <f>GBP!$D41</f>
        <v>GBP4X10F=</v>
      </c>
      <c r="BR45" s="25" t="str">
        <f>INDEX(GBP!$B$5:$B$200,MATCH($BQ45,GBP!$D$5:$D$200,0))</f>
        <v>10M</v>
      </c>
      <c r="BS45" s="25" t="str">
        <f>INDEX(GBP!$N$5:$N$200,MATCH($BQ45,GBP!$D$5:$D$200,0))</f>
        <v>6M</v>
      </c>
      <c r="BT45" s="27">
        <f>INDEX(GBP!$P$5:$P$200,MATCH($BQ45,GBP!$D$5:$D$200,0))</f>
        <v>34705</v>
      </c>
      <c r="BU45" s="25"/>
      <c r="BV45" s="25">
        <f>INDEX(GBP!$H$5:$H$200,MATCH($BQ45,GBP!$D$5:$D$200,0))</f>
        <v>1</v>
      </c>
      <c r="BW45" s="25">
        <f>INDEX(GBP!$I$5:$I$200,MATCH($BQ45,GBP!$D$5:$D$200,0))</f>
        <v>1</v>
      </c>
      <c r="BX45" s="25">
        <f>INDEX(GBP!$J$5:$J$200,MATCH($BQ45,GBP!$D$5:$D$200,0))</f>
        <v>1</v>
      </c>
      <c r="BY45" s="25">
        <f>INDEX(GBP!$K$5:$K$200,MATCH($BQ45,GBP!$D$5:$D$200,0))</f>
        <v>1</v>
      </c>
      <c r="BZ45" s="25" t="str">
        <f>INDEX(GBP!$L$5:$L$200,MATCH($BQ45,GBP!$D$5:$D$200,0))</f>
        <v>MID</v>
      </c>
    </row>
    <row r="46" spans="2:78" ht="15.75" x14ac:dyDescent="0.25">
      <c r="C46" s="9" t="str">
        <f>INDEX(SEK!$C$5:$C$200,MATCH($D46,SEK!$D$5:$D$200,0))</f>
        <v>FRA</v>
      </c>
      <c r="D46" s="9" t="str">
        <f>SEK!$D42</f>
        <v>SEK3F12=</v>
      </c>
      <c r="E46" s="25" t="str">
        <f>INDEX(SEK!$B$5:$B$200,MATCH($D46,SEK!$D$5:$D$200,0))</f>
        <v>3.25Y</v>
      </c>
      <c r="F46" s="25" t="str">
        <f>INDEX(SEK!$N$5:$N$200,MATCH($D46,SEK!$D$5:$D$200,0))</f>
        <v>3M</v>
      </c>
      <c r="G46" s="27">
        <f>INDEX(SEK!$P$5:$P$200,MATCH($D46,SEK!$D$5:$D$200,0))</f>
        <v>36305</v>
      </c>
      <c r="H46" s="25"/>
      <c r="I46" s="25">
        <f>INDEX(SEK!$H$5:$H$200,MATCH($D46,SEK!$D$5:$D$200,0))</f>
        <v>1</v>
      </c>
      <c r="J46" s="25">
        <f>INDEX(SEK!$I$5:$I$200,MATCH($D46,SEK!$D$5:$D$200,0))</f>
        <v>1</v>
      </c>
      <c r="K46" s="25">
        <f>INDEX(SEK!$J$5:$J$200,MATCH($D46,SEK!$D$5:$D$200,0))</f>
        <v>1</v>
      </c>
      <c r="L46" s="25">
        <f>INDEX(SEK!$K$5:$K$200,MATCH($D46,SEK!$D$5:$D$200,0))</f>
        <v>1</v>
      </c>
      <c r="M46" s="25" t="str">
        <f>INDEX(SEK!$L$5:$L$200,MATCH($D46,SEK!$D$5:$D$200,0))</f>
        <v>MID</v>
      </c>
      <c r="O46" s="8" t="s">
        <v>33</v>
      </c>
      <c r="P46" s="8" t="s">
        <v>55</v>
      </c>
      <c r="Q46" s="8" t="s">
        <v>56</v>
      </c>
      <c r="R46" s="8" t="s">
        <v>0</v>
      </c>
      <c r="S46" s="8" t="s">
        <v>235</v>
      </c>
      <c r="T46" s="8" t="s">
        <v>566</v>
      </c>
      <c r="U46" s="8" t="s">
        <v>565</v>
      </c>
      <c r="V46" s="8" t="s">
        <v>567</v>
      </c>
      <c r="W46" s="8" t="s">
        <v>568</v>
      </c>
      <c r="X46" s="8" t="s">
        <v>569</v>
      </c>
      <c r="Y46" s="8" t="s">
        <v>570</v>
      </c>
      <c r="Z46" s="8" t="s">
        <v>564</v>
      </c>
      <c r="AP46" s="9" t="str">
        <f>INDEX(EUR!$C$5:$C$200,MATCH($AQ46,EUR!$D$5:$D$200,0))</f>
        <v>FRA</v>
      </c>
      <c r="AQ46" s="9" t="str">
        <f>EUR!$D42</f>
        <v>EUR2X5F=</v>
      </c>
      <c r="AR46" s="25" t="str">
        <f>INDEX(EUR!$B$5:$B$200,MATCH($AQ46,EUR!$D$5:$D$200,0))</f>
        <v>5M</v>
      </c>
      <c r="AS46" s="25" t="str">
        <f>INDEX(EUR!$N$5:$N$200,MATCH($AQ46,EUR!$D$5:$D$200,0))</f>
        <v>3M</v>
      </c>
      <c r="AT46" s="27">
        <f>INDEX(EUR!$P$5:$P$200,MATCH($AQ46,EUR!$D$5:$D$200,0))</f>
        <v>34705</v>
      </c>
      <c r="AU46" s="25"/>
      <c r="AV46" s="25">
        <f>INDEX(EUR!$H$5:$H$200,MATCH($AQ46,EUR!$D$5:$D$200,0))</f>
        <v>1</v>
      </c>
      <c r="AW46" s="25">
        <f>INDEX(EUR!$I$5:$I$200,MATCH($AQ46,EUR!$D$5:$D$200,0))</f>
        <v>1</v>
      </c>
      <c r="AX46" s="25">
        <f>INDEX(EUR!$J$5:$J$200,MATCH($AQ46,EUR!$D$5:$D$200,0))</f>
        <v>1</v>
      </c>
      <c r="AY46" s="25">
        <f>INDEX(EUR!$K$5:$K$200,MATCH($AQ46,EUR!$D$5:$D$200,0))</f>
        <v>1</v>
      </c>
      <c r="AZ46" s="25" t="str">
        <f>INDEX(EUR!$L$5:$L$200,MATCH($AQ46,EUR!$D$5:$D$200,0))</f>
        <v>MID</v>
      </c>
      <c r="BC46" s="9" t="str">
        <f>INDEX(DKK!$C$5:$C$200,MATCH($BD46,DKK!$D$5:$D$200,0))</f>
        <v>IRS</v>
      </c>
      <c r="BD46" s="9" t="str">
        <f>DKK!$D40</f>
        <v>DKKAB6C2Y=</v>
      </c>
      <c r="BE46" s="25" t="str">
        <f>INDEX(DKK!$B$5:$B$200,MATCH($BD46,DKK!$D$5:$D$200,0))</f>
        <v>2Y</v>
      </c>
      <c r="BF46" s="25" t="str">
        <f>INDEX(DKK!$N$5:$N$200,MATCH($BD46,DKK!$D$5:$D$200,0))</f>
        <v>6M</v>
      </c>
      <c r="BG46" s="27">
        <f>INDEX(DKK!$P$5:$P$200,MATCH($BD46,DKK!$D$5:$D$200,0))</f>
        <v>34001</v>
      </c>
      <c r="BH46" s="25"/>
      <c r="BI46" s="25">
        <f>INDEX(DKK!$H$5:$H$200,MATCH($BD46,DKK!$D$5:$D$200,0))</f>
        <v>1</v>
      </c>
      <c r="BJ46" s="25">
        <f>INDEX(DKK!$I$5:$I$200,MATCH($BD46,DKK!$D$5:$D$200,0))</f>
        <v>1</v>
      </c>
      <c r="BK46" s="25">
        <f>INDEX(DKK!$J$5:$J$200,MATCH($BD46,DKK!$D$5:$D$200,0))</f>
        <v>1</v>
      </c>
      <c r="BL46" s="25">
        <f>INDEX(DKK!$K$5:$K$200,MATCH($BD46,DKK!$D$5:$D$200,0))</f>
        <v>1</v>
      </c>
      <c r="BM46" s="25" t="str">
        <f>INDEX(DKK!$L$5:$L$200,MATCH($BD46,DKK!$D$5:$D$200,0))</f>
        <v>MID</v>
      </c>
      <c r="BP46" s="9" t="str">
        <f>INDEX(GBP!$C$5:$C$200,MATCH($BQ46,GBP!$D$5:$D$200,0))</f>
        <v>FRA</v>
      </c>
      <c r="BQ46" s="9" t="str">
        <f>GBP!$D42</f>
        <v>GBP5X11F=</v>
      </c>
      <c r="BR46" s="25" t="str">
        <f>INDEX(GBP!$B$5:$B$200,MATCH($BQ46,GBP!$D$5:$D$200,0))</f>
        <v>11M</v>
      </c>
      <c r="BS46" s="25" t="str">
        <f>INDEX(GBP!$N$5:$N$200,MATCH($BQ46,GBP!$D$5:$D$200,0))</f>
        <v>6M</v>
      </c>
      <c r="BT46" s="27">
        <f>INDEX(GBP!$P$5:$P$200,MATCH($BQ46,GBP!$D$5:$D$200,0))</f>
        <v>34705</v>
      </c>
      <c r="BU46" s="25"/>
      <c r="BV46" s="25">
        <f>INDEX(GBP!$H$5:$H$200,MATCH($BQ46,GBP!$D$5:$D$200,0))</f>
        <v>1</v>
      </c>
      <c r="BW46" s="25">
        <f>INDEX(GBP!$I$5:$I$200,MATCH($BQ46,GBP!$D$5:$D$200,0))</f>
        <v>1</v>
      </c>
      <c r="BX46" s="25">
        <f>INDEX(GBP!$J$5:$J$200,MATCH($BQ46,GBP!$D$5:$D$200,0))</f>
        <v>1</v>
      </c>
      <c r="BY46" s="25">
        <f>INDEX(GBP!$K$5:$K$200,MATCH($BQ46,GBP!$D$5:$D$200,0))</f>
        <v>1</v>
      </c>
      <c r="BZ46" s="25" t="str">
        <f>INDEX(GBP!$L$5:$L$200,MATCH($BQ46,GBP!$D$5:$D$200,0))</f>
        <v>MID</v>
      </c>
    </row>
    <row r="47" spans="2:78" x14ac:dyDescent="0.25">
      <c r="P47" s="9" t="str">
        <f>INDEX(USD!$C$5:$C$201,MATCH($Q47,USD!$D$5:$D$201,0))</f>
        <v>FRA</v>
      </c>
      <c r="Q47" s="9" t="str">
        <f>USD!$D43</f>
        <v>USD1X4F=</v>
      </c>
      <c r="R47" s="25" t="str">
        <f>INDEX(USD!$B$5:$B$201,MATCH($Q47,USD!$D$5:$D$201,0))</f>
        <v>4M</v>
      </c>
      <c r="S47" s="25" t="str">
        <f>INDEX(USD!$N$5:$N$201,MATCH($Q47,USD!$D$5:$D$201,0))</f>
        <v>3M</v>
      </c>
      <c r="T47" s="27">
        <f>INDEX(USD!$P$5:$P$201,MATCH($Q47,USD!$D$5:$D$201,0))</f>
        <v>34705</v>
      </c>
      <c r="U47" s="25"/>
      <c r="V47" s="25">
        <f>INDEX(USD!$H$5:$H$201,MATCH($Q47,USD!$D$5:$D$201,0))</f>
        <v>1</v>
      </c>
      <c r="W47" s="25">
        <f>INDEX(USD!$I$5:$I$201,MATCH($Q47,USD!$D$5:$D$201,0))</f>
        <v>1</v>
      </c>
      <c r="X47" s="25">
        <f>INDEX(USD!$J$5:$J$201,MATCH($Q47,USD!$D$5:$D$201,0))</f>
        <v>1</v>
      </c>
      <c r="Y47" s="25">
        <f>INDEX(USD!$K$5:$K$201,MATCH($Q47,USD!$D$5:$D$201,0))</f>
        <v>1</v>
      </c>
      <c r="Z47" s="25" t="str">
        <f>INDEX(USD!$L$5:$L$201,MATCH($Q47,USD!$D$5:$D$201,0))</f>
        <v>MID</v>
      </c>
      <c r="AP47" s="9" t="str">
        <f>INDEX(EUR!$C$5:$C$200,MATCH($AQ47,EUR!$D$5:$D$200,0))</f>
        <v>FRA</v>
      </c>
      <c r="AQ47" s="9" t="str">
        <f>EUR!$D43</f>
        <v>EUR3X6F=</v>
      </c>
      <c r="AR47" s="25" t="str">
        <f>INDEX(EUR!$B$5:$B$200,MATCH($AQ47,EUR!$D$5:$D$200,0))</f>
        <v>6M</v>
      </c>
      <c r="AS47" s="25" t="str">
        <f>INDEX(EUR!$N$5:$N$200,MATCH($AQ47,EUR!$D$5:$D$200,0))</f>
        <v>3M</v>
      </c>
      <c r="AT47" s="27">
        <f>INDEX(EUR!$P$5:$P$200,MATCH($AQ47,EUR!$D$5:$D$200,0))</f>
        <v>34705</v>
      </c>
      <c r="AU47" s="25"/>
      <c r="AV47" s="25">
        <f>INDEX(EUR!$H$5:$H$200,MATCH($AQ47,EUR!$D$5:$D$200,0))</f>
        <v>1</v>
      </c>
      <c r="AW47" s="25">
        <f>INDEX(EUR!$I$5:$I$200,MATCH($AQ47,EUR!$D$5:$D$200,0))</f>
        <v>1</v>
      </c>
      <c r="AX47" s="25">
        <f>INDEX(EUR!$J$5:$J$200,MATCH($AQ47,EUR!$D$5:$D$200,0))</f>
        <v>1</v>
      </c>
      <c r="AY47" s="25">
        <f>INDEX(EUR!$K$5:$K$200,MATCH($AQ47,EUR!$D$5:$D$200,0))</f>
        <v>1</v>
      </c>
      <c r="AZ47" s="25" t="str">
        <f>INDEX(EUR!$L$5:$L$200,MATCH($AQ47,EUR!$D$5:$D$200,0))</f>
        <v>MID</v>
      </c>
      <c r="BC47" s="9" t="str">
        <f>INDEX(DKK!$C$5:$C$200,MATCH($BD47,DKK!$D$5:$D$200,0))</f>
        <v>IRS</v>
      </c>
      <c r="BD47" s="9" t="str">
        <f>DKK!$D41</f>
        <v>DKKAB6C3Y=</v>
      </c>
      <c r="BE47" s="25" t="str">
        <f>INDEX(DKK!$B$5:$B$200,MATCH($BD47,DKK!$D$5:$D$200,0))</f>
        <v>3Y</v>
      </c>
      <c r="BF47" s="25" t="str">
        <f>INDEX(DKK!$N$5:$N$200,MATCH($BD47,DKK!$D$5:$D$200,0))</f>
        <v>6M</v>
      </c>
      <c r="BG47" s="27">
        <f>INDEX(DKK!$P$5:$P$200,MATCH($BD47,DKK!$D$5:$D$200,0))</f>
        <v>34001</v>
      </c>
      <c r="BH47" s="25"/>
      <c r="BI47" s="25">
        <f>INDEX(DKK!$H$5:$H$200,MATCH($BD47,DKK!$D$5:$D$200,0))</f>
        <v>1</v>
      </c>
      <c r="BJ47" s="25">
        <f>INDEX(DKK!$I$5:$I$200,MATCH($BD47,DKK!$D$5:$D$200,0))</f>
        <v>1</v>
      </c>
      <c r="BK47" s="25">
        <f>INDEX(DKK!$J$5:$J$200,MATCH($BD47,DKK!$D$5:$D$200,0))</f>
        <v>1</v>
      </c>
      <c r="BL47" s="25">
        <f>INDEX(DKK!$K$5:$K$200,MATCH($BD47,DKK!$D$5:$D$200,0))</f>
        <v>1</v>
      </c>
      <c r="BM47" s="25" t="str">
        <f>INDEX(DKK!$L$5:$L$200,MATCH($BD47,DKK!$D$5:$D$200,0))</f>
        <v>MID</v>
      </c>
      <c r="BP47" s="9" t="str">
        <f>INDEX(GBP!$C$5:$C$200,MATCH($BQ47,GBP!$D$5:$D$200,0))</f>
        <v>FRA</v>
      </c>
      <c r="BQ47" s="9" t="str">
        <f>GBP!$D43</f>
        <v>GBP6X12F=</v>
      </c>
      <c r="BR47" s="25" t="str">
        <f>INDEX(GBP!$B$5:$B$200,MATCH($BQ47,GBP!$D$5:$D$200,0))</f>
        <v>12M</v>
      </c>
      <c r="BS47" s="25" t="str">
        <f>INDEX(GBP!$N$5:$N$200,MATCH($BQ47,GBP!$D$5:$D$200,0))</f>
        <v>6M</v>
      </c>
      <c r="BT47" s="27">
        <f>INDEX(GBP!$P$5:$P$200,MATCH($BQ47,GBP!$D$5:$D$200,0))</f>
        <v>34705</v>
      </c>
      <c r="BU47" s="25"/>
      <c r="BV47" s="25">
        <f>INDEX(GBP!$H$5:$H$200,MATCH($BQ47,GBP!$D$5:$D$200,0))</f>
        <v>1</v>
      </c>
      <c r="BW47" s="25">
        <f>INDEX(GBP!$I$5:$I$200,MATCH($BQ47,GBP!$D$5:$D$200,0))</f>
        <v>1</v>
      </c>
      <c r="BX47" s="25">
        <f>INDEX(GBP!$J$5:$J$200,MATCH($BQ47,GBP!$D$5:$D$200,0))</f>
        <v>1</v>
      </c>
      <c r="BY47" s="25">
        <f>INDEX(GBP!$K$5:$K$200,MATCH($BQ47,GBP!$D$5:$D$200,0))</f>
        <v>1</v>
      </c>
      <c r="BZ47" s="25" t="str">
        <f>INDEX(GBP!$L$5:$L$200,MATCH($BQ47,GBP!$D$5:$D$200,0))</f>
        <v>MID</v>
      </c>
    </row>
    <row r="48" spans="2:78" ht="15.75" x14ac:dyDescent="0.25">
      <c r="B48" s="8" t="s">
        <v>3</v>
      </c>
      <c r="C48" s="8" t="s">
        <v>55</v>
      </c>
      <c r="D48" s="8" t="s">
        <v>56</v>
      </c>
      <c r="E48" s="8" t="s">
        <v>0</v>
      </c>
      <c r="F48" s="8" t="s">
        <v>235</v>
      </c>
      <c r="G48" s="8" t="s">
        <v>566</v>
      </c>
      <c r="H48" s="8" t="s">
        <v>565</v>
      </c>
      <c r="I48" s="8" t="s">
        <v>567</v>
      </c>
      <c r="J48" s="8" t="s">
        <v>568</v>
      </c>
      <c r="K48" s="8" t="s">
        <v>569</v>
      </c>
      <c r="L48" s="8" t="s">
        <v>570</v>
      </c>
      <c r="M48" s="8" t="s">
        <v>564</v>
      </c>
      <c r="P48" s="9" t="str">
        <f>INDEX(USD!$C$5:$C$201,MATCH($Q48,USD!$D$5:$D$201,0))</f>
        <v>FRA</v>
      </c>
      <c r="Q48" s="9" t="str">
        <f>USD!$D44</f>
        <v>USD2X5F=</v>
      </c>
      <c r="R48" s="25" t="str">
        <f>INDEX(USD!$B$5:$B$201,MATCH($Q48,USD!$D$5:$D$201,0))</f>
        <v>5M</v>
      </c>
      <c r="S48" s="25" t="str">
        <f>INDEX(USD!$N$5:$N$201,MATCH($Q48,USD!$D$5:$D$201,0))</f>
        <v>3M</v>
      </c>
      <c r="T48" s="27">
        <f>INDEX(USD!$P$5:$P$201,MATCH($Q48,USD!$D$5:$D$201,0))</f>
        <v>34705</v>
      </c>
      <c r="U48" s="25"/>
      <c r="V48" s="25">
        <f>INDEX(USD!$H$5:$H$201,MATCH($Q48,USD!$D$5:$D$201,0))</f>
        <v>1</v>
      </c>
      <c r="W48" s="25">
        <f>INDEX(USD!$I$5:$I$201,MATCH($Q48,USD!$D$5:$D$201,0))</f>
        <v>1</v>
      </c>
      <c r="X48" s="25">
        <f>INDEX(USD!$J$5:$J$201,MATCH($Q48,USD!$D$5:$D$201,0))</f>
        <v>1</v>
      </c>
      <c r="Y48" s="25">
        <f>INDEX(USD!$K$5:$K$201,MATCH($Q48,USD!$D$5:$D$201,0))</f>
        <v>1</v>
      </c>
      <c r="Z48" s="25" t="str">
        <f>INDEX(USD!$L$5:$L$201,MATCH($Q48,USD!$D$5:$D$201,0))</f>
        <v>MID</v>
      </c>
      <c r="AP48" s="9" t="str">
        <f>INDEX(EUR!$C$5:$C$200,MATCH($AQ48,EUR!$D$5:$D$200,0))</f>
        <v>FRA</v>
      </c>
      <c r="AQ48" s="9" t="str">
        <f>EUR!$D44</f>
        <v>EUR4X7F=</v>
      </c>
      <c r="AR48" s="25" t="str">
        <f>INDEX(EUR!$B$5:$B$200,MATCH($AQ48,EUR!$D$5:$D$200,0))</f>
        <v>7M</v>
      </c>
      <c r="AS48" s="25" t="str">
        <f>INDEX(EUR!$N$5:$N$200,MATCH($AQ48,EUR!$D$5:$D$200,0))</f>
        <v>3M</v>
      </c>
      <c r="AT48" s="27">
        <f>INDEX(EUR!$P$5:$P$200,MATCH($AQ48,EUR!$D$5:$D$200,0))</f>
        <v>34705</v>
      </c>
      <c r="AU48" s="25"/>
      <c r="AV48" s="25">
        <f>INDEX(EUR!$H$5:$H$200,MATCH($AQ48,EUR!$D$5:$D$200,0))</f>
        <v>1</v>
      </c>
      <c r="AW48" s="25">
        <f>INDEX(EUR!$I$5:$I$200,MATCH($AQ48,EUR!$D$5:$D$200,0))</f>
        <v>1</v>
      </c>
      <c r="AX48" s="25">
        <f>INDEX(EUR!$J$5:$J$200,MATCH($AQ48,EUR!$D$5:$D$200,0))</f>
        <v>1</v>
      </c>
      <c r="AY48" s="25">
        <f>INDEX(EUR!$K$5:$K$200,MATCH($AQ48,EUR!$D$5:$D$200,0))</f>
        <v>1</v>
      </c>
      <c r="AZ48" s="25" t="str">
        <f>INDEX(EUR!$L$5:$L$200,MATCH($AQ48,EUR!$D$5:$D$200,0))</f>
        <v>MID</v>
      </c>
      <c r="BC48" s="9" t="str">
        <f>INDEX(DKK!$C$5:$C$200,MATCH($BD48,DKK!$D$5:$D$200,0))</f>
        <v>IRS</v>
      </c>
      <c r="BD48" s="9" t="str">
        <f>DKK!$D42</f>
        <v>DKKAB6C4Y=</v>
      </c>
      <c r="BE48" s="25" t="str">
        <f>INDEX(DKK!$B$5:$B$200,MATCH($BD48,DKK!$D$5:$D$200,0))</f>
        <v>4Y</v>
      </c>
      <c r="BF48" s="25" t="str">
        <f>INDEX(DKK!$N$5:$N$200,MATCH($BD48,DKK!$D$5:$D$200,0))</f>
        <v>6M</v>
      </c>
      <c r="BG48" s="27">
        <f>INDEX(DKK!$P$5:$P$200,MATCH($BD48,DKK!$D$5:$D$200,0))</f>
        <v>34001</v>
      </c>
      <c r="BH48" s="25"/>
      <c r="BI48" s="25">
        <f>INDEX(DKK!$H$5:$H$200,MATCH($BD48,DKK!$D$5:$D$200,0))</f>
        <v>1</v>
      </c>
      <c r="BJ48" s="25">
        <f>INDEX(DKK!$I$5:$I$200,MATCH($BD48,DKK!$D$5:$D$200,0))</f>
        <v>1</v>
      </c>
      <c r="BK48" s="25">
        <f>INDEX(DKK!$J$5:$J$200,MATCH($BD48,DKK!$D$5:$D$200,0))</f>
        <v>1</v>
      </c>
      <c r="BL48" s="25">
        <f>INDEX(DKK!$K$5:$K$200,MATCH($BD48,DKK!$D$5:$D$200,0))</f>
        <v>1</v>
      </c>
      <c r="BM48" s="25" t="str">
        <f>INDEX(DKK!$L$5:$L$200,MATCH($BD48,DKK!$D$5:$D$200,0))</f>
        <v>MID</v>
      </c>
      <c r="BP48" s="9" t="str">
        <f>INDEX(GBP!$C$5:$C$200,MATCH($BQ48,GBP!$D$5:$D$200,0))</f>
        <v>FRA</v>
      </c>
      <c r="BQ48" s="9" t="str">
        <f>GBP!$D44</f>
        <v>GBP8X14F=</v>
      </c>
      <c r="BR48" s="25" t="str">
        <f>INDEX(GBP!$B$5:$B$200,MATCH($BQ48,GBP!$D$5:$D$200,0))</f>
        <v>14M</v>
      </c>
      <c r="BS48" s="25" t="str">
        <f>INDEX(GBP!$N$5:$N$200,MATCH($BQ48,GBP!$D$5:$D$200,0))</f>
        <v>6M</v>
      </c>
      <c r="BT48" s="27">
        <f>INDEX(GBP!$P$5:$P$200,MATCH($BQ48,GBP!$D$5:$D$200,0))</f>
        <v>34705</v>
      </c>
      <c r="BU48" s="25"/>
      <c r="BV48" s="25">
        <f>INDEX(GBP!$H$5:$H$200,MATCH($BQ48,GBP!$D$5:$D$200,0))</f>
        <v>1</v>
      </c>
      <c r="BW48" s="25">
        <f>INDEX(GBP!$I$5:$I$200,MATCH($BQ48,GBP!$D$5:$D$200,0))</f>
        <v>1</v>
      </c>
      <c r="BX48" s="25">
        <f>INDEX(GBP!$J$5:$J$200,MATCH($BQ48,GBP!$D$5:$D$200,0))</f>
        <v>1</v>
      </c>
      <c r="BY48" s="25">
        <f>INDEX(GBP!$K$5:$K$200,MATCH($BQ48,GBP!$D$5:$D$200,0))</f>
        <v>1</v>
      </c>
      <c r="BZ48" s="25" t="str">
        <f>INDEX(GBP!$L$5:$L$200,MATCH($BQ48,GBP!$D$5:$D$200,0))</f>
        <v>MID</v>
      </c>
    </row>
    <row r="49" spans="3:78" x14ac:dyDescent="0.25">
      <c r="C49" s="9" t="str">
        <f>INDEX(SEK!$C$5:$C$200,MATCH($D49,SEK!$D$5:$D$200,0))</f>
        <v>IRS</v>
      </c>
      <c r="D49" s="9" t="str">
        <f>SEK!$D43</f>
        <v>SEKAB3S1Y=</v>
      </c>
      <c r="E49" s="25" t="str">
        <f>INDEX(SEK!$B$5:$B$200,MATCH($D49,SEK!$D$5:$D$200,0))</f>
        <v>1Y</v>
      </c>
      <c r="F49" s="25" t="str">
        <f>INDEX(SEK!$N$5:$N$200,MATCH($D49,SEK!$D$5:$D$200,0))</f>
        <v>3M</v>
      </c>
      <c r="G49" s="27">
        <f>INDEX(SEK!$P$5:$P$200,MATCH($D49,SEK!$D$5:$D$200,0))</f>
        <v>35558</v>
      </c>
      <c r="H49" s="25"/>
      <c r="I49" s="25">
        <f>INDEX(SEK!$H$5:$H$200,MATCH($D49,SEK!$D$5:$D$200,0))</f>
        <v>1</v>
      </c>
      <c r="J49" s="25">
        <f>INDEX(SEK!$I$5:$I$200,MATCH($D49,SEK!$D$5:$D$200,0))</f>
        <v>1</v>
      </c>
      <c r="K49" s="25">
        <f>INDEX(SEK!$J$5:$J$200,MATCH($D49,SEK!$D$5:$D$200,0))</f>
        <v>1</v>
      </c>
      <c r="L49" s="25">
        <f>INDEX(SEK!$K$5:$K$200,MATCH($D49,SEK!$D$5:$D$200,0))</f>
        <v>1</v>
      </c>
      <c r="M49" s="25" t="str">
        <f>INDEX(SEK!$L$5:$L$200,MATCH($D49,SEK!$D$5:$D$200,0))</f>
        <v>MID</v>
      </c>
      <c r="P49" s="9" t="str">
        <f>INDEX(USD!$C$5:$C$201,MATCH($Q49,USD!$D$5:$D$201,0))</f>
        <v>FRA</v>
      </c>
      <c r="Q49" s="9" t="str">
        <f>USD!$D45</f>
        <v>USD3X6F=</v>
      </c>
      <c r="R49" s="25" t="str">
        <f>INDEX(USD!$B$5:$B$201,MATCH($Q49,USD!$D$5:$D$201,0))</f>
        <v>6M</v>
      </c>
      <c r="S49" s="25" t="str">
        <f>INDEX(USD!$N$5:$N$201,MATCH($Q49,USD!$D$5:$D$201,0))</f>
        <v>3M</v>
      </c>
      <c r="T49" s="27">
        <f>INDEX(USD!$P$5:$P$201,MATCH($Q49,USD!$D$5:$D$201,0))</f>
        <v>34705</v>
      </c>
      <c r="U49" s="25"/>
      <c r="V49" s="25">
        <f>INDEX(USD!$H$5:$H$201,MATCH($Q49,USD!$D$5:$D$201,0))</f>
        <v>1</v>
      </c>
      <c r="W49" s="25">
        <f>INDEX(USD!$I$5:$I$201,MATCH($Q49,USD!$D$5:$D$201,0))</f>
        <v>1</v>
      </c>
      <c r="X49" s="25">
        <f>INDEX(USD!$J$5:$J$201,MATCH($Q49,USD!$D$5:$D$201,0))</f>
        <v>1</v>
      </c>
      <c r="Y49" s="25">
        <f>INDEX(USD!$K$5:$K$201,MATCH($Q49,USD!$D$5:$D$201,0))</f>
        <v>1</v>
      </c>
      <c r="Z49" s="25" t="str">
        <f>INDEX(USD!$L$5:$L$201,MATCH($Q49,USD!$D$5:$D$201,0))</f>
        <v>MID</v>
      </c>
      <c r="AP49" s="9" t="str">
        <f>INDEX(EUR!$C$5:$C$200,MATCH($AQ49,EUR!$D$5:$D$200,0))</f>
        <v>FRA</v>
      </c>
      <c r="AQ49" s="9" t="str">
        <f>EUR!$D45</f>
        <v>EUR5X8F=</v>
      </c>
      <c r="AR49" s="25" t="str">
        <f>INDEX(EUR!$B$5:$B$200,MATCH($AQ49,EUR!$D$5:$D$200,0))</f>
        <v>8M</v>
      </c>
      <c r="AS49" s="25" t="str">
        <f>INDEX(EUR!$N$5:$N$200,MATCH($AQ49,EUR!$D$5:$D$200,0))</f>
        <v>3M</v>
      </c>
      <c r="AT49" s="27">
        <f>INDEX(EUR!$P$5:$P$200,MATCH($AQ49,EUR!$D$5:$D$200,0))</f>
        <v>34705</v>
      </c>
      <c r="AU49" s="25"/>
      <c r="AV49" s="25">
        <f>INDEX(EUR!$H$5:$H$200,MATCH($AQ49,EUR!$D$5:$D$200,0))</f>
        <v>1</v>
      </c>
      <c r="AW49" s="25">
        <f>INDEX(EUR!$I$5:$I$200,MATCH($AQ49,EUR!$D$5:$D$200,0))</f>
        <v>1</v>
      </c>
      <c r="AX49" s="25">
        <f>INDEX(EUR!$J$5:$J$200,MATCH($AQ49,EUR!$D$5:$D$200,0))</f>
        <v>1</v>
      </c>
      <c r="AY49" s="25">
        <f>INDEX(EUR!$K$5:$K$200,MATCH($AQ49,EUR!$D$5:$D$200,0))</f>
        <v>1</v>
      </c>
      <c r="AZ49" s="25" t="str">
        <f>INDEX(EUR!$L$5:$L$200,MATCH($AQ49,EUR!$D$5:$D$200,0))</f>
        <v>MID</v>
      </c>
      <c r="BC49" s="9" t="str">
        <f>INDEX(DKK!$C$5:$C$200,MATCH($BD49,DKK!$D$5:$D$200,0))</f>
        <v>IRS</v>
      </c>
      <c r="BD49" s="9" t="str">
        <f>DKK!$D43</f>
        <v>DKKAB6C5Y=</v>
      </c>
      <c r="BE49" s="25" t="str">
        <f>INDEX(DKK!$B$5:$B$200,MATCH($BD49,DKK!$D$5:$D$200,0))</f>
        <v>5Y</v>
      </c>
      <c r="BF49" s="25" t="str">
        <f>INDEX(DKK!$N$5:$N$200,MATCH($BD49,DKK!$D$5:$D$200,0))</f>
        <v>6M</v>
      </c>
      <c r="BG49" s="27">
        <f>INDEX(DKK!$P$5:$P$200,MATCH($BD49,DKK!$D$5:$D$200,0))</f>
        <v>34001</v>
      </c>
      <c r="BH49" s="25"/>
      <c r="BI49" s="25">
        <f>INDEX(DKK!$H$5:$H$200,MATCH($BD49,DKK!$D$5:$D$200,0))</f>
        <v>1</v>
      </c>
      <c r="BJ49" s="25">
        <f>INDEX(DKK!$I$5:$I$200,MATCH($BD49,DKK!$D$5:$D$200,0))</f>
        <v>1</v>
      </c>
      <c r="BK49" s="25">
        <f>INDEX(DKK!$J$5:$J$200,MATCH($BD49,DKK!$D$5:$D$200,0))</f>
        <v>1</v>
      </c>
      <c r="BL49" s="25">
        <f>INDEX(DKK!$K$5:$K$200,MATCH($BD49,DKK!$D$5:$D$200,0))</f>
        <v>1</v>
      </c>
      <c r="BM49" s="25" t="str">
        <f>INDEX(DKK!$L$5:$L$200,MATCH($BD49,DKK!$D$5:$D$200,0))</f>
        <v>MID</v>
      </c>
      <c r="BP49" s="9" t="str">
        <f>INDEX(GBP!$C$5:$C$200,MATCH($BQ49,GBP!$D$5:$D$200,0))</f>
        <v>FRA</v>
      </c>
      <c r="BQ49" s="9" t="str">
        <f>GBP!$D45</f>
        <v>GBP12X18F=</v>
      </c>
      <c r="BR49" s="25" t="str">
        <f>INDEX(GBP!$B$5:$B$200,MATCH($BQ49,GBP!$D$5:$D$200,0))</f>
        <v>18M</v>
      </c>
      <c r="BS49" s="25" t="str">
        <f>INDEX(GBP!$N$5:$N$200,MATCH($BQ49,GBP!$D$5:$D$200,0))</f>
        <v>6M</v>
      </c>
      <c r="BT49" s="27">
        <f>INDEX(GBP!$P$5:$P$200,MATCH($BQ49,GBP!$D$5:$D$200,0))</f>
        <v>34705</v>
      </c>
      <c r="BU49" s="25"/>
      <c r="BV49" s="25">
        <f>INDEX(GBP!$H$5:$H$200,MATCH($BQ49,GBP!$D$5:$D$200,0))</f>
        <v>1</v>
      </c>
      <c r="BW49" s="25">
        <f>INDEX(GBP!$I$5:$I$200,MATCH($BQ49,GBP!$D$5:$D$200,0))</f>
        <v>1</v>
      </c>
      <c r="BX49" s="25">
        <f>INDEX(GBP!$J$5:$J$200,MATCH($BQ49,GBP!$D$5:$D$200,0))</f>
        <v>1</v>
      </c>
      <c r="BY49" s="25">
        <f>INDEX(GBP!$K$5:$K$200,MATCH($BQ49,GBP!$D$5:$D$200,0))</f>
        <v>1</v>
      </c>
      <c r="BZ49" s="25" t="str">
        <f>INDEX(GBP!$L$5:$L$200,MATCH($BQ49,GBP!$D$5:$D$200,0))</f>
        <v>MID</v>
      </c>
    </row>
    <row r="50" spans="3:78" x14ac:dyDescent="0.25">
      <c r="C50" s="9" t="str">
        <f>INDEX(SEK!$C$5:$C$200,MATCH($D50,SEK!$D$5:$D$200,0))</f>
        <v>IRS</v>
      </c>
      <c r="D50" s="9" t="str">
        <f>SEK!$D44</f>
        <v>SEKAB3S18M=</v>
      </c>
      <c r="E50" s="25" t="str">
        <f>INDEX(SEK!$B$5:$B$200,MATCH($D50,SEK!$D$5:$D$200,0))</f>
        <v>18M</v>
      </c>
      <c r="F50" s="25" t="str">
        <f>INDEX(SEK!$N$5:$N$200,MATCH($D50,SEK!$D$5:$D$200,0))</f>
        <v>3M</v>
      </c>
      <c r="G50" s="27">
        <f>INDEX(SEK!$P$5:$P$200,MATCH($D50,SEK!$D$5:$D$200,0))</f>
        <v>37628</v>
      </c>
      <c r="H50" s="25"/>
      <c r="I50" s="25">
        <f>INDEX(SEK!$H$5:$H$200,MATCH($D50,SEK!$D$5:$D$200,0))</f>
        <v>1</v>
      </c>
      <c r="J50" s="25">
        <f>INDEX(SEK!$I$5:$I$200,MATCH($D50,SEK!$D$5:$D$200,0))</f>
        <v>1</v>
      </c>
      <c r="K50" s="25">
        <f>INDEX(SEK!$J$5:$J$200,MATCH($D50,SEK!$D$5:$D$200,0))</f>
        <v>1</v>
      </c>
      <c r="L50" s="25">
        <f>INDEX(SEK!$K$5:$K$200,MATCH($D50,SEK!$D$5:$D$200,0))</f>
        <v>1</v>
      </c>
      <c r="M50" s="25" t="str">
        <f>INDEX(SEK!$L$5:$L$200,MATCH($D50,SEK!$D$5:$D$200,0))</f>
        <v>MID</v>
      </c>
      <c r="P50" s="9" t="str">
        <f>INDEX(USD!$C$5:$C$201,MATCH($Q50,USD!$D$5:$D$201,0))</f>
        <v>FRA</v>
      </c>
      <c r="Q50" s="9" t="str">
        <f>USD!$D46</f>
        <v>USD4X7F=</v>
      </c>
      <c r="R50" s="25" t="str">
        <f>INDEX(USD!$B$5:$B$201,MATCH($Q50,USD!$D$5:$D$201,0))</f>
        <v>7M</v>
      </c>
      <c r="S50" s="25" t="str">
        <f>INDEX(USD!$N$5:$N$201,MATCH($Q50,USD!$D$5:$D$201,0))</f>
        <v>3M</v>
      </c>
      <c r="T50" s="27">
        <f>INDEX(USD!$P$5:$P$201,MATCH($Q50,USD!$D$5:$D$201,0))</f>
        <v>34705</v>
      </c>
      <c r="U50" s="25"/>
      <c r="V50" s="25">
        <f>INDEX(USD!$H$5:$H$201,MATCH($Q50,USD!$D$5:$D$201,0))</f>
        <v>1</v>
      </c>
      <c r="W50" s="25">
        <f>INDEX(USD!$I$5:$I$201,MATCH($Q50,USD!$D$5:$D$201,0))</f>
        <v>1</v>
      </c>
      <c r="X50" s="25">
        <f>INDEX(USD!$J$5:$J$201,MATCH($Q50,USD!$D$5:$D$201,0))</f>
        <v>1</v>
      </c>
      <c r="Y50" s="25">
        <f>INDEX(USD!$K$5:$K$201,MATCH($Q50,USD!$D$5:$D$201,0))</f>
        <v>1</v>
      </c>
      <c r="Z50" s="25" t="str">
        <f>INDEX(USD!$L$5:$L$201,MATCH($Q50,USD!$D$5:$D$201,0))</f>
        <v>MID</v>
      </c>
      <c r="AP50" s="9" t="str">
        <f>INDEX(EUR!$C$5:$C$200,MATCH($AQ50,EUR!$D$5:$D$200,0))</f>
        <v>FRA</v>
      </c>
      <c r="AQ50" s="9" t="str">
        <f>EUR!$D46</f>
        <v>EUR6X9F=</v>
      </c>
      <c r="AR50" s="25" t="str">
        <f>INDEX(EUR!$B$5:$B$200,MATCH($AQ50,EUR!$D$5:$D$200,0))</f>
        <v>9M</v>
      </c>
      <c r="AS50" s="25" t="str">
        <f>INDEX(EUR!$N$5:$N$200,MATCH($AQ50,EUR!$D$5:$D$200,0))</f>
        <v>3M</v>
      </c>
      <c r="AT50" s="27">
        <f>INDEX(EUR!$P$5:$P$200,MATCH($AQ50,EUR!$D$5:$D$200,0))</f>
        <v>34705</v>
      </c>
      <c r="AU50" s="25"/>
      <c r="AV50" s="25">
        <f>INDEX(EUR!$H$5:$H$200,MATCH($AQ50,EUR!$D$5:$D$200,0))</f>
        <v>1</v>
      </c>
      <c r="AW50" s="25">
        <f>INDEX(EUR!$I$5:$I$200,MATCH($AQ50,EUR!$D$5:$D$200,0))</f>
        <v>1</v>
      </c>
      <c r="AX50" s="25">
        <f>INDEX(EUR!$J$5:$J$200,MATCH($AQ50,EUR!$D$5:$D$200,0))</f>
        <v>1</v>
      </c>
      <c r="AY50" s="25">
        <f>INDEX(EUR!$K$5:$K$200,MATCH($AQ50,EUR!$D$5:$D$200,0))</f>
        <v>1</v>
      </c>
      <c r="AZ50" s="25" t="str">
        <f>INDEX(EUR!$L$5:$L$200,MATCH($AQ50,EUR!$D$5:$D$200,0))</f>
        <v>MID</v>
      </c>
      <c r="BC50" s="9" t="str">
        <f>INDEX(DKK!$C$5:$C$200,MATCH($BD50,DKK!$D$5:$D$200,0))</f>
        <v>IRS</v>
      </c>
      <c r="BD50" s="9" t="str">
        <f>DKK!$D44</f>
        <v>DKKAB6C6Y=</v>
      </c>
      <c r="BE50" s="25" t="str">
        <f>INDEX(DKK!$B$5:$B$200,MATCH($BD50,DKK!$D$5:$D$200,0))</f>
        <v>6Y</v>
      </c>
      <c r="BF50" s="25" t="str">
        <f>INDEX(DKK!$N$5:$N$200,MATCH($BD50,DKK!$D$5:$D$200,0))</f>
        <v>6M</v>
      </c>
      <c r="BG50" s="27">
        <f>INDEX(DKK!$P$5:$P$200,MATCH($BD50,DKK!$D$5:$D$200,0))</f>
        <v>34837</v>
      </c>
      <c r="BH50" s="25"/>
      <c r="BI50" s="25">
        <f>INDEX(DKK!$H$5:$H$200,MATCH($BD50,DKK!$D$5:$D$200,0))</f>
        <v>1</v>
      </c>
      <c r="BJ50" s="25">
        <f>INDEX(DKK!$I$5:$I$200,MATCH($BD50,DKK!$D$5:$D$200,0))</f>
        <v>1</v>
      </c>
      <c r="BK50" s="25">
        <f>INDEX(DKK!$J$5:$J$200,MATCH($BD50,DKK!$D$5:$D$200,0))</f>
        <v>1</v>
      </c>
      <c r="BL50" s="25">
        <f>INDEX(DKK!$K$5:$K$200,MATCH($BD50,DKK!$D$5:$D$200,0))</f>
        <v>1</v>
      </c>
      <c r="BM50" s="25" t="str">
        <f>INDEX(DKK!$L$5:$L$200,MATCH($BD50,DKK!$D$5:$D$200,0))</f>
        <v>MID</v>
      </c>
    </row>
    <row r="51" spans="3:78" ht="15.75" x14ac:dyDescent="0.25">
      <c r="C51" s="9" t="str">
        <f>INDEX(SEK!$C$5:$C$200,MATCH($D51,SEK!$D$5:$D$200,0))</f>
        <v>IRS</v>
      </c>
      <c r="D51" s="9" t="str">
        <f>SEK!$D45</f>
        <v>SEKAB3S2Y=</v>
      </c>
      <c r="E51" s="25" t="str">
        <f>INDEX(SEK!$B$5:$B$200,MATCH($D51,SEK!$D$5:$D$200,0))</f>
        <v>2Y</v>
      </c>
      <c r="F51" s="25" t="str">
        <f>INDEX(SEK!$N$5:$N$200,MATCH($D51,SEK!$D$5:$D$200,0))</f>
        <v>3M</v>
      </c>
      <c r="G51" s="27">
        <f>INDEX(SEK!$P$5:$P$200,MATCH($D51,SEK!$D$5:$D$200,0))</f>
        <v>33637</v>
      </c>
      <c r="H51" s="25"/>
      <c r="I51" s="25">
        <f>INDEX(SEK!$H$5:$H$200,MATCH($D51,SEK!$D$5:$D$200,0))</f>
        <v>1</v>
      </c>
      <c r="J51" s="25">
        <f>INDEX(SEK!$I$5:$I$200,MATCH($D51,SEK!$D$5:$D$200,0))</f>
        <v>1</v>
      </c>
      <c r="K51" s="25">
        <f>INDEX(SEK!$J$5:$J$200,MATCH($D51,SEK!$D$5:$D$200,0))</f>
        <v>1</v>
      </c>
      <c r="L51" s="25">
        <f>INDEX(SEK!$K$5:$K$200,MATCH($D51,SEK!$D$5:$D$200,0))</f>
        <v>1</v>
      </c>
      <c r="M51" s="25" t="str">
        <f>INDEX(SEK!$L$5:$L$200,MATCH($D51,SEK!$D$5:$D$200,0))</f>
        <v>MID</v>
      </c>
      <c r="P51" s="9" t="str">
        <f>INDEX(USD!$C$5:$C$201,MATCH($Q51,USD!$D$5:$D$201,0))</f>
        <v>FRA</v>
      </c>
      <c r="Q51" s="9" t="str">
        <f>USD!$D47</f>
        <v>USD5X8F=</v>
      </c>
      <c r="R51" s="25" t="str">
        <f>INDEX(USD!$B$5:$B$201,MATCH($Q51,USD!$D$5:$D$201,0))</f>
        <v>8M</v>
      </c>
      <c r="S51" s="25" t="str">
        <f>INDEX(USD!$N$5:$N$201,MATCH($Q51,USD!$D$5:$D$201,0))</f>
        <v>3M</v>
      </c>
      <c r="T51" s="27">
        <f>INDEX(USD!$P$5:$P$201,MATCH($Q51,USD!$D$5:$D$201,0))</f>
        <v>34705</v>
      </c>
      <c r="U51" s="25"/>
      <c r="V51" s="25">
        <f>INDEX(USD!$H$5:$H$201,MATCH($Q51,USD!$D$5:$D$201,0))</f>
        <v>1</v>
      </c>
      <c r="W51" s="25">
        <f>INDEX(USD!$I$5:$I$201,MATCH($Q51,USD!$D$5:$D$201,0))</f>
        <v>1</v>
      </c>
      <c r="X51" s="25">
        <f>INDEX(USD!$J$5:$J$201,MATCH($Q51,USD!$D$5:$D$201,0))</f>
        <v>1</v>
      </c>
      <c r="Y51" s="25">
        <f>INDEX(USD!$K$5:$K$201,MATCH($Q51,USD!$D$5:$D$201,0))</f>
        <v>1</v>
      </c>
      <c r="Z51" s="25" t="str">
        <f>INDEX(USD!$L$5:$L$201,MATCH($Q51,USD!$D$5:$D$201,0))</f>
        <v>MID</v>
      </c>
      <c r="AP51" s="9" t="str">
        <f>INDEX(EUR!$C$5:$C$200,MATCH($AQ51,EUR!$D$5:$D$200,0))</f>
        <v>FRA</v>
      </c>
      <c r="AQ51" s="9" t="str">
        <f>EUR!$D47</f>
        <v>EUR7X10F=</v>
      </c>
      <c r="AR51" s="25" t="str">
        <f>INDEX(EUR!$B$5:$B$200,MATCH($AQ51,EUR!$D$5:$D$200,0))</f>
        <v>10M</v>
      </c>
      <c r="AS51" s="25" t="str">
        <f>INDEX(EUR!$N$5:$N$200,MATCH($AQ51,EUR!$D$5:$D$200,0))</f>
        <v>3M</v>
      </c>
      <c r="AT51" s="27">
        <f>INDEX(EUR!$P$5:$P$200,MATCH($AQ51,EUR!$D$5:$D$200,0))</f>
        <v>34705</v>
      </c>
      <c r="AU51" s="25"/>
      <c r="AV51" s="25">
        <f>INDEX(EUR!$H$5:$H$200,MATCH($AQ51,EUR!$D$5:$D$200,0))</f>
        <v>1</v>
      </c>
      <c r="AW51" s="25">
        <f>INDEX(EUR!$I$5:$I$200,MATCH($AQ51,EUR!$D$5:$D$200,0))</f>
        <v>1</v>
      </c>
      <c r="AX51" s="25">
        <f>INDEX(EUR!$J$5:$J$200,MATCH($AQ51,EUR!$D$5:$D$200,0))</f>
        <v>1</v>
      </c>
      <c r="AY51" s="25">
        <f>INDEX(EUR!$K$5:$K$200,MATCH($AQ51,EUR!$D$5:$D$200,0))</f>
        <v>1</v>
      </c>
      <c r="AZ51" s="25" t="str">
        <f>INDEX(EUR!$L$5:$L$200,MATCH($AQ51,EUR!$D$5:$D$200,0))</f>
        <v>MID</v>
      </c>
      <c r="BC51" s="9" t="str">
        <f>INDEX(DKK!$C$5:$C$200,MATCH($BD51,DKK!$D$5:$D$200,0))</f>
        <v>IRS</v>
      </c>
      <c r="BD51" s="9" t="str">
        <f>DKK!$D45</f>
        <v>DKKAB6C7Y=</v>
      </c>
      <c r="BE51" s="25" t="str">
        <f>INDEX(DKK!$B$5:$B$200,MATCH($BD51,DKK!$D$5:$D$200,0))</f>
        <v>7Y</v>
      </c>
      <c r="BF51" s="25" t="str">
        <f>INDEX(DKK!$N$5:$N$200,MATCH($BD51,DKK!$D$5:$D$200,0))</f>
        <v>6M</v>
      </c>
      <c r="BG51" s="27">
        <f>INDEX(DKK!$P$5:$P$200,MATCH($BD51,DKK!$D$5:$D$200,0))</f>
        <v>34001</v>
      </c>
      <c r="BH51" s="25"/>
      <c r="BI51" s="25">
        <f>INDEX(DKK!$H$5:$H$200,MATCH($BD51,DKK!$D$5:$D$200,0))</f>
        <v>1</v>
      </c>
      <c r="BJ51" s="25">
        <f>INDEX(DKK!$I$5:$I$200,MATCH($BD51,DKK!$D$5:$D$200,0))</f>
        <v>1</v>
      </c>
      <c r="BK51" s="25">
        <f>INDEX(DKK!$J$5:$J$200,MATCH($BD51,DKK!$D$5:$D$200,0))</f>
        <v>1</v>
      </c>
      <c r="BL51" s="25">
        <f>INDEX(DKK!$K$5:$K$200,MATCH($BD51,DKK!$D$5:$D$200,0))</f>
        <v>1</v>
      </c>
      <c r="BM51" s="25" t="str">
        <f>INDEX(DKK!$L$5:$L$200,MATCH($BD51,DKK!$D$5:$D$200,0))</f>
        <v>MID</v>
      </c>
      <c r="BO51" s="8" t="s">
        <v>3</v>
      </c>
      <c r="BP51" s="8" t="s">
        <v>55</v>
      </c>
      <c r="BQ51" s="8" t="s">
        <v>56</v>
      </c>
      <c r="BR51" s="8" t="s">
        <v>0</v>
      </c>
      <c r="BS51" s="8" t="s">
        <v>235</v>
      </c>
      <c r="BT51" s="8" t="s">
        <v>566</v>
      </c>
      <c r="BU51" s="8" t="s">
        <v>565</v>
      </c>
      <c r="BV51" s="8" t="s">
        <v>567</v>
      </c>
      <c r="BW51" s="8" t="s">
        <v>568</v>
      </c>
      <c r="BX51" s="8" t="s">
        <v>569</v>
      </c>
      <c r="BY51" s="8" t="s">
        <v>570</v>
      </c>
      <c r="BZ51" s="8" t="s">
        <v>564</v>
      </c>
    </row>
    <row r="52" spans="3:78" x14ac:dyDescent="0.25">
      <c r="C52" s="9" t="str">
        <f>INDEX(SEK!$C$5:$C$200,MATCH($D52,SEK!$D$5:$D$200,0))</f>
        <v>IRS</v>
      </c>
      <c r="D52" s="9" t="str">
        <f>SEK!$D46</f>
        <v>SEKAB3S3Y=</v>
      </c>
      <c r="E52" s="25" t="str">
        <f>INDEX(SEK!$B$5:$B$200,MATCH($D52,SEK!$D$5:$D$200,0))</f>
        <v>3Y</v>
      </c>
      <c r="F52" s="25" t="str">
        <f>INDEX(SEK!$N$5:$N$200,MATCH($D52,SEK!$D$5:$D$200,0))</f>
        <v>3M</v>
      </c>
      <c r="G52" s="27">
        <f>INDEX(SEK!$P$5:$P$200,MATCH($D52,SEK!$D$5:$D$200,0))</f>
        <v>33637</v>
      </c>
      <c r="H52" s="25"/>
      <c r="I52" s="25">
        <f>INDEX(SEK!$H$5:$H$200,MATCH($D52,SEK!$D$5:$D$200,0))</f>
        <v>1</v>
      </c>
      <c r="J52" s="25">
        <f>INDEX(SEK!$I$5:$I$200,MATCH($D52,SEK!$D$5:$D$200,0))</f>
        <v>1</v>
      </c>
      <c r="K52" s="25">
        <f>INDEX(SEK!$J$5:$J$200,MATCH($D52,SEK!$D$5:$D$200,0))</f>
        <v>1</v>
      </c>
      <c r="L52" s="25">
        <f>INDEX(SEK!$K$5:$K$200,MATCH($D52,SEK!$D$5:$D$200,0))</f>
        <v>1</v>
      </c>
      <c r="M52" s="25" t="str">
        <f>INDEX(SEK!$L$5:$L$200,MATCH($D52,SEK!$D$5:$D$200,0))</f>
        <v>MID</v>
      </c>
      <c r="P52" s="9" t="str">
        <f>INDEX(USD!$C$5:$C$201,MATCH($Q52,USD!$D$5:$D$201,0))</f>
        <v>FRA</v>
      </c>
      <c r="Q52" s="9" t="str">
        <f>USD!$D48</f>
        <v>USD6X9F=</v>
      </c>
      <c r="R52" s="25" t="str">
        <f>INDEX(USD!$B$5:$B$201,MATCH($Q52,USD!$D$5:$D$201,0))</f>
        <v>9M</v>
      </c>
      <c r="S52" s="25" t="str">
        <f>INDEX(USD!$N$5:$N$201,MATCH($Q52,USD!$D$5:$D$201,0))</f>
        <v>3M</v>
      </c>
      <c r="T52" s="27">
        <f>INDEX(USD!$P$5:$P$201,MATCH($Q52,USD!$D$5:$D$201,0))</f>
        <v>34705</v>
      </c>
      <c r="U52" s="25"/>
      <c r="V52" s="25">
        <f>INDEX(USD!$H$5:$H$201,MATCH($Q52,USD!$D$5:$D$201,0))</f>
        <v>1</v>
      </c>
      <c r="W52" s="25">
        <f>INDEX(USD!$I$5:$I$201,MATCH($Q52,USD!$D$5:$D$201,0))</f>
        <v>1</v>
      </c>
      <c r="X52" s="25">
        <f>INDEX(USD!$J$5:$J$201,MATCH($Q52,USD!$D$5:$D$201,0))</f>
        <v>1</v>
      </c>
      <c r="Y52" s="25">
        <f>INDEX(USD!$K$5:$K$201,MATCH($Q52,USD!$D$5:$D$201,0))</f>
        <v>1</v>
      </c>
      <c r="Z52" s="25" t="str">
        <f>INDEX(USD!$L$5:$L$201,MATCH($Q52,USD!$D$5:$D$201,0))</f>
        <v>MID</v>
      </c>
      <c r="AP52" s="9" t="str">
        <f>INDEX(EUR!$C$5:$C$200,MATCH($AQ52,EUR!$D$5:$D$200,0))</f>
        <v>FRA</v>
      </c>
      <c r="AQ52" s="9" t="str">
        <f>EUR!$D48</f>
        <v>EUR8X11F=</v>
      </c>
      <c r="AR52" s="25" t="str">
        <f>INDEX(EUR!$B$5:$B$200,MATCH($AQ52,EUR!$D$5:$D$200,0))</f>
        <v>11M</v>
      </c>
      <c r="AS52" s="25" t="str">
        <f>INDEX(EUR!$N$5:$N$200,MATCH($AQ52,EUR!$D$5:$D$200,0))</f>
        <v>3M</v>
      </c>
      <c r="AT52" s="27">
        <f>INDEX(EUR!$P$5:$P$200,MATCH($AQ52,EUR!$D$5:$D$200,0))</f>
        <v>34705</v>
      </c>
      <c r="AU52" s="25"/>
      <c r="AV52" s="25">
        <f>INDEX(EUR!$H$5:$H$200,MATCH($AQ52,EUR!$D$5:$D$200,0))</f>
        <v>1</v>
      </c>
      <c r="AW52" s="25">
        <f>INDEX(EUR!$I$5:$I$200,MATCH($AQ52,EUR!$D$5:$D$200,0))</f>
        <v>1</v>
      </c>
      <c r="AX52" s="25">
        <f>INDEX(EUR!$J$5:$J$200,MATCH($AQ52,EUR!$D$5:$D$200,0))</f>
        <v>1</v>
      </c>
      <c r="AY52" s="25">
        <f>INDEX(EUR!$K$5:$K$200,MATCH($AQ52,EUR!$D$5:$D$200,0))</f>
        <v>1</v>
      </c>
      <c r="AZ52" s="25" t="str">
        <f>INDEX(EUR!$L$5:$L$200,MATCH($AQ52,EUR!$D$5:$D$200,0))</f>
        <v>MID</v>
      </c>
      <c r="BC52" s="9" t="str">
        <f>INDEX(DKK!$C$5:$C$200,MATCH($BD52,DKK!$D$5:$D$200,0))</f>
        <v>IRS</v>
      </c>
      <c r="BD52" s="9" t="str">
        <f>DKK!$D46</f>
        <v>DKKAB6C8Y=</v>
      </c>
      <c r="BE52" s="25" t="str">
        <f>INDEX(DKK!$B$5:$B$200,MATCH($BD52,DKK!$D$5:$D$200,0))</f>
        <v>8Y</v>
      </c>
      <c r="BF52" s="25" t="str">
        <f>INDEX(DKK!$N$5:$N$200,MATCH($BD52,DKK!$D$5:$D$200,0))</f>
        <v>6M</v>
      </c>
      <c r="BG52" s="27">
        <f>INDEX(DKK!$P$5:$P$200,MATCH($BD52,DKK!$D$5:$D$200,0))</f>
        <v>35102</v>
      </c>
      <c r="BH52" s="25"/>
      <c r="BI52" s="25">
        <f>INDEX(DKK!$H$5:$H$200,MATCH($BD52,DKK!$D$5:$D$200,0))</f>
        <v>1</v>
      </c>
      <c r="BJ52" s="25">
        <f>INDEX(DKK!$I$5:$I$200,MATCH($BD52,DKK!$D$5:$D$200,0))</f>
        <v>1</v>
      </c>
      <c r="BK52" s="25">
        <f>INDEX(DKK!$J$5:$J$200,MATCH($BD52,DKK!$D$5:$D$200,0))</f>
        <v>1</v>
      </c>
      <c r="BL52" s="25">
        <f>INDEX(DKK!$K$5:$K$200,MATCH($BD52,DKK!$D$5:$D$200,0))</f>
        <v>1</v>
      </c>
      <c r="BM52" s="25" t="str">
        <f>INDEX(DKK!$L$5:$L$200,MATCH($BD52,DKK!$D$5:$D$200,0))</f>
        <v>MID</v>
      </c>
      <c r="BP52" s="9" t="str">
        <f>INDEX(GBP!$C$5:$C$200,MATCH($BQ52,GBP!$D$5:$D$200,0))</f>
        <v>IRS</v>
      </c>
      <c r="BQ52" s="9" t="str">
        <f>GBP!$D46</f>
        <v>GBPSB6L1Y=</v>
      </c>
      <c r="BR52" s="25" t="str">
        <f>INDEX(GBP!$B$5:$B$200,MATCH($BQ52,GBP!$D$5:$D$200,0))</f>
        <v>1Y</v>
      </c>
      <c r="BS52" s="25" t="str">
        <f>INDEX(GBP!$N$5:$N$200,MATCH($BQ52,GBP!$D$5:$D$200,0))</f>
        <v>6M</v>
      </c>
      <c r="BT52" s="27">
        <f>INDEX(GBP!$P$5:$P$200,MATCH($BQ52,GBP!$D$5:$D$200,0))</f>
        <v>42530</v>
      </c>
      <c r="BU52" s="25"/>
      <c r="BV52" s="25">
        <f>INDEX(GBP!$H$5:$H$200,MATCH($BQ52,GBP!$D$5:$D$200,0))</f>
        <v>1</v>
      </c>
      <c r="BW52" s="25">
        <f>INDEX(GBP!$I$5:$I$200,MATCH($BQ52,GBP!$D$5:$D$200,0))</f>
        <v>1</v>
      </c>
      <c r="BX52" s="25">
        <f>INDEX(GBP!$J$5:$J$200,MATCH($BQ52,GBP!$D$5:$D$200,0))</f>
        <v>1</v>
      </c>
      <c r="BY52" s="25">
        <f>INDEX(GBP!$K$5:$K$200,MATCH($BQ52,GBP!$D$5:$D$200,0))</f>
        <v>1</v>
      </c>
      <c r="BZ52" s="25" t="str">
        <f>INDEX(GBP!$L$5:$L$200,MATCH($BQ52,GBP!$D$5:$D$200,0))</f>
        <v>MID</v>
      </c>
    </row>
    <row r="53" spans="3:78" x14ac:dyDescent="0.25">
      <c r="C53" s="9" t="str">
        <f>INDEX(SEK!$C$5:$C$200,MATCH($D53,SEK!$D$5:$D$200,0))</f>
        <v>IRS</v>
      </c>
      <c r="D53" s="9" t="str">
        <f>SEK!$D47</f>
        <v>SEKAB3S4Y=</v>
      </c>
      <c r="E53" s="25" t="str">
        <f>INDEX(SEK!$B$5:$B$200,MATCH($D53,SEK!$D$5:$D$200,0))</f>
        <v>4Y</v>
      </c>
      <c r="F53" s="25" t="str">
        <f>INDEX(SEK!$N$5:$N$200,MATCH($D53,SEK!$D$5:$D$200,0))</f>
        <v>3M</v>
      </c>
      <c r="G53" s="27">
        <f>INDEX(SEK!$P$5:$P$200,MATCH($D53,SEK!$D$5:$D$200,0))</f>
        <v>33637</v>
      </c>
      <c r="H53" s="25"/>
      <c r="I53" s="25">
        <f>INDEX(SEK!$H$5:$H$200,MATCH($D53,SEK!$D$5:$D$200,0))</f>
        <v>1</v>
      </c>
      <c r="J53" s="25">
        <f>INDEX(SEK!$I$5:$I$200,MATCH($D53,SEK!$D$5:$D$200,0))</f>
        <v>1</v>
      </c>
      <c r="K53" s="25">
        <f>INDEX(SEK!$J$5:$J$200,MATCH($D53,SEK!$D$5:$D$200,0))</f>
        <v>1</v>
      </c>
      <c r="L53" s="25">
        <f>INDEX(SEK!$K$5:$K$200,MATCH($D53,SEK!$D$5:$D$200,0))</f>
        <v>1</v>
      </c>
      <c r="M53" s="25" t="str">
        <f>INDEX(SEK!$L$5:$L$200,MATCH($D53,SEK!$D$5:$D$200,0))</f>
        <v>MID</v>
      </c>
      <c r="P53" s="9" t="str">
        <f>INDEX(USD!$C$5:$C$201,MATCH($Q53,USD!$D$5:$D$201,0))</f>
        <v>FRA</v>
      </c>
      <c r="Q53" s="9" t="str">
        <f>USD!$D49</f>
        <v>USD7X10F=</v>
      </c>
      <c r="R53" s="25" t="str">
        <f>INDEX(USD!$B$5:$B$201,MATCH($Q53,USD!$D$5:$D$201,0))</f>
        <v>10M</v>
      </c>
      <c r="S53" s="25" t="str">
        <f>INDEX(USD!$N$5:$N$201,MATCH($Q53,USD!$D$5:$D$201,0))</f>
        <v>3M</v>
      </c>
      <c r="T53" s="27">
        <f>INDEX(USD!$P$5:$P$201,MATCH($Q53,USD!$D$5:$D$201,0))</f>
        <v>34705</v>
      </c>
      <c r="U53" s="25"/>
      <c r="V53" s="25">
        <f>INDEX(USD!$H$5:$H$201,MATCH($Q53,USD!$D$5:$D$201,0))</f>
        <v>1</v>
      </c>
      <c r="W53" s="25">
        <f>INDEX(USD!$I$5:$I$201,MATCH($Q53,USD!$D$5:$D$201,0))</f>
        <v>1</v>
      </c>
      <c r="X53" s="25">
        <f>INDEX(USD!$J$5:$J$201,MATCH($Q53,USD!$D$5:$D$201,0))</f>
        <v>1</v>
      </c>
      <c r="Y53" s="25">
        <f>INDEX(USD!$K$5:$K$201,MATCH($Q53,USD!$D$5:$D$201,0))</f>
        <v>1</v>
      </c>
      <c r="Z53" s="25" t="str">
        <f>INDEX(USD!$L$5:$L$201,MATCH($Q53,USD!$D$5:$D$201,0))</f>
        <v>MID</v>
      </c>
      <c r="AP53" s="9" t="str">
        <f>INDEX(EUR!$C$5:$C$200,MATCH($AQ53,EUR!$D$5:$D$200,0))</f>
        <v>FRA</v>
      </c>
      <c r="AQ53" s="9" t="str">
        <f>EUR!$D49</f>
        <v>EUR9X12F=</v>
      </c>
      <c r="AR53" s="25" t="str">
        <f>INDEX(EUR!$B$5:$B$200,MATCH($AQ53,EUR!$D$5:$D$200,0))</f>
        <v>1Y</v>
      </c>
      <c r="AS53" s="25" t="str">
        <f>INDEX(EUR!$N$5:$N$200,MATCH($AQ53,EUR!$D$5:$D$200,0))</f>
        <v>3M</v>
      </c>
      <c r="AT53" s="27">
        <f>INDEX(EUR!$P$5:$P$200,MATCH($AQ53,EUR!$D$5:$D$200,0))</f>
        <v>34705</v>
      </c>
      <c r="AU53" s="25"/>
      <c r="AV53" s="25">
        <f>INDEX(EUR!$H$5:$H$200,MATCH($AQ53,EUR!$D$5:$D$200,0))</f>
        <v>1</v>
      </c>
      <c r="AW53" s="25">
        <f>INDEX(EUR!$I$5:$I$200,MATCH($AQ53,EUR!$D$5:$D$200,0))</f>
        <v>1</v>
      </c>
      <c r="AX53" s="25">
        <f>INDEX(EUR!$J$5:$J$200,MATCH($AQ53,EUR!$D$5:$D$200,0))</f>
        <v>1</v>
      </c>
      <c r="AY53" s="25">
        <f>INDEX(EUR!$K$5:$K$200,MATCH($AQ53,EUR!$D$5:$D$200,0))</f>
        <v>1</v>
      </c>
      <c r="AZ53" s="25" t="str">
        <f>INDEX(EUR!$L$5:$L$200,MATCH($AQ53,EUR!$D$5:$D$200,0))</f>
        <v>MID</v>
      </c>
      <c r="BC53" s="9" t="str">
        <f>INDEX(DKK!$C$5:$C$200,MATCH($BD53,DKK!$D$5:$D$200,0))</f>
        <v>IRS</v>
      </c>
      <c r="BD53" s="9" t="str">
        <f>DKK!$D47</f>
        <v>DKKAB6C9Y=</v>
      </c>
      <c r="BE53" s="25" t="str">
        <f>INDEX(DKK!$B$5:$B$200,MATCH($BD53,DKK!$D$5:$D$200,0))</f>
        <v>9Y</v>
      </c>
      <c r="BF53" s="25" t="str">
        <f>INDEX(DKK!$N$5:$N$200,MATCH($BD53,DKK!$D$5:$D$200,0))</f>
        <v>6M</v>
      </c>
      <c r="BG53" s="27">
        <f>INDEX(DKK!$P$5:$P$200,MATCH($BD53,DKK!$D$5:$D$200,0))</f>
        <v>35102</v>
      </c>
      <c r="BH53" s="25"/>
      <c r="BI53" s="25">
        <f>INDEX(DKK!$H$5:$H$200,MATCH($BD53,DKK!$D$5:$D$200,0))</f>
        <v>1</v>
      </c>
      <c r="BJ53" s="25">
        <f>INDEX(DKK!$I$5:$I$200,MATCH($BD53,DKK!$D$5:$D$200,0))</f>
        <v>1</v>
      </c>
      <c r="BK53" s="25">
        <f>INDEX(DKK!$J$5:$J$200,MATCH($BD53,DKK!$D$5:$D$200,0))</f>
        <v>1</v>
      </c>
      <c r="BL53" s="25">
        <f>INDEX(DKK!$K$5:$K$200,MATCH($BD53,DKK!$D$5:$D$200,0))</f>
        <v>1</v>
      </c>
      <c r="BM53" s="25" t="str">
        <f>INDEX(DKK!$L$5:$L$200,MATCH($BD53,DKK!$D$5:$D$200,0))</f>
        <v>MID</v>
      </c>
      <c r="BP53" s="9" t="str">
        <f>INDEX(GBP!$C$5:$C$200,MATCH($BQ53,GBP!$D$5:$D$200,0))</f>
        <v>IRS</v>
      </c>
      <c r="BQ53" s="9" t="str">
        <f>GBP!$D47</f>
        <v>GBPSB6L2Y=</v>
      </c>
      <c r="BR53" s="25" t="str">
        <f>INDEX(GBP!$B$5:$B$200,MATCH($BQ53,GBP!$D$5:$D$200,0))</f>
        <v>2Y</v>
      </c>
      <c r="BS53" s="25" t="str">
        <f>INDEX(GBP!$N$5:$N$200,MATCH($BQ53,GBP!$D$5:$D$200,0))</f>
        <v>6M</v>
      </c>
      <c r="BT53" s="27">
        <f>INDEX(GBP!$P$5:$P$200,MATCH($BQ53,GBP!$D$5:$D$200,0))</f>
        <v>32875</v>
      </c>
      <c r="BU53" s="25"/>
      <c r="BV53" s="25">
        <f>INDEX(GBP!$H$5:$H$200,MATCH($BQ53,GBP!$D$5:$D$200,0))</f>
        <v>1</v>
      </c>
      <c r="BW53" s="25">
        <f>INDEX(GBP!$I$5:$I$200,MATCH($BQ53,GBP!$D$5:$D$200,0))</f>
        <v>1</v>
      </c>
      <c r="BX53" s="25">
        <f>INDEX(GBP!$J$5:$J$200,MATCH($BQ53,GBP!$D$5:$D$200,0))</f>
        <v>1</v>
      </c>
      <c r="BY53" s="25">
        <f>INDEX(GBP!$K$5:$K$200,MATCH($BQ53,GBP!$D$5:$D$200,0))</f>
        <v>1</v>
      </c>
      <c r="BZ53" s="25" t="str">
        <f>INDEX(GBP!$L$5:$L$200,MATCH($BQ53,GBP!$D$5:$D$200,0))</f>
        <v>MID</v>
      </c>
    </row>
    <row r="54" spans="3:78" x14ac:dyDescent="0.25">
      <c r="C54" s="9" t="str">
        <f>INDEX(SEK!$C$5:$C$200,MATCH($D54,SEK!$D$5:$D$200,0))</f>
        <v>IRS</v>
      </c>
      <c r="D54" s="9" t="str">
        <f>SEK!$D48</f>
        <v>SEKAB3S5Y=</v>
      </c>
      <c r="E54" s="25" t="str">
        <f>INDEX(SEK!$B$5:$B$200,MATCH($D54,SEK!$D$5:$D$200,0))</f>
        <v>5Y</v>
      </c>
      <c r="F54" s="25" t="str">
        <f>INDEX(SEK!$N$5:$N$200,MATCH($D54,SEK!$D$5:$D$200,0))</f>
        <v>3M</v>
      </c>
      <c r="G54" s="27">
        <f>INDEX(SEK!$P$5:$P$200,MATCH($D54,SEK!$D$5:$D$200,0))</f>
        <v>33637</v>
      </c>
      <c r="H54" s="25"/>
      <c r="I54" s="25">
        <f>INDEX(SEK!$H$5:$H$200,MATCH($D54,SEK!$D$5:$D$200,0))</f>
        <v>1</v>
      </c>
      <c r="J54" s="25">
        <f>INDEX(SEK!$I$5:$I$200,MATCH($D54,SEK!$D$5:$D$200,0))</f>
        <v>1</v>
      </c>
      <c r="K54" s="25">
        <f>INDEX(SEK!$J$5:$J$200,MATCH($D54,SEK!$D$5:$D$200,0))</f>
        <v>1</v>
      </c>
      <c r="L54" s="25">
        <f>INDEX(SEK!$K$5:$K$200,MATCH($D54,SEK!$D$5:$D$200,0))</f>
        <v>1</v>
      </c>
      <c r="M54" s="25" t="str">
        <f>INDEX(SEK!$L$5:$L$200,MATCH($D54,SEK!$D$5:$D$200,0))</f>
        <v>MID</v>
      </c>
      <c r="P54" s="9" t="str">
        <f>INDEX(USD!$C$5:$C$201,MATCH($Q54,USD!$D$5:$D$201,0))</f>
        <v>FRA</v>
      </c>
      <c r="Q54" s="9" t="str">
        <f>USD!$D50</f>
        <v>USD8X11F=</v>
      </c>
      <c r="R54" s="25" t="str">
        <f>INDEX(USD!$B$5:$B$201,MATCH($Q54,USD!$D$5:$D$201,0))</f>
        <v>11M</v>
      </c>
      <c r="S54" s="25" t="str">
        <f>INDEX(USD!$N$5:$N$201,MATCH($Q54,USD!$D$5:$D$201,0))</f>
        <v>3M</v>
      </c>
      <c r="T54" s="27">
        <f>INDEX(USD!$P$5:$P$201,MATCH($Q54,USD!$D$5:$D$201,0))</f>
        <v>34705</v>
      </c>
      <c r="U54" s="25"/>
      <c r="V54" s="25">
        <f>INDEX(USD!$H$5:$H$201,MATCH($Q54,USD!$D$5:$D$201,0))</f>
        <v>1</v>
      </c>
      <c r="W54" s="25">
        <f>INDEX(USD!$I$5:$I$201,MATCH($Q54,USD!$D$5:$D$201,0))</f>
        <v>1</v>
      </c>
      <c r="X54" s="25">
        <f>INDEX(USD!$J$5:$J$201,MATCH($Q54,USD!$D$5:$D$201,0))</f>
        <v>1</v>
      </c>
      <c r="Y54" s="25">
        <f>INDEX(USD!$K$5:$K$201,MATCH($Q54,USD!$D$5:$D$201,0))</f>
        <v>1</v>
      </c>
      <c r="Z54" s="25" t="str">
        <f>INDEX(USD!$L$5:$L$201,MATCH($Q54,USD!$D$5:$D$201,0))</f>
        <v>MID</v>
      </c>
      <c r="AP54" s="9" t="str">
        <f>INDEX(EUR!$C$5:$C$200,MATCH($AQ54,EUR!$D$5:$D$200,0))</f>
        <v>FRA</v>
      </c>
      <c r="AQ54" s="9" t="str">
        <f>EUR!$D50</f>
        <v>EUR12X15F=</v>
      </c>
      <c r="AR54" s="25" t="str">
        <f>INDEX(EUR!$B$5:$B$200,MATCH($AQ54,EUR!$D$5:$D$200,0))</f>
        <v>1.25Y</v>
      </c>
      <c r="AS54" s="25" t="str">
        <f>INDEX(EUR!$N$5:$N$200,MATCH($AQ54,EUR!$D$5:$D$200,0))</f>
        <v>3M</v>
      </c>
      <c r="AT54" s="27">
        <f>INDEX(EUR!$P$5:$P$200,MATCH($AQ54,EUR!$D$5:$D$200,0))</f>
        <v>36165</v>
      </c>
      <c r="AU54" s="25"/>
      <c r="AV54" s="25">
        <f>INDEX(EUR!$H$5:$H$200,MATCH($AQ54,EUR!$D$5:$D$200,0))</f>
        <v>1</v>
      </c>
      <c r="AW54" s="25">
        <f>INDEX(EUR!$I$5:$I$200,MATCH($AQ54,EUR!$D$5:$D$200,0))</f>
        <v>1</v>
      </c>
      <c r="AX54" s="25">
        <f>INDEX(EUR!$J$5:$J$200,MATCH($AQ54,EUR!$D$5:$D$200,0))</f>
        <v>1</v>
      </c>
      <c r="AY54" s="25">
        <f>INDEX(EUR!$K$5:$K$200,MATCH($AQ54,EUR!$D$5:$D$200,0))</f>
        <v>1</v>
      </c>
      <c r="AZ54" s="25" t="str">
        <f>INDEX(EUR!$L$5:$L$200,MATCH($AQ54,EUR!$D$5:$D$200,0))</f>
        <v>MID</v>
      </c>
      <c r="BC54" s="9" t="str">
        <f>INDEX(DKK!$C$5:$C$200,MATCH($BD54,DKK!$D$5:$D$200,0))</f>
        <v>IRS</v>
      </c>
      <c r="BD54" s="9" t="str">
        <f>DKK!$D48</f>
        <v>DKKAB6C10Y=</v>
      </c>
      <c r="BE54" s="25" t="str">
        <f>INDEX(DKK!$B$5:$B$200,MATCH($BD54,DKK!$D$5:$D$200,0))</f>
        <v>10Y</v>
      </c>
      <c r="BF54" s="25" t="str">
        <f>INDEX(DKK!$N$5:$N$200,MATCH($BD54,DKK!$D$5:$D$200,0))</f>
        <v>6M</v>
      </c>
      <c r="BG54" s="27">
        <f>INDEX(DKK!$P$5:$P$200,MATCH($BD54,DKK!$D$5:$D$200,0))</f>
        <v>34001</v>
      </c>
      <c r="BH54" s="25"/>
      <c r="BI54" s="25">
        <f>INDEX(DKK!$H$5:$H$200,MATCH($BD54,DKK!$D$5:$D$200,0))</f>
        <v>1</v>
      </c>
      <c r="BJ54" s="25">
        <f>INDEX(DKK!$I$5:$I$200,MATCH($BD54,DKK!$D$5:$D$200,0))</f>
        <v>1</v>
      </c>
      <c r="BK54" s="25">
        <f>INDEX(DKK!$J$5:$J$200,MATCH($BD54,DKK!$D$5:$D$200,0))</f>
        <v>1</v>
      </c>
      <c r="BL54" s="25">
        <f>INDEX(DKK!$K$5:$K$200,MATCH($BD54,DKK!$D$5:$D$200,0))</f>
        <v>1</v>
      </c>
      <c r="BM54" s="25" t="str">
        <f>INDEX(DKK!$L$5:$L$200,MATCH($BD54,DKK!$D$5:$D$200,0))</f>
        <v>MID</v>
      </c>
      <c r="BP54" s="9" t="str">
        <f>INDEX(GBP!$C$5:$C$200,MATCH($BQ54,GBP!$D$5:$D$200,0))</f>
        <v>IRS</v>
      </c>
      <c r="BQ54" s="9" t="str">
        <f>GBP!$D48</f>
        <v>GBPSB6L3Y=</v>
      </c>
      <c r="BR54" s="25" t="str">
        <f>INDEX(GBP!$B$5:$B$200,MATCH($BQ54,GBP!$D$5:$D$200,0))</f>
        <v>3Y</v>
      </c>
      <c r="BS54" s="25" t="str">
        <f>INDEX(GBP!$N$5:$N$200,MATCH($BQ54,GBP!$D$5:$D$200,0))</f>
        <v>6M</v>
      </c>
      <c r="BT54" s="27">
        <f>INDEX(GBP!$P$5:$P$200,MATCH($BQ54,GBP!$D$5:$D$200,0))</f>
        <v>32875</v>
      </c>
      <c r="BU54" s="25"/>
      <c r="BV54" s="25">
        <f>INDEX(GBP!$H$5:$H$200,MATCH($BQ54,GBP!$D$5:$D$200,0))</f>
        <v>1</v>
      </c>
      <c r="BW54" s="25">
        <f>INDEX(GBP!$I$5:$I$200,MATCH($BQ54,GBP!$D$5:$D$200,0))</f>
        <v>1</v>
      </c>
      <c r="BX54" s="25">
        <f>INDEX(GBP!$J$5:$J$200,MATCH($BQ54,GBP!$D$5:$D$200,0))</f>
        <v>1</v>
      </c>
      <c r="BY54" s="25">
        <f>INDEX(GBP!$K$5:$K$200,MATCH($BQ54,GBP!$D$5:$D$200,0))</f>
        <v>1</v>
      </c>
      <c r="BZ54" s="25" t="str">
        <f>INDEX(GBP!$L$5:$L$200,MATCH($BQ54,GBP!$D$5:$D$200,0))</f>
        <v>MID</v>
      </c>
    </row>
    <row r="55" spans="3:78" x14ac:dyDescent="0.25">
      <c r="C55" s="9" t="str">
        <f>INDEX(SEK!$C$5:$C$200,MATCH($D55,SEK!$D$5:$D$200,0))</f>
        <v>IRS</v>
      </c>
      <c r="D55" s="9" t="str">
        <f>SEK!$D49</f>
        <v>SEKAB3S6Y=</v>
      </c>
      <c r="E55" s="25" t="str">
        <f>INDEX(SEK!$B$5:$B$200,MATCH($D55,SEK!$D$5:$D$200,0))</f>
        <v>6Y</v>
      </c>
      <c r="F55" s="25" t="str">
        <f>INDEX(SEK!$N$5:$N$200,MATCH($D55,SEK!$D$5:$D$200,0))</f>
        <v>3M</v>
      </c>
      <c r="G55" s="27">
        <f>INDEX(SEK!$P$5:$P$200,MATCH($D55,SEK!$D$5:$D$200,0))</f>
        <v>35655</v>
      </c>
      <c r="H55" s="25"/>
      <c r="I55" s="25">
        <f>INDEX(SEK!$H$5:$H$200,MATCH($D55,SEK!$D$5:$D$200,0))</f>
        <v>1</v>
      </c>
      <c r="J55" s="25">
        <f>INDEX(SEK!$I$5:$I$200,MATCH($D55,SEK!$D$5:$D$200,0))</f>
        <v>1</v>
      </c>
      <c r="K55" s="25">
        <f>INDEX(SEK!$J$5:$J$200,MATCH($D55,SEK!$D$5:$D$200,0))</f>
        <v>1</v>
      </c>
      <c r="L55" s="25">
        <f>INDEX(SEK!$K$5:$K$200,MATCH($D55,SEK!$D$5:$D$200,0))</f>
        <v>1</v>
      </c>
      <c r="M55" s="25" t="str">
        <f>INDEX(SEK!$L$5:$L$200,MATCH($D55,SEK!$D$5:$D$200,0))</f>
        <v>MID</v>
      </c>
      <c r="P55" s="9" t="str">
        <f>INDEX(USD!$C$5:$C$201,MATCH($Q55,USD!$D$5:$D$201,0))</f>
        <v>FRA</v>
      </c>
      <c r="Q55" s="9" t="str">
        <f>USD!$D51</f>
        <v>USD9X12F=</v>
      </c>
      <c r="R55" s="25" t="str">
        <f>INDEX(USD!$B$5:$B$201,MATCH($Q55,USD!$D$5:$D$201,0))</f>
        <v>1Y</v>
      </c>
      <c r="S55" s="25" t="str">
        <f>INDEX(USD!$N$5:$N$201,MATCH($Q55,USD!$D$5:$D$201,0))</f>
        <v>3M</v>
      </c>
      <c r="T55" s="27">
        <f>INDEX(USD!$P$5:$P$201,MATCH($Q55,USD!$D$5:$D$201,0))</f>
        <v>34705</v>
      </c>
      <c r="U55" s="25"/>
      <c r="V55" s="25">
        <f>INDEX(USD!$H$5:$H$201,MATCH($Q55,USD!$D$5:$D$201,0))</f>
        <v>1</v>
      </c>
      <c r="W55" s="25">
        <f>INDEX(USD!$I$5:$I$201,MATCH($Q55,USD!$D$5:$D$201,0))</f>
        <v>1</v>
      </c>
      <c r="X55" s="25">
        <f>INDEX(USD!$J$5:$J$201,MATCH($Q55,USD!$D$5:$D$201,0))</f>
        <v>1</v>
      </c>
      <c r="Y55" s="25">
        <f>INDEX(USD!$K$5:$K$201,MATCH($Q55,USD!$D$5:$D$201,0))</f>
        <v>1</v>
      </c>
      <c r="Z55" s="25" t="str">
        <f>INDEX(USD!$L$5:$L$201,MATCH($Q55,USD!$D$5:$D$201,0))</f>
        <v>MID</v>
      </c>
      <c r="AP55" s="9" t="str">
        <f>INDEX(EUR!$C$5:$C$200,MATCH($AQ55,EUR!$D$5:$D$200,0))</f>
        <v>FRA</v>
      </c>
      <c r="AQ55" s="9" t="str">
        <f>EUR!$D51</f>
        <v>EUR15X18F=</v>
      </c>
      <c r="AR55" s="25" t="str">
        <f>INDEX(EUR!$B$5:$B$200,MATCH($AQ55,EUR!$D$5:$D$200,0))</f>
        <v>1.5Y</v>
      </c>
      <c r="AS55" s="25" t="str">
        <f>INDEX(EUR!$N$5:$N$200,MATCH($AQ55,EUR!$D$5:$D$200,0))</f>
        <v>3M</v>
      </c>
      <c r="AT55" s="27">
        <f>INDEX(EUR!$P$5:$P$200,MATCH($AQ55,EUR!$D$5:$D$200,0))</f>
        <v>41912</v>
      </c>
      <c r="AU55" s="25"/>
      <c r="AV55" s="25">
        <f>INDEX(EUR!$H$5:$H$200,MATCH($AQ55,EUR!$D$5:$D$200,0))</f>
        <v>1</v>
      </c>
      <c r="AW55" s="25">
        <f>INDEX(EUR!$I$5:$I$200,MATCH($AQ55,EUR!$D$5:$D$200,0))</f>
        <v>1</v>
      </c>
      <c r="AX55" s="25">
        <f>INDEX(EUR!$J$5:$J$200,MATCH($AQ55,EUR!$D$5:$D$200,0))</f>
        <v>1</v>
      </c>
      <c r="AY55" s="25">
        <f>INDEX(EUR!$K$5:$K$200,MATCH($AQ55,EUR!$D$5:$D$200,0))</f>
        <v>1</v>
      </c>
      <c r="AZ55" s="25" t="str">
        <f>INDEX(EUR!$L$5:$L$200,MATCH($AQ55,EUR!$D$5:$D$200,0))</f>
        <v>MID</v>
      </c>
      <c r="BC55" s="9" t="str">
        <f>INDEX(DKK!$C$5:$C$200,MATCH($BD55,DKK!$D$5:$D$200,0))</f>
        <v>IRS</v>
      </c>
      <c r="BD55" s="9" t="str">
        <f>DKK!$D49</f>
        <v>DKKAB6C12Y=</v>
      </c>
      <c r="BE55" s="25" t="str">
        <f>INDEX(DKK!$B$5:$B$200,MATCH($BD55,DKK!$D$5:$D$200,0))</f>
        <v>12Y</v>
      </c>
      <c r="BF55" s="25" t="str">
        <f>INDEX(DKK!$N$5:$N$200,MATCH($BD55,DKK!$D$5:$D$200,0))</f>
        <v>6M</v>
      </c>
      <c r="BG55" s="27">
        <f>INDEX(DKK!$P$5:$P$200,MATCH($BD55,DKK!$D$5:$D$200,0))</f>
        <v>39703</v>
      </c>
      <c r="BH55" s="25"/>
      <c r="BI55" s="25">
        <f>INDEX(DKK!$H$5:$H$200,MATCH($BD55,DKK!$D$5:$D$200,0))</f>
        <v>1</v>
      </c>
      <c r="BJ55" s="25">
        <f>INDEX(DKK!$I$5:$I$200,MATCH($BD55,DKK!$D$5:$D$200,0))</f>
        <v>1</v>
      </c>
      <c r="BK55" s="25">
        <f>INDEX(DKK!$J$5:$J$200,MATCH($BD55,DKK!$D$5:$D$200,0))</f>
        <v>1</v>
      </c>
      <c r="BL55" s="25">
        <f>INDEX(DKK!$K$5:$K$200,MATCH($BD55,DKK!$D$5:$D$200,0))</f>
        <v>1</v>
      </c>
      <c r="BM55" s="25" t="str">
        <f>INDEX(DKK!$L$5:$L$200,MATCH($BD55,DKK!$D$5:$D$200,0))</f>
        <v>MID</v>
      </c>
      <c r="BP55" s="9" t="str">
        <f>INDEX(GBP!$C$5:$C$200,MATCH($BQ55,GBP!$D$5:$D$200,0))</f>
        <v>IRS</v>
      </c>
      <c r="BQ55" s="9" t="str">
        <f>GBP!$D49</f>
        <v>GBPSB6L4Y=</v>
      </c>
      <c r="BR55" s="25" t="str">
        <f>INDEX(GBP!$B$5:$B$200,MATCH($BQ55,GBP!$D$5:$D$200,0))</f>
        <v>4Y</v>
      </c>
      <c r="BS55" s="25" t="str">
        <f>INDEX(GBP!$N$5:$N$200,MATCH($BQ55,GBP!$D$5:$D$200,0))</f>
        <v>6M</v>
      </c>
      <c r="BT55" s="27">
        <f>INDEX(GBP!$P$5:$P$200,MATCH($BQ55,GBP!$D$5:$D$200,0))</f>
        <v>32875</v>
      </c>
      <c r="BU55" s="25"/>
      <c r="BV55" s="25">
        <f>INDEX(GBP!$H$5:$H$200,MATCH($BQ55,GBP!$D$5:$D$200,0))</f>
        <v>1</v>
      </c>
      <c r="BW55" s="25">
        <f>INDEX(GBP!$I$5:$I$200,MATCH($BQ55,GBP!$D$5:$D$200,0))</f>
        <v>1</v>
      </c>
      <c r="BX55" s="25">
        <f>INDEX(GBP!$J$5:$J$200,MATCH($BQ55,GBP!$D$5:$D$200,0))</f>
        <v>1</v>
      </c>
      <c r="BY55" s="25">
        <f>INDEX(GBP!$K$5:$K$200,MATCH($BQ55,GBP!$D$5:$D$200,0))</f>
        <v>1</v>
      </c>
      <c r="BZ55" s="25" t="str">
        <f>INDEX(GBP!$L$5:$L$200,MATCH($BQ55,GBP!$D$5:$D$200,0))</f>
        <v>MID</v>
      </c>
    </row>
    <row r="56" spans="3:78" x14ac:dyDescent="0.25">
      <c r="C56" s="9" t="str">
        <f>INDEX(SEK!$C$5:$C$200,MATCH($D56,SEK!$D$5:$D$200,0))</f>
        <v>IRS</v>
      </c>
      <c r="D56" s="9" t="str">
        <f>SEK!$D50</f>
        <v>SEKAB3S7Y=</v>
      </c>
      <c r="E56" s="25" t="str">
        <f>INDEX(SEK!$B$5:$B$200,MATCH($D56,SEK!$D$5:$D$200,0))</f>
        <v>7Y</v>
      </c>
      <c r="F56" s="25" t="str">
        <f>INDEX(SEK!$N$5:$N$200,MATCH($D56,SEK!$D$5:$D$200,0))</f>
        <v>3M</v>
      </c>
      <c r="G56" s="27">
        <f>INDEX(SEK!$P$5:$P$200,MATCH($D56,SEK!$D$5:$D$200,0))</f>
        <v>33637</v>
      </c>
      <c r="H56" s="25"/>
      <c r="I56" s="25">
        <f>INDEX(SEK!$H$5:$H$200,MATCH($D56,SEK!$D$5:$D$200,0))</f>
        <v>1</v>
      </c>
      <c r="J56" s="25">
        <f>INDEX(SEK!$I$5:$I$200,MATCH($D56,SEK!$D$5:$D$200,0))</f>
        <v>1</v>
      </c>
      <c r="K56" s="25">
        <f>INDEX(SEK!$J$5:$J$200,MATCH($D56,SEK!$D$5:$D$200,0))</f>
        <v>1</v>
      </c>
      <c r="L56" s="25">
        <f>INDEX(SEK!$K$5:$K$200,MATCH($D56,SEK!$D$5:$D$200,0))</f>
        <v>1</v>
      </c>
      <c r="M56" s="25" t="str">
        <f>INDEX(SEK!$L$5:$L$200,MATCH($D56,SEK!$D$5:$D$200,0))</f>
        <v>MID</v>
      </c>
      <c r="P56" s="9" t="str">
        <f>INDEX(USD!$C$5:$C$201,MATCH($Q56,USD!$D$5:$D$201,0))</f>
        <v>FRA</v>
      </c>
      <c r="Q56" s="9" t="str">
        <f>USD!$D52</f>
        <v>USD1X7F=</v>
      </c>
      <c r="R56" s="25" t="str">
        <f>INDEX(USD!$B$5:$B$201,MATCH($Q56,USD!$D$5:$D$201,0))</f>
        <v>7M</v>
      </c>
      <c r="S56" s="25" t="str">
        <f>INDEX(USD!$N$5:$N$201,MATCH($Q56,USD!$D$5:$D$201,0))</f>
        <v>6M</v>
      </c>
      <c r="T56" s="27">
        <f>INDEX(USD!$P$5:$P$201,MATCH($Q56,USD!$D$5:$D$201,0))</f>
        <v>34705</v>
      </c>
      <c r="U56" s="25"/>
      <c r="V56" s="25">
        <f>INDEX(USD!$H$5:$H$201,MATCH($Q56,USD!$D$5:$D$201,0))</f>
        <v>1</v>
      </c>
      <c r="W56" s="25">
        <f>INDEX(USD!$I$5:$I$201,MATCH($Q56,USD!$D$5:$D$201,0))</f>
        <v>1</v>
      </c>
      <c r="X56" s="25">
        <f>INDEX(USD!$J$5:$J$201,MATCH($Q56,USD!$D$5:$D$201,0))</f>
        <v>1</v>
      </c>
      <c r="Y56" s="25">
        <f>INDEX(USD!$K$5:$K$201,MATCH($Q56,USD!$D$5:$D$201,0))</f>
        <v>1</v>
      </c>
      <c r="Z56" s="25" t="str">
        <f>INDEX(USD!$L$5:$L$201,MATCH($Q56,USD!$D$5:$D$201,0))</f>
        <v>MID</v>
      </c>
      <c r="AP56" s="9" t="str">
        <f>INDEX(EUR!$C$5:$C$200,MATCH($AQ56,EUR!$D$5:$D$200,0))</f>
        <v>FRA</v>
      </c>
      <c r="AQ56" s="9" t="str">
        <f>EUR!$D52</f>
        <v>EUR18X21F=</v>
      </c>
      <c r="AR56" s="25" t="str">
        <f>INDEX(EUR!$B$5:$B$200,MATCH($AQ56,EUR!$D$5:$D$200,0))</f>
        <v>1.75Y</v>
      </c>
      <c r="AS56" s="25" t="str">
        <f>INDEX(EUR!$N$5:$N$200,MATCH($AQ56,EUR!$D$5:$D$200,0))</f>
        <v>3M</v>
      </c>
      <c r="AT56" s="27">
        <f>INDEX(EUR!$P$5:$P$200,MATCH($AQ56,EUR!$D$5:$D$200,0))</f>
        <v>41912</v>
      </c>
      <c r="AU56" s="25"/>
      <c r="AV56" s="25">
        <f>INDEX(EUR!$H$5:$H$200,MATCH($AQ56,EUR!$D$5:$D$200,0))</f>
        <v>1</v>
      </c>
      <c r="AW56" s="25">
        <f>INDEX(EUR!$I$5:$I$200,MATCH($AQ56,EUR!$D$5:$D$200,0))</f>
        <v>1</v>
      </c>
      <c r="AX56" s="25">
        <f>INDEX(EUR!$J$5:$J$200,MATCH($AQ56,EUR!$D$5:$D$200,0))</f>
        <v>1</v>
      </c>
      <c r="AY56" s="25">
        <f>INDEX(EUR!$K$5:$K$200,MATCH($AQ56,EUR!$D$5:$D$200,0))</f>
        <v>1</v>
      </c>
      <c r="AZ56" s="25" t="str">
        <f>INDEX(EUR!$L$5:$L$200,MATCH($AQ56,EUR!$D$5:$D$200,0))</f>
        <v>MID</v>
      </c>
      <c r="BC56" s="9" t="str">
        <f>INDEX(DKK!$C$5:$C$200,MATCH($BD56,DKK!$D$5:$D$200,0))</f>
        <v>IRS</v>
      </c>
      <c r="BD56" s="9" t="str">
        <f>DKK!$D50</f>
        <v>DKKAB6C15Y=</v>
      </c>
      <c r="BE56" s="25" t="str">
        <f>INDEX(DKK!$B$5:$B$200,MATCH($BD56,DKK!$D$5:$D$200,0))</f>
        <v>15Y</v>
      </c>
      <c r="BF56" s="25" t="str">
        <f>INDEX(DKK!$N$5:$N$200,MATCH($BD56,DKK!$D$5:$D$200,0))</f>
        <v>6M</v>
      </c>
      <c r="BG56" s="27">
        <f>INDEX(DKK!$P$5:$P$200,MATCH($BD56,DKK!$D$5:$D$200,0))</f>
        <v>39542</v>
      </c>
      <c r="BH56" s="25"/>
      <c r="BI56" s="25">
        <f>INDEX(DKK!$H$5:$H$200,MATCH($BD56,DKK!$D$5:$D$200,0))</f>
        <v>1</v>
      </c>
      <c r="BJ56" s="25">
        <f>INDEX(DKK!$I$5:$I$200,MATCH($BD56,DKK!$D$5:$D$200,0))</f>
        <v>1</v>
      </c>
      <c r="BK56" s="25">
        <f>INDEX(DKK!$J$5:$J$200,MATCH($BD56,DKK!$D$5:$D$200,0))</f>
        <v>1</v>
      </c>
      <c r="BL56" s="25">
        <f>INDEX(DKK!$K$5:$K$200,MATCH($BD56,DKK!$D$5:$D$200,0))</f>
        <v>1</v>
      </c>
      <c r="BM56" s="25" t="str">
        <f>INDEX(DKK!$L$5:$L$200,MATCH($BD56,DKK!$D$5:$D$200,0))</f>
        <v>MID</v>
      </c>
      <c r="BP56" s="9" t="str">
        <f>INDEX(GBP!$C$5:$C$200,MATCH($BQ56,GBP!$D$5:$D$200,0))</f>
        <v>IRS</v>
      </c>
      <c r="BQ56" s="9" t="str">
        <f>GBP!$D50</f>
        <v>GBPSB6L5Y=</v>
      </c>
      <c r="BR56" s="25" t="str">
        <f>INDEX(GBP!$B$5:$B$200,MATCH($BQ56,GBP!$D$5:$D$200,0))</f>
        <v>5Y</v>
      </c>
      <c r="BS56" s="25" t="str">
        <f>INDEX(GBP!$N$5:$N$200,MATCH($BQ56,GBP!$D$5:$D$200,0))</f>
        <v>6M</v>
      </c>
      <c r="BT56" s="27">
        <f>INDEX(GBP!$P$5:$P$200,MATCH($BQ56,GBP!$D$5:$D$200,0))</f>
        <v>32875</v>
      </c>
      <c r="BU56" s="25"/>
      <c r="BV56" s="25">
        <f>INDEX(GBP!$H$5:$H$200,MATCH($BQ56,GBP!$D$5:$D$200,0))</f>
        <v>1</v>
      </c>
      <c r="BW56" s="25">
        <f>INDEX(GBP!$I$5:$I$200,MATCH($BQ56,GBP!$D$5:$D$200,0))</f>
        <v>1</v>
      </c>
      <c r="BX56" s="25">
        <f>INDEX(GBP!$J$5:$J$200,MATCH($BQ56,GBP!$D$5:$D$200,0))</f>
        <v>1</v>
      </c>
      <c r="BY56" s="25">
        <f>INDEX(GBP!$K$5:$K$200,MATCH($BQ56,GBP!$D$5:$D$200,0))</f>
        <v>1</v>
      </c>
      <c r="BZ56" s="25" t="str">
        <f>INDEX(GBP!$L$5:$L$200,MATCH($BQ56,GBP!$D$5:$D$200,0))</f>
        <v>MID</v>
      </c>
    </row>
    <row r="57" spans="3:78" x14ac:dyDescent="0.25">
      <c r="C57" s="9" t="str">
        <f>INDEX(SEK!$C$5:$C$200,MATCH($D57,SEK!$D$5:$D$200,0))</f>
        <v>IRS</v>
      </c>
      <c r="D57" s="9" t="str">
        <f>SEK!$D51</f>
        <v>SEKAB3S8Y=</v>
      </c>
      <c r="E57" s="25" t="str">
        <f>INDEX(SEK!$B$5:$B$200,MATCH($D57,SEK!$D$5:$D$200,0))</f>
        <v>8Y</v>
      </c>
      <c r="F57" s="25" t="str">
        <f>INDEX(SEK!$N$5:$N$200,MATCH($D57,SEK!$D$5:$D$200,0))</f>
        <v>3M</v>
      </c>
      <c r="G57" s="27">
        <f>INDEX(SEK!$P$5:$P$200,MATCH($D57,SEK!$D$5:$D$200,0))</f>
        <v>35655</v>
      </c>
      <c r="H57" s="25"/>
      <c r="I57" s="25">
        <f>INDEX(SEK!$H$5:$H$200,MATCH($D57,SEK!$D$5:$D$200,0))</f>
        <v>1</v>
      </c>
      <c r="J57" s="25">
        <f>INDEX(SEK!$I$5:$I$200,MATCH($D57,SEK!$D$5:$D$200,0))</f>
        <v>1</v>
      </c>
      <c r="K57" s="25">
        <f>INDEX(SEK!$J$5:$J$200,MATCH($D57,SEK!$D$5:$D$200,0))</f>
        <v>1</v>
      </c>
      <c r="L57" s="25">
        <f>INDEX(SEK!$K$5:$K$200,MATCH($D57,SEK!$D$5:$D$200,0))</f>
        <v>1</v>
      </c>
      <c r="M57" s="25" t="str">
        <f>INDEX(SEK!$L$5:$L$200,MATCH($D57,SEK!$D$5:$D$200,0))</f>
        <v>MID</v>
      </c>
      <c r="P57" s="9" t="str">
        <f>INDEX(USD!$C$5:$C$201,MATCH($Q57,USD!$D$5:$D$201,0))</f>
        <v>FRA</v>
      </c>
      <c r="Q57" s="9" t="str">
        <f>USD!$D53</f>
        <v>USD2X8F=</v>
      </c>
      <c r="R57" s="25" t="str">
        <f>INDEX(USD!$B$5:$B$201,MATCH($Q57,USD!$D$5:$D$201,0))</f>
        <v>8M</v>
      </c>
      <c r="S57" s="25" t="str">
        <f>INDEX(USD!$N$5:$N$201,MATCH($Q57,USD!$D$5:$D$201,0))</f>
        <v>6M</v>
      </c>
      <c r="T57" s="27">
        <f>INDEX(USD!$P$5:$P$201,MATCH($Q57,USD!$D$5:$D$201,0))</f>
        <v>34705</v>
      </c>
      <c r="U57" s="25"/>
      <c r="V57" s="25">
        <f>INDEX(USD!$H$5:$H$201,MATCH($Q57,USD!$D$5:$D$201,0))</f>
        <v>1</v>
      </c>
      <c r="W57" s="25">
        <f>INDEX(USD!$I$5:$I$201,MATCH($Q57,USD!$D$5:$D$201,0))</f>
        <v>1</v>
      </c>
      <c r="X57" s="25">
        <f>INDEX(USD!$J$5:$J$201,MATCH($Q57,USD!$D$5:$D$201,0))</f>
        <v>1</v>
      </c>
      <c r="Y57" s="25">
        <f>INDEX(USD!$K$5:$K$201,MATCH($Q57,USD!$D$5:$D$201,0))</f>
        <v>1</v>
      </c>
      <c r="Z57" s="25" t="str">
        <f>INDEX(USD!$L$5:$L$201,MATCH($Q57,USD!$D$5:$D$201,0))</f>
        <v>MID</v>
      </c>
      <c r="AP57" s="9" t="str">
        <f>INDEX(EUR!$C$5:$C$200,MATCH($AQ57,EUR!$D$5:$D$200,0))</f>
        <v>FRA</v>
      </c>
      <c r="AQ57" s="9" t="str">
        <f>EUR!$D53</f>
        <v>EUR21X24F=</v>
      </c>
      <c r="AR57" s="25" t="str">
        <f>INDEX(EUR!$B$5:$B$200,MATCH($AQ57,EUR!$D$5:$D$200,0))</f>
        <v>2Y</v>
      </c>
      <c r="AS57" s="25" t="str">
        <f>INDEX(EUR!$N$5:$N$200,MATCH($AQ57,EUR!$D$5:$D$200,0))</f>
        <v>3M</v>
      </c>
      <c r="AT57" s="27">
        <f>INDEX(EUR!$P$5:$P$200,MATCH($AQ57,EUR!$D$5:$D$200,0))</f>
        <v>41912</v>
      </c>
      <c r="AU57" s="25"/>
      <c r="AV57" s="25">
        <f>INDEX(EUR!$H$5:$H$200,MATCH($AQ57,EUR!$D$5:$D$200,0))</f>
        <v>1</v>
      </c>
      <c r="AW57" s="25">
        <f>INDEX(EUR!$I$5:$I$200,MATCH($AQ57,EUR!$D$5:$D$200,0))</f>
        <v>1</v>
      </c>
      <c r="AX57" s="25">
        <f>INDEX(EUR!$J$5:$J$200,MATCH($AQ57,EUR!$D$5:$D$200,0))</f>
        <v>1</v>
      </c>
      <c r="AY57" s="25">
        <f>INDEX(EUR!$K$5:$K$200,MATCH($AQ57,EUR!$D$5:$D$200,0))</f>
        <v>1</v>
      </c>
      <c r="AZ57" s="25" t="str">
        <f>INDEX(EUR!$L$5:$L$200,MATCH($AQ57,EUR!$D$5:$D$200,0))</f>
        <v>MID</v>
      </c>
      <c r="BC57" s="9" t="str">
        <f>INDEX(DKK!$C$5:$C$200,MATCH($BD57,DKK!$D$5:$D$200,0))</f>
        <v>IRS</v>
      </c>
      <c r="BD57" s="9" t="str">
        <f>DKK!$D51</f>
        <v>DKKAB6C20Y=</v>
      </c>
      <c r="BE57" s="25" t="str">
        <f>INDEX(DKK!$B$5:$B$200,MATCH($BD57,DKK!$D$5:$D$200,0))</f>
        <v>20Y</v>
      </c>
      <c r="BF57" s="25" t="str">
        <f>INDEX(DKK!$N$5:$N$200,MATCH($BD57,DKK!$D$5:$D$200,0))</f>
        <v>6M</v>
      </c>
      <c r="BG57" s="27">
        <f>INDEX(DKK!$P$5:$P$200,MATCH($BD57,DKK!$D$5:$D$200,0))</f>
        <v>40164</v>
      </c>
      <c r="BH57" s="25"/>
      <c r="BI57" s="25">
        <f>INDEX(DKK!$H$5:$H$200,MATCH($BD57,DKK!$D$5:$D$200,0))</f>
        <v>1</v>
      </c>
      <c r="BJ57" s="25">
        <f>INDEX(DKK!$I$5:$I$200,MATCH($BD57,DKK!$D$5:$D$200,0))</f>
        <v>1</v>
      </c>
      <c r="BK57" s="25">
        <f>INDEX(DKK!$J$5:$J$200,MATCH($BD57,DKK!$D$5:$D$200,0))</f>
        <v>1</v>
      </c>
      <c r="BL57" s="25">
        <f>INDEX(DKK!$K$5:$K$200,MATCH($BD57,DKK!$D$5:$D$200,0))</f>
        <v>1</v>
      </c>
      <c r="BM57" s="25" t="str">
        <f>INDEX(DKK!$L$5:$L$200,MATCH($BD57,DKK!$D$5:$D$200,0))</f>
        <v>MID</v>
      </c>
      <c r="BP57" s="9" t="str">
        <f>INDEX(GBP!$C$5:$C$200,MATCH($BQ57,GBP!$D$5:$D$200,0))</f>
        <v>IRS</v>
      </c>
      <c r="BQ57" s="9" t="str">
        <f>GBP!$D51</f>
        <v>GBPSB6L6Y=</v>
      </c>
      <c r="BR57" s="25" t="str">
        <f>INDEX(GBP!$B$5:$B$200,MATCH($BQ57,GBP!$D$5:$D$200,0))</f>
        <v>6Y</v>
      </c>
      <c r="BS57" s="25" t="str">
        <f>INDEX(GBP!$N$5:$N$200,MATCH($BQ57,GBP!$D$5:$D$200,0))</f>
        <v>6M</v>
      </c>
      <c r="BT57" s="27">
        <f>INDEX(GBP!$P$5:$P$200,MATCH($BQ57,GBP!$D$5:$D$200,0))</f>
        <v>34561</v>
      </c>
      <c r="BU57" s="25"/>
      <c r="BV57" s="25">
        <f>INDEX(GBP!$H$5:$H$200,MATCH($BQ57,GBP!$D$5:$D$200,0))</f>
        <v>1</v>
      </c>
      <c r="BW57" s="25">
        <f>INDEX(GBP!$I$5:$I$200,MATCH($BQ57,GBP!$D$5:$D$200,0))</f>
        <v>1</v>
      </c>
      <c r="BX57" s="25">
        <f>INDEX(GBP!$J$5:$J$200,MATCH($BQ57,GBP!$D$5:$D$200,0))</f>
        <v>1</v>
      </c>
      <c r="BY57" s="25">
        <f>INDEX(GBP!$K$5:$K$200,MATCH($BQ57,GBP!$D$5:$D$200,0))</f>
        <v>1</v>
      </c>
      <c r="BZ57" s="25" t="str">
        <f>INDEX(GBP!$L$5:$L$200,MATCH($BQ57,GBP!$D$5:$D$200,0))</f>
        <v>MID</v>
      </c>
    </row>
    <row r="58" spans="3:78" x14ac:dyDescent="0.25">
      <c r="C58" s="9" t="str">
        <f>INDEX(SEK!$C$5:$C$200,MATCH($D58,SEK!$D$5:$D$200,0))</f>
        <v>IRS</v>
      </c>
      <c r="D58" s="9" t="str">
        <f>SEK!$D52</f>
        <v>SEKAB3S9Y=</v>
      </c>
      <c r="E58" s="25" t="str">
        <f>INDEX(SEK!$B$5:$B$200,MATCH($D58,SEK!$D$5:$D$200,0))</f>
        <v>9Y</v>
      </c>
      <c r="F58" s="25" t="str">
        <f>INDEX(SEK!$N$5:$N$200,MATCH($D58,SEK!$D$5:$D$200,0))</f>
        <v>3M</v>
      </c>
      <c r="G58" s="27">
        <f>INDEX(SEK!$P$5:$P$200,MATCH($D58,SEK!$D$5:$D$200,0))</f>
        <v>35655</v>
      </c>
      <c r="H58" s="25"/>
      <c r="I58" s="25">
        <f>INDEX(SEK!$H$5:$H$200,MATCH($D58,SEK!$D$5:$D$200,0))</f>
        <v>1</v>
      </c>
      <c r="J58" s="25">
        <f>INDEX(SEK!$I$5:$I$200,MATCH($D58,SEK!$D$5:$D$200,0))</f>
        <v>1</v>
      </c>
      <c r="K58" s="25">
        <f>INDEX(SEK!$J$5:$J$200,MATCH($D58,SEK!$D$5:$D$200,0))</f>
        <v>1</v>
      </c>
      <c r="L58" s="25">
        <f>INDEX(SEK!$K$5:$K$200,MATCH($D58,SEK!$D$5:$D$200,0))</f>
        <v>1</v>
      </c>
      <c r="M58" s="25" t="str">
        <f>INDEX(SEK!$L$5:$L$200,MATCH($D58,SEK!$D$5:$D$200,0))</f>
        <v>MID</v>
      </c>
      <c r="P58" s="9" t="str">
        <f>INDEX(USD!$C$5:$C$201,MATCH($Q58,USD!$D$5:$D$201,0))</f>
        <v>FRA</v>
      </c>
      <c r="Q58" s="9" t="str">
        <f>USD!$D54</f>
        <v>USD3X9F=</v>
      </c>
      <c r="R58" s="25" t="str">
        <f>INDEX(USD!$B$5:$B$201,MATCH($Q58,USD!$D$5:$D$201,0))</f>
        <v>9M</v>
      </c>
      <c r="S58" s="25" t="str">
        <f>INDEX(USD!$N$5:$N$201,MATCH($Q58,USD!$D$5:$D$201,0))</f>
        <v>6M</v>
      </c>
      <c r="T58" s="27">
        <f>INDEX(USD!$P$5:$P$201,MATCH($Q58,USD!$D$5:$D$201,0))</f>
        <v>34705</v>
      </c>
      <c r="U58" s="25"/>
      <c r="V58" s="25">
        <f>INDEX(USD!$H$5:$H$201,MATCH($Q58,USD!$D$5:$D$201,0))</f>
        <v>1</v>
      </c>
      <c r="W58" s="25">
        <f>INDEX(USD!$I$5:$I$201,MATCH($Q58,USD!$D$5:$D$201,0))</f>
        <v>1</v>
      </c>
      <c r="X58" s="25">
        <f>INDEX(USD!$J$5:$J$201,MATCH($Q58,USD!$D$5:$D$201,0))</f>
        <v>1</v>
      </c>
      <c r="Y58" s="25">
        <f>INDEX(USD!$K$5:$K$201,MATCH($Q58,USD!$D$5:$D$201,0))</f>
        <v>1</v>
      </c>
      <c r="Z58" s="25" t="str">
        <f>INDEX(USD!$L$5:$L$201,MATCH($Q58,USD!$D$5:$D$201,0))</f>
        <v>MID</v>
      </c>
      <c r="AP58" s="9" t="str">
        <f>INDEX(EUR!$C$5:$C$200,MATCH($AQ58,EUR!$D$5:$D$200,0))</f>
        <v>FRA</v>
      </c>
      <c r="AQ58" s="9" t="str">
        <f>EUR!$D54</f>
        <v>EUR1X7F=</v>
      </c>
      <c r="AR58" s="25" t="str">
        <f>INDEX(EUR!$B$5:$B$200,MATCH($AQ58,EUR!$D$5:$D$200,0))</f>
        <v>7M</v>
      </c>
      <c r="AS58" s="25" t="str">
        <f>INDEX(EUR!$N$5:$N$200,MATCH($AQ58,EUR!$D$5:$D$200,0))</f>
        <v>6M</v>
      </c>
      <c r="AT58" s="27">
        <f>INDEX(EUR!$P$5:$P$200,MATCH($AQ58,EUR!$D$5:$D$200,0))</f>
        <v>34705</v>
      </c>
      <c r="AU58" s="25"/>
      <c r="AV58" s="25">
        <f>INDEX(EUR!$H$5:$H$200,MATCH($AQ58,EUR!$D$5:$D$200,0))</f>
        <v>1</v>
      </c>
      <c r="AW58" s="25">
        <f>INDEX(EUR!$I$5:$I$200,MATCH($AQ58,EUR!$D$5:$D$200,0))</f>
        <v>1</v>
      </c>
      <c r="AX58" s="25">
        <f>INDEX(EUR!$J$5:$J$200,MATCH($AQ58,EUR!$D$5:$D$200,0))</f>
        <v>1</v>
      </c>
      <c r="AY58" s="25">
        <f>INDEX(EUR!$K$5:$K$200,MATCH($AQ58,EUR!$D$5:$D$200,0))</f>
        <v>1</v>
      </c>
      <c r="AZ58" s="25" t="str">
        <f>INDEX(EUR!$L$5:$L$200,MATCH($AQ58,EUR!$D$5:$D$200,0))</f>
        <v>MID</v>
      </c>
      <c r="BC58" s="9" t="str">
        <f>INDEX(DKK!$C$5:$C$200,MATCH($BD58,DKK!$D$5:$D$200,0))</f>
        <v>IRS</v>
      </c>
      <c r="BD58" s="9" t="str">
        <f>DKK!$D52</f>
        <v>DKKAB6C25Y=</v>
      </c>
      <c r="BE58" s="25" t="str">
        <f>INDEX(DKK!$B$5:$B$200,MATCH($BD58,DKK!$D$5:$D$200,0))</f>
        <v>25Y</v>
      </c>
      <c r="BF58" s="25" t="str">
        <f>INDEX(DKK!$N$5:$N$200,MATCH($BD58,DKK!$D$5:$D$200,0))</f>
        <v>6M</v>
      </c>
      <c r="BG58" s="27">
        <f>INDEX(DKK!$P$5:$P$200,MATCH($BD58,DKK!$D$5:$D$200,0))</f>
        <v>40164</v>
      </c>
      <c r="BH58" s="25"/>
      <c r="BI58" s="25">
        <f>INDEX(DKK!$H$5:$H$200,MATCH($BD58,DKK!$D$5:$D$200,0))</f>
        <v>1</v>
      </c>
      <c r="BJ58" s="25">
        <f>INDEX(DKK!$I$5:$I$200,MATCH($BD58,DKK!$D$5:$D$200,0))</f>
        <v>1</v>
      </c>
      <c r="BK58" s="25">
        <f>INDEX(DKK!$J$5:$J$200,MATCH($BD58,DKK!$D$5:$D$200,0))</f>
        <v>1</v>
      </c>
      <c r="BL58" s="25">
        <f>INDEX(DKK!$K$5:$K$200,MATCH($BD58,DKK!$D$5:$D$200,0))</f>
        <v>1</v>
      </c>
      <c r="BM58" s="25" t="str">
        <f>INDEX(DKK!$L$5:$L$200,MATCH($BD58,DKK!$D$5:$D$200,0))</f>
        <v>MID</v>
      </c>
      <c r="BP58" s="9" t="str">
        <f>INDEX(GBP!$C$5:$C$200,MATCH($BQ58,GBP!$D$5:$D$200,0))</f>
        <v>IRS</v>
      </c>
      <c r="BQ58" s="9" t="str">
        <f>GBP!$D52</f>
        <v>GBPSB6L7Y=</v>
      </c>
      <c r="BR58" s="25" t="str">
        <f>INDEX(GBP!$B$5:$B$200,MATCH($BQ58,GBP!$D$5:$D$200,0))</f>
        <v>7Y</v>
      </c>
      <c r="BS58" s="25" t="str">
        <f>INDEX(GBP!$N$5:$N$200,MATCH($BQ58,GBP!$D$5:$D$200,0))</f>
        <v>6M</v>
      </c>
      <c r="BT58" s="27">
        <f>INDEX(GBP!$P$5:$P$200,MATCH($BQ58,GBP!$D$5:$D$200,0))</f>
        <v>32875</v>
      </c>
      <c r="BU58" s="25"/>
      <c r="BV58" s="25">
        <f>INDEX(GBP!$H$5:$H$200,MATCH($BQ58,GBP!$D$5:$D$200,0))</f>
        <v>1</v>
      </c>
      <c r="BW58" s="25">
        <f>INDEX(GBP!$I$5:$I$200,MATCH($BQ58,GBP!$D$5:$D$200,0))</f>
        <v>1</v>
      </c>
      <c r="BX58" s="25">
        <f>INDEX(GBP!$J$5:$J$200,MATCH($BQ58,GBP!$D$5:$D$200,0))</f>
        <v>1</v>
      </c>
      <c r="BY58" s="25">
        <f>INDEX(GBP!$K$5:$K$200,MATCH($BQ58,GBP!$D$5:$D$200,0))</f>
        <v>1</v>
      </c>
      <c r="BZ58" s="25" t="str">
        <f>INDEX(GBP!$L$5:$L$200,MATCH($BQ58,GBP!$D$5:$D$200,0))</f>
        <v>MID</v>
      </c>
    </row>
    <row r="59" spans="3:78" x14ac:dyDescent="0.25">
      <c r="C59" s="9" t="str">
        <f>INDEX(SEK!$C$5:$C$200,MATCH($D59,SEK!$D$5:$D$200,0))</f>
        <v>IRS</v>
      </c>
      <c r="D59" s="9" t="str">
        <f>SEK!$D53</f>
        <v>SEKAB3S10Y=</v>
      </c>
      <c r="E59" s="25" t="str">
        <f>INDEX(SEK!$B$5:$B$200,MATCH($D59,SEK!$D$5:$D$200,0))</f>
        <v>10Y</v>
      </c>
      <c r="F59" s="25" t="str">
        <f>INDEX(SEK!$N$5:$N$200,MATCH($D59,SEK!$D$5:$D$200,0))</f>
        <v>3M</v>
      </c>
      <c r="G59" s="27">
        <f>INDEX(SEK!$P$5:$P$200,MATCH($D59,SEK!$D$5:$D$200,0))</f>
        <v>33637</v>
      </c>
      <c r="H59" s="25"/>
      <c r="I59" s="25">
        <f>INDEX(SEK!$H$5:$H$200,MATCH($D59,SEK!$D$5:$D$200,0))</f>
        <v>1</v>
      </c>
      <c r="J59" s="25">
        <f>INDEX(SEK!$I$5:$I$200,MATCH($D59,SEK!$D$5:$D$200,0))</f>
        <v>1</v>
      </c>
      <c r="K59" s="25">
        <f>INDEX(SEK!$J$5:$J$200,MATCH($D59,SEK!$D$5:$D$200,0))</f>
        <v>1</v>
      </c>
      <c r="L59" s="25">
        <f>INDEX(SEK!$K$5:$K$200,MATCH($D59,SEK!$D$5:$D$200,0))</f>
        <v>1</v>
      </c>
      <c r="M59" s="25" t="str">
        <f>INDEX(SEK!$L$5:$L$200,MATCH($D59,SEK!$D$5:$D$200,0))</f>
        <v>MID</v>
      </c>
      <c r="P59" s="9" t="str">
        <f>INDEX(USD!$C$5:$C$201,MATCH($Q59,USD!$D$5:$D$201,0))</f>
        <v>FRA</v>
      </c>
      <c r="Q59" s="9" t="str">
        <f>USD!$D55</f>
        <v>USD4X10F=</v>
      </c>
      <c r="R59" s="25" t="str">
        <f>INDEX(USD!$B$5:$B$201,MATCH($Q59,USD!$D$5:$D$201,0))</f>
        <v>10M</v>
      </c>
      <c r="S59" s="25" t="str">
        <f>INDEX(USD!$N$5:$N$201,MATCH($Q59,USD!$D$5:$D$201,0))</f>
        <v>6M</v>
      </c>
      <c r="T59" s="27">
        <f>INDEX(USD!$P$5:$P$201,MATCH($Q59,USD!$D$5:$D$201,0))</f>
        <v>34705</v>
      </c>
      <c r="U59" s="25"/>
      <c r="V59" s="25">
        <f>INDEX(USD!$H$5:$H$201,MATCH($Q59,USD!$D$5:$D$201,0))</f>
        <v>1</v>
      </c>
      <c r="W59" s="25">
        <f>INDEX(USD!$I$5:$I$201,MATCH($Q59,USD!$D$5:$D$201,0))</f>
        <v>1</v>
      </c>
      <c r="X59" s="25">
        <f>INDEX(USD!$J$5:$J$201,MATCH($Q59,USD!$D$5:$D$201,0))</f>
        <v>1</v>
      </c>
      <c r="Y59" s="25">
        <f>INDEX(USD!$K$5:$K$201,MATCH($Q59,USD!$D$5:$D$201,0))</f>
        <v>1</v>
      </c>
      <c r="Z59" s="25" t="str">
        <f>INDEX(USD!$L$5:$L$201,MATCH($Q59,USD!$D$5:$D$201,0))</f>
        <v>MID</v>
      </c>
      <c r="AP59" s="9" t="str">
        <f>INDEX(EUR!$C$5:$C$200,MATCH($AQ59,EUR!$D$5:$D$200,0))</f>
        <v>FRA</v>
      </c>
      <c r="AQ59" s="9" t="str">
        <f>EUR!$D55</f>
        <v>EUR2X8F=</v>
      </c>
      <c r="AR59" s="25" t="str">
        <f>INDEX(EUR!$B$5:$B$200,MATCH($AQ59,EUR!$D$5:$D$200,0))</f>
        <v>8M</v>
      </c>
      <c r="AS59" s="25" t="str">
        <f>INDEX(EUR!$N$5:$N$200,MATCH($AQ59,EUR!$D$5:$D$200,0))</f>
        <v>6M</v>
      </c>
      <c r="AT59" s="27">
        <f>INDEX(EUR!$P$5:$P$200,MATCH($AQ59,EUR!$D$5:$D$200,0))</f>
        <v>34705</v>
      </c>
      <c r="AU59" s="25"/>
      <c r="AV59" s="25">
        <f>INDEX(EUR!$H$5:$H$200,MATCH($AQ59,EUR!$D$5:$D$200,0))</f>
        <v>1</v>
      </c>
      <c r="AW59" s="25">
        <f>INDEX(EUR!$I$5:$I$200,MATCH($AQ59,EUR!$D$5:$D$200,0))</f>
        <v>1</v>
      </c>
      <c r="AX59" s="25">
        <f>INDEX(EUR!$J$5:$J$200,MATCH($AQ59,EUR!$D$5:$D$200,0))</f>
        <v>1</v>
      </c>
      <c r="AY59" s="25">
        <f>INDEX(EUR!$K$5:$K$200,MATCH($AQ59,EUR!$D$5:$D$200,0))</f>
        <v>1</v>
      </c>
      <c r="AZ59" s="25" t="str">
        <f>INDEX(EUR!$L$5:$L$200,MATCH($AQ59,EUR!$D$5:$D$200,0))</f>
        <v>MID</v>
      </c>
      <c r="BC59" s="9" t="str">
        <f>INDEX(DKK!$C$5:$C$200,MATCH($BD59,DKK!$D$5:$D$200,0))</f>
        <v>IRS</v>
      </c>
      <c r="BD59" s="9" t="str">
        <f>DKK!$D53</f>
        <v>DKKAB6C30Y=</v>
      </c>
      <c r="BE59" s="25" t="str">
        <f>INDEX(DKK!$B$5:$B$200,MATCH($BD59,DKK!$D$5:$D$200,0))</f>
        <v>30Y</v>
      </c>
      <c r="BF59" s="25" t="str">
        <f>INDEX(DKK!$N$5:$N$200,MATCH($BD59,DKK!$D$5:$D$200,0))</f>
        <v>6M</v>
      </c>
      <c r="BG59" s="27">
        <f>INDEX(DKK!$P$5:$P$200,MATCH($BD59,DKK!$D$5:$D$200,0))</f>
        <v>40164</v>
      </c>
      <c r="BH59" s="25"/>
      <c r="BI59" s="25">
        <f>INDEX(DKK!$H$5:$H$200,MATCH($BD59,DKK!$D$5:$D$200,0))</f>
        <v>1</v>
      </c>
      <c r="BJ59" s="25">
        <f>INDEX(DKK!$I$5:$I$200,MATCH($BD59,DKK!$D$5:$D$200,0))</f>
        <v>1</v>
      </c>
      <c r="BK59" s="25">
        <f>INDEX(DKK!$J$5:$J$200,MATCH($BD59,DKK!$D$5:$D$200,0))</f>
        <v>1</v>
      </c>
      <c r="BL59" s="25">
        <f>INDEX(DKK!$K$5:$K$200,MATCH($BD59,DKK!$D$5:$D$200,0))</f>
        <v>1</v>
      </c>
      <c r="BM59" s="25" t="str">
        <f>INDEX(DKK!$L$5:$L$200,MATCH($BD59,DKK!$D$5:$D$200,0))</f>
        <v>MID</v>
      </c>
      <c r="BP59" s="9" t="str">
        <f>INDEX(GBP!$C$5:$C$200,MATCH($BQ59,GBP!$D$5:$D$200,0))</f>
        <v>IRS</v>
      </c>
      <c r="BQ59" s="9" t="str">
        <f>GBP!$D53</f>
        <v>GBPSB6L8Y=</v>
      </c>
      <c r="BR59" s="25" t="str">
        <f>INDEX(GBP!$B$5:$B$200,MATCH($BQ59,GBP!$D$5:$D$200,0))</f>
        <v>8Y</v>
      </c>
      <c r="BS59" s="25" t="str">
        <f>INDEX(GBP!$N$5:$N$200,MATCH($BQ59,GBP!$D$5:$D$200,0))</f>
        <v>6M</v>
      </c>
      <c r="BT59" s="27">
        <f>INDEX(GBP!$P$5:$P$200,MATCH($BQ59,GBP!$D$5:$D$200,0))</f>
        <v>34561</v>
      </c>
      <c r="BU59" s="25"/>
      <c r="BV59" s="25">
        <f>INDEX(GBP!$H$5:$H$200,MATCH($BQ59,GBP!$D$5:$D$200,0))</f>
        <v>1</v>
      </c>
      <c r="BW59" s="25">
        <f>INDEX(GBP!$I$5:$I$200,MATCH($BQ59,GBP!$D$5:$D$200,0))</f>
        <v>1</v>
      </c>
      <c r="BX59" s="25">
        <f>INDEX(GBP!$J$5:$J$200,MATCH($BQ59,GBP!$D$5:$D$200,0))</f>
        <v>1</v>
      </c>
      <c r="BY59" s="25">
        <f>INDEX(GBP!$K$5:$K$200,MATCH($BQ59,GBP!$D$5:$D$200,0))</f>
        <v>1</v>
      </c>
      <c r="BZ59" s="25" t="str">
        <f>INDEX(GBP!$L$5:$L$200,MATCH($BQ59,GBP!$D$5:$D$200,0))</f>
        <v>MID</v>
      </c>
    </row>
    <row r="60" spans="3:78" x14ac:dyDescent="0.25">
      <c r="C60" s="9" t="str">
        <f>INDEX(SEK!$C$5:$C$200,MATCH($D60,SEK!$D$5:$D$200,0))</f>
        <v>IRS</v>
      </c>
      <c r="D60" s="9" t="str">
        <f>SEK!$D54</f>
        <v>SEKAB3S12Y=</v>
      </c>
      <c r="E60" s="25" t="str">
        <f>INDEX(SEK!$B$5:$B$200,MATCH($D60,SEK!$D$5:$D$200,0))</f>
        <v>12Y</v>
      </c>
      <c r="F60" s="25" t="str">
        <f>INDEX(SEK!$N$5:$N$200,MATCH($D60,SEK!$D$5:$D$200,0))</f>
        <v>3M</v>
      </c>
      <c r="G60" s="27">
        <f>INDEX(SEK!$P$5:$P$200,MATCH($D60,SEK!$D$5:$D$200,0))</f>
        <v>39457</v>
      </c>
      <c r="H60" s="25"/>
      <c r="I60" s="25">
        <f>INDEX(SEK!$H$5:$H$200,MATCH($D60,SEK!$D$5:$D$200,0))</f>
        <v>1</v>
      </c>
      <c r="J60" s="25">
        <f>INDEX(SEK!$I$5:$I$200,MATCH($D60,SEK!$D$5:$D$200,0))</f>
        <v>1</v>
      </c>
      <c r="K60" s="25">
        <f>INDEX(SEK!$J$5:$J$200,MATCH($D60,SEK!$D$5:$D$200,0))</f>
        <v>1</v>
      </c>
      <c r="L60" s="25">
        <f>INDEX(SEK!$K$5:$K$200,MATCH($D60,SEK!$D$5:$D$200,0))</f>
        <v>1</v>
      </c>
      <c r="M60" s="25" t="str">
        <f>INDEX(SEK!$L$5:$L$200,MATCH($D60,SEK!$D$5:$D$200,0))</f>
        <v>MID</v>
      </c>
      <c r="P60" s="9" t="str">
        <f>INDEX(USD!$C$5:$C$201,MATCH($Q60,USD!$D$5:$D$201,0))</f>
        <v>FRA</v>
      </c>
      <c r="Q60" s="9" t="str">
        <f>USD!$D56</f>
        <v>USD5X11F=</v>
      </c>
      <c r="R60" s="25" t="str">
        <f>INDEX(USD!$B$5:$B$201,MATCH($Q60,USD!$D$5:$D$201,0))</f>
        <v>11M</v>
      </c>
      <c r="S60" s="25" t="str">
        <f>INDEX(USD!$N$5:$N$201,MATCH($Q60,USD!$D$5:$D$201,0))</f>
        <v>6M</v>
      </c>
      <c r="T60" s="27">
        <f>INDEX(USD!$P$5:$P$201,MATCH($Q60,USD!$D$5:$D$201,0))</f>
        <v>34705</v>
      </c>
      <c r="U60" s="25"/>
      <c r="V60" s="25">
        <f>INDEX(USD!$H$5:$H$201,MATCH($Q60,USD!$D$5:$D$201,0))</f>
        <v>1</v>
      </c>
      <c r="W60" s="25">
        <f>INDEX(USD!$I$5:$I$201,MATCH($Q60,USD!$D$5:$D$201,0))</f>
        <v>1</v>
      </c>
      <c r="X60" s="25">
        <f>INDEX(USD!$J$5:$J$201,MATCH($Q60,USD!$D$5:$D$201,0))</f>
        <v>1</v>
      </c>
      <c r="Y60" s="25">
        <f>INDEX(USD!$K$5:$K$201,MATCH($Q60,USD!$D$5:$D$201,0))</f>
        <v>1</v>
      </c>
      <c r="Z60" s="25" t="str">
        <f>INDEX(USD!$L$5:$L$201,MATCH($Q60,USD!$D$5:$D$201,0))</f>
        <v>MID</v>
      </c>
      <c r="AP60" s="9" t="str">
        <f>INDEX(EUR!$C$5:$C$200,MATCH($AQ60,EUR!$D$5:$D$200,0))</f>
        <v>FRA</v>
      </c>
      <c r="AQ60" s="9" t="str">
        <f>EUR!$D56</f>
        <v>EUR2X14F=</v>
      </c>
      <c r="AR60" s="25" t="str">
        <f>INDEX(EUR!$B$5:$B$200,MATCH($AQ60,EUR!$D$5:$D$200,0))</f>
        <v>14M</v>
      </c>
      <c r="AS60" s="25" t="str">
        <f>INDEX(EUR!$N$5:$N$200,MATCH($AQ60,EUR!$D$5:$D$200,0))</f>
        <v>12M</v>
      </c>
      <c r="AT60" s="27">
        <f>INDEX(EUR!$P$5:$P$200,MATCH($AQ60,EUR!$D$5:$D$200,0))</f>
        <v>36165</v>
      </c>
      <c r="AU60" s="25"/>
      <c r="AV60" s="25">
        <f>INDEX(EUR!$H$5:$H$200,MATCH($AQ60,EUR!$D$5:$D$200,0))</f>
        <v>1</v>
      </c>
      <c r="AW60" s="25">
        <f>INDEX(EUR!$I$5:$I$200,MATCH($AQ60,EUR!$D$5:$D$200,0))</f>
        <v>1</v>
      </c>
      <c r="AX60" s="25">
        <f>INDEX(EUR!$J$5:$J$200,MATCH($AQ60,EUR!$D$5:$D$200,0))</f>
        <v>1</v>
      </c>
      <c r="AY60" s="25">
        <f>INDEX(EUR!$K$5:$K$200,MATCH($AQ60,EUR!$D$5:$D$200,0))</f>
        <v>1</v>
      </c>
      <c r="AZ60" s="25" t="str">
        <f>INDEX(EUR!$L$5:$L$200,MATCH($AQ60,EUR!$D$5:$D$200,0))</f>
        <v>MID</v>
      </c>
      <c r="BP60" s="9" t="str">
        <f>INDEX(GBP!$C$5:$C$200,MATCH($BQ60,GBP!$D$5:$D$200,0))</f>
        <v>IRS</v>
      </c>
      <c r="BQ60" s="9" t="str">
        <f>GBP!$D54</f>
        <v>GBPSB6L9Y=</v>
      </c>
      <c r="BR60" s="25" t="str">
        <f>INDEX(GBP!$B$5:$B$200,MATCH($BQ60,GBP!$D$5:$D$200,0))</f>
        <v>9Y</v>
      </c>
      <c r="BS60" s="25" t="str">
        <f>INDEX(GBP!$N$5:$N$200,MATCH($BQ60,GBP!$D$5:$D$200,0))</f>
        <v>6M</v>
      </c>
      <c r="BT60" s="27">
        <f>INDEX(GBP!$P$5:$P$200,MATCH($BQ60,GBP!$D$5:$D$200,0))</f>
        <v>34561</v>
      </c>
      <c r="BU60" s="25"/>
      <c r="BV60" s="25">
        <f>INDEX(GBP!$H$5:$H$200,MATCH($BQ60,GBP!$D$5:$D$200,0))</f>
        <v>1</v>
      </c>
      <c r="BW60" s="25">
        <f>INDEX(GBP!$I$5:$I$200,MATCH($BQ60,GBP!$D$5:$D$200,0))</f>
        <v>1</v>
      </c>
      <c r="BX60" s="25">
        <f>INDEX(GBP!$J$5:$J$200,MATCH($BQ60,GBP!$D$5:$D$200,0))</f>
        <v>1</v>
      </c>
      <c r="BY60" s="25">
        <f>INDEX(GBP!$K$5:$K$200,MATCH($BQ60,GBP!$D$5:$D$200,0))</f>
        <v>1</v>
      </c>
      <c r="BZ60" s="25" t="str">
        <f>INDEX(GBP!$L$5:$L$200,MATCH($BQ60,GBP!$D$5:$D$200,0))</f>
        <v>MID</v>
      </c>
    </row>
    <row r="61" spans="3:78" x14ac:dyDescent="0.25">
      <c r="C61" s="9" t="str">
        <f>INDEX(SEK!$C$5:$C$200,MATCH($D61,SEK!$D$5:$D$200,0))</f>
        <v>IRS</v>
      </c>
      <c r="D61" s="9" t="str">
        <f>SEK!$D55</f>
        <v>SEKAB3S15Y=</v>
      </c>
      <c r="E61" s="25" t="str">
        <f>INDEX(SEK!$B$5:$B$200,MATCH($D61,SEK!$D$5:$D$200,0))</f>
        <v>15Y</v>
      </c>
      <c r="F61" s="25" t="str">
        <f>INDEX(SEK!$N$5:$N$200,MATCH($D61,SEK!$D$5:$D$200,0))</f>
        <v>3M</v>
      </c>
      <c r="G61" s="27">
        <f>INDEX(SEK!$P$5:$P$200,MATCH($D61,SEK!$D$5:$D$200,0))</f>
        <v>39457</v>
      </c>
      <c r="H61" s="25"/>
      <c r="I61" s="25">
        <f>INDEX(SEK!$H$5:$H$200,MATCH($D61,SEK!$D$5:$D$200,0))</f>
        <v>1</v>
      </c>
      <c r="J61" s="25">
        <f>INDEX(SEK!$I$5:$I$200,MATCH($D61,SEK!$D$5:$D$200,0))</f>
        <v>1</v>
      </c>
      <c r="K61" s="25">
        <f>INDEX(SEK!$J$5:$J$200,MATCH($D61,SEK!$D$5:$D$200,0))</f>
        <v>1</v>
      </c>
      <c r="L61" s="25">
        <f>INDEX(SEK!$K$5:$K$200,MATCH($D61,SEK!$D$5:$D$200,0))</f>
        <v>1</v>
      </c>
      <c r="M61" s="25" t="str">
        <f>INDEX(SEK!$L$5:$L$200,MATCH($D61,SEK!$D$5:$D$200,0))</f>
        <v>MID</v>
      </c>
      <c r="P61" s="9" t="str">
        <f>INDEX(USD!$C$5:$C$201,MATCH($Q61,USD!$D$5:$D$201,0))</f>
        <v>FRA</v>
      </c>
      <c r="Q61" s="9" t="str">
        <f>USD!$D57</f>
        <v>USD6X12F=</v>
      </c>
      <c r="R61" s="25" t="str">
        <f>INDEX(USD!$B$5:$B$201,MATCH($Q61,USD!$D$5:$D$201,0))</f>
        <v>12M</v>
      </c>
      <c r="S61" s="25" t="str">
        <f>INDEX(USD!$N$5:$N$201,MATCH($Q61,USD!$D$5:$D$201,0))</f>
        <v>6M</v>
      </c>
      <c r="T61" s="27">
        <f>INDEX(USD!$P$5:$P$201,MATCH($Q61,USD!$D$5:$D$201,0))</f>
        <v>34705</v>
      </c>
      <c r="U61" s="25"/>
      <c r="V61" s="25">
        <f>INDEX(USD!$H$5:$H$201,MATCH($Q61,USD!$D$5:$D$201,0))</f>
        <v>1</v>
      </c>
      <c r="W61" s="25">
        <f>INDEX(USD!$I$5:$I$201,MATCH($Q61,USD!$D$5:$D$201,0))</f>
        <v>1</v>
      </c>
      <c r="X61" s="25">
        <f>INDEX(USD!$J$5:$J$201,MATCH($Q61,USD!$D$5:$D$201,0))</f>
        <v>1</v>
      </c>
      <c r="Y61" s="25">
        <f>INDEX(USD!$K$5:$K$201,MATCH($Q61,USD!$D$5:$D$201,0))</f>
        <v>1</v>
      </c>
      <c r="Z61" s="25" t="str">
        <f>INDEX(USD!$L$5:$L$201,MATCH($Q61,USD!$D$5:$D$201,0))</f>
        <v>MID</v>
      </c>
      <c r="AP61" s="9" t="str">
        <f>INDEX(EUR!$C$5:$C$200,MATCH($AQ61,EUR!$D$5:$D$200,0))</f>
        <v>FRA</v>
      </c>
      <c r="AQ61" s="9" t="str">
        <f>EUR!$D57</f>
        <v>EUR3X9F=</v>
      </c>
      <c r="AR61" s="25" t="str">
        <f>INDEX(EUR!$B$5:$B$200,MATCH($AQ61,EUR!$D$5:$D$200,0))</f>
        <v>9M</v>
      </c>
      <c r="AS61" s="25" t="str">
        <f>INDEX(EUR!$N$5:$N$200,MATCH($AQ61,EUR!$D$5:$D$200,0))</f>
        <v>6M</v>
      </c>
      <c r="AT61" s="27">
        <f>INDEX(EUR!$P$5:$P$200,MATCH($AQ61,EUR!$D$5:$D$200,0))</f>
        <v>34705</v>
      </c>
      <c r="AU61" s="25"/>
      <c r="AV61" s="25">
        <f>INDEX(EUR!$H$5:$H$200,MATCH($AQ61,EUR!$D$5:$D$200,0))</f>
        <v>1</v>
      </c>
      <c r="AW61" s="25">
        <f>INDEX(EUR!$I$5:$I$200,MATCH($AQ61,EUR!$D$5:$D$200,0))</f>
        <v>1</v>
      </c>
      <c r="AX61" s="25">
        <f>INDEX(EUR!$J$5:$J$200,MATCH($AQ61,EUR!$D$5:$D$200,0))</f>
        <v>1</v>
      </c>
      <c r="AY61" s="25">
        <f>INDEX(EUR!$K$5:$K$200,MATCH($AQ61,EUR!$D$5:$D$200,0))</f>
        <v>1</v>
      </c>
      <c r="AZ61" s="25" t="str">
        <f>INDEX(EUR!$L$5:$L$200,MATCH($AQ61,EUR!$D$5:$D$200,0))</f>
        <v>MID</v>
      </c>
      <c r="BP61" s="9" t="str">
        <f>INDEX(GBP!$C$5:$C$200,MATCH($BQ61,GBP!$D$5:$D$200,0))</f>
        <v>IRS</v>
      </c>
      <c r="BQ61" s="9" t="str">
        <f>GBP!$D55</f>
        <v>GBPSB6L10Y=</v>
      </c>
      <c r="BR61" s="25" t="str">
        <f>INDEX(GBP!$B$5:$B$200,MATCH($BQ61,GBP!$D$5:$D$200,0))</f>
        <v>10Y</v>
      </c>
      <c r="BS61" s="25" t="str">
        <f>INDEX(GBP!$N$5:$N$200,MATCH($BQ61,GBP!$D$5:$D$200,0))</f>
        <v>6M</v>
      </c>
      <c r="BT61" s="27">
        <f>INDEX(GBP!$P$5:$P$200,MATCH($BQ61,GBP!$D$5:$D$200,0))</f>
        <v>32875</v>
      </c>
      <c r="BU61" s="25"/>
      <c r="BV61" s="25">
        <f>INDEX(GBP!$H$5:$H$200,MATCH($BQ61,GBP!$D$5:$D$200,0))</f>
        <v>1</v>
      </c>
      <c r="BW61" s="25">
        <f>INDEX(GBP!$I$5:$I$200,MATCH($BQ61,GBP!$D$5:$D$200,0))</f>
        <v>1</v>
      </c>
      <c r="BX61" s="25">
        <f>INDEX(GBP!$J$5:$J$200,MATCH($BQ61,GBP!$D$5:$D$200,0))</f>
        <v>1</v>
      </c>
      <c r="BY61" s="25">
        <f>INDEX(GBP!$K$5:$K$200,MATCH($BQ61,GBP!$D$5:$D$200,0))</f>
        <v>1</v>
      </c>
      <c r="BZ61" s="25" t="str">
        <f>INDEX(GBP!$L$5:$L$200,MATCH($BQ61,GBP!$D$5:$D$200,0))</f>
        <v>MID</v>
      </c>
    </row>
    <row r="62" spans="3:78" x14ac:dyDescent="0.25">
      <c r="C62" s="9" t="str">
        <f>INDEX(SEK!$C$5:$C$200,MATCH($D62,SEK!$D$5:$D$200,0))</f>
        <v>IRS</v>
      </c>
      <c r="D62" s="9" t="str">
        <f>SEK!$D56</f>
        <v>SEKAB3S20Y=</v>
      </c>
      <c r="E62" s="25" t="str">
        <f>INDEX(SEK!$B$5:$B$200,MATCH($D62,SEK!$D$5:$D$200,0))</f>
        <v>20Y</v>
      </c>
      <c r="F62" s="25" t="str">
        <f>INDEX(SEK!$N$5:$N$200,MATCH($D62,SEK!$D$5:$D$200,0))</f>
        <v>3M</v>
      </c>
      <c r="G62" s="27">
        <f>INDEX(SEK!$P$5:$P$200,MATCH($D62,SEK!$D$5:$D$200,0))</f>
        <v>39484</v>
      </c>
      <c r="H62" s="25"/>
      <c r="I62" s="25">
        <f>INDEX(SEK!$H$5:$H$200,MATCH($D62,SEK!$D$5:$D$200,0))</f>
        <v>1</v>
      </c>
      <c r="J62" s="25">
        <f>INDEX(SEK!$I$5:$I$200,MATCH($D62,SEK!$D$5:$D$200,0))</f>
        <v>1</v>
      </c>
      <c r="K62" s="25">
        <f>INDEX(SEK!$J$5:$J$200,MATCH($D62,SEK!$D$5:$D$200,0))</f>
        <v>1</v>
      </c>
      <c r="L62" s="25">
        <f>INDEX(SEK!$K$5:$K$200,MATCH($D62,SEK!$D$5:$D$200,0))</f>
        <v>1</v>
      </c>
      <c r="M62" s="25" t="str">
        <f>INDEX(SEK!$L$5:$L$200,MATCH($D62,SEK!$D$5:$D$200,0))</f>
        <v>MID</v>
      </c>
      <c r="P62" s="9" t="str">
        <f>INDEX(USD!$C$5:$C$201,MATCH($Q62,USD!$D$5:$D$201,0))</f>
        <v>FRA</v>
      </c>
      <c r="Q62" s="9" t="str">
        <f>USD!$D58</f>
        <v>USD9X15F=</v>
      </c>
      <c r="R62" s="25" t="str">
        <f>INDEX(USD!$B$5:$B$201,MATCH($Q62,USD!$D$5:$D$201,0))</f>
        <v>1.25Y</v>
      </c>
      <c r="S62" s="25" t="str">
        <f>INDEX(USD!$N$5:$N$201,MATCH($Q62,USD!$D$5:$D$201,0))</f>
        <v>6M</v>
      </c>
      <c r="T62" s="27">
        <f>INDEX(USD!$P$5:$P$201,MATCH($Q62,USD!$D$5:$D$201,0))</f>
        <v>34705</v>
      </c>
      <c r="U62" s="25"/>
      <c r="V62" s="25">
        <f>INDEX(USD!$H$5:$H$201,MATCH($Q62,USD!$D$5:$D$201,0))</f>
        <v>1</v>
      </c>
      <c r="W62" s="25">
        <f>INDEX(USD!$I$5:$I$201,MATCH($Q62,USD!$D$5:$D$201,0))</f>
        <v>1</v>
      </c>
      <c r="X62" s="25">
        <f>INDEX(USD!$J$5:$J$201,MATCH($Q62,USD!$D$5:$D$201,0))</f>
        <v>1</v>
      </c>
      <c r="Y62" s="25">
        <f>INDEX(USD!$K$5:$K$201,MATCH($Q62,USD!$D$5:$D$201,0))</f>
        <v>1</v>
      </c>
      <c r="Z62" s="25" t="str">
        <f>INDEX(USD!$L$5:$L$201,MATCH($Q62,USD!$D$5:$D$201,0))</f>
        <v>MID</v>
      </c>
      <c r="AP62" s="9" t="str">
        <f>INDEX(EUR!$C$5:$C$200,MATCH($AQ62,EUR!$D$5:$D$200,0))</f>
        <v>FRA</v>
      </c>
      <c r="AQ62" s="9" t="str">
        <f>EUR!$D58</f>
        <v>EUR3X15F=</v>
      </c>
      <c r="AR62" s="25" t="str">
        <f>INDEX(EUR!$B$5:$B$200,MATCH($AQ62,EUR!$D$5:$D$200,0))</f>
        <v>1.25Y</v>
      </c>
      <c r="AS62" s="25" t="str">
        <f>INDEX(EUR!$N$5:$N$200,MATCH($AQ62,EUR!$D$5:$D$200,0))</f>
        <v>12M</v>
      </c>
      <c r="AT62" s="27">
        <f>INDEX(EUR!$P$5:$P$200,MATCH($AQ62,EUR!$D$5:$D$200,0))</f>
        <v>36165</v>
      </c>
      <c r="AU62" s="25"/>
      <c r="AV62" s="25">
        <f>INDEX(EUR!$H$5:$H$200,MATCH($AQ62,EUR!$D$5:$D$200,0))</f>
        <v>1</v>
      </c>
      <c r="AW62" s="25">
        <f>INDEX(EUR!$I$5:$I$200,MATCH($AQ62,EUR!$D$5:$D$200,0))</f>
        <v>1</v>
      </c>
      <c r="AX62" s="25">
        <f>INDEX(EUR!$J$5:$J$200,MATCH($AQ62,EUR!$D$5:$D$200,0))</f>
        <v>1</v>
      </c>
      <c r="AY62" s="25">
        <f>INDEX(EUR!$K$5:$K$200,MATCH($AQ62,EUR!$D$5:$D$200,0))</f>
        <v>1</v>
      </c>
      <c r="AZ62" s="25" t="str">
        <f>INDEX(EUR!$L$5:$L$200,MATCH($AQ62,EUR!$D$5:$D$200,0))</f>
        <v>MID</v>
      </c>
      <c r="BP62" s="9" t="str">
        <f>INDEX(GBP!$C$5:$C$200,MATCH($BQ62,GBP!$D$5:$D$200,0))</f>
        <v>IRS</v>
      </c>
      <c r="BQ62" s="9" t="str">
        <f>GBP!$D56</f>
        <v>GBPSB6L12Y=</v>
      </c>
      <c r="BR62" s="25" t="str">
        <f>INDEX(GBP!$B$5:$B$200,MATCH($BQ62,GBP!$D$5:$D$200,0))</f>
        <v>12Y</v>
      </c>
      <c r="BS62" s="25" t="str">
        <f>INDEX(GBP!$N$5:$N$200,MATCH($BQ62,GBP!$D$5:$D$200,0))</f>
        <v>6M</v>
      </c>
      <c r="BT62" s="27">
        <f>INDEX(GBP!$P$5:$P$200,MATCH($BQ62,GBP!$D$5:$D$200,0))</f>
        <v>37851</v>
      </c>
      <c r="BU62" s="25"/>
      <c r="BV62" s="25">
        <f>INDEX(GBP!$H$5:$H$200,MATCH($BQ62,GBP!$D$5:$D$200,0))</f>
        <v>1</v>
      </c>
      <c r="BW62" s="25">
        <f>INDEX(GBP!$I$5:$I$200,MATCH($BQ62,GBP!$D$5:$D$200,0))</f>
        <v>1</v>
      </c>
      <c r="BX62" s="25">
        <f>INDEX(GBP!$J$5:$J$200,MATCH($BQ62,GBP!$D$5:$D$200,0))</f>
        <v>1</v>
      </c>
      <c r="BY62" s="25">
        <f>INDEX(GBP!$K$5:$K$200,MATCH($BQ62,GBP!$D$5:$D$200,0))</f>
        <v>1</v>
      </c>
      <c r="BZ62" s="25" t="str">
        <f>INDEX(GBP!$L$5:$L$200,MATCH($BQ62,GBP!$D$5:$D$200,0))</f>
        <v>MID</v>
      </c>
    </row>
    <row r="63" spans="3:78" x14ac:dyDescent="0.25">
      <c r="C63" s="9" t="str">
        <f>INDEX(SEK!$C$5:$C$200,MATCH($D63,SEK!$D$5:$D$200,0))</f>
        <v>IRS</v>
      </c>
      <c r="D63" s="9" t="str">
        <f>SEK!$D57</f>
        <v>SEKAB3S30Y=</v>
      </c>
      <c r="E63" s="25" t="str">
        <f>INDEX(SEK!$B$5:$B$200,MATCH($D63,SEK!$D$5:$D$200,0))</f>
        <v>30Y</v>
      </c>
      <c r="F63" s="25" t="str">
        <f>INDEX(SEK!$N$5:$N$200,MATCH($D63,SEK!$D$5:$D$200,0))</f>
        <v>3M</v>
      </c>
      <c r="G63" s="27">
        <f>INDEX(SEK!$P$5:$P$200,MATCH($D63,SEK!$D$5:$D$200,0))</f>
        <v>40947</v>
      </c>
      <c r="H63" s="25"/>
      <c r="I63" s="25">
        <f>INDEX(SEK!$H$5:$H$200,MATCH($D63,SEK!$D$5:$D$200,0))</f>
        <v>1</v>
      </c>
      <c r="J63" s="25">
        <f>INDEX(SEK!$I$5:$I$200,MATCH($D63,SEK!$D$5:$D$200,0))</f>
        <v>1</v>
      </c>
      <c r="K63" s="25">
        <f>INDEX(SEK!$J$5:$J$200,MATCH($D63,SEK!$D$5:$D$200,0))</f>
        <v>1</v>
      </c>
      <c r="L63" s="25">
        <f>INDEX(SEK!$K$5:$K$200,MATCH($D63,SEK!$D$5:$D$200,0))</f>
        <v>1</v>
      </c>
      <c r="M63" s="25" t="str">
        <f>INDEX(SEK!$L$5:$L$200,MATCH($D63,SEK!$D$5:$D$200,0))</f>
        <v>MID</v>
      </c>
      <c r="P63" s="9" t="str">
        <f>INDEX(USD!$C$5:$C$201,MATCH($Q63,USD!$D$5:$D$201,0))</f>
        <v>FRA</v>
      </c>
      <c r="Q63" s="9" t="str">
        <f>USD!$D59</f>
        <v>USD12X18F=</v>
      </c>
      <c r="R63" s="25" t="str">
        <f>INDEX(USD!$B$5:$B$201,MATCH($Q63,USD!$D$5:$D$201,0))</f>
        <v>1.5Y</v>
      </c>
      <c r="S63" s="25" t="str">
        <f>INDEX(USD!$N$5:$N$201,MATCH($Q63,USD!$D$5:$D$201,0))</f>
        <v>6M</v>
      </c>
      <c r="T63" s="27">
        <f>INDEX(USD!$P$5:$P$201,MATCH($Q63,USD!$D$5:$D$201,0))</f>
        <v>34705</v>
      </c>
      <c r="U63" s="25"/>
      <c r="V63" s="25">
        <f>INDEX(USD!$H$5:$H$201,MATCH($Q63,USD!$D$5:$D$201,0))</f>
        <v>1</v>
      </c>
      <c r="W63" s="25">
        <f>INDEX(USD!$I$5:$I$201,MATCH($Q63,USD!$D$5:$D$201,0))</f>
        <v>1</v>
      </c>
      <c r="X63" s="25">
        <f>INDEX(USD!$J$5:$J$201,MATCH($Q63,USD!$D$5:$D$201,0))</f>
        <v>1</v>
      </c>
      <c r="Y63" s="25">
        <f>INDEX(USD!$K$5:$K$201,MATCH($Q63,USD!$D$5:$D$201,0))</f>
        <v>1</v>
      </c>
      <c r="Z63" s="25" t="str">
        <f>INDEX(USD!$L$5:$L$201,MATCH($Q63,USD!$D$5:$D$201,0))</f>
        <v>MID</v>
      </c>
      <c r="AP63" s="9" t="str">
        <f>INDEX(EUR!$C$5:$C$200,MATCH($AQ63,EUR!$D$5:$D$200,0))</f>
        <v>FRA</v>
      </c>
      <c r="AQ63" s="9" t="str">
        <f>EUR!$D59</f>
        <v>EUR4X10F=</v>
      </c>
      <c r="AR63" s="25" t="str">
        <f>INDEX(EUR!$B$5:$B$200,MATCH($AQ63,EUR!$D$5:$D$200,0))</f>
        <v>10M</v>
      </c>
      <c r="AS63" s="25" t="str">
        <f>INDEX(EUR!$N$5:$N$200,MATCH($AQ63,EUR!$D$5:$D$200,0))</f>
        <v>6M</v>
      </c>
      <c r="AT63" s="27">
        <f>INDEX(EUR!$P$5:$P$200,MATCH($AQ63,EUR!$D$5:$D$200,0))</f>
        <v>34705</v>
      </c>
      <c r="AU63" s="25"/>
      <c r="AV63" s="25">
        <f>INDEX(EUR!$H$5:$H$200,MATCH($AQ63,EUR!$D$5:$D$200,0))</f>
        <v>1</v>
      </c>
      <c r="AW63" s="25">
        <f>INDEX(EUR!$I$5:$I$200,MATCH($AQ63,EUR!$D$5:$D$200,0))</f>
        <v>1</v>
      </c>
      <c r="AX63" s="25">
        <f>INDEX(EUR!$J$5:$J$200,MATCH($AQ63,EUR!$D$5:$D$200,0))</f>
        <v>1</v>
      </c>
      <c r="AY63" s="25">
        <f>INDEX(EUR!$K$5:$K$200,MATCH($AQ63,EUR!$D$5:$D$200,0))</f>
        <v>1</v>
      </c>
      <c r="AZ63" s="25" t="str">
        <f>INDEX(EUR!$L$5:$L$200,MATCH($AQ63,EUR!$D$5:$D$200,0))</f>
        <v>MID</v>
      </c>
      <c r="BP63" s="9" t="str">
        <f>INDEX(GBP!$C$5:$C$200,MATCH($BQ63,GBP!$D$5:$D$200,0))</f>
        <v>IRS</v>
      </c>
      <c r="BQ63" s="9" t="str">
        <f>GBP!$D57</f>
        <v>GBPSB6L15Y=</v>
      </c>
      <c r="BR63" s="25" t="str">
        <f>INDEX(GBP!$B$5:$B$200,MATCH($BQ63,GBP!$D$5:$D$200,0))</f>
        <v>15Y</v>
      </c>
      <c r="BS63" s="25" t="str">
        <f>INDEX(GBP!$N$5:$N$200,MATCH($BQ63,GBP!$D$5:$D$200,0))</f>
        <v>6M</v>
      </c>
      <c r="BT63" s="27">
        <f>INDEX(GBP!$P$5:$P$200,MATCH($BQ63,GBP!$D$5:$D$200,0))</f>
        <v>37851</v>
      </c>
      <c r="BU63" s="25"/>
      <c r="BV63" s="25">
        <f>INDEX(GBP!$H$5:$H$200,MATCH($BQ63,GBP!$D$5:$D$200,0))</f>
        <v>1</v>
      </c>
      <c r="BW63" s="25">
        <f>INDEX(GBP!$I$5:$I$200,MATCH($BQ63,GBP!$D$5:$D$200,0))</f>
        <v>1</v>
      </c>
      <c r="BX63" s="25">
        <f>INDEX(GBP!$J$5:$J$200,MATCH($BQ63,GBP!$D$5:$D$200,0))</f>
        <v>1</v>
      </c>
      <c r="BY63" s="25">
        <f>INDEX(GBP!$K$5:$K$200,MATCH($BQ63,GBP!$D$5:$D$200,0))</f>
        <v>1</v>
      </c>
      <c r="BZ63" s="25" t="str">
        <f>INDEX(GBP!$L$5:$L$200,MATCH($BQ63,GBP!$D$5:$D$200,0))</f>
        <v>MID</v>
      </c>
    </row>
    <row r="64" spans="3:78" x14ac:dyDescent="0.25">
      <c r="P64" s="9" t="str">
        <f>INDEX(USD!$C$5:$C$201,MATCH($Q64,USD!$D$5:$D$201,0))</f>
        <v>FRA</v>
      </c>
      <c r="Q64" s="9" t="str">
        <f>USD!$D60</f>
        <v>USD12X15F=</v>
      </c>
      <c r="R64" s="25" t="str">
        <f>INDEX(USD!$B$5:$B$201,MATCH($Q64,USD!$D$5:$D$201,0))</f>
        <v>1.25Y</v>
      </c>
      <c r="S64" s="25" t="str">
        <f>INDEX(USD!$N$5:$N$201,MATCH($Q64,USD!$D$5:$D$201,0))</f>
        <v>3M</v>
      </c>
      <c r="T64" s="27">
        <f>INDEX(USD!$P$5:$P$201,MATCH($Q64,USD!$D$5:$D$201,0))</f>
        <v>34705</v>
      </c>
      <c r="U64" s="25"/>
      <c r="V64" s="25">
        <f>INDEX(USD!$H$5:$H$201,MATCH($Q64,USD!$D$5:$D$201,0))</f>
        <v>1</v>
      </c>
      <c r="W64" s="25">
        <f>INDEX(USD!$I$5:$I$201,MATCH($Q64,USD!$D$5:$D$201,0))</f>
        <v>1</v>
      </c>
      <c r="X64" s="25">
        <f>INDEX(USD!$J$5:$J$201,MATCH($Q64,USD!$D$5:$D$201,0))</f>
        <v>1</v>
      </c>
      <c r="Y64" s="25">
        <f>INDEX(USD!$K$5:$K$201,MATCH($Q64,USD!$D$5:$D$201,0))</f>
        <v>1</v>
      </c>
      <c r="Z64" s="25" t="str">
        <f>INDEX(USD!$L$5:$L$201,MATCH($Q64,USD!$D$5:$D$201,0))</f>
        <v>MID</v>
      </c>
      <c r="AP64" s="9" t="str">
        <f>INDEX(EUR!$C$5:$C$200,MATCH($AQ64,EUR!$D$5:$D$200,0))</f>
        <v>FRA</v>
      </c>
      <c r="AQ64" s="9" t="str">
        <f>EUR!$D60</f>
        <v>EUR5X11F=</v>
      </c>
      <c r="AR64" s="25" t="str">
        <f>INDEX(EUR!$B$5:$B$200,MATCH($AQ64,EUR!$D$5:$D$200,0))</f>
        <v>11M</v>
      </c>
      <c r="AS64" s="25" t="str">
        <f>INDEX(EUR!$N$5:$N$200,MATCH($AQ64,EUR!$D$5:$D$200,0))</f>
        <v>6M</v>
      </c>
      <c r="AT64" s="27">
        <f>INDEX(EUR!$P$5:$P$200,MATCH($AQ64,EUR!$D$5:$D$200,0))</f>
        <v>34705</v>
      </c>
      <c r="AU64" s="25"/>
      <c r="AV64" s="25">
        <f>INDEX(EUR!$H$5:$H$200,MATCH($AQ64,EUR!$D$5:$D$200,0))</f>
        <v>1</v>
      </c>
      <c r="AW64" s="25">
        <f>INDEX(EUR!$I$5:$I$200,MATCH($AQ64,EUR!$D$5:$D$200,0))</f>
        <v>1</v>
      </c>
      <c r="AX64" s="25">
        <f>INDEX(EUR!$J$5:$J$200,MATCH($AQ64,EUR!$D$5:$D$200,0))</f>
        <v>1</v>
      </c>
      <c r="AY64" s="25">
        <f>INDEX(EUR!$K$5:$K$200,MATCH($AQ64,EUR!$D$5:$D$200,0))</f>
        <v>1</v>
      </c>
      <c r="AZ64" s="25" t="str">
        <f>INDEX(EUR!$L$5:$L$200,MATCH($AQ64,EUR!$D$5:$D$200,0))</f>
        <v>MID</v>
      </c>
      <c r="BP64" s="9" t="str">
        <f>INDEX(GBP!$C$5:$C$200,MATCH($BQ64,GBP!$D$5:$D$200,0))</f>
        <v>IRS</v>
      </c>
      <c r="BQ64" s="9" t="str">
        <f>GBP!$D58</f>
        <v>GBPSB6L20Y=</v>
      </c>
      <c r="BR64" s="25" t="str">
        <f>INDEX(GBP!$B$5:$B$200,MATCH($BQ64,GBP!$D$5:$D$200,0))</f>
        <v>20Y</v>
      </c>
      <c r="BS64" s="25" t="str">
        <f>INDEX(GBP!$N$5:$N$200,MATCH($BQ64,GBP!$D$5:$D$200,0))</f>
        <v>6M</v>
      </c>
      <c r="BT64" s="27">
        <f>INDEX(GBP!$P$5:$P$200,MATCH($BQ64,GBP!$D$5:$D$200,0))</f>
        <v>37851</v>
      </c>
      <c r="BU64" s="25"/>
      <c r="BV64" s="25">
        <f>INDEX(GBP!$H$5:$H$200,MATCH($BQ64,GBP!$D$5:$D$200,0))</f>
        <v>1</v>
      </c>
      <c r="BW64" s="25">
        <f>INDEX(GBP!$I$5:$I$200,MATCH($BQ64,GBP!$D$5:$D$200,0))</f>
        <v>1</v>
      </c>
      <c r="BX64" s="25">
        <f>INDEX(GBP!$J$5:$J$200,MATCH($BQ64,GBP!$D$5:$D$200,0))</f>
        <v>1</v>
      </c>
      <c r="BY64" s="25">
        <f>INDEX(GBP!$K$5:$K$200,MATCH($BQ64,GBP!$D$5:$D$200,0))</f>
        <v>1</v>
      </c>
      <c r="BZ64" s="25" t="str">
        <f>INDEX(GBP!$L$5:$L$200,MATCH($BQ64,GBP!$D$5:$D$200,0))</f>
        <v>MID</v>
      </c>
    </row>
    <row r="65" spans="15:78" x14ac:dyDescent="0.25">
      <c r="P65" s="9" t="str">
        <f>INDEX(USD!$C$5:$C$201,MATCH($Q65,USD!$D$5:$D$201,0))</f>
        <v>FRA</v>
      </c>
      <c r="Q65" s="9" t="str">
        <f>USD!$D61</f>
        <v>USD15X18F=</v>
      </c>
      <c r="R65" s="25" t="str">
        <f>INDEX(USD!$B$5:$B$201,MATCH($Q65,USD!$D$5:$D$201,0))</f>
        <v>1.5Y</v>
      </c>
      <c r="S65" s="25" t="str">
        <f>INDEX(USD!$N$5:$N$201,MATCH($Q65,USD!$D$5:$D$201,0))</f>
        <v>3M</v>
      </c>
      <c r="T65" s="27">
        <f>INDEX(USD!$P$5:$P$201,MATCH($Q65,USD!$D$5:$D$201,0))</f>
        <v>34705</v>
      </c>
      <c r="U65" s="25"/>
      <c r="V65" s="25">
        <f>INDEX(USD!$H$5:$H$201,MATCH($Q65,USD!$D$5:$D$201,0))</f>
        <v>1</v>
      </c>
      <c r="W65" s="25">
        <f>INDEX(USD!$I$5:$I$201,MATCH($Q65,USD!$D$5:$D$201,0))</f>
        <v>1</v>
      </c>
      <c r="X65" s="25">
        <f>INDEX(USD!$J$5:$J$201,MATCH($Q65,USD!$D$5:$D$201,0))</f>
        <v>1</v>
      </c>
      <c r="Y65" s="25">
        <f>INDEX(USD!$K$5:$K$201,MATCH($Q65,USD!$D$5:$D$201,0))</f>
        <v>1</v>
      </c>
      <c r="Z65" s="25" t="str">
        <f>INDEX(USD!$L$5:$L$201,MATCH($Q65,USD!$D$5:$D$201,0))</f>
        <v>MID</v>
      </c>
      <c r="AP65" s="9" t="str">
        <f>INDEX(EUR!$C$5:$C$200,MATCH($AQ65,EUR!$D$5:$D$200,0))</f>
        <v>FRA</v>
      </c>
      <c r="AQ65" s="9" t="str">
        <f>EUR!$D61</f>
        <v>EUR6X12F=</v>
      </c>
      <c r="AR65" s="25" t="str">
        <f>INDEX(EUR!$B$5:$B$200,MATCH($AQ65,EUR!$D$5:$D$200,0))</f>
        <v>1Y</v>
      </c>
      <c r="AS65" s="25" t="str">
        <f>INDEX(EUR!$N$5:$N$200,MATCH($AQ65,EUR!$D$5:$D$200,0))</f>
        <v>6M</v>
      </c>
      <c r="AT65" s="27">
        <f>INDEX(EUR!$P$5:$P$200,MATCH($AQ65,EUR!$D$5:$D$200,0))</f>
        <v>34705</v>
      </c>
      <c r="AU65" s="25"/>
      <c r="AV65" s="25">
        <f>INDEX(EUR!$H$5:$H$200,MATCH($AQ65,EUR!$D$5:$D$200,0))</f>
        <v>1</v>
      </c>
      <c r="AW65" s="25">
        <f>INDEX(EUR!$I$5:$I$200,MATCH($AQ65,EUR!$D$5:$D$200,0))</f>
        <v>1</v>
      </c>
      <c r="AX65" s="25">
        <f>INDEX(EUR!$J$5:$J$200,MATCH($AQ65,EUR!$D$5:$D$200,0))</f>
        <v>1</v>
      </c>
      <c r="AY65" s="25">
        <f>INDEX(EUR!$K$5:$K$200,MATCH($AQ65,EUR!$D$5:$D$200,0))</f>
        <v>1</v>
      </c>
      <c r="AZ65" s="25" t="str">
        <f>INDEX(EUR!$L$5:$L$200,MATCH($AQ65,EUR!$D$5:$D$200,0))</f>
        <v>MID</v>
      </c>
      <c r="BP65" s="9" t="str">
        <f>INDEX(GBP!$C$5:$C$200,MATCH($BQ65,GBP!$D$5:$D$200,0))</f>
        <v>IRS</v>
      </c>
      <c r="BQ65" s="9" t="str">
        <f>GBP!$D59</f>
        <v>GBPSB6L25Y=</v>
      </c>
      <c r="BR65" s="25" t="str">
        <f>INDEX(GBP!$B$5:$B$200,MATCH($BQ65,GBP!$D$5:$D$200,0))</f>
        <v>25Y</v>
      </c>
      <c r="BS65" s="25" t="str">
        <f>INDEX(GBP!$N$5:$N$200,MATCH($BQ65,GBP!$D$5:$D$200,0))</f>
        <v>6M</v>
      </c>
      <c r="BT65" s="27">
        <f>INDEX(GBP!$P$5:$P$200,MATCH($BQ65,GBP!$D$5:$D$200,0))</f>
        <v>36020</v>
      </c>
      <c r="BU65" s="25"/>
      <c r="BV65" s="25">
        <f>INDEX(GBP!$H$5:$H$200,MATCH($BQ65,GBP!$D$5:$D$200,0))</f>
        <v>1</v>
      </c>
      <c r="BW65" s="25">
        <f>INDEX(GBP!$I$5:$I$200,MATCH($BQ65,GBP!$D$5:$D$200,0))</f>
        <v>1</v>
      </c>
      <c r="BX65" s="25">
        <f>INDEX(GBP!$J$5:$J$200,MATCH($BQ65,GBP!$D$5:$D$200,0))</f>
        <v>1</v>
      </c>
      <c r="BY65" s="25">
        <f>INDEX(GBP!$K$5:$K$200,MATCH($BQ65,GBP!$D$5:$D$200,0))</f>
        <v>1</v>
      </c>
      <c r="BZ65" s="25" t="str">
        <f>INDEX(GBP!$L$5:$L$200,MATCH($BQ65,GBP!$D$5:$D$200,0))</f>
        <v>MID</v>
      </c>
    </row>
    <row r="66" spans="15:78" x14ac:dyDescent="0.25">
      <c r="P66" s="9" t="str">
        <f>INDEX(USD!$C$5:$C$201,MATCH($Q66,USD!$D$5:$D$201,0))</f>
        <v>FRA</v>
      </c>
      <c r="Q66" s="9" t="str">
        <f>USD!$D62</f>
        <v>USD18X21F=</v>
      </c>
      <c r="R66" s="25" t="str">
        <f>INDEX(USD!$B$5:$B$201,MATCH($Q66,USD!$D$5:$D$201,0))</f>
        <v>1.75Y</v>
      </c>
      <c r="S66" s="25" t="str">
        <f>INDEX(USD!$N$5:$N$201,MATCH($Q66,USD!$D$5:$D$201,0))</f>
        <v>3M</v>
      </c>
      <c r="T66" s="27">
        <f>INDEX(USD!$P$5:$P$201,MATCH($Q66,USD!$D$5:$D$201,0))</f>
        <v>34705</v>
      </c>
      <c r="U66" s="25"/>
      <c r="V66" s="25">
        <f>INDEX(USD!$H$5:$H$201,MATCH($Q66,USD!$D$5:$D$201,0))</f>
        <v>1</v>
      </c>
      <c r="W66" s="25">
        <f>INDEX(USD!$I$5:$I$201,MATCH($Q66,USD!$D$5:$D$201,0))</f>
        <v>1</v>
      </c>
      <c r="X66" s="25">
        <f>INDEX(USD!$J$5:$J$201,MATCH($Q66,USD!$D$5:$D$201,0))</f>
        <v>1</v>
      </c>
      <c r="Y66" s="25">
        <f>INDEX(USD!$K$5:$K$201,MATCH($Q66,USD!$D$5:$D$201,0))</f>
        <v>1</v>
      </c>
      <c r="Z66" s="25" t="str">
        <f>INDEX(USD!$L$5:$L$201,MATCH($Q66,USD!$D$5:$D$201,0))</f>
        <v>MID</v>
      </c>
      <c r="AP66" s="9" t="str">
        <f>INDEX(EUR!$C$5:$C$200,MATCH($AQ66,EUR!$D$5:$D$200,0))</f>
        <v>FRA</v>
      </c>
      <c r="AQ66" s="9" t="str">
        <f>EUR!$D62</f>
        <v>EUR9X15F=</v>
      </c>
      <c r="AR66" s="25" t="str">
        <f>INDEX(EUR!$B$5:$B$200,MATCH($AQ66,EUR!$D$5:$D$200,0))</f>
        <v>1.25Y</v>
      </c>
      <c r="AS66" s="25" t="str">
        <f>INDEX(EUR!$N$5:$N$200,MATCH($AQ66,EUR!$D$5:$D$200,0))</f>
        <v>6M</v>
      </c>
      <c r="AT66" s="27">
        <f>INDEX(EUR!$P$5:$P$200,MATCH($AQ66,EUR!$D$5:$D$200,0))</f>
        <v>36165</v>
      </c>
      <c r="AU66" s="25"/>
      <c r="AV66" s="25">
        <f>INDEX(EUR!$H$5:$H$200,MATCH($AQ66,EUR!$D$5:$D$200,0))</f>
        <v>1</v>
      </c>
      <c r="AW66" s="25">
        <f>INDEX(EUR!$I$5:$I$200,MATCH($AQ66,EUR!$D$5:$D$200,0))</f>
        <v>1</v>
      </c>
      <c r="AX66" s="25">
        <f>INDEX(EUR!$J$5:$J$200,MATCH($AQ66,EUR!$D$5:$D$200,0))</f>
        <v>1</v>
      </c>
      <c r="AY66" s="25">
        <f>INDEX(EUR!$K$5:$K$200,MATCH($AQ66,EUR!$D$5:$D$200,0))</f>
        <v>1</v>
      </c>
      <c r="AZ66" s="25" t="str">
        <f>INDEX(EUR!$L$5:$L$200,MATCH($AQ66,EUR!$D$5:$D$200,0))</f>
        <v>MID</v>
      </c>
      <c r="BP66" s="9" t="str">
        <f>INDEX(GBP!$C$5:$C$200,MATCH($BQ66,GBP!$D$5:$D$200,0))</f>
        <v>IRS</v>
      </c>
      <c r="BQ66" s="9" t="str">
        <f>GBP!$D60</f>
        <v>GBPSB6L30Y=</v>
      </c>
      <c r="BR66" s="25" t="str">
        <f>INDEX(GBP!$B$5:$B$200,MATCH($BQ66,GBP!$D$5:$D$200,0))</f>
        <v>30Y</v>
      </c>
      <c r="BS66" s="25" t="str">
        <f>INDEX(GBP!$N$5:$N$200,MATCH($BQ66,GBP!$D$5:$D$200,0))</f>
        <v>6M</v>
      </c>
      <c r="BT66" s="27">
        <f>INDEX(GBP!$P$5:$P$200,MATCH($BQ66,GBP!$D$5:$D$200,0))</f>
        <v>37851</v>
      </c>
      <c r="BU66" s="25"/>
      <c r="BV66" s="25">
        <f>INDEX(GBP!$H$5:$H$200,MATCH($BQ66,GBP!$D$5:$D$200,0))</f>
        <v>1</v>
      </c>
      <c r="BW66" s="25">
        <f>INDEX(GBP!$I$5:$I$200,MATCH($BQ66,GBP!$D$5:$D$200,0))</f>
        <v>1</v>
      </c>
      <c r="BX66" s="25">
        <f>INDEX(GBP!$J$5:$J$200,MATCH($BQ66,GBP!$D$5:$D$200,0))</f>
        <v>1</v>
      </c>
      <c r="BY66" s="25">
        <f>INDEX(GBP!$K$5:$K$200,MATCH($BQ66,GBP!$D$5:$D$200,0))</f>
        <v>1</v>
      </c>
      <c r="BZ66" s="25" t="str">
        <f>INDEX(GBP!$L$5:$L$200,MATCH($BQ66,GBP!$D$5:$D$200,0))</f>
        <v>MID</v>
      </c>
    </row>
    <row r="67" spans="15:78" x14ac:dyDescent="0.25">
      <c r="P67" s="9" t="str">
        <f>INDEX(USD!$C$5:$C$201,MATCH($Q67,USD!$D$5:$D$201,0))</f>
        <v>FRA</v>
      </c>
      <c r="Q67" s="9" t="str">
        <f>USD!$D63</f>
        <v>USD18X24F=</v>
      </c>
      <c r="R67" s="25" t="str">
        <f>INDEX(USD!$B$5:$B$201,MATCH($Q67,USD!$D$5:$D$201,0))</f>
        <v>2Y</v>
      </c>
      <c r="S67" s="25" t="str">
        <f>INDEX(USD!$N$5:$N$201,MATCH($Q67,USD!$D$5:$D$201,0))</f>
        <v>6M</v>
      </c>
      <c r="T67" s="27">
        <f>INDEX(USD!$P$5:$P$201,MATCH($Q67,USD!$D$5:$D$201,0))</f>
        <v>34705</v>
      </c>
      <c r="U67" s="25"/>
      <c r="V67" s="25">
        <f>INDEX(USD!$H$5:$H$201,MATCH($Q67,USD!$D$5:$D$201,0))</f>
        <v>1</v>
      </c>
      <c r="W67" s="25">
        <f>INDEX(USD!$I$5:$I$201,MATCH($Q67,USD!$D$5:$D$201,0))</f>
        <v>1</v>
      </c>
      <c r="X67" s="25">
        <f>INDEX(USD!$J$5:$J$201,MATCH($Q67,USD!$D$5:$D$201,0))</f>
        <v>1</v>
      </c>
      <c r="Y67" s="25">
        <f>INDEX(USD!$K$5:$K$201,MATCH($Q67,USD!$D$5:$D$201,0))</f>
        <v>1</v>
      </c>
      <c r="Z67" s="25" t="str">
        <f>INDEX(USD!$L$5:$L$201,MATCH($Q67,USD!$D$5:$D$201,0))</f>
        <v>MID</v>
      </c>
      <c r="AP67" s="9" t="str">
        <f>INDEX(EUR!$C$5:$C$200,MATCH($AQ67,EUR!$D$5:$D$200,0))</f>
        <v>FRA</v>
      </c>
      <c r="AQ67" s="9" t="str">
        <f>EUR!$D63</f>
        <v>EUR12X18F=</v>
      </c>
      <c r="AR67" s="25" t="str">
        <f>INDEX(EUR!$B$5:$B$200,MATCH($AQ67,EUR!$D$5:$D$200,0))</f>
        <v>1.5Y</v>
      </c>
      <c r="AS67" s="25" t="str">
        <f>INDEX(EUR!$N$5:$N$200,MATCH($AQ67,EUR!$D$5:$D$200,0))</f>
        <v>6M</v>
      </c>
      <c r="AT67" s="27">
        <f>INDEX(EUR!$P$5:$P$200,MATCH($AQ67,EUR!$D$5:$D$200,0))</f>
        <v>34705</v>
      </c>
      <c r="AU67" s="25"/>
      <c r="AV67" s="25">
        <f>INDEX(EUR!$H$5:$H$200,MATCH($AQ67,EUR!$D$5:$D$200,0))</f>
        <v>1</v>
      </c>
      <c r="AW67" s="25">
        <f>INDEX(EUR!$I$5:$I$200,MATCH($AQ67,EUR!$D$5:$D$200,0))</f>
        <v>1</v>
      </c>
      <c r="AX67" s="25">
        <f>INDEX(EUR!$J$5:$J$200,MATCH($AQ67,EUR!$D$5:$D$200,0))</f>
        <v>1</v>
      </c>
      <c r="AY67" s="25">
        <f>INDEX(EUR!$K$5:$K$200,MATCH($AQ67,EUR!$D$5:$D$200,0))</f>
        <v>1</v>
      </c>
      <c r="AZ67" s="25" t="str">
        <f>INDEX(EUR!$L$5:$L$200,MATCH($AQ67,EUR!$D$5:$D$200,0))</f>
        <v>MID</v>
      </c>
      <c r="BP67" s="9" t="str">
        <f>INDEX(GBP!$C$5:$C$200,MATCH($BQ67,GBP!$D$5:$D$200,0))</f>
        <v>IRS</v>
      </c>
      <c r="BQ67" s="9" t="str">
        <f>GBP!$D61</f>
        <v>GBPSB6L40Y=</v>
      </c>
      <c r="BR67" s="25" t="str">
        <f>INDEX(GBP!$B$5:$B$200,MATCH($BQ67,GBP!$D$5:$D$200,0))</f>
        <v>40Y</v>
      </c>
      <c r="BS67" s="25" t="str">
        <f>INDEX(GBP!$N$5:$N$200,MATCH($BQ67,GBP!$D$5:$D$200,0))</f>
        <v>6M</v>
      </c>
      <c r="BT67" s="27">
        <f>INDEX(GBP!$P$5:$P$200,MATCH($BQ67,GBP!$D$5:$D$200,0))</f>
        <v>37914</v>
      </c>
      <c r="BU67" s="25"/>
      <c r="BV67" s="25">
        <f>INDEX(GBP!$H$5:$H$200,MATCH($BQ67,GBP!$D$5:$D$200,0))</f>
        <v>1</v>
      </c>
      <c r="BW67" s="25">
        <f>INDEX(GBP!$I$5:$I$200,MATCH($BQ67,GBP!$D$5:$D$200,0))</f>
        <v>1</v>
      </c>
      <c r="BX67" s="25">
        <f>INDEX(GBP!$J$5:$J$200,MATCH($BQ67,GBP!$D$5:$D$200,0))</f>
        <v>1</v>
      </c>
      <c r="BY67" s="25">
        <f>INDEX(GBP!$K$5:$K$200,MATCH($BQ67,GBP!$D$5:$D$200,0))</f>
        <v>1</v>
      </c>
      <c r="BZ67" s="25" t="str">
        <f>INDEX(GBP!$L$5:$L$200,MATCH($BQ67,GBP!$D$5:$D$200,0))</f>
        <v>MID</v>
      </c>
    </row>
    <row r="68" spans="15:78" x14ac:dyDescent="0.25">
      <c r="AP68" s="9" t="str">
        <f>INDEX(EUR!$C$5:$C$200,MATCH($AQ68,EUR!$D$5:$D$200,0))</f>
        <v>FRA</v>
      </c>
      <c r="AQ68" s="9" t="str">
        <f>EUR!$D64</f>
        <v>EUR18X24F=</v>
      </c>
      <c r="AR68" s="25" t="str">
        <f>INDEX(EUR!$B$5:$B$200,MATCH($AQ68,EUR!$D$5:$D$200,0))</f>
        <v>2Y</v>
      </c>
      <c r="AS68" s="25" t="str">
        <f>INDEX(EUR!$N$5:$N$200,MATCH($AQ68,EUR!$D$5:$D$200,0))</f>
        <v>6M</v>
      </c>
      <c r="AT68" s="27">
        <f>INDEX(EUR!$P$5:$P$200,MATCH($AQ68,EUR!$D$5:$D$200,0))</f>
        <v>34705</v>
      </c>
      <c r="AU68" s="25"/>
      <c r="AV68" s="25">
        <f>INDEX(EUR!$H$5:$H$200,MATCH($AQ68,EUR!$D$5:$D$200,0))</f>
        <v>1</v>
      </c>
      <c r="AW68" s="25">
        <f>INDEX(EUR!$I$5:$I$200,MATCH($AQ68,EUR!$D$5:$D$200,0))</f>
        <v>1</v>
      </c>
      <c r="AX68" s="25">
        <f>INDEX(EUR!$J$5:$J$200,MATCH($AQ68,EUR!$D$5:$D$200,0))</f>
        <v>1</v>
      </c>
      <c r="AY68" s="25">
        <f>INDEX(EUR!$K$5:$K$200,MATCH($AQ68,EUR!$D$5:$D$200,0))</f>
        <v>1</v>
      </c>
      <c r="AZ68" s="25" t="str">
        <f>INDEX(EUR!$L$5:$L$200,MATCH($AQ68,EUR!$D$5:$D$200,0))</f>
        <v>MID</v>
      </c>
      <c r="BP68" s="9" t="str">
        <f>INDEX(GBP!$C$5:$C$200,MATCH($BQ68,GBP!$D$5:$D$200,0))</f>
        <v>IRS</v>
      </c>
      <c r="BQ68" s="9" t="str">
        <f>GBP!$D62</f>
        <v>GBPSB6L50Y=</v>
      </c>
      <c r="BR68" s="25" t="str">
        <f>INDEX(GBP!$B$5:$B$200,MATCH($BQ68,GBP!$D$5:$D$200,0))</f>
        <v>50Y</v>
      </c>
      <c r="BS68" s="25" t="str">
        <f>INDEX(GBP!$N$5:$N$200,MATCH($BQ68,GBP!$D$5:$D$200,0))</f>
        <v>6M</v>
      </c>
      <c r="BT68" s="27">
        <f>INDEX(GBP!$P$5:$P$200,MATCH($BQ68,GBP!$D$5:$D$200,0))</f>
        <v>37914</v>
      </c>
      <c r="BU68" s="25"/>
      <c r="BV68" s="25">
        <f>INDEX(GBP!$H$5:$H$200,MATCH($BQ68,GBP!$D$5:$D$200,0))</f>
        <v>1</v>
      </c>
      <c r="BW68" s="25">
        <f>INDEX(GBP!$I$5:$I$200,MATCH($BQ68,GBP!$D$5:$D$200,0))</f>
        <v>1</v>
      </c>
      <c r="BX68" s="25">
        <f>INDEX(GBP!$J$5:$J$200,MATCH($BQ68,GBP!$D$5:$D$200,0))</f>
        <v>1</v>
      </c>
      <c r="BY68" s="25">
        <f>INDEX(GBP!$K$5:$K$200,MATCH($BQ68,GBP!$D$5:$D$200,0))</f>
        <v>1</v>
      </c>
      <c r="BZ68" s="25" t="str">
        <f>INDEX(GBP!$L$5:$L$200,MATCH($BQ68,GBP!$D$5:$D$200,0))</f>
        <v>MID</v>
      </c>
    </row>
    <row r="69" spans="15:78" ht="15.75" x14ac:dyDescent="0.25">
      <c r="O69" s="8" t="s">
        <v>3</v>
      </c>
      <c r="P69" s="8" t="s">
        <v>55</v>
      </c>
      <c r="Q69" s="8" t="s">
        <v>56</v>
      </c>
      <c r="R69" s="8" t="s">
        <v>0</v>
      </c>
      <c r="S69" s="8" t="s">
        <v>235</v>
      </c>
      <c r="T69" s="8" t="s">
        <v>566</v>
      </c>
      <c r="U69" s="8" t="s">
        <v>565</v>
      </c>
      <c r="V69" s="8" t="s">
        <v>567</v>
      </c>
      <c r="W69" s="8" t="s">
        <v>568</v>
      </c>
      <c r="X69" s="8" t="s">
        <v>569</v>
      </c>
      <c r="Y69" s="8" t="s">
        <v>570</v>
      </c>
      <c r="Z69" s="8" t="s">
        <v>564</v>
      </c>
      <c r="AP69" s="9" t="str">
        <f>INDEX(EUR!$C$5:$C$200,MATCH($AQ69,EUR!$D$5:$D$200,0))</f>
        <v>FRA</v>
      </c>
      <c r="AQ69" s="9" t="str">
        <f>EUR!$D65</f>
        <v>EUR6X18F=</v>
      </c>
      <c r="AR69" s="25" t="str">
        <f>INDEX(EUR!$B$5:$B$200,MATCH($AQ69,EUR!$D$5:$D$200,0))</f>
        <v>1.5Y</v>
      </c>
      <c r="AS69" s="25" t="str">
        <f>INDEX(EUR!$N$5:$N$200,MATCH($AQ69,EUR!$D$5:$D$200,0))</f>
        <v>12M</v>
      </c>
      <c r="AT69" s="27">
        <f>INDEX(EUR!$P$5:$P$200,MATCH($AQ69,EUR!$D$5:$D$200,0))</f>
        <v>34705</v>
      </c>
      <c r="AU69" s="25"/>
      <c r="AV69" s="25">
        <f>INDEX(EUR!$H$5:$H$200,MATCH($AQ69,EUR!$D$5:$D$200,0))</f>
        <v>1</v>
      </c>
      <c r="AW69" s="25">
        <f>INDEX(EUR!$I$5:$I$200,MATCH($AQ69,EUR!$D$5:$D$200,0))</f>
        <v>1</v>
      </c>
      <c r="AX69" s="25">
        <f>INDEX(EUR!$J$5:$J$200,MATCH($AQ69,EUR!$D$5:$D$200,0))</f>
        <v>1</v>
      </c>
      <c r="AY69" s="25">
        <f>INDEX(EUR!$K$5:$K$200,MATCH($AQ69,EUR!$D$5:$D$200,0))</f>
        <v>1</v>
      </c>
      <c r="AZ69" s="25" t="str">
        <f>INDEX(EUR!$L$5:$L$200,MATCH($AQ69,EUR!$D$5:$D$200,0))</f>
        <v>MID</v>
      </c>
    </row>
    <row r="70" spans="15:78" x14ac:dyDescent="0.25">
      <c r="P70" s="9" t="str">
        <f>INDEX(USD!$C$5:$C$201,MATCH($Q70,USD!$D$5:$D$201,0))</f>
        <v>IRS</v>
      </c>
      <c r="Q70" s="9" t="str">
        <f>USD!$D64</f>
        <v>USDAM3L1Y=</v>
      </c>
      <c r="R70" s="25" t="str">
        <f>INDEX(USD!$B$5:$B$201,MATCH($Q70,USD!$D$5:$D$201,0))</f>
        <v>1Y</v>
      </c>
      <c r="S70" s="25" t="str">
        <f>INDEX(USD!$N$5:$N$201,MATCH($Q70,USD!$D$5:$D$201,0))</f>
        <v>3M</v>
      </c>
      <c r="T70" s="27">
        <f>INDEX(USD!$P$5:$P$201,MATCH($Q70,USD!$D$5:$D$201,0))</f>
        <v>35072</v>
      </c>
      <c r="U70" s="25"/>
      <c r="V70" s="25">
        <f>INDEX(USD!$H$5:$H$201,MATCH($Q70,USD!$D$5:$D$201,0))</f>
        <v>1</v>
      </c>
      <c r="W70" s="25">
        <f>INDEX(USD!$I$5:$I$201,MATCH($Q70,USD!$D$5:$D$201,0))</f>
        <v>1</v>
      </c>
      <c r="X70" s="25">
        <f>INDEX(USD!$J$5:$J$201,MATCH($Q70,USD!$D$5:$D$201,0))</f>
        <v>1</v>
      </c>
      <c r="Y70" s="25">
        <f>INDEX(USD!$K$5:$K$201,MATCH($Q70,USD!$D$5:$D$201,0))</f>
        <v>1</v>
      </c>
      <c r="Z70" s="25" t="str">
        <f>INDEX(USD!$L$5:$L$201,MATCH($Q70,USD!$D$5:$D$201,0))</f>
        <v>MID</v>
      </c>
      <c r="AP70" s="9" t="str">
        <f>INDEX(EUR!$C$5:$C$200,MATCH($AQ70,EUR!$D$5:$D$200,0))</f>
        <v>FRA</v>
      </c>
      <c r="AQ70" s="9" t="str">
        <f>EUR!$D66</f>
        <v>EUR12X24F=</v>
      </c>
      <c r="AR70" s="25" t="str">
        <f>INDEX(EUR!$B$5:$B$200,MATCH($AQ70,EUR!$D$5:$D$200,0))</f>
        <v>2Y</v>
      </c>
      <c r="AS70" s="25" t="str">
        <f>INDEX(EUR!$N$5:$N$200,MATCH($AQ70,EUR!$D$5:$D$200,0))</f>
        <v>12M</v>
      </c>
      <c r="AT70" s="27">
        <f>INDEX(EUR!$P$5:$P$200,MATCH($AQ70,EUR!$D$5:$D$200,0))</f>
        <v>34705</v>
      </c>
      <c r="AU70" s="25"/>
      <c r="AV70" s="25">
        <f>INDEX(EUR!$H$5:$H$200,MATCH($AQ70,EUR!$D$5:$D$200,0))</f>
        <v>1</v>
      </c>
      <c r="AW70" s="25">
        <f>INDEX(EUR!$I$5:$I$200,MATCH($AQ70,EUR!$D$5:$D$200,0))</f>
        <v>1</v>
      </c>
      <c r="AX70" s="25">
        <f>INDEX(EUR!$J$5:$J$200,MATCH($AQ70,EUR!$D$5:$D$200,0))</f>
        <v>1</v>
      </c>
      <c r="AY70" s="25">
        <f>INDEX(EUR!$K$5:$K$200,MATCH($AQ70,EUR!$D$5:$D$200,0))</f>
        <v>1</v>
      </c>
      <c r="AZ70" s="25" t="str">
        <f>INDEX(EUR!$L$5:$L$200,MATCH($AQ70,EUR!$D$5:$D$200,0))</f>
        <v>MID</v>
      </c>
    </row>
    <row r="71" spans="15:78" x14ac:dyDescent="0.25">
      <c r="P71" s="9" t="str">
        <f>INDEX(USD!$C$5:$C$201,MATCH($Q71,USD!$D$5:$D$201,0))</f>
        <v>IRS</v>
      </c>
      <c r="Q71" s="9" t="str">
        <f>USD!$D65</f>
        <v>USDAM3L2Y=</v>
      </c>
      <c r="R71" s="25" t="str">
        <f>INDEX(USD!$B$5:$B$201,MATCH($Q71,USD!$D$5:$D$201,0))</f>
        <v>2Y</v>
      </c>
      <c r="S71" s="25" t="str">
        <f>INDEX(USD!$N$5:$N$201,MATCH($Q71,USD!$D$5:$D$201,0))</f>
        <v>3M</v>
      </c>
      <c r="T71" s="27">
        <f>INDEX(USD!$P$5:$P$201,MATCH($Q71,USD!$D$5:$D$201,0))</f>
        <v>32875</v>
      </c>
      <c r="U71" s="25"/>
      <c r="V71" s="25">
        <f>INDEX(USD!$H$5:$H$201,MATCH($Q71,USD!$D$5:$D$201,0))</f>
        <v>1</v>
      </c>
      <c r="W71" s="25">
        <f>INDEX(USD!$I$5:$I$201,MATCH($Q71,USD!$D$5:$D$201,0))</f>
        <v>1</v>
      </c>
      <c r="X71" s="25">
        <f>INDEX(USD!$J$5:$J$201,MATCH($Q71,USD!$D$5:$D$201,0))</f>
        <v>1</v>
      </c>
      <c r="Y71" s="25">
        <f>INDEX(USD!$K$5:$K$201,MATCH($Q71,USD!$D$5:$D$201,0))</f>
        <v>1</v>
      </c>
      <c r="Z71" s="25" t="str">
        <f>INDEX(USD!$L$5:$L$201,MATCH($Q71,USD!$D$5:$D$201,0))</f>
        <v>MID</v>
      </c>
    </row>
    <row r="72" spans="15:78" ht="15.75" x14ac:dyDescent="0.25">
      <c r="P72" s="9" t="str">
        <f>INDEX(USD!$C$5:$C$201,MATCH($Q72,USD!$D$5:$D$201,0))</f>
        <v>IRS</v>
      </c>
      <c r="Q72" s="9" t="str">
        <f>USD!$D66</f>
        <v>USDAM3L3Y=</v>
      </c>
      <c r="R72" s="25" t="str">
        <f>INDEX(USD!$B$5:$B$201,MATCH($Q72,USD!$D$5:$D$201,0))</f>
        <v>3Y</v>
      </c>
      <c r="S72" s="25" t="str">
        <f>INDEX(USD!$N$5:$N$201,MATCH($Q72,USD!$D$5:$D$201,0))</f>
        <v>3M</v>
      </c>
      <c r="T72" s="27">
        <f>INDEX(USD!$P$5:$P$201,MATCH($Q72,USD!$D$5:$D$201,0))</f>
        <v>32875</v>
      </c>
      <c r="U72" s="25"/>
      <c r="V72" s="25">
        <f>INDEX(USD!$H$5:$H$201,MATCH($Q72,USD!$D$5:$D$201,0))</f>
        <v>1</v>
      </c>
      <c r="W72" s="25">
        <f>INDEX(USD!$I$5:$I$201,MATCH($Q72,USD!$D$5:$D$201,0))</f>
        <v>1</v>
      </c>
      <c r="X72" s="25">
        <f>INDEX(USD!$J$5:$J$201,MATCH($Q72,USD!$D$5:$D$201,0))</f>
        <v>1</v>
      </c>
      <c r="Y72" s="25">
        <f>INDEX(USD!$K$5:$K$201,MATCH($Q72,USD!$D$5:$D$201,0))</f>
        <v>1</v>
      </c>
      <c r="Z72" s="25" t="str">
        <f>INDEX(USD!$L$5:$L$201,MATCH($Q72,USD!$D$5:$D$201,0))</f>
        <v>MID</v>
      </c>
      <c r="AO72" s="8" t="s">
        <v>3</v>
      </c>
      <c r="AP72" s="8" t="s">
        <v>55</v>
      </c>
      <c r="AQ72" s="8" t="s">
        <v>56</v>
      </c>
      <c r="AR72" s="8" t="s">
        <v>0</v>
      </c>
      <c r="AS72" s="8" t="s">
        <v>235</v>
      </c>
      <c r="AT72" s="8" t="s">
        <v>566</v>
      </c>
      <c r="AU72" s="8" t="s">
        <v>565</v>
      </c>
      <c r="AV72" s="8" t="s">
        <v>567</v>
      </c>
      <c r="AW72" s="8" t="s">
        <v>568</v>
      </c>
      <c r="AX72" s="8" t="s">
        <v>569</v>
      </c>
      <c r="AY72" s="8" t="s">
        <v>570</v>
      </c>
      <c r="AZ72" s="8" t="s">
        <v>564</v>
      </c>
    </row>
    <row r="73" spans="15:78" x14ac:dyDescent="0.25">
      <c r="P73" s="9" t="str">
        <f>INDEX(USD!$C$5:$C$201,MATCH($Q73,USD!$D$5:$D$201,0))</f>
        <v>IRS</v>
      </c>
      <c r="Q73" s="9" t="str">
        <f>USD!$D67</f>
        <v>USDAM3L4Y=</v>
      </c>
      <c r="R73" s="25" t="str">
        <f>INDEX(USD!$B$5:$B$201,MATCH($Q73,USD!$D$5:$D$201,0))</f>
        <v>4Y</v>
      </c>
      <c r="S73" s="25" t="str">
        <f>INDEX(USD!$N$5:$N$201,MATCH($Q73,USD!$D$5:$D$201,0))</f>
        <v>3M</v>
      </c>
      <c r="T73" s="27">
        <f>INDEX(USD!$P$5:$P$201,MATCH($Q73,USD!$D$5:$D$201,0))</f>
        <v>32875</v>
      </c>
      <c r="U73" s="25"/>
      <c r="V73" s="25">
        <f>INDEX(USD!$H$5:$H$201,MATCH($Q73,USD!$D$5:$D$201,0))</f>
        <v>1</v>
      </c>
      <c r="W73" s="25">
        <f>INDEX(USD!$I$5:$I$201,MATCH($Q73,USD!$D$5:$D$201,0))</f>
        <v>1</v>
      </c>
      <c r="X73" s="25">
        <f>INDEX(USD!$J$5:$J$201,MATCH($Q73,USD!$D$5:$D$201,0))</f>
        <v>1</v>
      </c>
      <c r="Y73" s="25">
        <f>INDEX(USD!$K$5:$K$201,MATCH($Q73,USD!$D$5:$D$201,0))</f>
        <v>1</v>
      </c>
      <c r="Z73" s="25" t="str">
        <f>INDEX(USD!$L$5:$L$201,MATCH($Q73,USD!$D$5:$D$201,0))</f>
        <v>MID</v>
      </c>
      <c r="AP73" s="9" t="str">
        <f>INDEX(EUR!$C$5:$C$200,MATCH($AQ73,EUR!$D$5:$D$200,0))</f>
        <v>IRS</v>
      </c>
      <c r="AQ73" s="9" t="str">
        <f>EUR!$D67</f>
        <v>EURAB6E1Y=</v>
      </c>
      <c r="AR73" s="25" t="str">
        <f>INDEX(EUR!$B$5:$B$200,MATCH($AQ73,EUR!$D$5:$D$200,0))</f>
        <v>1Y</v>
      </c>
      <c r="AS73" s="25" t="str">
        <f>INDEX(EUR!$N$5:$N$200,MATCH($AQ73,EUR!$D$5:$D$200,0))</f>
        <v>6M</v>
      </c>
      <c r="AT73" s="27">
        <f>INDEX(EUR!$P$5:$P$200,MATCH($AQ73,EUR!$D$5:$D$200,0))</f>
        <v>36129</v>
      </c>
      <c r="AU73" s="25"/>
      <c r="AV73" s="25">
        <f>INDEX(EUR!$H$5:$H$200,MATCH($AQ73,EUR!$D$5:$D$200,0))</f>
        <v>1</v>
      </c>
      <c r="AW73" s="25">
        <f>INDEX(EUR!$I$5:$I$200,MATCH($AQ73,EUR!$D$5:$D$200,0))</f>
        <v>1</v>
      </c>
      <c r="AX73" s="25">
        <f>INDEX(EUR!$J$5:$J$200,MATCH($AQ73,EUR!$D$5:$D$200,0))</f>
        <v>1</v>
      </c>
      <c r="AY73" s="25">
        <f>INDEX(EUR!$K$5:$K$200,MATCH($AQ73,EUR!$D$5:$D$200,0))</f>
        <v>1</v>
      </c>
      <c r="AZ73" s="25" t="str">
        <f>INDEX(EUR!$L$5:$L$200,MATCH($AQ73,EUR!$D$5:$D$200,0))</f>
        <v>MID</v>
      </c>
    </row>
    <row r="74" spans="15:78" x14ac:dyDescent="0.25">
      <c r="P74" s="9" t="str">
        <f>INDEX(USD!$C$5:$C$201,MATCH($Q74,USD!$D$5:$D$201,0))</f>
        <v>IRS</v>
      </c>
      <c r="Q74" s="9" t="str">
        <f>USD!$D68</f>
        <v>USDAM3L5Y=</v>
      </c>
      <c r="R74" s="25" t="str">
        <f>INDEX(USD!$B$5:$B$201,MATCH($Q74,USD!$D$5:$D$201,0))</f>
        <v>5Y</v>
      </c>
      <c r="S74" s="25" t="str">
        <f>INDEX(USD!$N$5:$N$201,MATCH($Q74,USD!$D$5:$D$201,0))</f>
        <v>3M</v>
      </c>
      <c r="T74" s="27">
        <f>INDEX(USD!$P$5:$P$201,MATCH($Q74,USD!$D$5:$D$201,0))</f>
        <v>32875</v>
      </c>
      <c r="U74" s="25"/>
      <c r="V74" s="25">
        <f>INDEX(USD!$H$5:$H$201,MATCH($Q74,USD!$D$5:$D$201,0))</f>
        <v>1</v>
      </c>
      <c r="W74" s="25">
        <f>INDEX(USD!$I$5:$I$201,MATCH($Q74,USD!$D$5:$D$201,0))</f>
        <v>1</v>
      </c>
      <c r="X74" s="25">
        <f>INDEX(USD!$J$5:$J$201,MATCH($Q74,USD!$D$5:$D$201,0))</f>
        <v>1</v>
      </c>
      <c r="Y74" s="25">
        <f>INDEX(USD!$K$5:$K$201,MATCH($Q74,USD!$D$5:$D$201,0))</f>
        <v>1</v>
      </c>
      <c r="Z74" s="25" t="str">
        <f>INDEX(USD!$L$5:$L$201,MATCH($Q74,USD!$D$5:$D$201,0))</f>
        <v>MID</v>
      </c>
      <c r="AP74" s="9" t="str">
        <f>INDEX(EUR!$C$5:$C$200,MATCH($AQ74,EUR!$D$5:$D$200,0))</f>
        <v>IRS</v>
      </c>
      <c r="AQ74" s="9" t="str">
        <f>EUR!$D68</f>
        <v>EURAB6E18M=</v>
      </c>
      <c r="AR74" s="25" t="str">
        <f>INDEX(EUR!$B$5:$B$200,MATCH($AQ74,EUR!$D$5:$D$200,0))</f>
        <v>18M</v>
      </c>
      <c r="AS74" s="25" t="str">
        <f>INDEX(EUR!$N$5:$N$200,MATCH($AQ74,EUR!$D$5:$D$200,0))</f>
        <v>6M</v>
      </c>
      <c r="AT74" s="27">
        <f>INDEX(EUR!$P$5:$P$200,MATCH($AQ74,EUR!$D$5:$D$200,0))</f>
        <v>36201</v>
      </c>
      <c r="AU74" s="25"/>
      <c r="AV74" s="25">
        <f>INDEX(EUR!$H$5:$H$200,MATCH($AQ74,EUR!$D$5:$D$200,0))</f>
        <v>1</v>
      </c>
      <c r="AW74" s="25">
        <f>INDEX(EUR!$I$5:$I$200,MATCH($AQ74,EUR!$D$5:$D$200,0))</f>
        <v>1</v>
      </c>
      <c r="AX74" s="25">
        <f>INDEX(EUR!$J$5:$J$200,MATCH($AQ74,EUR!$D$5:$D$200,0))</f>
        <v>1</v>
      </c>
      <c r="AY74" s="25">
        <f>INDEX(EUR!$K$5:$K$200,MATCH($AQ74,EUR!$D$5:$D$200,0))</f>
        <v>1</v>
      </c>
      <c r="AZ74" s="25" t="str">
        <f>INDEX(EUR!$L$5:$L$200,MATCH($AQ74,EUR!$D$5:$D$200,0))</f>
        <v>MID</v>
      </c>
    </row>
    <row r="75" spans="15:78" x14ac:dyDescent="0.25">
      <c r="P75" s="9" t="str">
        <f>INDEX(USD!$C$5:$C$201,MATCH($Q75,USD!$D$5:$D$201,0))</f>
        <v>IRS</v>
      </c>
      <c r="Q75" s="9" t="str">
        <f>USD!$D69</f>
        <v>USDAM3L6Y=</v>
      </c>
      <c r="R75" s="25" t="str">
        <f>INDEX(USD!$B$5:$B$201,MATCH($Q75,USD!$D$5:$D$201,0))</f>
        <v>6Y</v>
      </c>
      <c r="S75" s="25" t="str">
        <f>INDEX(USD!$N$5:$N$201,MATCH($Q75,USD!$D$5:$D$201,0))</f>
        <v>3M</v>
      </c>
      <c r="T75" s="27">
        <f>INDEX(USD!$P$5:$P$201,MATCH($Q75,USD!$D$5:$D$201,0))</f>
        <v>35298</v>
      </c>
      <c r="U75" s="25"/>
      <c r="V75" s="25">
        <f>INDEX(USD!$H$5:$H$201,MATCH($Q75,USD!$D$5:$D$201,0))</f>
        <v>1</v>
      </c>
      <c r="W75" s="25">
        <f>INDEX(USD!$I$5:$I$201,MATCH($Q75,USD!$D$5:$D$201,0))</f>
        <v>1</v>
      </c>
      <c r="X75" s="25">
        <f>INDEX(USD!$J$5:$J$201,MATCH($Q75,USD!$D$5:$D$201,0))</f>
        <v>1</v>
      </c>
      <c r="Y75" s="25">
        <f>INDEX(USD!$K$5:$K$201,MATCH($Q75,USD!$D$5:$D$201,0))</f>
        <v>1</v>
      </c>
      <c r="Z75" s="25" t="str">
        <f>INDEX(USD!$L$5:$L$201,MATCH($Q75,USD!$D$5:$D$201,0))</f>
        <v>MID</v>
      </c>
      <c r="AP75" s="9" t="str">
        <f>INDEX(EUR!$C$5:$C$200,MATCH($AQ75,EUR!$D$5:$D$200,0))</f>
        <v>IRS</v>
      </c>
      <c r="AQ75" s="9" t="str">
        <f>EUR!$D69</f>
        <v>EURAB6E2Y=</v>
      </c>
      <c r="AR75" s="25" t="str">
        <f>INDEX(EUR!$B$5:$B$200,MATCH($AQ75,EUR!$D$5:$D$200,0))</f>
        <v>2Y</v>
      </c>
      <c r="AS75" s="25" t="str">
        <f>INDEX(EUR!$N$5:$N$200,MATCH($AQ75,EUR!$D$5:$D$200,0))</f>
        <v>6M</v>
      </c>
      <c r="AT75" s="27">
        <f>INDEX(EUR!$P$5:$P$200,MATCH($AQ75,EUR!$D$5:$D$200,0))</f>
        <v>32875</v>
      </c>
      <c r="AU75" s="25"/>
      <c r="AV75" s="25">
        <f>INDEX(EUR!$H$5:$H$200,MATCH($AQ75,EUR!$D$5:$D$200,0))</f>
        <v>1</v>
      </c>
      <c r="AW75" s="25">
        <f>INDEX(EUR!$I$5:$I$200,MATCH($AQ75,EUR!$D$5:$D$200,0))</f>
        <v>1</v>
      </c>
      <c r="AX75" s="25">
        <f>INDEX(EUR!$J$5:$J$200,MATCH($AQ75,EUR!$D$5:$D$200,0))</f>
        <v>1</v>
      </c>
      <c r="AY75" s="25">
        <f>INDEX(EUR!$K$5:$K$200,MATCH($AQ75,EUR!$D$5:$D$200,0))</f>
        <v>1</v>
      </c>
      <c r="AZ75" s="25" t="str">
        <f>INDEX(EUR!$L$5:$L$200,MATCH($AQ75,EUR!$D$5:$D$200,0))</f>
        <v>MID</v>
      </c>
    </row>
    <row r="76" spans="15:78" x14ac:dyDescent="0.25">
      <c r="P76" s="9" t="str">
        <f>INDEX(USD!$C$5:$C$201,MATCH($Q76,USD!$D$5:$D$201,0))</f>
        <v>IRS</v>
      </c>
      <c r="Q76" s="9" t="str">
        <f>USD!$D70</f>
        <v>USDAM3L7Y=</v>
      </c>
      <c r="R76" s="25" t="str">
        <f>INDEX(USD!$B$5:$B$201,MATCH($Q76,USD!$D$5:$D$201,0))</f>
        <v>7Y</v>
      </c>
      <c r="S76" s="25" t="str">
        <f>INDEX(USD!$N$5:$N$201,MATCH($Q76,USD!$D$5:$D$201,0))</f>
        <v>3M</v>
      </c>
      <c r="T76" s="27">
        <f>INDEX(USD!$P$5:$P$201,MATCH($Q76,USD!$D$5:$D$201,0))</f>
        <v>32875</v>
      </c>
      <c r="U76" s="25"/>
      <c r="V76" s="25">
        <f>INDEX(USD!$H$5:$H$201,MATCH($Q76,USD!$D$5:$D$201,0))</f>
        <v>1</v>
      </c>
      <c r="W76" s="25">
        <f>INDEX(USD!$I$5:$I$201,MATCH($Q76,USD!$D$5:$D$201,0))</f>
        <v>1</v>
      </c>
      <c r="X76" s="25">
        <f>INDEX(USD!$J$5:$J$201,MATCH($Q76,USD!$D$5:$D$201,0))</f>
        <v>1</v>
      </c>
      <c r="Y76" s="25">
        <f>INDEX(USD!$K$5:$K$201,MATCH($Q76,USD!$D$5:$D$201,0))</f>
        <v>1</v>
      </c>
      <c r="Z76" s="25" t="str">
        <f>INDEX(USD!$L$5:$L$201,MATCH($Q76,USD!$D$5:$D$201,0))</f>
        <v>MID</v>
      </c>
      <c r="AP76" s="9" t="str">
        <f>INDEX(EUR!$C$5:$C$200,MATCH($AQ76,EUR!$D$5:$D$200,0))</f>
        <v>IRS</v>
      </c>
      <c r="AQ76" s="9" t="str">
        <f>EUR!$D70</f>
        <v>EURAB6E3Y=</v>
      </c>
      <c r="AR76" s="25" t="str">
        <f>INDEX(EUR!$B$5:$B$200,MATCH($AQ76,EUR!$D$5:$D$200,0))</f>
        <v>3Y</v>
      </c>
      <c r="AS76" s="25" t="str">
        <f>INDEX(EUR!$N$5:$N$200,MATCH($AQ76,EUR!$D$5:$D$200,0))</f>
        <v>6M</v>
      </c>
      <c r="AT76" s="27">
        <f>INDEX(EUR!$P$5:$P$200,MATCH($AQ76,EUR!$D$5:$D$200,0))</f>
        <v>32875</v>
      </c>
      <c r="AU76" s="25"/>
      <c r="AV76" s="25">
        <f>INDEX(EUR!$H$5:$H$200,MATCH($AQ76,EUR!$D$5:$D$200,0))</f>
        <v>1</v>
      </c>
      <c r="AW76" s="25">
        <f>INDEX(EUR!$I$5:$I$200,MATCH($AQ76,EUR!$D$5:$D$200,0))</f>
        <v>1</v>
      </c>
      <c r="AX76" s="25">
        <f>INDEX(EUR!$J$5:$J$200,MATCH($AQ76,EUR!$D$5:$D$200,0))</f>
        <v>1</v>
      </c>
      <c r="AY76" s="25">
        <f>INDEX(EUR!$K$5:$K$200,MATCH($AQ76,EUR!$D$5:$D$200,0))</f>
        <v>1</v>
      </c>
      <c r="AZ76" s="25" t="str">
        <f>INDEX(EUR!$L$5:$L$200,MATCH($AQ76,EUR!$D$5:$D$200,0))</f>
        <v>MID</v>
      </c>
    </row>
    <row r="77" spans="15:78" x14ac:dyDescent="0.25">
      <c r="P77" s="9" t="str">
        <f>INDEX(USD!$C$5:$C$201,MATCH($Q77,USD!$D$5:$D$201,0))</f>
        <v>IRS</v>
      </c>
      <c r="Q77" s="9" t="str">
        <f>USD!$D71</f>
        <v>USDAM3L8Y=</v>
      </c>
      <c r="R77" s="25" t="str">
        <f>INDEX(USD!$B$5:$B$201,MATCH($Q77,USD!$D$5:$D$201,0))</f>
        <v>8Y</v>
      </c>
      <c r="S77" s="25" t="str">
        <f>INDEX(USD!$N$5:$N$201,MATCH($Q77,USD!$D$5:$D$201,0))</f>
        <v>3M</v>
      </c>
      <c r="T77" s="27">
        <f>INDEX(USD!$P$5:$P$201,MATCH($Q77,USD!$D$5:$D$201,0))</f>
        <v>35298</v>
      </c>
      <c r="U77" s="25"/>
      <c r="V77" s="25">
        <f>INDEX(USD!$H$5:$H$201,MATCH($Q77,USD!$D$5:$D$201,0))</f>
        <v>1</v>
      </c>
      <c r="W77" s="25">
        <f>INDEX(USD!$I$5:$I$201,MATCH($Q77,USD!$D$5:$D$201,0))</f>
        <v>1</v>
      </c>
      <c r="X77" s="25">
        <f>INDEX(USD!$J$5:$J$201,MATCH($Q77,USD!$D$5:$D$201,0))</f>
        <v>1</v>
      </c>
      <c r="Y77" s="25">
        <f>INDEX(USD!$K$5:$K$201,MATCH($Q77,USD!$D$5:$D$201,0))</f>
        <v>1</v>
      </c>
      <c r="Z77" s="25" t="str">
        <f>INDEX(USD!$L$5:$L$201,MATCH($Q77,USD!$D$5:$D$201,0))</f>
        <v>MID</v>
      </c>
      <c r="AP77" s="9" t="str">
        <f>INDEX(EUR!$C$5:$C$200,MATCH($AQ77,EUR!$D$5:$D$200,0))</f>
        <v>IRS</v>
      </c>
      <c r="AQ77" s="9" t="str">
        <f>EUR!$D71</f>
        <v>EURAB6E4Y=</v>
      </c>
      <c r="AR77" s="25" t="str">
        <f>INDEX(EUR!$B$5:$B$200,MATCH($AQ77,EUR!$D$5:$D$200,0))</f>
        <v>4Y</v>
      </c>
      <c r="AS77" s="25" t="str">
        <f>INDEX(EUR!$N$5:$N$200,MATCH($AQ77,EUR!$D$5:$D$200,0))</f>
        <v>6M</v>
      </c>
      <c r="AT77" s="27">
        <f>INDEX(EUR!$P$5:$P$200,MATCH($AQ77,EUR!$D$5:$D$200,0))</f>
        <v>32875</v>
      </c>
      <c r="AU77" s="25"/>
      <c r="AV77" s="25">
        <f>INDEX(EUR!$H$5:$H$200,MATCH($AQ77,EUR!$D$5:$D$200,0))</f>
        <v>1</v>
      </c>
      <c r="AW77" s="25">
        <f>INDEX(EUR!$I$5:$I$200,MATCH($AQ77,EUR!$D$5:$D$200,0))</f>
        <v>1</v>
      </c>
      <c r="AX77" s="25">
        <f>INDEX(EUR!$J$5:$J$200,MATCH($AQ77,EUR!$D$5:$D$200,0))</f>
        <v>1</v>
      </c>
      <c r="AY77" s="25">
        <f>INDEX(EUR!$K$5:$K$200,MATCH($AQ77,EUR!$D$5:$D$200,0))</f>
        <v>1</v>
      </c>
      <c r="AZ77" s="25" t="str">
        <f>INDEX(EUR!$L$5:$L$200,MATCH($AQ77,EUR!$D$5:$D$200,0))</f>
        <v>MID</v>
      </c>
    </row>
    <row r="78" spans="15:78" x14ac:dyDescent="0.25">
      <c r="P78" s="9" t="str">
        <f>INDEX(USD!$C$5:$C$201,MATCH($Q78,USD!$D$5:$D$201,0))</f>
        <v>IRS</v>
      </c>
      <c r="Q78" s="9" t="str">
        <f>USD!$D72</f>
        <v>USDAM3L9Y=</v>
      </c>
      <c r="R78" s="25" t="str">
        <f>INDEX(USD!$B$5:$B$201,MATCH($Q78,USD!$D$5:$D$201,0))</f>
        <v>9Y</v>
      </c>
      <c r="S78" s="25" t="str">
        <f>INDEX(USD!$N$5:$N$201,MATCH($Q78,USD!$D$5:$D$201,0))</f>
        <v>3M</v>
      </c>
      <c r="T78" s="27">
        <f>INDEX(USD!$P$5:$P$201,MATCH($Q78,USD!$D$5:$D$201,0))</f>
        <v>35299</v>
      </c>
      <c r="U78" s="25"/>
      <c r="V78" s="25">
        <f>INDEX(USD!$H$5:$H$201,MATCH($Q78,USD!$D$5:$D$201,0))</f>
        <v>1</v>
      </c>
      <c r="W78" s="25">
        <f>INDEX(USD!$I$5:$I$201,MATCH($Q78,USD!$D$5:$D$201,0))</f>
        <v>1</v>
      </c>
      <c r="X78" s="25">
        <f>INDEX(USD!$J$5:$J$201,MATCH($Q78,USD!$D$5:$D$201,0))</f>
        <v>1</v>
      </c>
      <c r="Y78" s="25">
        <f>INDEX(USD!$K$5:$K$201,MATCH($Q78,USD!$D$5:$D$201,0))</f>
        <v>1</v>
      </c>
      <c r="Z78" s="25" t="str">
        <f>INDEX(USD!$L$5:$L$201,MATCH($Q78,USD!$D$5:$D$201,0))</f>
        <v>MID</v>
      </c>
      <c r="AP78" s="9" t="str">
        <f>INDEX(EUR!$C$5:$C$200,MATCH($AQ78,EUR!$D$5:$D$200,0))</f>
        <v>IRS</v>
      </c>
      <c r="AQ78" s="9" t="str">
        <f>EUR!$D72</f>
        <v>EURAB6E5Y=</v>
      </c>
      <c r="AR78" s="25" t="str">
        <f>INDEX(EUR!$B$5:$B$200,MATCH($AQ78,EUR!$D$5:$D$200,0))</f>
        <v>5Y</v>
      </c>
      <c r="AS78" s="25" t="str">
        <f>INDEX(EUR!$N$5:$N$200,MATCH($AQ78,EUR!$D$5:$D$200,0))</f>
        <v>6M</v>
      </c>
      <c r="AT78" s="27">
        <f>INDEX(EUR!$P$5:$P$200,MATCH($AQ78,EUR!$D$5:$D$200,0))</f>
        <v>32875</v>
      </c>
      <c r="AU78" s="25"/>
      <c r="AV78" s="25">
        <f>INDEX(EUR!$H$5:$H$200,MATCH($AQ78,EUR!$D$5:$D$200,0))</f>
        <v>1</v>
      </c>
      <c r="AW78" s="25">
        <f>INDEX(EUR!$I$5:$I$200,MATCH($AQ78,EUR!$D$5:$D$200,0))</f>
        <v>1</v>
      </c>
      <c r="AX78" s="25">
        <f>INDEX(EUR!$J$5:$J$200,MATCH($AQ78,EUR!$D$5:$D$200,0))</f>
        <v>1</v>
      </c>
      <c r="AY78" s="25">
        <f>INDEX(EUR!$K$5:$K$200,MATCH($AQ78,EUR!$D$5:$D$200,0))</f>
        <v>1</v>
      </c>
      <c r="AZ78" s="25" t="str">
        <f>INDEX(EUR!$L$5:$L$200,MATCH($AQ78,EUR!$D$5:$D$200,0))</f>
        <v>MID</v>
      </c>
    </row>
    <row r="79" spans="15:78" x14ac:dyDescent="0.25">
      <c r="P79" s="9" t="str">
        <f>INDEX(USD!$C$5:$C$201,MATCH($Q79,USD!$D$5:$D$201,0))</f>
        <v>IRS</v>
      </c>
      <c r="Q79" s="9" t="str">
        <f>USD!$D73</f>
        <v>USDAM3L10Y=</v>
      </c>
      <c r="R79" s="25" t="str">
        <f>INDEX(USD!$B$5:$B$201,MATCH($Q79,USD!$D$5:$D$201,0))</f>
        <v>10Y</v>
      </c>
      <c r="S79" s="25" t="str">
        <f>INDEX(USD!$N$5:$N$201,MATCH($Q79,USD!$D$5:$D$201,0))</f>
        <v>3M</v>
      </c>
      <c r="T79" s="27">
        <f>INDEX(USD!$P$5:$P$201,MATCH($Q79,USD!$D$5:$D$201,0))</f>
        <v>32875</v>
      </c>
      <c r="U79" s="25"/>
      <c r="V79" s="25">
        <f>INDEX(USD!$H$5:$H$201,MATCH($Q79,USD!$D$5:$D$201,0))</f>
        <v>1</v>
      </c>
      <c r="W79" s="25">
        <f>INDEX(USD!$I$5:$I$201,MATCH($Q79,USD!$D$5:$D$201,0))</f>
        <v>1</v>
      </c>
      <c r="X79" s="25">
        <f>INDEX(USD!$J$5:$J$201,MATCH($Q79,USD!$D$5:$D$201,0))</f>
        <v>1</v>
      </c>
      <c r="Y79" s="25">
        <f>INDEX(USD!$K$5:$K$201,MATCH($Q79,USD!$D$5:$D$201,0))</f>
        <v>1</v>
      </c>
      <c r="Z79" s="25" t="str">
        <f>INDEX(USD!$L$5:$L$201,MATCH($Q79,USD!$D$5:$D$201,0))</f>
        <v>MID</v>
      </c>
      <c r="AP79" s="9" t="str">
        <f>INDEX(EUR!$C$5:$C$200,MATCH($AQ79,EUR!$D$5:$D$200,0))</f>
        <v>IRS</v>
      </c>
      <c r="AQ79" s="9" t="str">
        <f>EUR!$D73</f>
        <v>EURAB6E6Y=</v>
      </c>
      <c r="AR79" s="25" t="str">
        <f>INDEX(EUR!$B$5:$B$200,MATCH($AQ79,EUR!$D$5:$D$200,0))</f>
        <v>6Y</v>
      </c>
      <c r="AS79" s="25" t="str">
        <f>INDEX(EUR!$N$5:$N$200,MATCH($AQ79,EUR!$D$5:$D$200,0))</f>
        <v>6M</v>
      </c>
      <c r="AT79" s="27">
        <f>INDEX(EUR!$P$5:$P$200,MATCH($AQ79,EUR!$D$5:$D$200,0))</f>
        <v>34561</v>
      </c>
      <c r="AU79" s="25"/>
      <c r="AV79" s="25">
        <f>INDEX(EUR!$H$5:$H$200,MATCH($AQ79,EUR!$D$5:$D$200,0))</f>
        <v>1</v>
      </c>
      <c r="AW79" s="25">
        <f>INDEX(EUR!$I$5:$I$200,MATCH($AQ79,EUR!$D$5:$D$200,0))</f>
        <v>1</v>
      </c>
      <c r="AX79" s="25">
        <f>INDEX(EUR!$J$5:$J$200,MATCH($AQ79,EUR!$D$5:$D$200,0))</f>
        <v>1</v>
      </c>
      <c r="AY79" s="25">
        <f>INDEX(EUR!$K$5:$K$200,MATCH($AQ79,EUR!$D$5:$D$200,0))</f>
        <v>1</v>
      </c>
      <c r="AZ79" s="25" t="str">
        <f>INDEX(EUR!$L$5:$L$200,MATCH($AQ79,EUR!$D$5:$D$200,0))</f>
        <v>MID</v>
      </c>
    </row>
    <row r="80" spans="15:78" x14ac:dyDescent="0.25">
      <c r="P80" s="9" t="str">
        <f>INDEX(USD!$C$5:$C$201,MATCH($Q80,USD!$D$5:$D$201,0))</f>
        <v>IRS</v>
      </c>
      <c r="Q80" s="9" t="str">
        <f>USD!$D74</f>
        <v>USDAM3L12Y=</v>
      </c>
      <c r="R80" s="25" t="str">
        <f>INDEX(USD!$B$5:$B$201,MATCH($Q80,USD!$D$5:$D$201,0))</f>
        <v>12Y</v>
      </c>
      <c r="S80" s="25" t="str">
        <f>INDEX(USD!$N$5:$N$201,MATCH($Q80,USD!$D$5:$D$201,0))</f>
        <v>3M</v>
      </c>
      <c r="T80" s="27">
        <f>INDEX(USD!$P$5:$P$201,MATCH($Q80,USD!$D$5:$D$201,0))</f>
        <v>35648</v>
      </c>
      <c r="U80" s="25"/>
      <c r="V80" s="25">
        <f>INDEX(USD!$H$5:$H$201,MATCH($Q80,USD!$D$5:$D$201,0))</f>
        <v>1</v>
      </c>
      <c r="W80" s="25">
        <f>INDEX(USD!$I$5:$I$201,MATCH($Q80,USD!$D$5:$D$201,0))</f>
        <v>1</v>
      </c>
      <c r="X80" s="25">
        <f>INDEX(USD!$J$5:$J$201,MATCH($Q80,USD!$D$5:$D$201,0))</f>
        <v>1</v>
      </c>
      <c r="Y80" s="25">
        <f>INDEX(USD!$K$5:$K$201,MATCH($Q80,USD!$D$5:$D$201,0))</f>
        <v>1</v>
      </c>
      <c r="Z80" s="25" t="str">
        <f>INDEX(USD!$L$5:$L$201,MATCH($Q80,USD!$D$5:$D$201,0))</f>
        <v>MID</v>
      </c>
      <c r="AP80" s="9" t="str">
        <f>INDEX(EUR!$C$5:$C$200,MATCH($AQ80,EUR!$D$5:$D$200,0))</f>
        <v>IRS</v>
      </c>
      <c r="AQ80" s="9" t="str">
        <f>EUR!$D74</f>
        <v>EURAB6E7Y=</v>
      </c>
      <c r="AR80" s="25" t="str">
        <f>INDEX(EUR!$B$5:$B$200,MATCH($AQ80,EUR!$D$5:$D$200,0))</f>
        <v>7Y</v>
      </c>
      <c r="AS80" s="25" t="str">
        <f>INDEX(EUR!$N$5:$N$200,MATCH($AQ80,EUR!$D$5:$D$200,0))</f>
        <v>6M</v>
      </c>
      <c r="AT80" s="27">
        <f>INDEX(EUR!$P$5:$P$200,MATCH($AQ80,EUR!$D$5:$D$200,0))</f>
        <v>32875</v>
      </c>
      <c r="AU80" s="25"/>
      <c r="AV80" s="25">
        <f>INDEX(EUR!$H$5:$H$200,MATCH($AQ80,EUR!$D$5:$D$200,0))</f>
        <v>1</v>
      </c>
      <c r="AW80" s="25">
        <f>INDEX(EUR!$I$5:$I$200,MATCH($AQ80,EUR!$D$5:$D$200,0))</f>
        <v>1</v>
      </c>
      <c r="AX80" s="25">
        <f>INDEX(EUR!$J$5:$J$200,MATCH($AQ80,EUR!$D$5:$D$200,0))</f>
        <v>1</v>
      </c>
      <c r="AY80" s="25">
        <f>INDEX(EUR!$K$5:$K$200,MATCH($AQ80,EUR!$D$5:$D$200,0))</f>
        <v>1</v>
      </c>
      <c r="AZ80" s="25" t="str">
        <f>INDEX(EUR!$L$5:$L$200,MATCH($AQ80,EUR!$D$5:$D$200,0))</f>
        <v>MID</v>
      </c>
    </row>
    <row r="81" spans="16:52" x14ac:dyDescent="0.25">
      <c r="P81" s="9" t="str">
        <f>INDEX(USD!$C$5:$C$201,MATCH($Q81,USD!$D$5:$D$201,0))</f>
        <v>IRS</v>
      </c>
      <c r="Q81" s="9" t="str">
        <f>USD!$D75</f>
        <v>USDAM3L15Y=</v>
      </c>
      <c r="R81" s="25" t="str">
        <f>INDEX(USD!$B$5:$B$201,MATCH($Q81,USD!$D$5:$D$201,0))</f>
        <v>15Y</v>
      </c>
      <c r="S81" s="25" t="str">
        <f>INDEX(USD!$N$5:$N$201,MATCH($Q81,USD!$D$5:$D$201,0))</f>
        <v>3M</v>
      </c>
      <c r="T81" s="27">
        <f>INDEX(USD!$P$5:$P$201,MATCH($Q81,USD!$D$5:$D$201,0))</f>
        <v>35648</v>
      </c>
      <c r="U81" s="25"/>
      <c r="V81" s="25">
        <f>INDEX(USD!$H$5:$H$201,MATCH($Q81,USD!$D$5:$D$201,0))</f>
        <v>1</v>
      </c>
      <c r="W81" s="25">
        <f>INDEX(USD!$I$5:$I$201,MATCH($Q81,USD!$D$5:$D$201,0))</f>
        <v>1</v>
      </c>
      <c r="X81" s="25">
        <f>INDEX(USD!$J$5:$J$201,MATCH($Q81,USD!$D$5:$D$201,0))</f>
        <v>1</v>
      </c>
      <c r="Y81" s="25">
        <f>INDEX(USD!$K$5:$K$201,MATCH($Q81,USD!$D$5:$D$201,0))</f>
        <v>1</v>
      </c>
      <c r="Z81" s="25" t="str">
        <f>INDEX(USD!$L$5:$L$201,MATCH($Q81,USD!$D$5:$D$201,0))</f>
        <v>MID</v>
      </c>
      <c r="AP81" s="9" t="str">
        <f>INDEX(EUR!$C$5:$C$200,MATCH($AQ81,EUR!$D$5:$D$200,0))</f>
        <v>IRS</v>
      </c>
      <c r="AQ81" s="9" t="str">
        <f>EUR!$D75</f>
        <v>EURAB6E8Y=</v>
      </c>
      <c r="AR81" s="25" t="str">
        <f>INDEX(EUR!$B$5:$B$200,MATCH($AQ81,EUR!$D$5:$D$200,0))</f>
        <v>8Y</v>
      </c>
      <c r="AS81" s="25" t="str">
        <f>INDEX(EUR!$N$5:$N$200,MATCH($AQ81,EUR!$D$5:$D$200,0))</f>
        <v>6M</v>
      </c>
      <c r="AT81" s="27">
        <f>INDEX(EUR!$P$5:$P$200,MATCH($AQ81,EUR!$D$5:$D$200,0))</f>
        <v>34561</v>
      </c>
      <c r="AU81" s="25"/>
      <c r="AV81" s="25">
        <f>INDEX(EUR!$H$5:$H$200,MATCH($AQ81,EUR!$D$5:$D$200,0))</f>
        <v>1</v>
      </c>
      <c r="AW81" s="25">
        <f>INDEX(EUR!$I$5:$I$200,MATCH($AQ81,EUR!$D$5:$D$200,0))</f>
        <v>1</v>
      </c>
      <c r="AX81" s="25">
        <f>INDEX(EUR!$J$5:$J$200,MATCH($AQ81,EUR!$D$5:$D$200,0))</f>
        <v>1</v>
      </c>
      <c r="AY81" s="25">
        <f>INDEX(EUR!$K$5:$K$200,MATCH($AQ81,EUR!$D$5:$D$200,0))</f>
        <v>1</v>
      </c>
      <c r="AZ81" s="25" t="str">
        <f>INDEX(EUR!$L$5:$L$200,MATCH($AQ81,EUR!$D$5:$D$200,0))</f>
        <v>MID</v>
      </c>
    </row>
    <row r="82" spans="16:52" x14ac:dyDescent="0.25">
      <c r="P82" s="9" t="str">
        <f>INDEX(USD!$C$5:$C$201,MATCH($Q82,USD!$D$5:$D$201,0))</f>
        <v>IRS</v>
      </c>
      <c r="Q82" s="9" t="str">
        <f>USD!$D76</f>
        <v>USDAM3L20Y=</v>
      </c>
      <c r="R82" s="25" t="str">
        <f>INDEX(USD!$B$5:$B$201,MATCH($Q82,USD!$D$5:$D$201,0))</f>
        <v>20Y</v>
      </c>
      <c r="S82" s="25" t="str">
        <f>INDEX(USD!$N$5:$N$201,MATCH($Q82,USD!$D$5:$D$201,0))</f>
        <v>3M</v>
      </c>
      <c r="T82" s="27">
        <f>INDEX(USD!$P$5:$P$201,MATCH($Q82,USD!$D$5:$D$201,0))</f>
        <v>35648</v>
      </c>
      <c r="U82" s="25"/>
      <c r="V82" s="25">
        <f>INDEX(USD!$H$5:$H$201,MATCH($Q82,USD!$D$5:$D$201,0))</f>
        <v>1</v>
      </c>
      <c r="W82" s="25">
        <f>INDEX(USD!$I$5:$I$201,MATCH($Q82,USD!$D$5:$D$201,0))</f>
        <v>1</v>
      </c>
      <c r="X82" s="25">
        <f>INDEX(USD!$J$5:$J$201,MATCH($Q82,USD!$D$5:$D$201,0))</f>
        <v>1</v>
      </c>
      <c r="Y82" s="25">
        <f>INDEX(USD!$K$5:$K$201,MATCH($Q82,USD!$D$5:$D$201,0))</f>
        <v>1</v>
      </c>
      <c r="Z82" s="25" t="str">
        <f>INDEX(USD!$L$5:$L$201,MATCH($Q82,USD!$D$5:$D$201,0))</f>
        <v>MID</v>
      </c>
      <c r="AP82" s="9" t="str">
        <f>INDEX(EUR!$C$5:$C$200,MATCH($AQ82,EUR!$D$5:$D$200,0))</f>
        <v>IRS</v>
      </c>
      <c r="AQ82" s="9" t="str">
        <f>EUR!$D76</f>
        <v>EURAB6E9Y=</v>
      </c>
      <c r="AR82" s="25" t="str">
        <f>INDEX(EUR!$B$5:$B$200,MATCH($AQ82,EUR!$D$5:$D$200,0))</f>
        <v>9Y</v>
      </c>
      <c r="AS82" s="25" t="str">
        <f>INDEX(EUR!$N$5:$N$200,MATCH($AQ82,EUR!$D$5:$D$200,0))</f>
        <v>6M</v>
      </c>
      <c r="AT82" s="27">
        <f>INDEX(EUR!$P$5:$P$200,MATCH($AQ82,EUR!$D$5:$D$200,0))</f>
        <v>34561</v>
      </c>
      <c r="AU82" s="25"/>
      <c r="AV82" s="25">
        <f>INDEX(EUR!$H$5:$H$200,MATCH($AQ82,EUR!$D$5:$D$200,0))</f>
        <v>1</v>
      </c>
      <c r="AW82" s="25">
        <f>INDEX(EUR!$I$5:$I$200,MATCH($AQ82,EUR!$D$5:$D$200,0))</f>
        <v>1</v>
      </c>
      <c r="AX82" s="25">
        <f>INDEX(EUR!$J$5:$J$200,MATCH($AQ82,EUR!$D$5:$D$200,0))</f>
        <v>1</v>
      </c>
      <c r="AY82" s="25">
        <f>INDEX(EUR!$K$5:$K$200,MATCH($AQ82,EUR!$D$5:$D$200,0))</f>
        <v>1</v>
      </c>
      <c r="AZ82" s="25" t="str">
        <f>INDEX(EUR!$L$5:$L$200,MATCH($AQ82,EUR!$D$5:$D$200,0))</f>
        <v>MID</v>
      </c>
    </row>
    <row r="83" spans="16:52" x14ac:dyDescent="0.25">
      <c r="P83" s="9" t="str">
        <f>INDEX(USD!$C$5:$C$201,MATCH($Q83,USD!$D$5:$D$201,0))</f>
        <v>IRS</v>
      </c>
      <c r="Q83" s="9" t="str">
        <f>USD!$D77</f>
        <v>USDAM3L25Y=</v>
      </c>
      <c r="R83" s="25" t="str">
        <f>INDEX(USD!$B$5:$B$201,MATCH($Q83,USD!$D$5:$D$201,0))</f>
        <v>25Y</v>
      </c>
      <c r="S83" s="25" t="str">
        <f>INDEX(USD!$N$5:$N$201,MATCH($Q83,USD!$D$5:$D$201,0))</f>
        <v>3M</v>
      </c>
      <c r="T83" s="27">
        <f>INDEX(USD!$P$5:$P$201,MATCH($Q83,USD!$D$5:$D$201,0))</f>
        <v>35648</v>
      </c>
      <c r="U83" s="25"/>
      <c r="V83" s="25">
        <f>INDEX(USD!$H$5:$H$201,MATCH($Q83,USD!$D$5:$D$201,0))</f>
        <v>1</v>
      </c>
      <c r="W83" s="25">
        <f>INDEX(USD!$I$5:$I$201,MATCH($Q83,USD!$D$5:$D$201,0))</f>
        <v>1</v>
      </c>
      <c r="X83" s="25">
        <f>INDEX(USD!$J$5:$J$201,MATCH($Q83,USD!$D$5:$D$201,0))</f>
        <v>1</v>
      </c>
      <c r="Y83" s="25">
        <f>INDEX(USD!$K$5:$K$201,MATCH($Q83,USD!$D$5:$D$201,0))</f>
        <v>1</v>
      </c>
      <c r="Z83" s="25" t="str">
        <f>INDEX(USD!$L$5:$L$201,MATCH($Q83,USD!$D$5:$D$201,0))</f>
        <v>MID</v>
      </c>
      <c r="AP83" s="9" t="str">
        <f>INDEX(EUR!$C$5:$C$200,MATCH($AQ83,EUR!$D$5:$D$200,0))</f>
        <v>IRS</v>
      </c>
      <c r="AQ83" s="9" t="str">
        <f>EUR!$D77</f>
        <v>EURAB6E10Y=</v>
      </c>
      <c r="AR83" s="25" t="str">
        <f>INDEX(EUR!$B$5:$B$200,MATCH($AQ83,EUR!$D$5:$D$200,0))</f>
        <v>10Y</v>
      </c>
      <c r="AS83" s="25" t="str">
        <f>INDEX(EUR!$N$5:$N$200,MATCH($AQ83,EUR!$D$5:$D$200,0))</f>
        <v>6M</v>
      </c>
      <c r="AT83" s="27">
        <f>INDEX(EUR!$P$5:$P$200,MATCH($AQ83,EUR!$D$5:$D$200,0))</f>
        <v>32875</v>
      </c>
      <c r="AU83" s="25"/>
      <c r="AV83" s="25">
        <f>INDEX(EUR!$H$5:$H$200,MATCH($AQ83,EUR!$D$5:$D$200,0))</f>
        <v>1</v>
      </c>
      <c r="AW83" s="25">
        <f>INDEX(EUR!$I$5:$I$200,MATCH($AQ83,EUR!$D$5:$D$200,0))</f>
        <v>1</v>
      </c>
      <c r="AX83" s="25">
        <f>INDEX(EUR!$J$5:$J$200,MATCH($AQ83,EUR!$D$5:$D$200,0))</f>
        <v>1</v>
      </c>
      <c r="AY83" s="25">
        <f>INDEX(EUR!$K$5:$K$200,MATCH($AQ83,EUR!$D$5:$D$200,0))</f>
        <v>1</v>
      </c>
      <c r="AZ83" s="25" t="str">
        <f>INDEX(EUR!$L$5:$L$200,MATCH($AQ83,EUR!$D$5:$D$200,0))</f>
        <v>MID</v>
      </c>
    </row>
    <row r="84" spans="16:52" x14ac:dyDescent="0.25">
      <c r="P84" s="9" t="str">
        <f>INDEX(USD!$C$5:$C$201,MATCH($Q84,USD!$D$5:$D$201,0))</f>
        <v>IRS</v>
      </c>
      <c r="Q84" s="9" t="str">
        <f>USD!$D78</f>
        <v>USDAM3L30Y=</v>
      </c>
      <c r="R84" s="25" t="str">
        <f>INDEX(USD!$B$5:$B$201,MATCH($Q84,USD!$D$5:$D$201,0))</f>
        <v>30Y</v>
      </c>
      <c r="S84" s="25" t="str">
        <f>INDEX(USD!$N$5:$N$201,MATCH($Q84,USD!$D$5:$D$201,0))</f>
        <v>3M</v>
      </c>
      <c r="T84" s="27">
        <f>INDEX(USD!$P$5:$P$201,MATCH($Q84,USD!$D$5:$D$201,0))</f>
        <v>35648</v>
      </c>
      <c r="U84" s="25"/>
      <c r="V84" s="25">
        <f>INDEX(USD!$H$5:$H$201,MATCH($Q84,USD!$D$5:$D$201,0))</f>
        <v>1</v>
      </c>
      <c r="W84" s="25">
        <f>INDEX(USD!$I$5:$I$201,MATCH($Q84,USD!$D$5:$D$201,0))</f>
        <v>1</v>
      </c>
      <c r="X84" s="25">
        <f>INDEX(USD!$J$5:$J$201,MATCH($Q84,USD!$D$5:$D$201,0))</f>
        <v>1</v>
      </c>
      <c r="Y84" s="25">
        <f>INDEX(USD!$K$5:$K$201,MATCH($Q84,USD!$D$5:$D$201,0))</f>
        <v>1</v>
      </c>
      <c r="Z84" s="25" t="str">
        <f>INDEX(USD!$L$5:$L$201,MATCH($Q84,USD!$D$5:$D$201,0))</f>
        <v>MID</v>
      </c>
      <c r="AP84" s="9" t="str">
        <f>INDEX(EUR!$C$5:$C$200,MATCH($AQ84,EUR!$D$5:$D$200,0))</f>
        <v>IRS</v>
      </c>
      <c r="AQ84" s="9" t="str">
        <f>EUR!$D78</f>
        <v>EURAB6E11Y=</v>
      </c>
      <c r="AR84" s="25" t="str">
        <f>INDEX(EUR!$B$5:$B$200,MATCH($AQ84,EUR!$D$5:$D$200,0))</f>
        <v>11Y</v>
      </c>
      <c r="AS84" s="25" t="str">
        <f>INDEX(EUR!$N$5:$N$200,MATCH($AQ84,EUR!$D$5:$D$200,0))</f>
        <v>6M</v>
      </c>
      <c r="AT84" s="27">
        <f>INDEX(EUR!$P$5:$P$200,MATCH($AQ84,EUR!$D$5:$D$200,0))</f>
        <v>36164</v>
      </c>
      <c r="AU84" s="25"/>
      <c r="AV84" s="25">
        <f>INDEX(EUR!$H$5:$H$200,MATCH($AQ84,EUR!$D$5:$D$200,0))</f>
        <v>1</v>
      </c>
      <c r="AW84" s="25">
        <f>INDEX(EUR!$I$5:$I$200,MATCH($AQ84,EUR!$D$5:$D$200,0))</f>
        <v>1</v>
      </c>
      <c r="AX84" s="25">
        <f>INDEX(EUR!$J$5:$J$200,MATCH($AQ84,EUR!$D$5:$D$200,0))</f>
        <v>1</v>
      </c>
      <c r="AY84" s="25">
        <f>INDEX(EUR!$K$5:$K$200,MATCH($AQ84,EUR!$D$5:$D$200,0))</f>
        <v>1</v>
      </c>
      <c r="AZ84" s="25" t="str">
        <f>INDEX(EUR!$L$5:$L$200,MATCH($AQ84,EUR!$D$5:$D$200,0))</f>
        <v>MID</v>
      </c>
    </row>
    <row r="85" spans="16:52" x14ac:dyDescent="0.25">
      <c r="P85" s="9" t="str">
        <f>INDEX(USD!$C$5:$C$201,MATCH($Q85,USD!$D$5:$D$201,0))</f>
        <v>IRS</v>
      </c>
      <c r="Q85" s="9" t="str">
        <f>USD!$D79</f>
        <v>USDAM3L40Y=</v>
      </c>
      <c r="R85" s="25" t="str">
        <f>INDEX(USD!$B$5:$B$201,MATCH($Q85,USD!$D$5:$D$201,0))</f>
        <v>40Y</v>
      </c>
      <c r="S85" s="25" t="str">
        <f>INDEX(USD!$N$5:$N$201,MATCH($Q85,USD!$D$5:$D$201,0))</f>
        <v>3M</v>
      </c>
      <c r="T85" s="27">
        <f>INDEX(USD!$P$5:$P$201,MATCH($Q85,USD!$D$5:$D$201,0))</f>
        <v>39245</v>
      </c>
      <c r="U85" s="25"/>
      <c r="V85" s="25">
        <f>INDEX(USD!$H$5:$H$201,MATCH($Q85,USD!$D$5:$D$201,0))</f>
        <v>1</v>
      </c>
      <c r="W85" s="25">
        <f>INDEX(USD!$I$5:$I$201,MATCH($Q85,USD!$D$5:$D$201,0))</f>
        <v>1</v>
      </c>
      <c r="X85" s="25">
        <f>INDEX(USD!$J$5:$J$201,MATCH($Q85,USD!$D$5:$D$201,0))</f>
        <v>1</v>
      </c>
      <c r="Y85" s="25">
        <f>INDEX(USD!$K$5:$K$201,MATCH($Q85,USD!$D$5:$D$201,0))</f>
        <v>1</v>
      </c>
      <c r="Z85" s="25" t="str">
        <f>INDEX(USD!$L$5:$L$201,MATCH($Q85,USD!$D$5:$D$201,0))</f>
        <v>MID</v>
      </c>
      <c r="AP85" s="9" t="str">
        <f>INDEX(EUR!$C$5:$C$200,MATCH($AQ85,EUR!$D$5:$D$200,0))</f>
        <v>IRS</v>
      </c>
      <c r="AQ85" s="9" t="str">
        <f>EUR!$D79</f>
        <v>EURAB6E12Y=</v>
      </c>
      <c r="AR85" s="25" t="str">
        <f>INDEX(EUR!$B$5:$B$200,MATCH($AQ85,EUR!$D$5:$D$200,0))</f>
        <v>12Y</v>
      </c>
      <c r="AS85" s="25" t="str">
        <f>INDEX(EUR!$N$5:$N$200,MATCH($AQ85,EUR!$D$5:$D$200,0))</f>
        <v>6M</v>
      </c>
      <c r="AT85" s="27">
        <f>INDEX(EUR!$P$5:$P$200,MATCH($AQ85,EUR!$D$5:$D$200,0))</f>
        <v>36125</v>
      </c>
      <c r="AU85" s="25"/>
      <c r="AV85" s="25">
        <f>INDEX(EUR!$H$5:$H$200,MATCH($AQ85,EUR!$D$5:$D$200,0))</f>
        <v>1</v>
      </c>
      <c r="AW85" s="25">
        <f>INDEX(EUR!$I$5:$I$200,MATCH($AQ85,EUR!$D$5:$D$200,0))</f>
        <v>1</v>
      </c>
      <c r="AX85" s="25">
        <f>INDEX(EUR!$J$5:$J$200,MATCH($AQ85,EUR!$D$5:$D$200,0))</f>
        <v>1</v>
      </c>
      <c r="AY85" s="25">
        <f>INDEX(EUR!$K$5:$K$200,MATCH($AQ85,EUR!$D$5:$D$200,0))</f>
        <v>1</v>
      </c>
      <c r="AZ85" s="25" t="str">
        <f>INDEX(EUR!$L$5:$L$200,MATCH($AQ85,EUR!$D$5:$D$200,0))</f>
        <v>MID</v>
      </c>
    </row>
    <row r="86" spans="16:52" x14ac:dyDescent="0.25">
      <c r="P86" s="9" t="str">
        <f>INDEX(USD!$C$5:$C$201,MATCH($Q86,USD!$D$5:$D$201,0))</f>
        <v>IRS</v>
      </c>
      <c r="Q86" s="9" t="str">
        <f>USD!$D80</f>
        <v>USDAM3L50Y=</v>
      </c>
      <c r="R86" s="25" t="str">
        <f>INDEX(USD!$B$5:$B$201,MATCH($Q86,USD!$D$5:$D$201,0))</f>
        <v>50Y</v>
      </c>
      <c r="S86" s="25" t="str">
        <f>INDEX(USD!$N$5:$N$201,MATCH($Q86,USD!$D$5:$D$201,0))</f>
        <v>3M</v>
      </c>
      <c r="T86" s="27">
        <f>INDEX(USD!$P$5:$P$201,MATCH($Q86,USD!$D$5:$D$201,0))</f>
        <v>39245</v>
      </c>
      <c r="U86" s="25"/>
      <c r="V86" s="25">
        <f>INDEX(USD!$H$5:$H$201,MATCH($Q86,USD!$D$5:$D$201,0))</f>
        <v>1</v>
      </c>
      <c r="W86" s="25">
        <f>INDEX(USD!$I$5:$I$201,MATCH($Q86,USD!$D$5:$D$201,0))</f>
        <v>1</v>
      </c>
      <c r="X86" s="25">
        <f>INDEX(USD!$J$5:$J$201,MATCH($Q86,USD!$D$5:$D$201,0))</f>
        <v>1</v>
      </c>
      <c r="Y86" s="25">
        <f>INDEX(USD!$K$5:$K$201,MATCH($Q86,USD!$D$5:$D$201,0))</f>
        <v>1</v>
      </c>
      <c r="Z86" s="25" t="str">
        <f>INDEX(USD!$L$5:$L$201,MATCH($Q86,USD!$D$5:$D$201,0))</f>
        <v>MID</v>
      </c>
      <c r="AP86" s="9" t="str">
        <f>INDEX(EUR!$C$5:$C$200,MATCH($AQ86,EUR!$D$5:$D$200,0))</f>
        <v>IRS</v>
      </c>
      <c r="AQ86" s="9" t="str">
        <f>EUR!$D80</f>
        <v>EURAB6E13Y=</v>
      </c>
      <c r="AR86" s="25" t="str">
        <f>INDEX(EUR!$B$5:$B$200,MATCH($AQ86,EUR!$D$5:$D$200,0))</f>
        <v>13Y</v>
      </c>
      <c r="AS86" s="25" t="str">
        <f>INDEX(EUR!$N$5:$N$200,MATCH($AQ86,EUR!$D$5:$D$200,0))</f>
        <v>6M</v>
      </c>
      <c r="AT86" s="27">
        <f>INDEX(EUR!$P$5:$P$200,MATCH($AQ86,EUR!$D$5:$D$200,0))</f>
        <v>37083</v>
      </c>
      <c r="AU86" s="25"/>
      <c r="AV86" s="25">
        <f>INDEX(EUR!$H$5:$H$200,MATCH($AQ86,EUR!$D$5:$D$200,0))</f>
        <v>1</v>
      </c>
      <c r="AW86" s="25">
        <f>INDEX(EUR!$I$5:$I$200,MATCH($AQ86,EUR!$D$5:$D$200,0))</f>
        <v>1</v>
      </c>
      <c r="AX86" s="25">
        <f>INDEX(EUR!$J$5:$J$200,MATCH($AQ86,EUR!$D$5:$D$200,0))</f>
        <v>1</v>
      </c>
      <c r="AY86" s="25">
        <f>INDEX(EUR!$K$5:$K$200,MATCH($AQ86,EUR!$D$5:$D$200,0))</f>
        <v>1</v>
      </c>
      <c r="AZ86" s="25" t="str">
        <f>INDEX(EUR!$L$5:$L$200,MATCH($AQ86,EUR!$D$5:$D$200,0))</f>
        <v>MID</v>
      </c>
    </row>
    <row r="87" spans="16:52" x14ac:dyDescent="0.25">
      <c r="AP87" s="9" t="str">
        <f>INDEX(EUR!$C$5:$C$200,MATCH($AQ87,EUR!$D$5:$D$200,0))</f>
        <v>IRS</v>
      </c>
      <c r="AQ87" s="9" t="str">
        <f>EUR!$D81</f>
        <v>EURAB6E14Y=</v>
      </c>
      <c r="AR87" s="25" t="str">
        <f>INDEX(EUR!$B$5:$B$200,MATCH($AQ87,EUR!$D$5:$D$200,0))</f>
        <v>14Y</v>
      </c>
      <c r="AS87" s="25" t="str">
        <f>INDEX(EUR!$N$5:$N$200,MATCH($AQ87,EUR!$D$5:$D$200,0))</f>
        <v>6M</v>
      </c>
      <c r="AT87" s="27">
        <f>INDEX(EUR!$P$5:$P$200,MATCH($AQ87,EUR!$D$5:$D$200,0))</f>
        <v>37083</v>
      </c>
      <c r="AU87" s="25"/>
      <c r="AV87" s="25">
        <f>INDEX(EUR!$H$5:$H$200,MATCH($AQ87,EUR!$D$5:$D$200,0))</f>
        <v>1</v>
      </c>
      <c r="AW87" s="25">
        <f>INDEX(EUR!$I$5:$I$200,MATCH($AQ87,EUR!$D$5:$D$200,0))</f>
        <v>1</v>
      </c>
      <c r="AX87" s="25">
        <f>INDEX(EUR!$J$5:$J$200,MATCH($AQ87,EUR!$D$5:$D$200,0))</f>
        <v>1</v>
      </c>
      <c r="AY87" s="25">
        <f>INDEX(EUR!$K$5:$K$200,MATCH($AQ87,EUR!$D$5:$D$200,0))</f>
        <v>1</v>
      </c>
      <c r="AZ87" s="25" t="str">
        <f>INDEX(EUR!$L$5:$L$200,MATCH($AQ87,EUR!$D$5:$D$200,0))</f>
        <v>MID</v>
      </c>
    </row>
    <row r="88" spans="16:52" x14ac:dyDescent="0.25">
      <c r="AP88" s="9" t="str">
        <f>INDEX(EUR!$C$5:$C$200,MATCH($AQ88,EUR!$D$5:$D$200,0))</f>
        <v>IRS</v>
      </c>
      <c r="AQ88" s="9" t="str">
        <f>EUR!$D82</f>
        <v>EURAB6E15Y=</v>
      </c>
      <c r="AR88" s="25" t="str">
        <f>INDEX(EUR!$B$5:$B$200,MATCH($AQ88,EUR!$D$5:$D$200,0))</f>
        <v>15Y</v>
      </c>
      <c r="AS88" s="25" t="str">
        <f>INDEX(EUR!$N$5:$N$200,MATCH($AQ88,EUR!$D$5:$D$200,0))</f>
        <v>6M</v>
      </c>
      <c r="AT88" s="27">
        <f>INDEX(EUR!$P$5:$P$200,MATCH($AQ88,EUR!$D$5:$D$200,0))</f>
        <v>35354</v>
      </c>
      <c r="AU88" s="25"/>
      <c r="AV88" s="25">
        <f>INDEX(EUR!$H$5:$H$200,MATCH($AQ88,EUR!$D$5:$D$200,0))</f>
        <v>1</v>
      </c>
      <c r="AW88" s="25">
        <f>INDEX(EUR!$I$5:$I$200,MATCH($AQ88,EUR!$D$5:$D$200,0))</f>
        <v>1</v>
      </c>
      <c r="AX88" s="25">
        <f>INDEX(EUR!$J$5:$J$200,MATCH($AQ88,EUR!$D$5:$D$200,0))</f>
        <v>1</v>
      </c>
      <c r="AY88" s="25">
        <f>INDEX(EUR!$K$5:$K$200,MATCH($AQ88,EUR!$D$5:$D$200,0))</f>
        <v>1</v>
      </c>
      <c r="AZ88" s="25" t="str">
        <f>INDEX(EUR!$L$5:$L$200,MATCH($AQ88,EUR!$D$5:$D$200,0))</f>
        <v>MID</v>
      </c>
    </row>
    <row r="89" spans="16:52" x14ac:dyDescent="0.25">
      <c r="AP89" s="9" t="str">
        <f>INDEX(EUR!$C$5:$C$200,MATCH($AQ89,EUR!$D$5:$D$200,0))</f>
        <v>IRS</v>
      </c>
      <c r="AQ89" s="9" t="str">
        <f>EUR!$D83</f>
        <v>EURAB6E16Y=</v>
      </c>
      <c r="AR89" s="25" t="str">
        <f>INDEX(EUR!$B$5:$B$200,MATCH($AQ89,EUR!$D$5:$D$200,0))</f>
        <v>16Y</v>
      </c>
      <c r="AS89" s="25" t="str">
        <f>INDEX(EUR!$N$5:$N$200,MATCH($AQ89,EUR!$D$5:$D$200,0))</f>
        <v>6M</v>
      </c>
      <c r="AT89" s="27">
        <f>INDEX(EUR!$P$5:$P$200,MATCH($AQ89,EUR!$D$5:$D$200,0))</f>
        <v>37083</v>
      </c>
      <c r="AU89" s="25"/>
      <c r="AV89" s="25">
        <f>INDEX(EUR!$H$5:$H$200,MATCH($AQ89,EUR!$D$5:$D$200,0))</f>
        <v>1</v>
      </c>
      <c r="AW89" s="25">
        <f>INDEX(EUR!$I$5:$I$200,MATCH($AQ89,EUR!$D$5:$D$200,0))</f>
        <v>1</v>
      </c>
      <c r="AX89" s="25">
        <f>INDEX(EUR!$J$5:$J$200,MATCH($AQ89,EUR!$D$5:$D$200,0))</f>
        <v>1</v>
      </c>
      <c r="AY89" s="25">
        <f>INDEX(EUR!$K$5:$K$200,MATCH($AQ89,EUR!$D$5:$D$200,0))</f>
        <v>1</v>
      </c>
      <c r="AZ89" s="25" t="str">
        <f>INDEX(EUR!$L$5:$L$200,MATCH($AQ89,EUR!$D$5:$D$200,0))</f>
        <v>MID</v>
      </c>
    </row>
    <row r="90" spans="16:52" x14ac:dyDescent="0.25">
      <c r="AP90" s="9" t="str">
        <f>INDEX(EUR!$C$5:$C$200,MATCH($AQ90,EUR!$D$5:$D$200,0))</f>
        <v>IRS</v>
      </c>
      <c r="AQ90" s="9" t="str">
        <f>EUR!$D84</f>
        <v>EURAB6E17Y=</v>
      </c>
      <c r="AR90" s="25" t="str">
        <f>INDEX(EUR!$B$5:$B$200,MATCH($AQ90,EUR!$D$5:$D$200,0))</f>
        <v>17Y</v>
      </c>
      <c r="AS90" s="25" t="str">
        <f>INDEX(EUR!$N$5:$N$200,MATCH($AQ90,EUR!$D$5:$D$200,0))</f>
        <v>6M</v>
      </c>
      <c r="AT90" s="27">
        <f>INDEX(EUR!$P$5:$P$200,MATCH($AQ90,EUR!$D$5:$D$200,0))</f>
        <v>37120</v>
      </c>
      <c r="AU90" s="25"/>
      <c r="AV90" s="25">
        <f>INDEX(EUR!$H$5:$H$200,MATCH($AQ90,EUR!$D$5:$D$200,0))</f>
        <v>1</v>
      </c>
      <c r="AW90" s="25">
        <f>INDEX(EUR!$I$5:$I$200,MATCH($AQ90,EUR!$D$5:$D$200,0))</f>
        <v>1</v>
      </c>
      <c r="AX90" s="25">
        <f>INDEX(EUR!$J$5:$J$200,MATCH($AQ90,EUR!$D$5:$D$200,0))</f>
        <v>1</v>
      </c>
      <c r="AY90" s="25">
        <f>INDEX(EUR!$K$5:$K$200,MATCH($AQ90,EUR!$D$5:$D$200,0))</f>
        <v>1</v>
      </c>
      <c r="AZ90" s="25" t="str">
        <f>INDEX(EUR!$L$5:$L$200,MATCH($AQ90,EUR!$D$5:$D$200,0))</f>
        <v>MID</v>
      </c>
    </row>
    <row r="91" spans="16:52" x14ac:dyDescent="0.25">
      <c r="AP91" s="9" t="str">
        <f>INDEX(EUR!$C$5:$C$200,MATCH($AQ91,EUR!$D$5:$D$200,0))</f>
        <v>IRS</v>
      </c>
      <c r="AQ91" s="9" t="str">
        <f>EUR!$D85</f>
        <v>EURAB6E18Y=</v>
      </c>
      <c r="AR91" s="25" t="str">
        <f>INDEX(EUR!$B$5:$B$200,MATCH($AQ91,EUR!$D$5:$D$200,0))</f>
        <v>18Y</v>
      </c>
      <c r="AS91" s="25" t="str">
        <f>INDEX(EUR!$N$5:$N$200,MATCH($AQ91,EUR!$D$5:$D$200,0))</f>
        <v>6M</v>
      </c>
      <c r="AT91" s="27">
        <f>INDEX(EUR!$P$5:$P$200,MATCH($AQ91,EUR!$D$5:$D$200,0))</f>
        <v>37083</v>
      </c>
      <c r="AU91" s="25"/>
      <c r="AV91" s="25">
        <f>INDEX(EUR!$H$5:$H$200,MATCH($AQ91,EUR!$D$5:$D$200,0))</f>
        <v>1</v>
      </c>
      <c r="AW91" s="25">
        <f>INDEX(EUR!$I$5:$I$200,MATCH($AQ91,EUR!$D$5:$D$200,0))</f>
        <v>1</v>
      </c>
      <c r="AX91" s="25">
        <f>INDEX(EUR!$J$5:$J$200,MATCH($AQ91,EUR!$D$5:$D$200,0))</f>
        <v>1</v>
      </c>
      <c r="AY91" s="25">
        <f>INDEX(EUR!$K$5:$K$200,MATCH($AQ91,EUR!$D$5:$D$200,0))</f>
        <v>1</v>
      </c>
      <c r="AZ91" s="25" t="str">
        <f>INDEX(EUR!$L$5:$L$200,MATCH($AQ91,EUR!$D$5:$D$200,0))</f>
        <v>MID</v>
      </c>
    </row>
    <row r="92" spans="16:52" x14ac:dyDescent="0.25">
      <c r="AP92" s="9" t="str">
        <f>INDEX(EUR!$C$5:$C$200,MATCH($AQ92,EUR!$D$5:$D$200,0))</f>
        <v>IRS</v>
      </c>
      <c r="AQ92" s="9" t="str">
        <f>EUR!$D86</f>
        <v>EURAB6E19Y=</v>
      </c>
      <c r="AR92" s="25" t="str">
        <f>INDEX(EUR!$B$5:$B$200,MATCH($AQ92,EUR!$D$5:$D$200,0))</f>
        <v>19Y</v>
      </c>
      <c r="AS92" s="25" t="str">
        <f>INDEX(EUR!$N$5:$N$200,MATCH($AQ92,EUR!$D$5:$D$200,0))</f>
        <v>6M</v>
      </c>
      <c r="AT92" s="27">
        <f>INDEX(EUR!$P$5:$P$200,MATCH($AQ92,EUR!$D$5:$D$200,0))</f>
        <v>37083</v>
      </c>
      <c r="AU92" s="25"/>
      <c r="AV92" s="25">
        <f>INDEX(EUR!$H$5:$H$200,MATCH($AQ92,EUR!$D$5:$D$200,0))</f>
        <v>1</v>
      </c>
      <c r="AW92" s="25">
        <f>INDEX(EUR!$I$5:$I$200,MATCH($AQ92,EUR!$D$5:$D$200,0))</f>
        <v>1</v>
      </c>
      <c r="AX92" s="25">
        <f>INDEX(EUR!$J$5:$J$200,MATCH($AQ92,EUR!$D$5:$D$200,0))</f>
        <v>1</v>
      </c>
      <c r="AY92" s="25">
        <f>INDEX(EUR!$K$5:$K$200,MATCH($AQ92,EUR!$D$5:$D$200,0))</f>
        <v>1</v>
      </c>
      <c r="AZ92" s="25" t="str">
        <f>INDEX(EUR!$L$5:$L$200,MATCH($AQ92,EUR!$D$5:$D$200,0))</f>
        <v>MID</v>
      </c>
    </row>
    <row r="93" spans="16:52" x14ac:dyDescent="0.25">
      <c r="AP93" s="9" t="str">
        <f>INDEX(EUR!$C$5:$C$200,MATCH($AQ93,EUR!$D$5:$D$200,0))</f>
        <v>IRS</v>
      </c>
      <c r="AQ93" s="9" t="str">
        <f>EUR!$D87</f>
        <v>EURAB6E20Y=</v>
      </c>
      <c r="AR93" s="25" t="str">
        <f>INDEX(EUR!$B$5:$B$200,MATCH($AQ93,EUR!$D$5:$D$200,0))</f>
        <v>20Y</v>
      </c>
      <c r="AS93" s="25" t="str">
        <f>INDEX(EUR!$N$5:$N$200,MATCH($AQ93,EUR!$D$5:$D$200,0))</f>
        <v>6M</v>
      </c>
      <c r="AT93" s="27">
        <f>INDEX(EUR!$P$5:$P$200,MATCH($AQ93,EUR!$D$5:$D$200,0))</f>
        <v>36020</v>
      </c>
      <c r="AU93" s="25"/>
      <c r="AV93" s="25">
        <f>INDEX(EUR!$H$5:$H$200,MATCH($AQ93,EUR!$D$5:$D$200,0))</f>
        <v>1</v>
      </c>
      <c r="AW93" s="25">
        <f>INDEX(EUR!$I$5:$I$200,MATCH($AQ93,EUR!$D$5:$D$200,0))</f>
        <v>1</v>
      </c>
      <c r="AX93" s="25">
        <f>INDEX(EUR!$J$5:$J$200,MATCH($AQ93,EUR!$D$5:$D$200,0))</f>
        <v>1</v>
      </c>
      <c r="AY93" s="25">
        <f>INDEX(EUR!$K$5:$K$200,MATCH($AQ93,EUR!$D$5:$D$200,0))</f>
        <v>1</v>
      </c>
      <c r="AZ93" s="25" t="str">
        <f>INDEX(EUR!$L$5:$L$200,MATCH($AQ93,EUR!$D$5:$D$200,0))</f>
        <v>MID</v>
      </c>
    </row>
    <row r="94" spans="16:52" x14ac:dyDescent="0.25">
      <c r="AP94" s="9" t="str">
        <f>INDEX(EUR!$C$5:$C$200,MATCH($AQ94,EUR!$D$5:$D$200,0))</f>
        <v>IRS</v>
      </c>
      <c r="AQ94" s="9" t="str">
        <f>EUR!$D88</f>
        <v>EURAB6E21Y=</v>
      </c>
      <c r="AR94" s="25" t="str">
        <f>INDEX(EUR!$B$5:$B$200,MATCH($AQ94,EUR!$D$5:$D$200,0))</f>
        <v>21Y</v>
      </c>
      <c r="AS94" s="25" t="str">
        <f>INDEX(EUR!$N$5:$N$200,MATCH($AQ94,EUR!$D$5:$D$200,0))</f>
        <v>6M</v>
      </c>
      <c r="AT94" s="27">
        <f>INDEX(EUR!$P$5:$P$200,MATCH($AQ94,EUR!$D$5:$D$200,0))</f>
        <v>37083</v>
      </c>
      <c r="AU94" s="25"/>
      <c r="AV94" s="25">
        <f>INDEX(EUR!$H$5:$H$200,MATCH($AQ94,EUR!$D$5:$D$200,0))</f>
        <v>1</v>
      </c>
      <c r="AW94" s="25">
        <f>INDEX(EUR!$I$5:$I$200,MATCH($AQ94,EUR!$D$5:$D$200,0))</f>
        <v>1</v>
      </c>
      <c r="AX94" s="25">
        <f>INDEX(EUR!$J$5:$J$200,MATCH($AQ94,EUR!$D$5:$D$200,0))</f>
        <v>1</v>
      </c>
      <c r="AY94" s="25">
        <f>INDEX(EUR!$K$5:$K$200,MATCH($AQ94,EUR!$D$5:$D$200,0))</f>
        <v>1</v>
      </c>
      <c r="AZ94" s="25" t="str">
        <f>INDEX(EUR!$L$5:$L$200,MATCH($AQ94,EUR!$D$5:$D$200,0))</f>
        <v>MID</v>
      </c>
    </row>
    <row r="95" spans="16:52" x14ac:dyDescent="0.25">
      <c r="AP95" s="9" t="str">
        <f>INDEX(EUR!$C$5:$C$200,MATCH($AQ95,EUR!$D$5:$D$200,0))</f>
        <v>IRS</v>
      </c>
      <c r="AQ95" s="9" t="str">
        <f>EUR!$D89</f>
        <v>EURAB6E22Y=</v>
      </c>
      <c r="AR95" s="25" t="str">
        <f>INDEX(EUR!$B$5:$B$200,MATCH($AQ95,EUR!$D$5:$D$200,0))</f>
        <v>22Y</v>
      </c>
      <c r="AS95" s="25" t="str">
        <f>INDEX(EUR!$N$5:$N$200,MATCH($AQ95,EUR!$D$5:$D$200,0))</f>
        <v>6M</v>
      </c>
      <c r="AT95" s="27">
        <f>INDEX(EUR!$P$5:$P$200,MATCH($AQ95,EUR!$D$5:$D$200,0))</f>
        <v>37083</v>
      </c>
      <c r="AU95" s="25"/>
      <c r="AV95" s="25">
        <f>INDEX(EUR!$H$5:$H$200,MATCH($AQ95,EUR!$D$5:$D$200,0))</f>
        <v>1</v>
      </c>
      <c r="AW95" s="25">
        <f>INDEX(EUR!$I$5:$I$200,MATCH($AQ95,EUR!$D$5:$D$200,0))</f>
        <v>1</v>
      </c>
      <c r="AX95" s="25">
        <f>INDEX(EUR!$J$5:$J$200,MATCH($AQ95,EUR!$D$5:$D$200,0))</f>
        <v>1</v>
      </c>
      <c r="AY95" s="25">
        <f>INDEX(EUR!$K$5:$K$200,MATCH($AQ95,EUR!$D$5:$D$200,0))</f>
        <v>1</v>
      </c>
      <c r="AZ95" s="25" t="str">
        <f>INDEX(EUR!$L$5:$L$200,MATCH($AQ95,EUR!$D$5:$D$200,0))</f>
        <v>MID</v>
      </c>
    </row>
    <row r="96" spans="16:52" x14ac:dyDescent="0.25">
      <c r="AP96" s="9" t="str">
        <f>INDEX(EUR!$C$5:$C$200,MATCH($AQ96,EUR!$D$5:$D$200,0))</f>
        <v>IRS</v>
      </c>
      <c r="AQ96" s="9" t="str">
        <f>EUR!$D90</f>
        <v>EURAB6E23Y=</v>
      </c>
      <c r="AR96" s="25" t="str">
        <f>INDEX(EUR!$B$5:$B$200,MATCH($AQ96,EUR!$D$5:$D$200,0))</f>
        <v>23Y</v>
      </c>
      <c r="AS96" s="25" t="str">
        <f>INDEX(EUR!$N$5:$N$200,MATCH($AQ96,EUR!$D$5:$D$200,0))</f>
        <v>6M</v>
      </c>
      <c r="AT96" s="27">
        <f>INDEX(EUR!$P$5:$P$200,MATCH($AQ96,EUR!$D$5:$D$200,0))</f>
        <v>37083</v>
      </c>
      <c r="AU96" s="25"/>
      <c r="AV96" s="25">
        <f>INDEX(EUR!$H$5:$H$200,MATCH($AQ96,EUR!$D$5:$D$200,0))</f>
        <v>1</v>
      </c>
      <c r="AW96" s="25">
        <f>INDEX(EUR!$I$5:$I$200,MATCH($AQ96,EUR!$D$5:$D$200,0))</f>
        <v>1</v>
      </c>
      <c r="AX96" s="25">
        <f>INDEX(EUR!$J$5:$J$200,MATCH($AQ96,EUR!$D$5:$D$200,0))</f>
        <v>1</v>
      </c>
      <c r="AY96" s="25">
        <f>INDEX(EUR!$K$5:$K$200,MATCH($AQ96,EUR!$D$5:$D$200,0))</f>
        <v>1</v>
      </c>
      <c r="AZ96" s="25" t="str">
        <f>INDEX(EUR!$L$5:$L$200,MATCH($AQ96,EUR!$D$5:$D$200,0))</f>
        <v>MID</v>
      </c>
    </row>
    <row r="97" spans="42:52" x14ac:dyDescent="0.25">
      <c r="AP97" s="9" t="str">
        <f>INDEX(EUR!$C$5:$C$200,MATCH($AQ97,EUR!$D$5:$D$200,0))</f>
        <v>IRS</v>
      </c>
      <c r="AQ97" s="9" t="str">
        <f>EUR!$D91</f>
        <v>EURAB6E24Y=</v>
      </c>
      <c r="AR97" s="25" t="str">
        <f>INDEX(EUR!$B$5:$B$200,MATCH($AQ97,EUR!$D$5:$D$200,0))</f>
        <v>24Y</v>
      </c>
      <c r="AS97" s="25" t="str">
        <f>INDEX(EUR!$N$5:$N$200,MATCH($AQ97,EUR!$D$5:$D$200,0))</f>
        <v>6M</v>
      </c>
      <c r="AT97" s="27">
        <f>INDEX(EUR!$P$5:$P$200,MATCH($AQ97,EUR!$D$5:$D$200,0))</f>
        <v>37280</v>
      </c>
      <c r="AU97" s="25"/>
      <c r="AV97" s="25">
        <f>INDEX(EUR!$H$5:$H$200,MATCH($AQ97,EUR!$D$5:$D$200,0))</f>
        <v>1</v>
      </c>
      <c r="AW97" s="25">
        <f>INDEX(EUR!$I$5:$I$200,MATCH($AQ97,EUR!$D$5:$D$200,0))</f>
        <v>1</v>
      </c>
      <c r="AX97" s="25">
        <f>INDEX(EUR!$J$5:$J$200,MATCH($AQ97,EUR!$D$5:$D$200,0))</f>
        <v>1</v>
      </c>
      <c r="AY97" s="25">
        <f>INDEX(EUR!$K$5:$K$200,MATCH($AQ97,EUR!$D$5:$D$200,0))</f>
        <v>1</v>
      </c>
      <c r="AZ97" s="25" t="str">
        <f>INDEX(EUR!$L$5:$L$200,MATCH($AQ97,EUR!$D$5:$D$200,0))</f>
        <v>MID</v>
      </c>
    </row>
    <row r="98" spans="42:52" x14ac:dyDescent="0.25">
      <c r="AP98" s="9" t="str">
        <f>INDEX(EUR!$C$5:$C$200,MATCH($AQ98,EUR!$D$5:$D$200,0))</f>
        <v>IRS</v>
      </c>
      <c r="AQ98" s="9" t="str">
        <f>EUR!$D92</f>
        <v>EURAB6E25Y=</v>
      </c>
      <c r="AR98" s="25" t="str">
        <f>INDEX(EUR!$B$5:$B$200,MATCH($AQ98,EUR!$D$5:$D$200,0))</f>
        <v>25Y</v>
      </c>
      <c r="AS98" s="25" t="str">
        <f>INDEX(EUR!$N$5:$N$200,MATCH($AQ98,EUR!$D$5:$D$200,0))</f>
        <v>6M</v>
      </c>
      <c r="AT98" s="27">
        <f>INDEX(EUR!$P$5:$P$200,MATCH($AQ98,EUR!$D$5:$D$200,0))</f>
        <v>36125</v>
      </c>
      <c r="AU98" s="25"/>
      <c r="AV98" s="25">
        <f>INDEX(EUR!$H$5:$H$200,MATCH($AQ98,EUR!$D$5:$D$200,0))</f>
        <v>1</v>
      </c>
      <c r="AW98" s="25">
        <f>INDEX(EUR!$I$5:$I$200,MATCH($AQ98,EUR!$D$5:$D$200,0))</f>
        <v>1</v>
      </c>
      <c r="AX98" s="25">
        <f>INDEX(EUR!$J$5:$J$200,MATCH($AQ98,EUR!$D$5:$D$200,0))</f>
        <v>1</v>
      </c>
      <c r="AY98" s="25">
        <f>INDEX(EUR!$K$5:$K$200,MATCH($AQ98,EUR!$D$5:$D$200,0))</f>
        <v>1</v>
      </c>
      <c r="AZ98" s="25" t="str">
        <f>INDEX(EUR!$L$5:$L$200,MATCH($AQ98,EUR!$D$5:$D$200,0))</f>
        <v>MID</v>
      </c>
    </row>
    <row r="99" spans="42:52" x14ac:dyDescent="0.25">
      <c r="AP99" s="9" t="str">
        <f>INDEX(EUR!$C$5:$C$200,MATCH($AQ99,EUR!$D$5:$D$200,0))</f>
        <v>IRS</v>
      </c>
      <c r="AQ99" s="9" t="str">
        <f>EUR!$D93</f>
        <v>EURAB6E26Y=</v>
      </c>
      <c r="AR99" s="25" t="str">
        <f>INDEX(EUR!$B$5:$B$200,MATCH($AQ99,EUR!$D$5:$D$200,0))</f>
        <v>26Y</v>
      </c>
      <c r="AS99" s="25" t="str">
        <f>INDEX(EUR!$N$5:$N$200,MATCH($AQ99,EUR!$D$5:$D$200,0))</f>
        <v>6M</v>
      </c>
      <c r="AT99" s="27">
        <f>INDEX(EUR!$P$5:$P$200,MATCH($AQ99,EUR!$D$5:$D$200,0))</f>
        <v>37083</v>
      </c>
      <c r="AU99" s="25"/>
      <c r="AV99" s="25">
        <f>INDEX(EUR!$H$5:$H$200,MATCH($AQ99,EUR!$D$5:$D$200,0))</f>
        <v>1</v>
      </c>
      <c r="AW99" s="25">
        <f>INDEX(EUR!$I$5:$I$200,MATCH($AQ99,EUR!$D$5:$D$200,0))</f>
        <v>1</v>
      </c>
      <c r="AX99" s="25">
        <f>INDEX(EUR!$J$5:$J$200,MATCH($AQ99,EUR!$D$5:$D$200,0))</f>
        <v>1</v>
      </c>
      <c r="AY99" s="25">
        <f>INDEX(EUR!$K$5:$K$200,MATCH($AQ99,EUR!$D$5:$D$200,0))</f>
        <v>1</v>
      </c>
      <c r="AZ99" s="25" t="str">
        <f>INDEX(EUR!$L$5:$L$200,MATCH($AQ99,EUR!$D$5:$D$200,0))</f>
        <v>MID</v>
      </c>
    </row>
    <row r="100" spans="42:52" x14ac:dyDescent="0.25">
      <c r="AP100" s="9" t="str">
        <f>INDEX(EUR!$C$5:$C$200,MATCH($AQ100,EUR!$D$5:$D$200,0))</f>
        <v>IRS</v>
      </c>
      <c r="AQ100" s="9" t="str">
        <f>EUR!$D94</f>
        <v>EURAB6E27Y=</v>
      </c>
      <c r="AR100" s="25" t="str">
        <f>INDEX(EUR!$B$5:$B$200,MATCH($AQ100,EUR!$D$5:$D$200,0))</f>
        <v>27Y</v>
      </c>
      <c r="AS100" s="25" t="str">
        <f>INDEX(EUR!$N$5:$N$200,MATCH($AQ100,EUR!$D$5:$D$200,0))</f>
        <v>6M</v>
      </c>
      <c r="AT100" s="27">
        <f>INDEX(EUR!$P$5:$P$200,MATCH($AQ100,EUR!$D$5:$D$200,0))</f>
        <v>37083</v>
      </c>
      <c r="AU100" s="25"/>
      <c r="AV100" s="25">
        <f>INDEX(EUR!$H$5:$H$200,MATCH($AQ100,EUR!$D$5:$D$200,0))</f>
        <v>1</v>
      </c>
      <c r="AW100" s="25">
        <f>INDEX(EUR!$I$5:$I$200,MATCH($AQ100,EUR!$D$5:$D$200,0))</f>
        <v>1</v>
      </c>
      <c r="AX100" s="25">
        <f>INDEX(EUR!$J$5:$J$200,MATCH($AQ100,EUR!$D$5:$D$200,0))</f>
        <v>1</v>
      </c>
      <c r="AY100" s="25">
        <f>INDEX(EUR!$K$5:$K$200,MATCH($AQ100,EUR!$D$5:$D$200,0))</f>
        <v>1</v>
      </c>
      <c r="AZ100" s="25" t="str">
        <f>INDEX(EUR!$L$5:$L$200,MATCH($AQ100,EUR!$D$5:$D$200,0))</f>
        <v>MID</v>
      </c>
    </row>
    <row r="101" spans="42:52" x14ac:dyDescent="0.25">
      <c r="AP101" s="9" t="str">
        <f>INDEX(EUR!$C$5:$C$200,MATCH($AQ101,EUR!$D$5:$D$200,0))</f>
        <v>IRS</v>
      </c>
      <c r="AQ101" s="9" t="str">
        <f>EUR!$D95</f>
        <v>EURAB6E28Y=</v>
      </c>
      <c r="AR101" s="25" t="str">
        <f>INDEX(EUR!$B$5:$B$200,MATCH($AQ101,EUR!$D$5:$D$200,0))</f>
        <v>28Y</v>
      </c>
      <c r="AS101" s="25" t="str">
        <f>INDEX(EUR!$N$5:$N$200,MATCH($AQ101,EUR!$D$5:$D$200,0))</f>
        <v>6M</v>
      </c>
      <c r="AT101" s="27">
        <f>INDEX(EUR!$P$5:$P$200,MATCH($AQ101,EUR!$D$5:$D$200,0))</f>
        <v>37083</v>
      </c>
      <c r="AU101" s="25"/>
      <c r="AV101" s="25">
        <f>INDEX(EUR!$H$5:$H$200,MATCH($AQ101,EUR!$D$5:$D$200,0))</f>
        <v>1</v>
      </c>
      <c r="AW101" s="25">
        <f>INDEX(EUR!$I$5:$I$200,MATCH($AQ101,EUR!$D$5:$D$200,0))</f>
        <v>1</v>
      </c>
      <c r="AX101" s="25">
        <f>INDEX(EUR!$J$5:$J$200,MATCH($AQ101,EUR!$D$5:$D$200,0))</f>
        <v>1</v>
      </c>
      <c r="AY101" s="25">
        <f>INDEX(EUR!$K$5:$K$200,MATCH($AQ101,EUR!$D$5:$D$200,0))</f>
        <v>1</v>
      </c>
      <c r="AZ101" s="25" t="str">
        <f>INDEX(EUR!$L$5:$L$200,MATCH($AQ101,EUR!$D$5:$D$200,0))</f>
        <v>MID</v>
      </c>
    </row>
    <row r="102" spans="42:52" x14ac:dyDescent="0.25">
      <c r="AP102" s="9" t="str">
        <f>INDEX(EUR!$C$5:$C$200,MATCH($AQ102,EUR!$D$5:$D$200,0))</f>
        <v>IRS</v>
      </c>
      <c r="AQ102" s="9" t="str">
        <f>EUR!$D96</f>
        <v>EURAB6E29Y=</v>
      </c>
      <c r="AR102" s="25" t="str">
        <f>INDEX(EUR!$B$5:$B$200,MATCH($AQ102,EUR!$D$5:$D$200,0))</f>
        <v>29Y</v>
      </c>
      <c r="AS102" s="25" t="str">
        <f>INDEX(EUR!$N$5:$N$200,MATCH($AQ102,EUR!$D$5:$D$200,0))</f>
        <v>6M</v>
      </c>
      <c r="AT102" s="27">
        <f>INDEX(EUR!$P$5:$P$200,MATCH($AQ102,EUR!$D$5:$D$200,0))</f>
        <v>37083</v>
      </c>
      <c r="AU102" s="25"/>
      <c r="AV102" s="25">
        <f>INDEX(EUR!$H$5:$H$200,MATCH($AQ102,EUR!$D$5:$D$200,0))</f>
        <v>1</v>
      </c>
      <c r="AW102" s="25">
        <f>INDEX(EUR!$I$5:$I$200,MATCH($AQ102,EUR!$D$5:$D$200,0))</f>
        <v>1</v>
      </c>
      <c r="AX102" s="25">
        <f>INDEX(EUR!$J$5:$J$200,MATCH($AQ102,EUR!$D$5:$D$200,0))</f>
        <v>1</v>
      </c>
      <c r="AY102" s="25">
        <f>INDEX(EUR!$K$5:$K$200,MATCH($AQ102,EUR!$D$5:$D$200,0))</f>
        <v>1</v>
      </c>
      <c r="AZ102" s="25" t="str">
        <f>INDEX(EUR!$L$5:$L$200,MATCH($AQ102,EUR!$D$5:$D$200,0))</f>
        <v>MID</v>
      </c>
    </row>
    <row r="103" spans="42:52" x14ac:dyDescent="0.25">
      <c r="AP103" s="9" t="str">
        <f>INDEX(EUR!$C$5:$C$200,MATCH($AQ103,EUR!$D$5:$D$200,0))</f>
        <v>IRS</v>
      </c>
      <c r="AQ103" s="9" t="str">
        <f>EUR!$D97</f>
        <v>EURAB6E30Y=</v>
      </c>
      <c r="AR103" s="25" t="str">
        <f>INDEX(EUR!$B$5:$B$200,MATCH($AQ103,EUR!$D$5:$D$200,0))</f>
        <v>30Y</v>
      </c>
      <c r="AS103" s="25" t="str">
        <f>INDEX(EUR!$N$5:$N$200,MATCH($AQ103,EUR!$D$5:$D$200,0))</f>
        <v>6M</v>
      </c>
      <c r="AT103" s="27">
        <f>INDEX(EUR!$P$5:$P$200,MATCH($AQ103,EUR!$D$5:$D$200,0))</f>
        <v>36020</v>
      </c>
      <c r="AU103" s="25"/>
      <c r="AV103" s="25">
        <f>INDEX(EUR!$H$5:$H$200,MATCH($AQ103,EUR!$D$5:$D$200,0))</f>
        <v>1</v>
      </c>
      <c r="AW103" s="25">
        <f>INDEX(EUR!$I$5:$I$200,MATCH($AQ103,EUR!$D$5:$D$200,0))</f>
        <v>1</v>
      </c>
      <c r="AX103" s="25">
        <f>INDEX(EUR!$J$5:$J$200,MATCH($AQ103,EUR!$D$5:$D$200,0))</f>
        <v>1</v>
      </c>
      <c r="AY103" s="25">
        <f>INDEX(EUR!$K$5:$K$200,MATCH($AQ103,EUR!$D$5:$D$200,0))</f>
        <v>1</v>
      </c>
      <c r="AZ103" s="25" t="str">
        <f>INDEX(EUR!$L$5:$L$200,MATCH($AQ103,EUR!$D$5:$D$200,0))</f>
        <v>MID</v>
      </c>
    </row>
    <row r="104" spans="42:52" x14ac:dyDescent="0.25">
      <c r="AP104" s="9" t="str">
        <f>INDEX(EUR!$C$5:$C$200,MATCH($AQ104,EUR!$D$5:$D$200,0))</f>
        <v>IRS</v>
      </c>
      <c r="AQ104" s="9" t="str">
        <f>EUR!$D98</f>
        <v>EURAB6E40Y=</v>
      </c>
      <c r="AR104" s="25" t="str">
        <f>INDEX(EUR!$B$5:$B$200,MATCH($AQ104,EUR!$D$5:$D$200,0))</f>
        <v>40Y</v>
      </c>
      <c r="AS104" s="25" t="str">
        <f>INDEX(EUR!$N$5:$N$200,MATCH($AQ104,EUR!$D$5:$D$200,0))</f>
        <v>6M</v>
      </c>
      <c r="AT104" s="27">
        <f>INDEX(EUR!$P$5:$P$200,MATCH($AQ104,EUR!$D$5:$D$200,0))</f>
        <v>37825</v>
      </c>
      <c r="AU104" s="25"/>
      <c r="AV104" s="25">
        <f>INDEX(EUR!$H$5:$H$200,MATCH($AQ104,EUR!$D$5:$D$200,0))</f>
        <v>1</v>
      </c>
      <c r="AW104" s="25">
        <f>INDEX(EUR!$I$5:$I$200,MATCH($AQ104,EUR!$D$5:$D$200,0))</f>
        <v>1</v>
      </c>
      <c r="AX104" s="25">
        <f>INDEX(EUR!$J$5:$J$200,MATCH($AQ104,EUR!$D$5:$D$200,0))</f>
        <v>1</v>
      </c>
      <c r="AY104" s="25">
        <f>INDEX(EUR!$K$5:$K$200,MATCH($AQ104,EUR!$D$5:$D$200,0))</f>
        <v>1</v>
      </c>
      <c r="AZ104" s="25" t="str">
        <f>INDEX(EUR!$L$5:$L$200,MATCH($AQ104,EUR!$D$5:$D$200,0))</f>
        <v>MID</v>
      </c>
    </row>
    <row r="105" spans="42:52" x14ac:dyDescent="0.25">
      <c r="AP105" s="9" t="str">
        <f>INDEX(EUR!$C$5:$C$200,MATCH($AQ105,EUR!$D$5:$D$200,0))</f>
        <v>IRS</v>
      </c>
      <c r="AQ105" s="9" t="str">
        <f>EUR!$D99</f>
        <v>EURAB6E50Y=</v>
      </c>
      <c r="AR105" s="25" t="str">
        <f>INDEX(EUR!$B$5:$B$200,MATCH($AQ105,EUR!$D$5:$D$200,0))</f>
        <v>50Y</v>
      </c>
      <c r="AS105" s="25" t="str">
        <f>INDEX(EUR!$N$5:$N$200,MATCH($AQ105,EUR!$D$5:$D$200,0))</f>
        <v>6M</v>
      </c>
      <c r="AT105" s="27">
        <f>INDEX(EUR!$P$5:$P$200,MATCH($AQ105,EUR!$D$5:$D$200,0))</f>
        <v>37825</v>
      </c>
      <c r="AU105" s="25"/>
      <c r="AV105" s="25">
        <f>INDEX(EUR!$H$5:$H$200,MATCH($AQ105,EUR!$D$5:$D$200,0))</f>
        <v>1</v>
      </c>
      <c r="AW105" s="25">
        <f>INDEX(EUR!$I$5:$I$200,MATCH($AQ105,EUR!$D$5:$D$200,0))</f>
        <v>1</v>
      </c>
      <c r="AX105" s="25">
        <f>INDEX(EUR!$J$5:$J$200,MATCH($AQ105,EUR!$D$5:$D$200,0))</f>
        <v>1</v>
      </c>
      <c r="AY105" s="25">
        <f>INDEX(EUR!$K$5:$K$200,MATCH($AQ105,EUR!$D$5:$D$200,0))</f>
        <v>1</v>
      </c>
      <c r="AZ105" s="25" t="str">
        <f>INDEX(EUR!$L$5:$L$200,MATCH($AQ105,EUR!$D$5:$D$200,0))</f>
        <v>MID</v>
      </c>
    </row>
    <row r="106" spans="42:52" x14ac:dyDescent="0.25">
      <c r="AP106" s="9" t="str">
        <f>INDEX(EUR!$C$5:$C$200,MATCH($AQ106,EUR!$D$5:$D$200,0))</f>
        <v>IRS</v>
      </c>
      <c r="AQ106" s="9" t="str">
        <f>EUR!$D100</f>
        <v>EURAM1E2M=</v>
      </c>
      <c r="AR106" s="25" t="str">
        <f>INDEX(EUR!$B$5:$B$200,MATCH($AQ106,EUR!$D$5:$D$200,0))</f>
        <v>2M</v>
      </c>
      <c r="AS106" s="25" t="str">
        <f>INDEX(EUR!$N$5:$N$200,MATCH($AQ106,EUR!$D$5:$D$200,0))</f>
        <v>1M</v>
      </c>
      <c r="AT106" s="27">
        <f>INDEX(EUR!$P$5:$P$200,MATCH($AQ106,EUR!$D$5:$D$200,0))</f>
        <v>41918</v>
      </c>
      <c r="AU106" s="25"/>
      <c r="AV106" s="25">
        <f>INDEX(EUR!$H$5:$H$200,MATCH($AQ106,EUR!$D$5:$D$200,0))</f>
        <v>1</v>
      </c>
      <c r="AW106" s="25">
        <f>INDEX(EUR!$I$5:$I$200,MATCH($AQ106,EUR!$D$5:$D$200,0))</f>
        <v>1</v>
      </c>
      <c r="AX106" s="25">
        <f>INDEX(EUR!$J$5:$J$200,MATCH($AQ106,EUR!$D$5:$D$200,0))</f>
        <v>1</v>
      </c>
      <c r="AY106" s="25">
        <f>INDEX(EUR!$K$5:$K$200,MATCH($AQ106,EUR!$D$5:$D$200,0))</f>
        <v>1</v>
      </c>
      <c r="AZ106" s="25" t="str">
        <f>INDEX(EUR!$L$5:$L$200,MATCH($AQ106,EUR!$D$5:$D$200,0))</f>
        <v>MID</v>
      </c>
    </row>
    <row r="107" spans="42:52" x14ac:dyDescent="0.25">
      <c r="AP107" s="9" t="str">
        <f>INDEX(EUR!$C$5:$C$200,MATCH($AQ107,EUR!$D$5:$D$200,0))</f>
        <v>IRS</v>
      </c>
      <c r="AQ107" s="9" t="str">
        <f>EUR!$D101</f>
        <v>EURAM1E3M=</v>
      </c>
      <c r="AR107" s="25" t="str">
        <f>INDEX(EUR!$B$5:$B$200,MATCH($AQ107,EUR!$D$5:$D$200,0))</f>
        <v>3M</v>
      </c>
      <c r="AS107" s="25" t="str">
        <f>INDEX(EUR!$N$5:$N$200,MATCH($AQ107,EUR!$D$5:$D$200,0))</f>
        <v>1M</v>
      </c>
      <c r="AT107" s="27">
        <f>INDEX(EUR!$P$5:$P$200,MATCH($AQ107,EUR!$D$5:$D$200,0))</f>
        <v>38007</v>
      </c>
      <c r="AU107" s="25"/>
      <c r="AV107" s="25">
        <f>INDEX(EUR!$H$5:$H$200,MATCH($AQ107,EUR!$D$5:$D$200,0))</f>
        <v>1</v>
      </c>
      <c r="AW107" s="25">
        <f>INDEX(EUR!$I$5:$I$200,MATCH($AQ107,EUR!$D$5:$D$200,0))</f>
        <v>1</v>
      </c>
      <c r="AX107" s="25">
        <f>INDEX(EUR!$J$5:$J$200,MATCH($AQ107,EUR!$D$5:$D$200,0))</f>
        <v>1</v>
      </c>
      <c r="AY107" s="25">
        <f>INDEX(EUR!$K$5:$K$200,MATCH($AQ107,EUR!$D$5:$D$200,0))</f>
        <v>1</v>
      </c>
      <c r="AZ107" s="25" t="str">
        <f>INDEX(EUR!$L$5:$L$200,MATCH($AQ107,EUR!$D$5:$D$200,0))</f>
        <v>MID</v>
      </c>
    </row>
    <row r="108" spans="42:52" x14ac:dyDescent="0.25">
      <c r="AP108" s="9" t="str">
        <f>INDEX(EUR!$C$5:$C$200,MATCH($AQ108,EUR!$D$5:$D$200,0))</f>
        <v>IRS</v>
      </c>
      <c r="AQ108" s="9" t="str">
        <f>EUR!$D102</f>
        <v>EURAM1E4M=</v>
      </c>
      <c r="AR108" s="25" t="str">
        <f>INDEX(EUR!$B$5:$B$200,MATCH($AQ108,EUR!$D$5:$D$200,0))</f>
        <v>4M</v>
      </c>
      <c r="AS108" s="25" t="str">
        <f>INDEX(EUR!$N$5:$N$200,MATCH($AQ108,EUR!$D$5:$D$200,0))</f>
        <v>1M</v>
      </c>
      <c r="AT108" s="27">
        <f>INDEX(EUR!$P$5:$P$200,MATCH($AQ108,EUR!$D$5:$D$200,0))</f>
        <v>41918</v>
      </c>
      <c r="AU108" s="25"/>
      <c r="AV108" s="25">
        <f>INDEX(EUR!$H$5:$H$200,MATCH($AQ108,EUR!$D$5:$D$200,0))</f>
        <v>1</v>
      </c>
      <c r="AW108" s="25">
        <f>INDEX(EUR!$I$5:$I$200,MATCH($AQ108,EUR!$D$5:$D$200,0))</f>
        <v>1</v>
      </c>
      <c r="AX108" s="25">
        <f>INDEX(EUR!$J$5:$J$200,MATCH($AQ108,EUR!$D$5:$D$200,0))</f>
        <v>1</v>
      </c>
      <c r="AY108" s="25">
        <f>INDEX(EUR!$K$5:$K$200,MATCH($AQ108,EUR!$D$5:$D$200,0))</f>
        <v>1</v>
      </c>
      <c r="AZ108" s="25" t="str">
        <f>INDEX(EUR!$L$5:$L$200,MATCH($AQ108,EUR!$D$5:$D$200,0))</f>
        <v>MID</v>
      </c>
    </row>
    <row r="109" spans="42:52" x14ac:dyDescent="0.25">
      <c r="AP109" s="9" t="str">
        <f>INDEX(EUR!$C$5:$C$200,MATCH($AQ109,EUR!$D$5:$D$200,0))</f>
        <v>IRS</v>
      </c>
      <c r="AQ109" s="9" t="str">
        <f>EUR!$D103</f>
        <v>EURAM1E5M=</v>
      </c>
      <c r="AR109" s="25" t="str">
        <f>INDEX(EUR!$B$5:$B$200,MATCH($AQ109,EUR!$D$5:$D$200,0))</f>
        <v>5M</v>
      </c>
      <c r="AS109" s="25" t="str">
        <f>INDEX(EUR!$N$5:$N$200,MATCH($AQ109,EUR!$D$5:$D$200,0))</f>
        <v>1M</v>
      </c>
      <c r="AT109" s="27">
        <f>INDEX(EUR!$P$5:$P$200,MATCH($AQ109,EUR!$D$5:$D$200,0))</f>
        <v>41918</v>
      </c>
      <c r="AU109" s="25"/>
      <c r="AV109" s="25">
        <f>INDEX(EUR!$H$5:$H$200,MATCH($AQ109,EUR!$D$5:$D$200,0))</f>
        <v>1</v>
      </c>
      <c r="AW109" s="25">
        <f>INDEX(EUR!$I$5:$I$200,MATCH($AQ109,EUR!$D$5:$D$200,0))</f>
        <v>1</v>
      </c>
      <c r="AX109" s="25">
        <f>INDEX(EUR!$J$5:$J$200,MATCH($AQ109,EUR!$D$5:$D$200,0))</f>
        <v>1</v>
      </c>
      <c r="AY109" s="25">
        <f>INDEX(EUR!$K$5:$K$200,MATCH($AQ109,EUR!$D$5:$D$200,0))</f>
        <v>1</v>
      </c>
      <c r="AZ109" s="25" t="str">
        <f>INDEX(EUR!$L$5:$L$200,MATCH($AQ109,EUR!$D$5:$D$200,0))</f>
        <v>MID</v>
      </c>
    </row>
    <row r="110" spans="42:52" x14ac:dyDescent="0.25">
      <c r="AP110" s="9" t="str">
        <f>INDEX(EUR!$C$5:$C$200,MATCH($AQ110,EUR!$D$5:$D$200,0))</f>
        <v>IRS</v>
      </c>
      <c r="AQ110" s="9" t="str">
        <f>EUR!$D104</f>
        <v>EURAM1E6M=</v>
      </c>
      <c r="AR110" s="25" t="str">
        <f>INDEX(EUR!$B$5:$B$200,MATCH($AQ110,EUR!$D$5:$D$200,0))</f>
        <v>6M</v>
      </c>
      <c r="AS110" s="25" t="str">
        <f>INDEX(EUR!$N$5:$N$200,MATCH($AQ110,EUR!$D$5:$D$200,0))</f>
        <v>1M</v>
      </c>
      <c r="AT110" s="27">
        <f>INDEX(EUR!$P$5:$P$200,MATCH($AQ110,EUR!$D$5:$D$200,0))</f>
        <v>38007</v>
      </c>
      <c r="AU110" s="25"/>
      <c r="AV110" s="25">
        <f>INDEX(EUR!$H$5:$H$200,MATCH($AQ110,EUR!$D$5:$D$200,0))</f>
        <v>1</v>
      </c>
      <c r="AW110" s="25">
        <f>INDEX(EUR!$I$5:$I$200,MATCH($AQ110,EUR!$D$5:$D$200,0))</f>
        <v>1</v>
      </c>
      <c r="AX110" s="25">
        <f>INDEX(EUR!$J$5:$J$200,MATCH($AQ110,EUR!$D$5:$D$200,0))</f>
        <v>1</v>
      </c>
      <c r="AY110" s="25">
        <f>INDEX(EUR!$K$5:$K$200,MATCH($AQ110,EUR!$D$5:$D$200,0))</f>
        <v>1</v>
      </c>
      <c r="AZ110" s="25" t="str">
        <f>INDEX(EUR!$L$5:$L$200,MATCH($AQ110,EUR!$D$5:$D$200,0))</f>
        <v>MID</v>
      </c>
    </row>
    <row r="111" spans="42:52" x14ac:dyDescent="0.25">
      <c r="AP111" s="9" t="str">
        <f>INDEX(EUR!$C$5:$C$200,MATCH($AQ111,EUR!$D$5:$D$200,0))</f>
        <v>IRS</v>
      </c>
      <c r="AQ111" s="9" t="str">
        <f>EUR!$D105</f>
        <v>EURAM1E7M=</v>
      </c>
      <c r="AR111" s="25" t="str">
        <f>INDEX(EUR!$B$5:$B$200,MATCH($AQ111,EUR!$D$5:$D$200,0))</f>
        <v>7M</v>
      </c>
      <c r="AS111" s="25" t="str">
        <f>INDEX(EUR!$N$5:$N$200,MATCH($AQ111,EUR!$D$5:$D$200,0))</f>
        <v>1M</v>
      </c>
      <c r="AT111" s="27">
        <f>INDEX(EUR!$P$5:$P$200,MATCH($AQ111,EUR!$D$5:$D$200,0))</f>
        <v>41918</v>
      </c>
      <c r="AU111" s="25"/>
      <c r="AV111" s="25">
        <f>INDEX(EUR!$H$5:$H$200,MATCH($AQ111,EUR!$D$5:$D$200,0))</f>
        <v>1</v>
      </c>
      <c r="AW111" s="25">
        <f>INDEX(EUR!$I$5:$I$200,MATCH($AQ111,EUR!$D$5:$D$200,0))</f>
        <v>1</v>
      </c>
      <c r="AX111" s="25">
        <f>INDEX(EUR!$J$5:$J$200,MATCH($AQ111,EUR!$D$5:$D$200,0))</f>
        <v>1</v>
      </c>
      <c r="AY111" s="25">
        <f>INDEX(EUR!$K$5:$K$200,MATCH($AQ111,EUR!$D$5:$D$200,0))</f>
        <v>1</v>
      </c>
      <c r="AZ111" s="25" t="str">
        <f>INDEX(EUR!$L$5:$L$200,MATCH($AQ111,EUR!$D$5:$D$200,0))</f>
        <v>MID</v>
      </c>
    </row>
    <row r="112" spans="42:52" x14ac:dyDescent="0.25">
      <c r="AP112" s="9" t="str">
        <f>INDEX(EUR!$C$5:$C$200,MATCH($AQ112,EUR!$D$5:$D$200,0))</f>
        <v>IRS</v>
      </c>
      <c r="AQ112" s="9" t="str">
        <f>EUR!$D106</f>
        <v>EURAM1E8M=</v>
      </c>
      <c r="AR112" s="25" t="str">
        <f>INDEX(EUR!$B$5:$B$200,MATCH($AQ112,EUR!$D$5:$D$200,0))</f>
        <v>8M</v>
      </c>
      <c r="AS112" s="25" t="str">
        <f>INDEX(EUR!$N$5:$N$200,MATCH($AQ112,EUR!$D$5:$D$200,0))</f>
        <v>1M</v>
      </c>
      <c r="AT112" s="27">
        <f>INDEX(EUR!$P$5:$P$200,MATCH($AQ112,EUR!$D$5:$D$200,0))</f>
        <v>41918</v>
      </c>
      <c r="AU112" s="25"/>
      <c r="AV112" s="25">
        <f>INDEX(EUR!$H$5:$H$200,MATCH($AQ112,EUR!$D$5:$D$200,0))</f>
        <v>1</v>
      </c>
      <c r="AW112" s="25">
        <f>INDEX(EUR!$I$5:$I$200,MATCH($AQ112,EUR!$D$5:$D$200,0))</f>
        <v>1</v>
      </c>
      <c r="AX112" s="25">
        <f>INDEX(EUR!$J$5:$J$200,MATCH($AQ112,EUR!$D$5:$D$200,0))</f>
        <v>1</v>
      </c>
      <c r="AY112" s="25">
        <f>INDEX(EUR!$K$5:$K$200,MATCH($AQ112,EUR!$D$5:$D$200,0))</f>
        <v>1</v>
      </c>
      <c r="AZ112" s="25" t="str">
        <f>INDEX(EUR!$L$5:$L$200,MATCH($AQ112,EUR!$D$5:$D$200,0))</f>
        <v>MID</v>
      </c>
    </row>
    <row r="113" spans="42:52" x14ac:dyDescent="0.25">
      <c r="AP113" s="9" t="str">
        <f>INDEX(EUR!$C$5:$C$200,MATCH($AQ113,EUR!$D$5:$D$200,0))</f>
        <v>IRS</v>
      </c>
      <c r="AQ113" s="9" t="str">
        <f>EUR!$D107</f>
        <v>EURAM1E9M=</v>
      </c>
      <c r="AR113" s="25" t="str">
        <f>INDEX(EUR!$B$5:$B$200,MATCH($AQ113,EUR!$D$5:$D$200,0))</f>
        <v>9M</v>
      </c>
      <c r="AS113" s="25" t="str">
        <f>INDEX(EUR!$N$5:$N$200,MATCH($AQ113,EUR!$D$5:$D$200,0))</f>
        <v>1M</v>
      </c>
      <c r="AT113" s="27">
        <f>INDEX(EUR!$P$5:$P$200,MATCH($AQ113,EUR!$D$5:$D$200,0))</f>
        <v>38041</v>
      </c>
      <c r="AU113" s="25"/>
      <c r="AV113" s="25">
        <f>INDEX(EUR!$H$5:$H$200,MATCH($AQ113,EUR!$D$5:$D$200,0))</f>
        <v>1</v>
      </c>
      <c r="AW113" s="25">
        <f>INDEX(EUR!$I$5:$I$200,MATCH($AQ113,EUR!$D$5:$D$200,0))</f>
        <v>1</v>
      </c>
      <c r="AX113" s="25">
        <f>INDEX(EUR!$J$5:$J$200,MATCH($AQ113,EUR!$D$5:$D$200,0))</f>
        <v>1</v>
      </c>
      <c r="AY113" s="25">
        <f>INDEX(EUR!$K$5:$K$200,MATCH($AQ113,EUR!$D$5:$D$200,0))</f>
        <v>1</v>
      </c>
      <c r="AZ113" s="25" t="str">
        <f>INDEX(EUR!$L$5:$L$200,MATCH($AQ113,EUR!$D$5:$D$200,0))</f>
        <v>MID</v>
      </c>
    </row>
    <row r="114" spans="42:52" x14ac:dyDescent="0.25">
      <c r="AP114" s="9" t="str">
        <f>INDEX(EUR!$C$5:$C$200,MATCH($AQ114,EUR!$D$5:$D$200,0))</f>
        <v>IRS</v>
      </c>
      <c r="AQ114" s="9" t="str">
        <f>EUR!$D108</f>
        <v>EURAM1E1Y=</v>
      </c>
      <c r="AR114" s="25" t="str">
        <f>INDEX(EUR!$B$5:$B$200,MATCH($AQ114,EUR!$D$5:$D$200,0))</f>
        <v>1Y</v>
      </c>
      <c r="AS114" s="25" t="str">
        <f>INDEX(EUR!$N$5:$N$200,MATCH($AQ114,EUR!$D$5:$D$200,0))</f>
        <v>1M</v>
      </c>
      <c r="AT114" s="27">
        <f>INDEX(EUR!$P$5:$P$200,MATCH($AQ114,EUR!$D$5:$D$200,0))</f>
        <v>38041</v>
      </c>
      <c r="AU114" s="25"/>
      <c r="AV114" s="25">
        <f>INDEX(EUR!$H$5:$H$200,MATCH($AQ114,EUR!$D$5:$D$200,0))</f>
        <v>1</v>
      </c>
      <c r="AW114" s="25">
        <f>INDEX(EUR!$I$5:$I$200,MATCH($AQ114,EUR!$D$5:$D$200,0))</f>
        <v>1</v>
      </c>
      <c r="AX114" s="25">
        <f>INDEX(EUR!$J$5:$J$200,MATCH($AQ114,EUR!$D$5:$D$200,0))</f>
        <v>1</v>
      </c>
      <c r="AY114" s="25">
        <f>INDEX(EUR!$K$5:$K$200,MATCH($AQ114,EUR!$D$5:$D$200,0))</f>
        <v>1</v>
      </c>
      <c r="AZ114" s="25" t="str">
        <f>INDEX(EUR!$L$5:$L$200,MATCH($AQ114,EUR!$D$5:$D$200,0))</f>
        <v>MID</v>
      </c>
    </row>
    <row r="115" spans="42:52" x14ac:dyDescent="0.25">
      <c r="AP115" s="9" t="str">
        <f>INDEX(EUR!$C$5:$C$200,MATCH($AQ115,EUR!$D$5:$D$200,0))</f>
        <v>IRS</v>
      </c>
      <c r="AQ115" s="9" t="str">
        <f>EUR!$D109</f>
        <v>EURAB3E9M=</v>
      </c>
      <c r="AR115" s="25" t="str">
        <f>INDEX(EUR!$B$5:$B$200,MATCH($AQ115,EUR!$D$5:$D$200,0))</f>
        <v>9M</v>
      </c>
      <c r="AS115" s="25" t="str">
        <f>INDEX(EUR!$N$5:$N$200,MATCH($AQ115,EUR!$D$5:$D$200,0))</f>
        <v>3M</v>
      </c>
      <c r="AT115" s="27">
        <f>INDEX(EUR!$P$5:$P$200,MATCH($AQ115,EUR!$D$5:$D$200,0))</f>
        <v>39450</v>
      </c>
      <c r="AU115" s="25"/>
      <c r="AV115" s="25">
        <f>INDEX(EUR!$H$5:$H$200,MATCH($AQ115,EUR!$D$5:$D$200,0))</f>
        <v>1</v>
      </c>
      <c r="AW115" s="25">
        <f>INDEX(EUR!$I$5:$I$200,MATCH($AQ115,EUR!$D$5:$D$200,0))</f>
        <v>1</v>
      </c>
      <c r="AX115" s="25">
        <f>INDEX(EUR!$J$5:$J$200,MATCH($AQ115,EUR!$D$5:$D$200,0))</f>
        <v>1</v>
      </c>
      <c r="AY115" s="25">
        <f>INDEX(EUR!$K$5:$K$200,MATCH($AQ115,EUR!$D$5:$D$200,0))</f>
        <v>1</v>
      </c>
      <c r="AZ115" s="25" t="str">
        <f>INDEX(EUR!$L$5:$L$200,MATCH($AQ115,EUR!$D$5:$D$200,0))</f>
        <v>MID</v>
      </c>
    </row>
    <row r="116" spans="42:52" x14ac:dyDescent="0.25">
      <c r="AP116" s="9" t="str">
        <f>INDEX(EUR!$C$5:$C$200,MATCH($AQ116,EUR!$D$5:$D$200,0))</f>
        <v>IRS</v>
      </c>
      <c r="AQ116" s="9" t="str">
        <f>EUR!$D110</f>
        <v>EURAB3E1Y=</v>
      </c>
      <c r="AR116" s="25" t="str">
        <f>INDEX(EUR!$B$5:$B$200,MATCH($AQ116,EUR!$D$5:$D$200,0))</f>
        <v>1Y</v>
      </c>
      <c r="AS116" s="25" t="str">
        <f>INDEX(EUR!$N$5:$N$200,MATCH($AQ116,EUR!$D$5:$D$200,0))</f>
        <v>3M</v>
      </c>
      <c r="AT116" s="27">
        <f>INDEX(EUR!$P$5:$P$200,MATCH($AQ116,EUR!$D$5:$D$200,0))</f>
        <v>36125</v>
      </c>
      <c r="AU116" s="25"/>
      <c r="AV116" s="25">
        <f>INDEX(EUR!$H$5:$H$200,MATCH($AQ116,EUR!$D$5:$D$200,0))</f>
        <v>1</v>
      </c>
      <c r="AW116" s="25">
        <f>INDEX(EUR!$I$5:$I$200,MATCH($AQ116,EUR!$D$5:$D$200,0))</f>
        <v>1</v>
      </c>
      <c r="AX116" s="25">
        <f>INDEX(EUR!$J$5:$J$200,MATCH($AQ116,EUR!$D$5:$D$200,0))</f>
        <v>1</v>
      </c>
      <c r="AY116" s="25">
        <f>INDEX(EUR!$K$5:$K$200,MATCH($AQ116,EUR!$D$5:$D$200,0))</f>
        <v>1</v>
      </c>
      <c r="AZ116" s="25" t="str">
        <f>INDEX(EUR!$L$5:$L$200,MATCH($AQ116,EUR!$D$5:$D$200,0))</f>
        <v>MID</v>
      </c>
    </row>
    <row r="117" spans="42:52" x14ac:dyDescent="0.25">
      <c r="AP117" s="9" t="str">
        <f>INDEX(EUR!$C$5:$C$200,MATCH($AQ117,EUR!$D$5:$D$200,0))</f>
        <v>IRS</v>
      </c>
      <c r="AQ117" s="9" t="str">
        <f>EUR!$D111</f>
        <v>EURAB3E18M=</v>
      </c>
      <c r="AR117" s="25" t="str">
        <f>INDEX(EUR!$B$5:$B$200,MATCH($AQ117,EUR!$D$5:$D$200,0))</f>
        <v>18M</v>
      </c>
      <c r="AS117" s="25" t="str">
        <f>INDEX(EUR!$N$5:$N$200,MATCH($AQ117,EUR!$D$5:$D$200,0))</f>
        <v>3M</v>
      </c>
      <c r="AT117" s="27">
        <f>INDEX(EUR!$P$5:$P$200,MATCH($AQ117,EUR!$D$5:$D$200,0))</f>
        <v>36271</v>
      </c>
      <c r="AU117" s="25"/>
      <c r="AV117" s="25">
        <f>INDEX(EUR!$H$5:$H$200,MATCH($AQ117,EUR!$D$5:$D$200,0))</f>
        <v>1</v>
      </c>
      <c r="AW117" s="25">
        <f>INDEX(EUR!$I$5:$I$200,MATCH($AQ117,EUR!$D$5:$D$200,0))</f>
        <v>1</v>
      </c>
      <c r="AX117" s="25">
        <f>INDEX(EUR!$J$5:$J$200,MATCH($AQ117,EUR!$D$5:$D$200,0))</f>
        <v>1</v>
      </c>
      <c r="AY117" s="25">
        <f>INDEX(EUR!$K$5:$K$200,MATCH($AQ117,EUR!$D$5:$D$200,0))</f>
        <v>1</v>
      </c>
      <c r="AZ117" s="25" t="str">
        <f>INDEX(EUR!$L$5:$L$200,MATCH($AQ117,EUR!$D$5:$D$200,0))</f>
        <v>MID</v>
      </c>
    </row>
    <row r="118" spans="42:52" x14ac:dyDescent="0.25">
      <c r="AP118" s="9" t="str">
        <f>INDEX(EUR!$C$5:$C$200,MATCH($AQ118,EUR!$D$5:$D$200,0))</f>
        <v>IRS</v>
      </c>
      <c r="AQ118" s="9" t="str">
        <f>EUR!$D112</f>
        <v>EURAB3E2Y=</v>
      </c>
      <c r="AR118" s="25" t="str">
        <f>INDEX(EUR!$B$5:$B$200,MATCH($AQ118,EUR!$D$5:$D$200,0))</f>
        <v>2Y</v>
      </c>
      <c r="AS118" s="25" t="str">
        <f>INDEX(EUR!$N$5:$N$200,MATCH($AQ118,EUR!$D$5:$D$200,0))</f>
        <v>3M</v>
      </c>
      <c r="AT118" s="27">
        <f>INDEX(EUR!$P$5:$P$200,MATCH($AQ118,EUR!$D$5:$D$200,0))</f>
        <v>36130</v>
      </c>
      <c r="AU118" s="25"/>
      <c r="AV118" s="25">
        <f>INDEX(EUR!$H$5:$H$200,MATCH($AQ118,EUR!$D$5:$D$200,0))</f>
        <v>1</v>
      </c>
      <c r="AW118" s="25">
        <f>INDEX(EUR!$I$5:$I$200,MATCH($AQ118,EUR!$D$5:$D$200,0))</f>
        <v>1</v>
      </c>
      <c r="AX118" s="25">
        <f>INDEX(EUR!$J$5:$J$200,MATCH($AQ118,EUR!$D$5:$D$200,0))</f>
        <v>1</v>
      </c>
      <c r="AY118" s="25">
        <f>INDEX(EUR!$K$5:$K$200,MATCH($AQ118,EUR!$D$5:$D$200,0))</f>
        <v>1</v>
      </c>
      <c r="AZ118" s="25" t="str">
        <f>INDEX(EUR!$L$5:$L$200,MATCH($AQ118,EUR!$D$5:$D$200,0))</f>
        <v>MID</v>
      </c>
    </row>
    <row r="119" spans="42:52" x14ac:dyDescent="0.25">
      <c r="AP119" s="9" t="str">
        <f>INDEX(EUR!$C$5:$C$200,MATCH($AQ119,EUR!$D$5:$D$200,0))</f>
        <v>IRS</v>
      </c>
      <c r="AQ119" s="9" t="str">
        <f>EUR!$D113</f>
        <v>EURAB3E3Y=</v>
      </c>
      <c r="AR119" s="25" t="str">
        <f>INDEX(EUR!$B$5:$B$200,MATCH($AQ119,EUR!$D$5:$D$200,0))</f>
        <v>3Y</v>
      </c>
      <c r="AS119" s="25" t="str">
        <f>INDEX(EUR!$N$5:$N$200,MATCH($AQ119,EUR!$D$5:$D$200,0))</f>
        <v>3M</v>
      </c>
      <c r="AT119" s="27">
        <f>INDEX(EUR!$P$5:$P$200,MATCH($AQ119,EUR!$D$5:$D$200,0))</f>
        <v>36130</v>
      </c>
      <c r="AU119" s="25"/>
      <c r="AV119" s="25">
        <f>INDEX(EUR!$H$5:$H$200,MATCH($AQ119,EUR!$D$5:$D$200,0))</f>
        <v>1</v>
      </c>
      <c r="AW119" s="25">
        <f>INDEX(EUR!$I$5:$I$200,MATCH($AQ119,EUR!$D$5:$D$200,0))</f>
        <v>1</v>
      </c>
      <c r="AX119" s="25">
        <f>INDEX(EUR!$J$5:$J$200,MATCH($AQ119,EUR!$D$5:$D$200,0))</f>
        <v>1</v>
      </c>
      <c r="AY119" s="25">
        <f>INDEX(EUR!$K$5:$K$200,MATCH($AQ119,EUR!$D$5:$D$200,0))</f>
        <v>1</v>
      </c>
      <c r="AZ119" s="25" t="str">
        <f>INDEX(EUR!$L$5:$L$200,MATCH($AQ119,EUR!$D$5:$D$200,0))</f>
        <v>MID</v>
      </c>
    </row>
    <row r="120" spans="42:52" x14ac:dyDescent="0.25">
      <c r="AP120" s="9" t="str">
        <f>INDEX(EUR!$C$5:$C$200,MATCH($AQ120,EUR!$D$5:$D$200,0))</f>
        <v>IRS</v>
      </c>
      <c r="AQ120" s="9" t="str">
        <f>EUR!$D114</f>
        <v>EURAB3E4Y=</v>
      </c>
      <c r="AR120" s="25" t="str">
        <f>INDEX(EUR!$B$5:$B$200,MATCH($AQ120,EUR!$D$5:$D$200,0))</f>
        <v>4Y</v>
      </c>
      <c r="AS120" s="25" t="str">
        <f>INDEX(EUR!$N$5:$N$200,MATCH($AQ120,EUR!$D$5:$D$200,0))</f>
        <v>3M</v>
      </c>
      <c r="AT120" s="27">
        <f>INDEX(EUR!$P$5:$P$200,MATCH($AQ120,EUR!$D$5:$D$200,0))</f>
        <v>36130</v>
      </c>
      <c r="AU120" s="25"/>
      <c r="AV120" s="25">
        <f>INDEX(EUR!$H$5:$H$200,MATCH($AQ120,EUR!$D$5:$D$200,0))</f>
        <v>1</v>
      </c>
      <c r="AW120" s="25">
        <f>INDEX(EUR!$I$5:$I$200,MATCH($AQ120,EUR!$D$5:$D$200,0))</f>
        <v>1</v>
      </c>
      <c r="AX120" s="25">
        <f>INDEX(EUR!$J$5:$J$200,MATCH($AQ120,EUR!$D$5:$D$200,0))</f>
        <v>1</v>
      </c>
      <c r="AY120" s="25">
        <f>INDEX(EUR!$K$5:$K$200,MATCH($AQ120,EUR!$D$5:$D$200,0))</f>
        <v>1</v>
      </c>
      <c r="AZ120" s="25" t="str">
        <f>INDEX(EUR!$L$5:$L$200,MATCH($AQ120,EUR!$D$5:$D$200,0))</f>
        <v>MID</v>
      </c>
    </row>
    <row r="121" spans="42:52" x14ac:dyDescent="0.25">
      <c r="AP121" s="9" t="str">
        <f>INDEX(EUR!$C$5:$C$200,MATCH($AQ121,EUR!$D$5:$D$200,0))</f>
        <v>IRS</v>
      </c>
      <c r="AQ121" s="9" t="str">
        <f>EUR!$D115</f>
        <v>EURAB3E5Y=</v>
      </c>
      <c r="AR121" s="25" t="str">
        <f>INDEX(EUR!$B$5:$B$200,MATCH($AQ121,EUR!$D$5:$D$200,0))</f>
        <v>5Y</v>
      </c>
      <c r="AS121" s="25" t="str">
        <f>INDEX(EUR!$N$5:$N$200,MATCH($AQ121,EUR!$D$5:$D$200,0))</f>
        <v>3M</v>
      </c>
      <c r="AT121" s="27">
        <f>INDEX(EUR!$P$5:$P$200,MATCH($AQ121,EUR!$D$5:$D$200,0))</f>
        <v>36130</v>
      </c>
      <c r="AU121" s="25"/>
      <c r="AV121" s="25">
        <f>INDEX(EUR!$H$5:$H$200,MATCH($AQ121,EUR!$D$5:$D$200,0))</f>
        <v>1</v>
      </c>
      <c r="AW121" s="25">
        <f>INDEX(EUR!$I$5:$I$200,MATCH($AQ121,EUR!$D$5:$D$200,0))</f>
        <v>1</v>
      </c>
      <c r="AX121" s="25">
        <f>INDEX(EUR!$J$5:$J$200,MATCH($AQ121,EUR!$D$5:$D$200,0))</f>
        <v>1</v>
      </c>
      <c r="AY121" s="25">
        <f>INDEX(EUR!$K$5:$K$200,MATCH($AQ121,EUR!$D$5:$D$200,0))</f>
        <v>1</v>
      </c>
      <c r="AZ121" s="25" t="str">
        <f>INDEX(EUR!$L$5:$L$200,MATCH($AQ121,EUR!$D$5:$D$200,0))</f>
        <v>MID</v>
      </c>
    </row>
    <row r="122" spans="42:52" x14ac:dyDescent="0.25">
      <c r="AP122" s="9" t="str">
        <f>INDEX(EUR!$C$5:$C$200,MATCH($AQ122,EUR!$D$5:$D$200,0))</f>
        <v>IRS</v>
      </c>
      <c r="AQ122" s="9" t="str">
        <f>EUR!$D116</f>
        <v>EURAB3E6Y=</v>
      </c>
      <c r="AR122" s="25" t="str">
        <f>INDEX(EUR!$B$5:$B$200,MATCH($AQ122,EUR!$D$5:$D$200,0))</f>
        <v>6Y</v>
      </c>
      <c r="AS122" s="25" t="str">
        <f>INDEX(EUR!$N$5:$N$200,MATCH($AQ122,EUR!$D$5:$D$200,0))</f>
        <v>3M</v>
      </c>
      <c r="AT122" s="27">
        <f>INDEX(EUR!$P$5:$P$200,MATCH($AQ122,EUR!$D$5:$D$200,0))</f>
        <v>36130</v>
      </c>
      <c r="AU122" s="25"/>
      <c r="AV122" s="25">
        <f>INDEX(EUR!$H$5:$H$200,MATCH($AQ122,EUR!$D$5:$D$200,0))</f>
        <v>1</v>
      </c>
      <c r="AW122" s="25">
        <f>INDEX(EUR!$I$5:$I$200,MATCH($AQ122,EUR!$D$5:$D$200,0))</f>
        <v>1</v>
      </c>
      <c r="AX122" s="25">
        <f>INDEX(EUR!$J$5:$J$200,MATCH($AQ122,EUR!$D$5:$D$200,0))</f>
        <v>1</v>
      </c>
      <c r="AY122" s="25">
        <f>INDEX(EUR!$K$5:$K$200,MATCH($AQ122,EUR!$D$5:$D$200,0))</f>
        <v>1</v>
      </c>
      <c r="AZ122" s="25" t="str">
        <f>INDEX(EUR!$L$5:$L$200,MATCH($AQ122,EUR!$D$5:$D$200,0))</f>
        <v>MID</v>
      </c>
    </row>
    <row r="123" spans="42:52" x14ac:dyDescent="0.25">
      <c r="AP123" s="9" t="str">
        <f>INDEX(EUR!$C$5:$C$200,MATCH($AQ123,EUR!$D$5:$D$200,0))</f>
        <v>IRS</v>
      </c>
      <c r="AQ123" s="9" t="str">
        <f>EUR!$D117</f>
        <v>EURAB3E7Y=</v>
      </c>
      <c r="AR123" s="25" t="str">
        <f>INDEX(EUR!$B$5:$B$200,MATCH($AQ123,EUR!$D$5:$D$200,0))</f>
        <v>7Y</v>
      </c>
      <c r="AS123" s="25" t="str">
        <f>INDEX(EUR!$N$5:$N$200,MATCH($AQ123,EUR!$D$5:$D$200,0))</f>
        <v>3M</v>
      </c>
      <c r="AT123" s="27">
        <f>INDEX(EUR!$P$5:$P$200,MATCH($AQ123,EUR!$D$5:$D$200,0))</f>
        <v>36130</v>
      </c>
      <c r="AU123" s="25"/>
      <c r="AV123" s="25">
        <f>INDEX(EUR!$H$5:$H$200,MATCH($AQ123,EUR!$D$5:$D$200,0))</f>
        <v>1</v>
      </c>
      <c r="AW123" s="25">
        <f>INDEX(EUR!$I$5:$I$200,MATCH($AQ123,EUR!$D$5:$D$200,0))</f>
        <v>1</v>
      </c>
      <c r="AX123" s="25">
        <f>INDEX(EUR!$J$5:$J$200,MATCH($AQ123,EUR!$D$5:$D$200,0))</f>
        <v>1</v>
      </c>
      <c r="AY123" s="25">
        <f>INDEX(EUR!$K$5:$K$200,MATCH($AQ123,EUR!$D$5:$D$200,0))</f>
        <v>1</v>
      </c>
      <c r="AZ123" s="25" t="str">
        <f>INDEX(EUR!$L$5:$L$200,MATCH($AQ123,EUR!$D$5:$D$200,0))</f>
        <v>MID</v>
      </c>
    </row>
    <row r="124" spans="42:52" x14ac:dyDescent="0.25">
      <c r="AP124" s="9" t="str">
        <f>INDEX(EUR!$C$5:$C$200,MATCH($AQ124,EUR!$D$5:$D$200,0))</f>
        <v>IRS</v>
      </c>
      <c r="AQ124" s="9" t="str">
        <f>EUR!$D118</f>
        <v>EURAB3E8Y=</v>
      </c>
      <c r="AR124" s="25" t="str">
        <f>INDEX(EUR!$B$5:$B$200,MATCH($AQ124,EUR!$D$5:$D$200,0))</f>
        <v>8Y</v>
      </c>
      <c r="AS124" s="25" t="str">
        <f>INDEX(EUR!$N$5:$N$200,MATCH($AQ124,EUR!$D$5:$D$200,0))</f>
        <v>3M</v>
      </c>
      <c r="AT124" s="27">
        <f>INDEX(EUR!$P$5:$P$200,MATCH($AQ124,EUR!$D$5:$D$200,0))</f>
        <v>36130</v>
      </c>
      <c r="AU124" s="25"/>
      <c r="AV124" s="25">
        <f>INDEX(EUR!$H$5:$H$200,MATCH($AQ124,EUR!$D$5:$D$200,0))</f>
        <v>1</v>
      </c>
      <c r="AW124" s="25">
        <f>INDEX(EUR!$I$5:$I$200,MATCH($AQ124,EUR!$D$5:$D$200,0))</f>
        <v>1</v>
      </c>
      <c r="AX124" s="25">
        <f>INDEX(EUR!$J$5:$J$200,MATCH($AQ124,EUR!$D$5:$D$200,0))</f>
        <v>1</v>
      </c>
      <c r="AY124" s="25">
        <f>INDEX(EUR!$K$5:$K$200,MATCH($AQ124,EUR!$D$5:$D$200,0))</f>
        <v>1</v>
      </c>
      <c r="AZ124" s="25" t="str">
        <f>INDEX(EUR!$L$5:$L$200,MATCH($AQ124,EUR!$D$5:$D$200,0))</f>
        <v>MID</v>
      </c>
    </row>
    <row r="125" spans="42:52" x14ac:dyDescent="0.25">
      <c r="AP125" s="9" t="str">
        <f>INDEX(EUR!$C$5:$C$200,MATCH($AQ125,EUR!$D$5:$D$200,0))</f>
        <v>IRS</v>
      </c>
      <c r="AQ125" s="9" t="str">
        <f>EUR!$D119</f>
        <v>EURAB3E9Y=</v>
      </c>
      <c r="AR125" s="25" t="str">
        <f>INDEX(EUR!$B$5:$B$200,MATCH($AQ125,EUR!$D$5:$D$200,0))</f>
        <v>9Y</v>
      </c>
      <c r="AS125" s="25" t="str">
        <f>INDEX(EUR!$N$5:$N$200,MATCH($AQ125,EUR!$D$5:$D$200,0))</f>
        <v>3M</v>
      </c>
      <c r="AT125" s="27">
        <f>INDEX(EUR!$P$5:$P$200,MATCH($AQ125,EUR!$D$5:$D$200,0))</f>
        <v>36130</v>
      </c>
      <c r="AU125" s="25"/>
      <c r="AV125" s="25">
        <f>INDEX(EUR!$H$5:$H$200,MATCH($AQ125,EUR!$D$5:$D$200,0))</f>
        <v>1</v>
      </c>
      <c r="AW125" s="25">
        <f>INDEX(EUR!$I$5:$I$200,MATCH($AQ125,EUR!$D$5:$D$200,0))</f>
        <v>1</v>
      </c>
      <c r="AX125" s="25">
        <f>INDEX(EUR!$J$5:$J$200,MATCH($AQ125,EUR!$D$5:$D$200,0))</f>
        <v>1</v>
      </c>
      <c r="AY125" s="25">
        <f>INDEX(EUR!$K$5:$K$200,MATCH($AQ125,EUR!$D$5:$D$200,0))</f>
        <v>1</v>
      </c>
      <c r="AZ125" s="25" t="str">
        <f>INDEX(EUR!$L$5:$L$200,MATCH($AQ125,EUR!$D$5:$D$200,0))</f>
        <v>MID</v>
      </c>
    </row>
    <row r="126" spans="42:52" x14ac:dyDescent="0.25">
      <c r="AP126" s="9" t="str">
        <f>INDEX(EUR!$C$5:$C$200,MATCH($AQ126,EUR!$D$5:$D$200,0))</f>
        <v>IRS</v>
      </c>
      <c r="AQ126" s="9" t="str">
        <f>EUR!$D120</f>
        <v>EURAB3E10Y=</v>
      </c>
      <c r="AR126" s="25" t="str">
        <f>INDEX(EUR!$B$5:$B$200,MATCH($AQ126,EUR!$D$5:$D$200,0))</f>
        <v>10Y</v>
      </c>
      <c r="AS126" s="25" t="str">
        <f>INDEX(EUR!$N$5:$N$200,MATCH($AQ126,EUR!$D$5:$D$200,0))</f>
        <v>3M</v>
      </c>
      <c r="AT126" s="27">
        <f>INDEX(EUR!$P$5:$P$200,MATCH($AQ126,EUR!$D$5:$D$200,0))</f>
        <v>36167</v>
      </c>
      <c r="AU126" s="25"/>
      <c r="AV126" s="25">
        <f>INDEX(EUR!$H$5:$H$200,MATCH($AQ126,EUR!$D$5:$D$200,0))</f>
        <v>1</v>
      </c>
      <c r="AW126" s="25">
        <f>INDEX(EUR!$I$5:$I$200,MATCH($AQ126,EUR!$D$5:$D$200,0))</f>
        <v>1</v>
      </c>
      <c r="AX126" s="25">
        <f>INDEX(EUR!$J$5:$J$200,MATCH($AQ126,EUR!$D$5:$D$200,0))</f>
        <v>1</v>
      </c>
      <c r="AY126" s="25">
        <f>INDEX(EUR!$K$5:$K$200,MATCH($AQ126,EUR!$D$5:$D$200,0))</f>
        <v>1</v>
      </c>
      <c r="AZ126" s="25" t="str">
        <f>INDEX(EUR!$L$5:$L$200,MATCH($AQ126,EUR!$D$5:$D$200,0))</f>
        <v>MID</v>
      </c>
    </row>
    <row r="127" spans="42:52" x14ac:dyDescent="0.25">
      <c r="AP127" s="9" t="str">
        <f>INDEX(EUR!$C$5:$C$200,MATCH($AQ127,EUR!$D$5:$D$200,0))</f>
        <v>IRS</v>
      </c>
      <c r="AQ127" s="9" t="str">
        <f>EUR!$D121</f>
        <v>EURAB3E11Y=</v>
      </c>
      <c r="AR127" s="25" t="str">
        <f>INDEX(EUR!$B$5:$B$200,MATCH($AQ127,EUR!$D$5:$D$200,0))</f>
        <v>11Y</v>
      </c>
      <c r="AS127" s="25" t="str">
        <f>INDEX(EUR!$N$5:$N$200,MATCH($AQ127,EUR!$D$5:$D$200,0))</f>
        <v>3M</v>
      </c>
      <c r="AT127" s="27">
        <f>INDEX(EUR!$P$5:$P$200,MATCH($AQ127,EUR!$D$5:$D$200,0))</f>
        <v>37120</v>
      </c>
      <c r="AU127" s="25"/>
      <c r="AV127" s="25">
        <f>INDEX(EUR!$H$5:$H$200,MATCH($AQ127,EUR!$D$5:$D$200,0))</f>
        <v>1</v>
      </c>
      <c r="AW127" s="25">
        <f>INDEX(EUR!$I$5:$I$200,MATCH($AQ127,EUR!$D$5:$D$200,0))</f>
        <v>1</v>
      </c>
      <c r="AX127" s="25">
        <f>INDEX(EUR!$J$5:$J$200,MATCH($AQ127,EUR!$D$5:$D$200,0))</f>
        <v>1</v>
      </c>
      <c r="AY127" s="25">
        <f>INDEX(EUR!$K$5:$K$200,MATCH($AQ127,EUR!$D$5:$D$200,0))</f>
        <v>1</v>
      </c>
      <c r="AZ127" s="25" t="str">
        <f>INDEX(EUR!$L$5:$L$200,MATCH($AQ127,EUR!$D$5:$D$200,0))</f>
        <v>MID</v>
      </c>
    </row>
    <row r="128" spans="42:52" x14ac:dyDescent="0.25">
      <c r="AP128" s="9" t="str">
        <f>INDEX(EUR!$C$5:$C$200,MATCH($AQ128,EUR!$D$5:$D$200,0))</f>
        <v>IRS</v>
      </c>
      <c r="AQ128" s="9" t="str">
        <f>EUR!$D122</f>
        <v>EURAB3E12Y=</v>
      </c>
      <c r="AR128" s="25" t="str">
        <f>INDEX(EUR!$B$5:$B$200,MATCH($AQ128,EUR!$D$5:$D$200,0))</f>
        <v>12Y</v>
      </c>
      <c r="AS128" s="25" t="str">
        <f>INDEX(EUR!$N$5:$N$200,MATCH($AQ128,EUR!$D$5:$D$200,0))</f>
        <v>3M</v>
      </c>
      <c r="AT128" s="27">
        <f>INDEX(EUR!$P$5:$P$200,MATCH($AQ128,EUR!$D$5:$D$200,0))</f>
        <v>37120</v>
      </c>
      <c r="AU128" s="25"/>
      <c r="AV128" s="25">
        <f>INDEX(EUR!$H$5:$H$200,MATCH($AQ128,EUR!$D$5:$D$200,0))</f>
        <v>1</v>
      </c>
      <c r="AW128" s="25">
        <f>INDEX(EUR!$I$5:$I$200,MATCH($AQ128,EUR!$D$5:$D$200,0))</f>
        <v>1</v>
      </c>
      <c r="AX128" s="25">
        <f>INDEX(EUR!$J$5:$J$200,MATCH($AQ128,EUR!$D$5:$D$200,0))</f>
        <v>1</v>
      </c>
      <c r="AY128" s="25">
        <f>INDEX(EUR!$K$5:$K$200,MATCH($AQ128,EUR!$D$5:$D$200,0))</f>
        <v>1</v>
      </c>
      <c r="AZ128" s="25" t="str">
        <f>INDEX(EUR!$L$5:$L$200,MATCH($AQ128,EUR!$D$5:$D$200,0))</f>
        <v>MID</v>
      </c>
    </row>
    <row r="129" spans="42:52" x14ac:dyDescent="0.25">
      <c r="AP129" s="9" t="str">
        <f>INDEX(EUR!$C$5:$C$200,MATCH($AQ129,EUR!$D$5:$D$200,0))</f>
        <v>IRS</v>
      </c>
      <c r="AQ129" s="9" t="str">
        <f>EUR!$D123</f>
        <v>EURAB3E13Y=</v>
      </c>
      <c r="AR129" s="25" t="str">
        <f>INDEX(EUR!$B$5:$B$200,MATCH($AQ129,EUR!$D$5:$D$200,0))</f>
        <v>13Y</v>
      </c>
      <c r="AS129" s="25" t="str">
        <f>INDEX(EUR!$N$5:$N$200,MATCH($AQ129,EUR!$D$5:$D$200,0))</f>
        <v>3M</v>
      </c>
      <c r="AT129" s="27">
        <f>INDEX(EUR!$P$5:$P$200,MATCH($AQ129,EUR!$D$5:$D$200,0))</f>
        <v>37120</v>
      </c>
      <c r="AU129" s="25"/>
      <c r="AV129" s="25">
        <f>INDEX(EUR!$H$5:$H$200,MATCH($AQ129,EUR!$D$5:$D$200,0))</f>
        <v>1</v>
      </c>
      <c r="AW129" s="25">
        <f>INDEX(EUR!$I$5:$I$200,MATCH($AQ129,EUR!$D$5:$D$200,0))</f>
        <v>1</v>
      </c>
      <c r="AX129" s="25">
        <f>INDEX(EUR!$J$5:$J$200,MATCH($AQ129,EUR!$D$5:$D$200,0))</f>
        <v>1</v>
      </c>
      <c r="AY129" s="25">
        <f>INDEX(EUR!$K$5:$K$200,MATCH($AQ129,EUR!$D$5:$D$200,0))</f>
        <v>1</v>
      </c>
      <c r="AZ129" s="25" t="str">
        <f>INDEX(EUR!$L$5:$L$200,MATCH($AQ129,EUR!$D$5:$D$200,0))</f>
        <v>MID</v>
      </c>
    </row>
    <row r="130" spans="42:52" x14ac:dyDescent="0.25">
      <c r="AP130" s="9" t="str">
        <f>INDEX(EUR!$C$5:$C$200,MATCH($AQ130,EUR!$D$5:$D$200,0))</f>
        <v>IRS</v>
      </c>
      <c r="AQ130" s="9" t="str">
        <f>EUR!$D124</f>
        <v>EURAB3E14Y=</v>
      </c>
      <c r="AR130" s="25" t="str">
        <f>INDEX(EUR!$B$5:$B$200,MATCH($AQ130,EUR!$D$5:$D$200,0))</f>
        <v>14Y</v>
      </c>
      <c r="AS130" s="25" t="str">
        <f>INDEX(EUR!$N$5:$N$200,MATCH($AQ130,EUR!$D$5:$D$200,0))</f>
        <v>3M</v>
      </c>
      <c r="AT130" s="27">
        <f>INDEX(EUR!$P$5:$P$200,MATCH($AQ130,EUR!$D$5:$D$200,0))</f>
        <v>37120</v>
      </c>
      <c r="AU130" s="25"/>
      <c r="AV130" s="25">
        <f>INDEX(EUR!$H$5:$H$200,MATCH($AQ130,EUR!$D$5:$D$200,0))</f>
        <v>1</v>
      </c>
      <c r="AW130" s="25">
        <f>INDEX(EUR!$I$5:$I$200,MATCH($AQ130,EUR!$D$5:$D$200,0))</f>
        <v>1</v>
      </c>
      <c r="AX130" s="25">
        <f>INDEX(EUR!$J$5:$J$200,MATCH($AQ130,EUR!$D$5:$D$200,0))</f>
        <v>1</v>
      </c>
      <c r="AY130" s="25">
        <f>INDEX(EUR!$K$5:$K$200,MATCH($AQ130,EUR!$D$5:$D$200,0))</f>
        <v>1</v>
      </c>
      <c r="AZ130" s="25" t="str">
        <f>INDEX(EUR!$L$5:$L$200,MATCH($AQ130,EUR!$D$5:$D$200,0))</f>
        <v>MID</v>
      </c>
    </row>
    <row r="131" spans="42:52" x14ac:dyDescent="0.25">
      <c r="AP131" s="9" t="str">
        <f>INDEX(EUR!$C$5:$C$200,MATCH($AQ131,EUR!$D$5:$D$200,0))</f>
        <v>IRS</v>
      </c>
      <c r="AQ131" s="9" t="str">
        <f>EUR!$D125</f>
        <v>EURAB3E15Y=</v>
      </c>
      <c r="AR131" s="25" t="str">
        <f>INDEX(EUR!$B$5:$B$200,MATCH($AQ131,EUR!$D$5:$D$200,0))</f>
        <v>15Y</v>
      </c>
      <c r="AS131" s="25" t="str">
        <f>INDEX(EUR!$N$5:$N$200,MATCH($AQ131,EUR!$D$5:$D$200,0))</f>
        <v>3M</v>
      </c>
      <c r="AT131" s="27">
        <f>INDEX(EUR!$P$5:$P$200,MATCH($AQ131,EUR!$D$5:$D$200,0))</f>
        <v>37120</v>
      </c>
      <c r="AU131" s="25"/>
      <c r="AV131" s="25">
        <f>INDEX(EUR!$H$5:$H$200,MATCH($AQ131,EUR!$D$5:$D$200,0))</f>
        <v>1</v>
      </c>
      <c r="AW131" s="25">
        <f>INDEX(EUR!$I$5:$I$200,MATCH($AQ131,EUR!$D$5:$D$200,0))</f>
        <v>1</v>
      </c>
      <c r="AX131" s="25">
        <f>INDEX(EUR!$J$5:$J$200,MATCH($AQ131,EUR!$D$5:$D$200,0))</f>
        <v>1</v>
      </c>
      <c r="AY131" s="25">
        <f>INDEX(EUR!$K$5:$K$200,MATCH($AQ131,EUR!$D$5:$D$200,0))</f>
        <v>1</v>
      </c>
      <c r="AZ131" s="25" t="str">
        <f>INDEX(EUR!$L$5:$L$200,MATCH($AQ131,EUR!$D$5:$D$200,0))</f>
        <v>MID</v>
      </c>
    </row>
    <row r="132" spans="42:52" x14ac:dyDescent="0.25">
      <c r="AP132" s="9" t="str">
        <f>INDEX(EUR!$C$5:$C$200,MATCH($AQ132,EUR!$D$5:$D$200,0))</f>
        <v>IRS</v>
      </c>
      <c r="AQ132" s="9" t="str">
        <f>EUR!$D126</f>
        <v>EURAB3E16Y=</v>
      </c>
      <c r="AR132" s="25" t="str">
        <f>INDEX(EUR!$B$5:$B$200,MATCH($AQ132,EUR!$D$5:$D$200,0))</f>
        <v>16Y</v>
      </c>
      <c r="AS132" s="25" t="str">
        <f>INDEX(EUR!$N$5:$N$200,MATCH($AQ132,EUR!$D$5:$D$200,0))</f>
        <v>3M</v>
      </c>
      <c r="AT132" s="27">
        <f>INDEX(EUR!$P$5:$P$200,MATCH($AQ132,EUR!$D$5:$D$200,0))</f>
        <v>37120</v>
      </c>
      <c r="AU132" s="25"/>
      <c r="AV132" s="25">
        <f>INDEX(EUR!$H$5:$H$200,MATCH($AQ132,EUR!$D$5:$D$200,0))</f>
        <v>1</v>
      </c>
      <c r="AW132" s="25">
        <f>INDEX(EUR!$I$5:$I$200,MATCH($AQ132,EUR!$D$5:$D$200,0))</f>
        <v>1</v>
      </c>
      <c r="AX132" s="25">
        <f>INDEX(EUR!$J$5:$J$200,MATCH($AQ132,EUR!$D$5:$D$200,0))</f>
        <v>1</v>
      </c>
      <c r="AY132" s="25">
        <f>INDEX(EUR!$K$5:$K$200,MATCH($AQ132,EUR!$D$5:$D$200,0))</f>
        <v>1</v>
      </c>
      <c r="AZ132" s="25" t="str">
        <f>INDEX(EUR!$L$5:$L$200,MATCH($AQ132,EUR!$D$5:$D$200,0))</f>
        <v>MID</v>
      </c>
    </row>
    <row r="133" spans="42:52" x14ac:dyDescent="0.25">
      <c r="AP133" s="9" t="str">
        <f>INDEX(EUR!$C$5:$C$200,MATCH($AQ133,EUR!$D$5:$D$200,0))</f>
        <v>IRS</v>
      </c>
      <c r="AQ133" s="9" t="str">
        <f>EUR!$D127</f>
        <v>EURAB3E17Y=</v>
      </c>
      <c r="AR133" s="25" t="str">
        <f>INDEX(EUR!$B$5:$B$200,MATCH($AQ133,EUR!$D$5:$D$200,0))</f>
        <v>17Y</v>
      </c>
      <c r="AS133" s="25" t="str">
        <f>INDEX(EUR!$N$5:$N$200,MATCH($AQ133,EUR!$D$5:$D$200,0))</f>
        <v>3M</v>
      </c>
      <c r="AT133" s="27">
        <f>INDEX(EUR!$P$5:$P$200,MATCH($AQ133,EUR!$D$5:$D$200,0))</f>
        <v>37120</v>
      </c>
      <c r="AU133" s="25"/>
      <c r="AV133" s="25">
        <f>INDEX(EUR!$H$5:$H$200,MATCH($AQ133,EUR!$D$5:$D$200,0))</f>
        <v>1</v>
      </c>
      <c r="AW133" s="25">
        <f>INDEX(EUR!$I$5:$I$200,MATCH($AQ133,EUR!$D$5:$D$200,0))</f>
        <v>1</v>
      </c>
      <c r="AX133" s="25">
        <f>INDEX(EUR!$J$5:$J$200,MATCH($AQ133,EUR!$D$5:$D$200,0))</f>
        <v>1</v>
      </c>
      <c r="AY133" s="25">
        <f>INDEX(EUR!$K$5:$K$200,MATCH($AQ133,EUR!$D$5:$D$200,0))</f>
        <v>1</v>
      </c>
      <c r="AZ133" s="25" t="str">
        <f>INDEX(EUR!$L$5:$L$200,MATCH($AQ133,EUR!$D$5:$D$200,0))</f>
        <v>MID</v>
      </c>
    </row>
    <row r="134" spans="42:52" x14ac:dyDescent="0.25">
      <c r="AP134" s="9" t="str">
        <f>INDEX(EUR!$C$5:$C$200,MATCH($AQ134,EUR!$D$5:$D$200,0))</f>
        <v>IRS</v>
      </c>
      <c r="AQ134" s="9" t="str">
        <f>EUR!$D128</f>
        <v>EURAB3E18Y=</v>
      </c>
      <c r="AR134" s="25" t="str">
        <f>INDEX(EUR!$B$5:$B$200,MATCH($AQ134,EUR!$D$5:$D$200,0))</f>
        <v>18Y</v>
      </c>
      <c r="AS134" s="25" t="str">
        <f>INDEX(EUR!$N$5:$N$200,MATCH($AQ134,EUR!$D$5:$D$200,0))</f>
        <v>3M</v>
      </c>
      <c r="AT134" s="27">
        <f>INDEX(EUR!$P$5:$P$200,MATCH($AQ134,EUR!$D$5:$D$200,0))</f>
        <v>37120</v>
      </c>
      <c r="AU134" s="25"/>
      <c r="AV134" s="25">
        <f>INDEX(EUR!$H$5:$H$200,MATCH($AQ134,EUR!$D$5:$D$200,0))</f>
        <v>1</v>
      </c>
      <c r="AW134" s="25">
        <f>INDEX(EUR!$I$5:$I$200,MATCH($AQ134,EUR!$D$5:$D$200,0))</f>
        <v>1</v>
      </c>
      <c r="AX134" s="25">
        <f>INDEX(EUR!$J$5:$J$200,MATCH($AQ134,EUR!$D$5:$D$200,0))</f>
        <v>1</v>
      </c>
      <c r="AY134" s="25">
        <f>INDEX(EUR!$K$5:$K$200,MATCH($AQ134,EUR!$D$5:$D$200,0))</f>
        <v>1</v>
      </c>
      <c r="AZ134" s="25" t="str">
        <f>INDEX(EUR!$L$5:$L$200,MATCH($AQ134,EUR!$D$5:$D$200,0))</f>
        <v>MID</v>
      </c>
    </row>
    <row r="135" spans="42:52" x14ac:dyDescent="0.25">
      <c r="AP135" s="9" t="str">
        <f>INDEX(EUR!$C$5:$C$200,MATCH($AQ135,EUR!$D$5:$D$200,0))</f>
        <v>IRS</v>
      </c>
      <c r="AQ135" s="9" t="str">
        <f>EUR!$D129</f>
        <v>EURAB3E19Y=</v>
      </c>
      <c r="AR135" s="25" t="str">
        <f>INDEX(EUR!$B$5:$B$200,MATCH($AQ135,EUR!$D$5:$D$200,0))</f>
        <v>19Y</v>
      </c>
      <c r="AS135" s="25" t="str">
        <f>INDEX(EUR!$N$5:$N$200,MATCH($AQ135,EUR!$D$5:$D$200,0))</f>
        <v>3M</v>
      </c>
      <c r="AT135" s="27">
        <f>INDEX(EUR!$P$5:$P$200,MATCH($AQ135,EUR!$D$5:$D$200,0))</f>
        <v>37120</v>
      </c>
      <c r="AU135" s="25"/>
      <c r="AV135" s="25">
        <f>INDEX(EUR!$H$5:$H$200,MATCH($AQ135,EUR!$D$5:$D$200,0))</f>
        <v>1</v>
      </c>
      <c r="AW135" s="25">
        <f>INDEX(EUR!$I$5:$I$200,MATCH($AQ135,EUR!$D$5:$D$200,0))</f>
        <v>1</v>
      </c>
      <c r="AX135" s="25">
        <f>INDEX(EUR!$J$5:$J$200,MATCH($AQ135,EUR!$D$5:$D$200,0))</f>
        <v>1</v>
      </c>
      <c r="AY135" s="25">
        <f>INDEX(EUR!$K$5:$K$200,MATCH($AQ135,EUR!$D$5:$D$200,0))</f>
        <v>1</v>
      </c>
      <c r="AZ135" s="25" t="str">
        <f>INDEX(EUR!$L$5:$L$200,MATCH($AQ135,EUR!$D$5:$D$200,0))</f>
        <v>MID</v>
      </c>
    </row>
    <row r="136" spans="42:52" x14ac:dyDescent="0.25">
      <c r="AP136" s="9" t="str">
        <f>INDEX(EUR!$C$5:$C$200,MATCH($AQ136,EUR!$D$5:$D$200,0))</f>
        <v>IRS</v>
      </c>
      <c r="AQ136" s="9" t="str">
        <f>EUR!$D130</f>
        <v>EURAB3E20Y=</v>
      </c>
      <c r="AR136" s="25" t="str">
        <f>INDEX(EUR!$B$5:$B$200,MATCH($AQ136,EUR!$D$5:$D$200,0))</f>
        <v>20Y</v>
      </c>
      <c r="AS136" s="25" t="str">
        <f>INDEX(EUR!$N$5:$N$200,MATCH($AQ136,EUR!$D$5:$D$200,0))</f>
        <v>3M</v>
      </c>
      <c r="AT136" s="27">
        <f>INDEX(EUR!$P$5:$P$200,MATCH($AQ136,EUR!$D$5:$D$200,0))</f>
        <v>37120</v>
      </c>
      <c r="AU136" s="25"/>
      <c r="AV136" s="25">
        <f>INDEX(EUR!$H$5:$H$200,MATCH($AQ136,EUR!$D$5:$D$200,0))</f>
        <v>1</v>
      </c>
      <c r="AW136" s="25">
        <f>INDEX(EUR!$I$5:$I$200,MATCH($AQ136,EUR!$D$5:$D$200,0))</f>
        <v>1</v>
      </c>
      <c r="AX136" s="25">
        <f>INDEX(EUR!$J$5:$J$200,MATCH($AQ136,EUR!$D$5:$D$200,0))</f>
        <v>1</v>
      </c>
      <c r="AY136" s="25">
        <f>INDEX(EUR!$K$5:$K$200,MATCH($AQ136,EUR!$D$5:$D$200,0))</f>
        <v>1</v>
      </c>
      <c r="AZ136" s="25" t="str">
        <f>INDEX(EUR!$L$5:$L$200,MATCH($AQ136,EUR!$D$5:$D$200,0))</f>
        <v>MID</v>
      </c>
    </row>
    <row r="137" spans="42:52" x14ac:dyDescent="0.25">
      <c r="AP137" s="9" t="str">
        <f>INDEX(EUR!$C$5:$C$200,MATCH($AQ137,EUR!$D$5:$D$200,0))</f>
        <v>IRS</v>
      </c>
      <c r="AQ137" s="9" t="str">
        <f>EUR!$D131</f>
        <v>EURAB3E25Y=</v>
      </c>
      <c r="AR137" s="25" t="str">
        <f>INDEX(EUR!$B$5:$B$200,MATCH($AQ137,EUR!$D$5:$D$200,0))</f>
        <v>25Y</v>
      </c>
      <c r="AS137" s="25" t="str">
        <f>INDEX(EUR!$N$5:$N$200,MATCH($AQ137,EUR!$D$5:$D$200,0))</f>
        <v>3M</v>
      </c>
      <c r="AT137" s="27">
        <f>INDEX(EUR!$P$5:$P$200,MATCH($AQ137,EUR!$D$5:$D$200,0))</f>
        <v>37120</v>
      </c>
      <c r="AU137" s="25"/>
      <c r="AV137" s="25">
        <f>INDEX(EUR!$H$5:$H$200,MATCH($AQ137,EUR!$D$5:$D$200,0))</f>
        <v>1</v>
      </c>
      <c r="AW137" s="25">
        <f>INDEX(EUR!$I$5:$I$200,MATCH($AQ137,EUR!$D$5:$D$200,0))</f>
        <v>1</v>
      </c>
      <c r="AX137" s="25">
        <f>INDEX(EUR!$J$5:$J$200,MATCH($AQ137,EUR!$D$5:$D$200,0))</f>
        <v>1</v>
      </c>
      <c r="AY137" s="25">
        <f>INDEX(EUR!$K$5:$K$200,MATCH($AQ137,EUR!$D$5:$D$200,0))</f>
        <v>1</v>
      </c>
      <c r="AZ137" s="25" t="str">
        <f>INDEX(EUR!$L$5:$L$200,MATCH($AQ137,EUR!$D$5:$D$200,0))</f>
        <v>MID</v>
      </c>
    </row>
    <row r="138" spans="42:52" x14ac:dyDescent="0.25">
      <c r="AP138" s="9" t="str">
        <f>INDEX(EUR!$C$5:$C$200,MATCH($AQ138,EUR!$D$5:$D$200,0))</f>
        <v>IRS</v>
      </c>
      <c r="AQ138" s="9" t="str">
        <f>EUR!$D132</f>
        <v>EURAB3E30Y=</v>
      </c>
      <c r="AR138" s="25" t="str">
        <f>INDEX(EUR!$B$5:$B$200,MATCH($AQ138,EUR!$D$5:$D$200,0))</f>
        <v>30Y</v>
      </c>
      <c r="AS138" s="25" t="str">
        <f>INDEX(EUR!$N$5:$N$200,MATCH($AQ138,EUR!$D$5:$D$200,0))</f>
        <v>3M</v>
      </c>
      <c r="AT138" s="27">
        <f>INDEX(EUR!$P$5:$P$200,MATCH($AQ138,EUR!$D$5:$D$200,0))</f>
        <v>37120</v>
      </c>
      <c r="AU138" s="25"/>
      <c r="AV138" s="25">
        <f>INDEX(EUR!$H$5:$H$200,MATCH($AQ138,EUR!$D$5:$D$200,0))</f>
        <v>1</v>
      </c>
      <c r="AW138" s="25">
        <f>INDEX(EUR!$I$5:$I$200,MATCH($AQ138,EUR!$D$5:$D$200,0))</f>
        <v>1</v>
      </c>
      <c r="AX138" s="25">
        <f>INDEX(EUR!$J$5:$J$200,MATCH($AQ138,EUR!$D$5:$D$200,0))</f>
        <v>1</v>
      </c>
      <c r="AY138" s="25">
        <f>INDEX(EUR!$K$5:$K$200,MATCH($AQ138,EUR!$D$5:$D$200,0))</f>
        <v>1</v>
      </c>
      <c r="AZ138" s="25" t="str">
        <f>INDEX(EUR!$L$5:$L$200,MATCH($AQ138,EUR!$D$5:$D$200,0))</f>
        <v>MID</v>
      </c>
    </row>
    <row r="139" spans="42:52" x14ac:dyDescent="0.25">
      <c r="AP139" s="9" t="str">
        <f>INDEX(EUR!$C$5:$C$200,MATCH($AQ139,EUR!$D$5:$D$200,0))</f>
        <v>IRS</v>
      </c>
      <c r="AQ139" s="9" t="str">
        <f>EUR!$D133</f>
        <v>EURAB3E40Y=</v>
      </c>
      <c r="AR139" s="25" t="str">
        <f>INDEX(EUR!$B$5:$B$200,MATCH($AQ139,EUR!$D$5:$D$200,0))</f>
        <v>40Y</v>
      </c>
      <c r="AS139" s="25" t="str">
        <f>INDEX(EUR!$N$5:$N$200,MATCH($AQ139,EUR!$D$5:$D$200,0))</f>
        <v>3M</v>
      </c>
      <c r="AT139" s="27">
        <f>INDEX(EUR!$P$5:$P$200,MATCH($AQ139,EUR!$D$5:$D$200,0))</f>
        <v>40599</v>
      </c>
      <c r="AU139" s="25"/>
      <c r="AV139" s="25">
        <f>INDEX(EUR!$H$5:$H$200,MATCH($AQ139,EUR!$D$5:$D$200,0))</f>
        <v>1</v>
      </c>
      <c r="AW139" s="25">
        <f>INDEX(EUR!$I$5:$I$200,MATCH($AQ139,EUR!$D$5:$D$200,0))</f>
        <v>1</v>
      </c>
      <c r="AX139" s="25">
        <f>INDEX(EUR!$J$5:$J$200,MATCH($AQ139,EUR!$D$5:$D$200,0))</f>
        <v>1</v>
      </c>
      <c r="AY139" s="25">
        <f>INDEX(EUR!$K$5:$K$200,MATCH($AQ139,EUR!$D$5:$D$200,0))</f>
        <v>1</v>
      </c>
      <c r="AZ139" s="25" t="str">
        <f>INDEX(EUR!$L$5:$L$200,MATCH($AQ139,EUR!$D$5:$D$200,0))</f>
        <v>MID</v>
      </c>
    </row>
    <row r="140" spans="42:52" x14ac:dyDescent="0.25">
      <c r="AP140" s="9" t="str">
        <f>INDEX(EUR!$C$5:$C$200,MATCH($AQ140,EUR!$D$5:$D$200,0))</f>
        <v>IRS</v>
      </c>
      <c r="AQ140" s="9" t="str">
        <f>EUR!$D134</f>
        <v>EURAB3E50Y=</v>
      </c>
      <c r="AR140" s="25" t="str">
        <f>INDEX(EUR!$B$5:$B$200,MATCH($AQ140,EUR!$D$5:$D$200,0))</f>
        <v>50Y</v>
      </c>
      <c r="AS140" s="25" t="str">
        <f>INDEX(EUR!$N$5:$N$200,MATCH($AQ140,EUR!$D$5:$D$200,0))</f>
        <v>3M</v>
      </c>
      <c r="AT140" s="27">
        <f>INDEX(EUR!$P$5:$P$200,MATCH($AQ140,EUR!$D$5:$D$200,0))</f>
        <v>40602</v>
      </c>
      <c r="AU140" s="25"/>
      <c r="AV140" s="25">
        <f>INDEX(EUR!$H$5:$H$200,MATCH($AQ140,EUR!$D$5:$D$200,0))</f>
        <v>1</v>
      </c>
      <c r="AW140" s="25">
        <f>INDEX(EUR!$I$5:$I$200,MATCH($AQ140,EUR!$D$5:$D$200,0))</f>
        <v>1</v>
      </c>
      <c r="AX140" s="25">
        <f>INDEX(EUR!$J$5:$J$200,MATCH($AQ140,EUR!$D$5:$D$200,0))</f>
        <v>1</v>
      </c>
      <c r="AY140" s="25">
        <f>INDEX(EUR!$K$5:$K$200,MATCH($AQ140,EUR!$D$5:$D$200,0))</f>
        <v>1</v>
      </c>
      <c r="AZ140" s="25" t="str">
        <f>INDEX(EUR!$L$5:$L$200,MATCH($AQ140,EUR!$D$5:$D$200,0))</f>
        <v>MID</v>
      </c>
    </row>
  </sheetData>
  <autoFilter ref="B4:M63" xr:uid="{92E6433F-D20F-47B4-A7E7-089CC03C149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R38"/>
  <sheetViews>
    <sheetView topLeftCell="A25" workbookViewId="0">
      <selection activeCell="R38" sqref="R38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20.5703125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8" t="s">
        <v>53</v>
      </c>
      <c r="H2" s="8" t="s">
        <v>68</v>
      </c>
    </row>
    <row r="3" spans="2:8" ht="15.75" x14ac:dyDescent="0.25">
      <c r="B3" s="10" t="s">
        <v>83</v>
      </c>
      <c r="C3" s="11" t="s">
        <v>95</v>
      </c>
      <c r="D3" s="11" t="s">
        <v>100</v>
      </c>
      <c r="E3" s="11" t="s">
        <v>103</v>
      </c>
      <c r="F3" s="11" t="s">
        <v>104</v>
      </c>
      <c r="G3" s="11" t="s">
        <v>105</v>
      </c>
      <c r="H3" s="11" t="s">
        <v>92</v>
      </c>
    </row>
    <row r="4" spans="2:8" ht="45" x14ac:dyDescent="0.25">
      <c r="B4" s="32" t="s">
        <v>84</v>
      </c>
      <c r="C4" s="33" t="s">
        <v>96</v>
      </c>
      <c r="D4" s="33" t="s">
        <v>101</v>
      </c>
      <c r="E4" s="33" t="s">
        <v>108</v>
      </c>
      <c r="F4" s="34" t="s">
        <v>655</v>
      </c>
      <c r="G4" s="33" t="s">
        <v>106</v>
      </c>
      <c r="H4" s="33" t="s">
        <v>93</v>
      </c>
    </row>
    <row r="5" spans="2:8" ht="30" x14ac:dyDescent="0.25">
      <c r="B5" s="32" t="s">
        <v>85</v>
      </c>
      <c r="C5" s="33" t="s">
        <v>97</v>
      </c>
      <c r="D5" s="34" t="s">
        <v>653</v>
      </c>
      <c r="E5" s="33" t="s">
        <v>110</v>
      </c>
      <c r="F5" s="34" t="s">
        <v>654</v>
      </c>
      <c r="G5" s="33" t="s">
        <v>355</v>
      </c>
      <c r="H5" s="33" t="s">
        <v>86</v>
      </c>
    </row>
    <row r="6" spans="2:8" ht="15.75" x14ac:dyDescent="0.25">
      <c r="B6" s="32" t="s">
        <v>33</v>
      </c>
      <c r="C6" s="33" t="s">
        <v>98</v>
      </c>
      <c r="D6" s="33" t="s">
        <v>102</v>
      </c>
      <c r="E6" s="33" t="s">
        <v>109</v>
      </c>
      <c r="F6" s="33" t="s">
        <v>111</v>
      </c>
      <c r="G6" s="33" t="s">
        <v>107</v>
      </c>
      <c r="H6" s="33" t="s">
        <v>94</v>
      </c>
    </row>
    <row r="7" spans="2:8" ht="45" x14ac:dyDescent="0.25">
      <c r="B7" s="32" t="s">
        <v>2</v>
      </c>
      <c r="C7" s="33" t="s">
        <v>99</v>
      </c>
      <c r="D7" s="33" t="s">
        <v>236</v>
      </c>
      <c r="E7" s="33" t="s">
        <v>408</v>
      </c>
      <c r="F7" s="34" t="s">
        <v>656</v>
      </c>
      <c r="G7" s="33" t="s">
        <v>409</v>
      </c>
      <c r="H7" s="33" t="s">
        <v>410</v>
      </c>
    </row>
    <row r="9" spans="2:8" ht="15.75" x14ac:dyDescent="0.25">
      <c r="C9" s="8" t="s">
        <v>3</v>
      </c>
      <c r="D9" s="8" t="s">
        <v>400</v>
      </c>
      <c r="E9" s="8" t="s">
        <v>403</v>
      </c>
      <c r="F9" s="8" t="s">
        <v>647</v>
      </c>
    </row>
    <row r="10" spans="2:8" ht="15.75" x14ac:dyDescent="0.25">
      <c r="B10" s="8" t="s">
        <v>401</v>
      </c>
      <c r="C10" s="9" t="s">
        <v>402</v>
      </c>
      <c r="D10" s="9" t="s">
        <v>404</v>
      </c>
      <c r="E10" s="9" t="s">
        <v>384</v>
      </c>
      <c r="F10" s="9" t="s">
        <v>648</v>
      </c>
    </row>
    <row r="11" spans="2:8" x14ac:dyDescent="0.25">
      <c r="D11" s="9" t="s">
        <v>405</v>
      </c>
      <c r="E11" s="9" t="s">
        <v>657</v>
      </c>
    </row>
    <row r="38" spans="18:18" x14ac:dyDescent="0.25">
      <c r="R38">
        <f>6000000000000/330000000</f>
        <v>18181.81818181818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381</v>
      </c>
      <c r="E5">
        <f>_xll.RtGet("IDN",D5,"BID")</f>
        <v>3.2000000000000001E-2</v>
      </c>
      <c r="F5">
        <f>_xll.RtGet("IDN",D5,"ASK")</f>
        <v>5.2000000000000005E-2</v>
      </c>
      <c r="G5">
        <f>AVERAGE(E5:F5)</f>
        <v>4.2000000000000003E-2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 t="shared" ref="M5:M19" si="0">B$2</f>
        <v>SEK</v>
      </c>
      <c r="N5" s="12">
        <v>0</v>
      </c>
      <c r="P5" s="16">
        <f>_xll.RHistory(D5,".Timestamp;.Close","START:"&amp;$P$3&amp;"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">
        <v>417</v>
      </c>
      <c r="E6">
        <f>_xll.RtGet("IDN",D6,"BID")</f>
        <v>3.0000000000000001E-3</v>
      </c>
      <c r="F6">
        <f>_xll.RtGet("IDN",D6,"ASK")</f>
        <v>2.3E-2</v>
      </c>
      <c r="G6">
        <f t="shared" ref="G6:G24" si="1">AVERAGE(E6:F6)</f>
        <v>1.2999999999999999E-2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si="0"/>
        <v>SEK</v>
      </c>
      <c r="N6" s="12">
        <v>0</v>
      </c>
      <c r="P6" s="16">
        <f>_xll.RHistory(D6,".Timestamp;.Close","START:"&amp;$P$3&amp;"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">
        <v>418</v>
      </c>
      <c r="E7">
        <f>_xll.RtGet("IDN",D7,"BID")</f>
        <v>-8.0000000000000002E-3</v>
      </c>
      <c r="F7">
        <f>_xll.RtGet("IDN",D7,"ASK")</f>
        <v>1.2E-2</v>
      </c>
      <c r="G7">
        <f t="shared" si="1"/>
        <v>2E-3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0"/>
        <v>SEK</v>
      </c>
      <c r="N7" s="12">
        <v>0</v>
      </c>
      <c r="P7" s="16">
        <f>_xll.RHistory(D7,".Timestamp;.Close","START:"&amp;$P$3&amp;"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">
        <v>419</v>
      </c>
      <c r="E8">
        <f>_xll.RtGet("IDN",D8,"BID")</f>
        <v>-4.1000000000000002E-2</v>
      </c>
      <c r="F8">
        <f>_xll.RtGet("IDN",D8,"ASK")</f>
        <v>-2.1000000000000001E-2</v>
      </c>
      <c r="G8">
        <f t="shared" si="1"/>
        <v>-3.1E-2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0"/>
        <v>SEK</v>
      </c>
      <c r="N8" s="12">
        <v>0</v>
      </c>
      <c r="P8" s="16">
        <f>_xll.RHistory(D8,".Timestamp;.Close","START:"&amp;$P$3&amp;"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">
        <v>420</v>
      </c>
      <c r="E9">
        <f>_xll.RtGet("IDN",D9,"BID")</f>
        <v>-5.3999999999999999E-2</v>
      </c>
      <c r="F9">
        <f>_xll.RtGet("IDN",D9,"ASK")</f>
        <v>-3.4000000000000002E-2</v>
      </c>
      <c r="G9">
        <f t="shared" si="1"/>
        <v>-4.3999999999999997E-2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0"/>
        <v>SEK</v>
      </c>
      <c r="N9" s="12">
        <v>0</v>
      </c>
      <c r="P9" s="16">
        <f>_xll.RHistory(D9,".Timestamp;.Close","START:"&amp;$P$3&amp;"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">
        <v>421</v>
      </c>
      <c r="E10">
        <f>_xll.RtGet("IDN",D10,"BID")</f>
        <v>-9.0000000000000011E-2</v>
      </c>
      <c r="F10">
        <f>_xll.RtGet("IDN",D10,"ASK")</f>
        <v>-0.04</v>
      </c>
      <c r="G10">
        <f t="shared" si="1"/>
        <v>-6.5000000000000002E-2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0"/>
        <v>SEK</v>
      </c>
      <c r="N10" s="12">
        <v>0</v>
      </c>
      <c r="P10" s="16">
        <f>_xll.RHistory(D10,".Timestamp;.Close","START:"&amp;$P$3&amp;"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">
        <v>422</v>
      </c>
      <c r="E11">
        <f>_xll.RtGet("IDN",D11,"BID")</f>
        <v>-2.8000000000000001E-2</v>
      </c>
      <c r="F11">
        <f>_xll.RtGet("IDN",D11,"ASK")</f>
        <v>2.2000000000000002E-2</v>
      </c>
      <c r="G11">
        <f t="shared" si="1"/>
        <v>-2.9999999999999992E-3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0"/>
        <v>SEK</v>
      </c>
      <c r="N11" s="12">
        <v>0</v>
      </c>
      <c r="P11" s="16">
        <f>_xll.RHistory(D11,".Timestamp;.Close","START:"&amp;$P$3&amp;"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">
        <v>423</v>
      </c>
      <c r="E12">
        <f>_xll.RtGet("IDN",D12,"BID")</f>
        <v>0.01</v>
      </c>
      <c r="F12">
        <f>_xll.RtGet("IDN",D12,"ASK")</f>
        <v>3.0000000000000002E-2</v>
      </c>
      <c r="G12">
        <f t="shared" si="1"/>
        <v>0.02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0"/>
        <v>SEK</v>
      </c>
      <c r="N12" s="12">
        <v>0</v>
      </c>
      <c r="P12" s="16">
        <f>_xll.RHistory(D12,".Timestamp;.Close","START:"&amp;$P$3&amp;"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">
        <v>424</v>
      </c>
      <c r="E13">
        <f>_xll.RtGet("IDN",D13,"BID")</f>
        <v>8.3000000000000004E-2</v>
      </c>
      <c r="F13">
        <f>_xll.RtGet("IDN",D13,"ASK")</f>
        <v>0.10300000000000001</v>
      </c>
      <c r="G13">
        <f t="shared" si="1"/>
        <v>9.2999999999999999E-2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0"/>
        <v>SEK</v>
      </c>
      <c r="N13" s="12">
        <v>0</v>
      </c>
      <c r="P13" s="16">
        <f>_xll.RHistory(D13,".Timestamp;.Close","START:"&amp;$P$3&amp;"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">
        <v>425</v>
      </c>
      <c r="E14">
        <f>_xll.RtGet("IDN",D14,"BID")</f>
        <v>0.155</v>
      </c>
      <c r="F14">
        <f>_xll.RtGet("IDN",D14,"ASK")</f>
        <v>0.17500000000000002</v>
      </c>
      <c r="G14">
        <f t="shared" si="1"/>
        <v>0.16500000000000001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0"/>
        <v>SEK</v>
      </c>
      <c r="N14" s="12">
        <v>0</v>
      </c>
      <c r="P14" s="16">
        <f>_xll.RHistory(D14,".Timestamp;.Close","START:"&amp;$P$3&amp;"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">
        <v>426</v>
      </c>
      <c r="E15">
        <f>_xll.RtGet("IDN",D15,"BID")</f>
        <v>0.223</v>
      </c>
      <c r="F15">
        <f>_xll.RtGet("IDN",D15,"ASK")</f>
        <v>0.24300000000000002</v>
      </c>
      <c r="G15">
        <f t="shared" si="1"/>
        <v>0.23300000000000001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0"/>
        <v>SEK</v>
      </c>
      <c r="N15" s="12">
        <v>0</v>
      </c>
      <c r="P15" s="16">
        <f>_xll.RHistory(D15,".Timestamp;.Close","START:"&amp;$P$3&amp;"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">
        <v>427</v>
      </c>
      <c r="E16">
        <f>_xll.RtGet("IDN",D16,"BID")</f>
        <v>0.28200000000000003</v>
      </c>
      <c r="F16">
        <f>_xll.RtGet("IDN",D16,"ASK")</f>
        <v>0.30199999999999999</v>
      </c>
      <c r="G16">
        <f t="shared" si="1"/>
        <v>0.29200000000000004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0"/>
        <v>SEK</v>
      </c>
      <c r="N16" s="12">
        <v>0</v>
      </c>
      <c r="P16" s="16">
        <f>_xll.RHistory(D16,".Timestamp;.Close","START:"&amp;$P$3&amp;"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">
        <v>428</v>
      </c>
      <c r="E17">
        <f>_xll.RtGet("IDN",D17,"BID")</f>
        <v>0.33400000000000002</v>
      </c>
      <c r="F17">
        <f>_xll.RtGet("IDN",D17,"ASK")</f>
        <v>0.35400000000000004</v>
      </c>
      <c r="G17">
        <f t="shared" si="1"/>
        <v>0.34400000000000003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0"/>
        <v>SEK</v>
      </c>
      <c r="N17" s="12">
        <v>0</v>
      </c>
      <c r="P17" s="16">
        <f>_xll.RHistory(D17,".Timestamp;.Close","START:"&amp;$P$3&amp;"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">
        <v>429</v>
      </c>
      <c r="E18">
        <f>_xll.RtGet("IDN",D18,"BID")</f>
        <v>0.38300000000000001</v>
      </c>
      <c r="F18">
        <f>_xll.RtGet("IDN",D18,"ASK")</f>
        <v>0.40300000000000002</v>
      </c>
      <c r="G18">
        <f t="shared" si="1"/>
        <v>0.39300000000000002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0"/>
        <v>SEK</v>
      </c>
      <c r="N18" s="12">
        <v>0</v>
      </c>
      <c r="P18" s="16">
        <f>_xll.RHistory(D18,".Timestamp;.Close","START:"&amp;$P$3&amp;"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">
        <v>430</v>
      </c>
      <c r="E19">
        <f>_xll.RtGet("IDN",D19,"BID")</f>
        <v>0.42800000000000005</v>
      </c>
      <c r="F19">
        <f>_xll.RtGet("IDN",D19,"ASK")</f>
        <v>0.44800000000000001</v>
      </c>
      <c r="G19">
        <f t="shared" si="1"/>
        <v>0.43800000000000006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0"/>
        <v>SEK</v>
      </c>
      <c r="N19" s="12">
        <v>0</v>
      </c>
      <c r="P19" s="16">
        <f>_xll.RHistory(D19,".Timestamp;.Close","START:"&amp;$P$3&amp;"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">
        <v>431</v>
      </c>
      <c r="E20">
        <f>_xll.RtGet("IDN",D20,"BID")</f>
        <v>0.41500000000000004</v>
      </c>
      <c r="F20">
        <f>_xll.RtGet("IDN",D20,"ASK")</f>
        <v>0.47500000000000003</v>
      </c>
      <c r="G20">
        <f t="shared" si="1"/>
        <v>0.44500000000000006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ref="M20:M24" si="2">B$2</f>
        <v>SEK</v>
      </c>
      <c r="N20" s="12">
        <v>0</v>
      </c>
      <c r="P20" s="16">
        <f>_xll.RHistory(D20,".Timestamp;.Close","START:"&amp;$P$3&amp;"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">
        <v>432</v>
      </c>
      <c r="E21">
        <f>_xll.RtGet("IDN",D21,"BID")</f>
        <v>0.47500000000000003</v>
      </c>
      <c r="F21">
        <f>_xll.RtGet("IDN",D21,"ASK")</f>
        <v>0.53500000000000003</v>
      </c>
      <c r="G21">
        <f t="shared" si="1"/>
        <v>0.505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SEK</v>
      </c>
      <c r="N21" s="12">
        <v>0</v>
      </c>
      <c r="P21" s="16">
        <f>_xll.RHistory(D21,".Timestamp;.Close","START:"&amp;$P$3&amp;"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">
        <v>433</v>
      </c>
      <c r="E22">
        <f>_xll.RtGet("IDN",D22,"BID")</f>
        <v>0.64500000000000002</v>
      </c>
      <c r="F22">
        <f>_xll.RtGet("IDN",D22,"ASK")</f>
        <v>0.66500000000000004</v>
      </c>
      <c r="G22">
        <f t="shared" si="1"/>
        <v>0.65500000000000003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SEK</v>
      </c>
      <c r="N22" s="12">
        <v>0</v>
      </c>
      <c r="P22" s="16">
        <f>_xll.RHistory(D22,".Timestamp;.Close","START:"&amp;$P$3&amp;"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">
        <v>434</v>
      </c>
      <c r="E23">
        <f>_xll.RtGet("IDN",D23,"BID")</f>
        <v>0.45</v>
      </c>
      <c r="F23">
        <f>_xll.RtGet("IDN",D23,"ASK")</f>
        <v>0.53</v>
      </c>
      <c r="G23">
        <f t="shared" si="1"/>
        <v>0.49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SEK</v>
      </c>
      <c r="N23" s="12">
        <v>0</v>
      </c>
      <c r="P23" s="16">
        <f>_xll.RHistory(D23,".Timestamp;.Close","START:"&amp;$P$3&amp;"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">
        <v>435</v>
      </c>
      <c r="E24">
        <f>_xll.RtGet("IDN",D24,"BID")</f>
        <v>0.63700000000000001</v>
      </c>
      <c r="F24">
        <f>_xll.RtGet("IDN",D24,"ASK")</f>
        <v>0.65700000000000003</v>
      </c>
      <c r="G24">
        <f t="shared" si="1"/>
        <v>0.64700000000000002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SEK</v>
      </c>
      <c r="N24" s="12">
        <v>0</v>
      </c>
      <c r="P24" s="16">
        <f>_xll.RHistory(D24,".Timestamp;.Close","START:"&amp;$P$3&amp;"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8.4000000000000005E-2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ref="M25:M57" si="3">B$2</f>
        <v>SEK</v>
      </c>
      <c r="N25" s="12">
        <v>0</v>
      </c>
      <c r="P25" s="16">
        <f>_xll.RHistory(D25,".Timestamp;.Close","START:"&amp;$P$3&amp;" NBROWS:1 INTERVAL:1D",,"SORT:ASC TSREPEAT:NO")</f>
        <v>35591</v>
      </c>
      <c r="Q25">
        <v>4.2</v>
      </c>
      <c r="T25" s="16"/>
    </row>
    <row r="26" spans="1:20" x14ac:dyDescent="0.25">
      <c r="A26" t="s">
        <v>378</v>
      </c>
      <c r="B26" t="s">
        <v>112</v>
      </c>
      <c r="C26" t="s">
        <v>2</v>
      </c>
      <c r="D26" t="s">
        <v>383</v>
      </c>
      <c r="G26">
        <f>_xll.RtGet("IDN",D26,"PRIMACT_1")</f>
        <v>9.0000000000000011E-2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ref="M26:M30" si="4">B$2</f>
        <v>SEK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12.75</v>
      </c>
    </row>
    <row r="27" spans="1:20" x14ac:dyDescent="0.25">
      <c r="A27" t="s">
        <v>378</v>
      </c>
      <c r="B27" t="s">
        <v>5</v>
      </c>
      <c r="C27" t="s">
        <v>2</v>
      </c>
      <c r="D27" t="s">
        <v>115</v>
      </c>
      <c r="G27">
        <f>_xll.RtGet("IDN",D27,"PRIMACT_1")</f>
        <v>0.19800000000000001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4"/>
        <v>SEK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12.54</v>
      </c>
    </row>
    <row r="28" spans="1:20" x14ac:dyDescent="0.25">
      <c r="A28" t="s">
        <v>378</v>
      </c>
      <c r="B28" t="s">
        <v>6</v>
      </c>
      <c r="C28" t="s">
        <v>2</v>
      </c>
      <c r="D28" t="s">
        <v>114</v>
      </c>
      <c r="G28">
        <f>_xll.RtGet("IDN",D28,"PRIMACT_1")</f>
        <v>0.26100000000000001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SEK</v>
      </c>
      <c r="N28" s="12">
        <v>0</v>
      </c>
      <c r="P28" s="16">
        <f>_xll.RHistory(D28,".Timestamp;.Close","START:"&amp;$P$3&amp;" NBROWS:1 INTERVAL:1D",,"SORT:ASC TSREPEAT:NO")</f>
        <v>34583</v>
      </c>
      <c r="Q28">
        <v>7.9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0.32900000000000001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SEK</v>
      </c>
      <c r="N29" s="12">
        <v>0</v>
      </c>
      <c r="P29" s="16">
        <f>_xll.RHistory(D29,".Timestamp;.Close","START:"&amp;$P$3&amp;" NBROWS:1 INTERVAL:1D",,"SORT:ASC TSREPEAT:NO")</f>
        <v>32875</v>
      </c>
      <c r="Q29">
        <v>12.8</v>
      </c>
    </row>
    <row r="30" spans="1:20" x14ac:dyDescent="0.25">
      <c r="A30" t="s">
        <v>378</v>
      </c>
      <c r="B30" t="s">
        <v>10</v>
      </c>
      <c r="C30" t="s">
        <v>2</v>
      </c>
      <c r="D30" t="s">
        <v>113</v>
      </c>
      <c r="G30">
        <f>_xll.RtGet("IDN",D30,"PRIMACT_1")</f>
        <v>0.38900000000000001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SEK</v>
      </c>
      <c r="N30" s="12">
        <v>0</v>
      </c>
      <c r="P30" s="16">
        <f>_xll.RHistory(D30,".Timestamp;.Close","START:"&amp;$P$3&amp;" NBROWS:1 INTERVAL:1D",,"SORT:ASC TSREPEAT:NO")</f>
        <v>32875</v>
      </c>
      <c r="Q30">
        <v>13.1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0.17500000000000002</v>
      </c>
      <c r="F31">
        <f>_xll.RtGet("IDN",D31,"ASK")</f>
        <v>0.19500000000000001</v>
      </c>
      <c r="G31">
        <f t="shared" ref="G31:G57" si="5">AVERAGE(E31:F31)</f>
        <v>0.185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SEK</v>
      </c>
      <c r="N31" s="12" t="s">
        <v>7</v>
      </c>
      <c r="P31" s="16">
        <f>_xll.RHistory(D31,".Timestamp;.Close","START:"&amp;$P$3&amp;"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0.16</v>
      </c>
      <c r="F32">
        <f>_xll.RtGet("IDN",D32,"ASK")</f>
        <v>0.18</v>
      </c>
      <c r="G32">
        <f t="shared" si="5"/>
        <v>0.16999999999999998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SEK</v>
      </c>
      <c r="N32" s="12" t="s">
        <v>7</v>
      </c>
      <c r="P32" s="16">
        <f>_xll.RHistory(D32,".Timestamp;.Close","START:"&amp;$P$3&amp;"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2" si="6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0.15</v>
      </c>
      <c r="F33">
        <f>_xll.RtGet("IDN",D33,"ASK")</f>
        <v>0.17</v>
      </c>
      <c r="G33">
        <f t="shared" si="5"/>
        <v>0.16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SEK</v>
      </c>
      <c r="N33" s="12" t="s">
        <v>7</v>
      </c>
      <c r="P33" s="16">
        <f>_xll.RHistory(D33,".Timestamp;.Close","START:"&amp;$P$3&amp;"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6"/>
        <v>44269</v>
      </c>
    </row>
    <row r="34" spans="1:20" x14ac:dyDescent="0.25">
      <c r="B34" t="s">
        <v>376</v>
      </c>
      <c r="C34" t="s">
        <v>33</v>
      </c>
      <c r="D34" t="s">
        <v>38</v>
      </c>
      <c r="E34">
        <f>_xll.RtGet("IDN",D34,"BID")</f>
        <v>0.19500000000000001</v>
      </c>
      <c r="F34">
        <f>_xll.RtGet("IDN",D34,"ASK")</f>
        <v>0.215</v>
      </c>
      <c r="G34">
        <f t="shared" si="5"/>
        <v>0.20500000000000002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SEK</v>
      </c>
      <c r="N34" s="12" t="s">
        <v>7</v>
      </c>
      <c r="P34" s="16">
        <f>_xll.RHistory(D34,".Timestamp;.Close","START:"&amp;$P$3&amp;"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6"/>
        <v>44362</v>
      </c>
    </row>
    <row r="35" spans="1:20" x14ac:dyDescent="0.25">
      <c r="B35" t="s">
        <v>134</v>
      </c>
      <c r="C35" t="s">
        <v>33</v>
      </c>
      <c r="D35" t="s">
        <v>40</v>
      </c>
      <c r="E35">
        <f>_xll.RtGet("IDN",D35,"BID")</f>
        <v>0.185</v>
      </c>
      <c r="F35">
        <f>_xll.RtGet("IDN",D35,"ASK")</f>
        <v>0.215</v>
      </c>
      <c r="G35">
        <f t="shared" si="5"/>
        <v>0.2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3"/>
        <v>SEK</v>
      </c>
      <c r="N35" s="12" t="s">
        <v>7</v>
      </c>
      <c r="P35" s="16">
        <f>_xll.RHistory(D35,".Timestamp;.Close","START:"&amp;$P$3&amp;"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6"/>
        <v>44453</v>
      </c>
    </row>
    <row r="36" spans="1:20" x14ac:dyDescent="0.25">
      <c r="B36" t="s">
        <v>377</v>
      </c>
      <c r="C36" t="s">
        <v>33</v>
      </c>
      <c r="D36" t="s">
        <v>42</v>
      </c>
      <c r="E36">
        <f>_xll.RtGet("IDN",D36,"BID")</f>
        <v>0.19500000000000001</v>
      </c>
      <c r="F36">
        <f>_xll.RtGet("IDN",D36,"ASK")</f>
        <v>0.215</v>
      </c>
      <c r="G36">
        <f t="shared" si="5"/>
        <v>0.20500000000000002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3"/>
        <v>SEK</v>
      </c>
      <c r="N36" s="12" t="s">
        <v>7</v>
      </c>
      <c r="P36" s="16">
        <f>_xll.RHistory(D36,".Timestamp;.Close","START:"&amp;$P$3&amp;"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6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0.16500000000000001</v>
      </c>
      <c r="F37">
        <f>_xll.RtGet("IDN",D37,"ASK")</f>
        <v>0.19500000000000001</v>
      </c>
      <c r="G37">
        <f t="shared" si="5"/>
        <v>0.18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3"/>
        <v>SEK</v>
      </c>
      <c r="N37" s="12" t="s">
        <v>7</v>
      </c>
      <c r="P37" s="16">
        <f>_xll.RHistory(D37,".Timestamp;.Close","START:"&amp;$P$3&amp;"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6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0.22</v>
      </c>
      <c r="F38">
        <f>_xll.RtGet("IDN",D38,"ASK")</f>
        <v>0.25</v>
      </c>
      <c r="G38">
        <f t="shared" si="5"/>
        <v>0.23499999999999999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3"/>
        <v>SEK</v>
      </c>
      <c r="N38" s="12" t="s">
        <v>7</v>
      </c>
      <c r="P38" s="16">
        <f>_xll.RHistory(D38,".Timestamp;.Close","START:"&amp;$P$3&amp;"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6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0.27</v>
      </c>
      <c r="F39">
        <f>_xll.RtGet("IDN",D39,"ASK")</f>
        <v>0.31</v>
      </c>
      <c r="G39">
        <f t="shared" si="5"/>
        <v>0.29000000000000004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3"/>
        <v>SEK</v>
      </c>
      <c r="N39" s="12" t="s">
        <v>7</v>
      </c>
      <c r="P39" s="16">
        <f>_xll.RHistory(D39,".Timestamp;.Close","START:"&amp;$P$3&amp;"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6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0.30499999999999999</v>
      </c>
      <c r="F40">
        <f>_xll.RtGet("IDN",D40,"ASK")</f>
        <v>0.34500000000000003</v>
      </c>
      <c r="G40">
        <f t="shared" si="5"/>
        <v>0.32500000000000001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SEK</v>
      </c>
      <c r="N40" s="12" t="s">
        <v>7</v>
      </c>
      <c r="P40" s="16">
        <f>_xll.RHistory(D40,".Timestamp;.Close","START:"&amp;$P$3&amp;"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6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0.315</v>
      </c>
      <c r="F41">
        <f>_xll.RtGet("IDN",D41,"ASK")</f>
        <v>0.35499999999999998</v>
      </c>
      <c r="G41">
        <f t="shared" si="5"/>
        <v>0.33499999999999996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3"/>
        <v>SEK</v>
      </c>
      <c r="N41" s="12" t="s">
        <v>7</v>
      </c>
      <c r="P41" s="16">
        <f>_xll.RHistory(D41,".Timestamp;.Close","START:"&amp;$P$3&amp;"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6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0.34900000000000003</v>
      </c>
      <c r="F42">
        <f>_xll.RtGet("IDN",D42,"ASK")</f>
        <v>0.38900000000000001</v>
      </c>
      <c r="G42">
        <f t="shared" si="5"/>
        <v>0.36899999999999999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3"/>
        <v>SEK</v>
      </c>
      <c r="N42" s="12" t="s">
        <v>7</v>
      </c>
      <c r="P42" s="16">
        <f>_xll.RHistory(D42,".Timestamp;.Close","START:"&amp;$P$3&amp;"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6"/>
        <v>45090</v>
      </c>
    </row>
    <row r="43" spans="1:20" x14ac:dyDescent="0.25">
      <c r="B43" t="s">
        <v>16</v>
      </c>
      <c r="C43" t="s">
        <v>3</v>
      </c>
      <c r="D43" t="s">
        <v>436</v>
      </c>
      <c r="E43">
        <f>_xll.RtGet("IDN",D43,"BID")</f>
        <v>0.20300000000000001</v>
      </c>
      <c r="F43">
        <f>_xll.RtGet("IDN",D43,"ASK")</f>
        <v>0.23300000000000001</v>
      </c>
      <c r="G43">
        <f t="shared" si="5"/>
        <v>0.21800000000000003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ref="M43" si="7">B$2</f>
        <v>SEK</v>
      </c>
      <c r="N43" s="12" t="s">
        <v>7</v>
      </c>
      <c r="P43" s="16">
        <f>_xll.RHistory(D43,".Timestamp;.Close","START:"&amp;$P$3&amp;" NBROWS:1 INTERVAL:1D",,"SORT:ASC TSREPEAT:NO")</f>
        <v>35558</v>
      </c>
      <c r="Q43">
        <v>4.72</v>
      </c>
      <c r="T43" s="16"/>
    </row>
    <row r="44" spans="1:20" x14ac:dyDescent="0.25">
      <c r="A44" t="s">
        <v>378</v>
      </c>
      <c r="B44" t="s">
        <v>39</v>
      </c>
      <c r="C44" t="s">
        <v>3</v>
      </c>
      <c r="D44" t="s">
        <v>116</v>
      </c>
      <c r="E44">
        <f>_xll.RtGet("IDN",D44,"BID")</f>
        <v>0.20300000000000001</v>
      </c>
      <c r="F44">
        <f>_xll.RtGet("IDN",D44,"ASK")</f>
        <v>0.223</v>
      </c>
      <c r="G44">
        <f t="shared" si="5"/>
        <v>0.21300000000000002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ref="M44" si="8">B$2</f>
        <v>SEK</v>
      </c>
      <c r="N44" s="12" t="s">
        <v>7</v>
      </c>
      <c r="P44" s="16">
        <f>_xll.RHistory(D44,".Timestamp;.Close","START:"&amp;$P$3&amp;"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">
        <v>437</v>
      </c>
      <c r="E45">
        <f>_xll.RtGet("IDN",D45,"BID")</f>
        <v>0.19800000000000001</v>
      </c>
      <c r="F45">
        <f>_xll.RtGet("IDN",D45,"ASK")</f>
        <v>0.218</v>
      </c>
      <c r="G45">
        <f t="shared" si="5"/>
        <v>0.20800000000000002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SEK</v>
      </c>
      <c r="N45" s="12" t="s">
        <v>7</v>
      </c>
      <c r="P45" s="16">
        <f>_xll.RHistory(D45,".Timestamp;.Close","START:"&amp;$P$3&amp;" NBROWS:1 INTERVAL:1D",,"SORT:ASC TSREPEAT:NO")</f>
        <v>33637</v>
      </c>
      <c r="Q45">
        <v>11.39</v>
      </c>
      <c r="T45" s="16"/>
    </row>
    <row r="46" spans="1:20" x14ac:dyDescent="0.25">
      <c r="B46" t="s">
        <v>18</v>
      </c>
      <c r="C46" t="s">
        <v>3</v>
      </c>
      <c r="D46" t="s">
        <v>438</v>
      </c>
      <c r="E46">
        <f>_xll.RtGet("IDN",D46,"BID")</f>
        <v>0.23</v>
      </c>
      <c r="F46">
        <f>_xll.RtGet("IDN",D46,"ASK")</f>
        <v>0.25</v>
      </c>
      <c r="G46">
        <f t="shared" si="5"/>
        <v>0.24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3"/>
        <v>SEK</v>
      </c>
      <c r="N46" s="12" t="s">
        <v>7</v>
      </c>
      <c r="P46" s="16">
        <f>_xll.RHistory(D46,".Timestamp;.Close","START:"&amp;$P$3&amp;" NBROWS:1 INTERVAL:1D",,"SORT:ASC TSREPEAT:NO")</f>
        <v>33637</v>
      </c>
      <c r="Q46">
        <v>11.18</v>
      </c>
      <c r="T46" s="16"/>
    </row>
    <row r="47" spans="1:20" x14ac:dyDescent="0.25">
      <c r="B47" t="s">
        <v>19</v>
      </c>
      <c r="C47" t="s">
        <v>3</v>
      </c>
      <c r="D47" t="s">
        <v>439</v>
      </c>
      <c r="E47">
        <f>_xll.RtGet("IDN",D47,"BID")</f>
        <v>0.27300000000000002</v>
      </c>
      <c r="F47">
        <f>_xll.RtGet("IDN",D47,"ASK")</f>
        <v>0.29300000000000004</v>
      </c>
      <c r="G47">
        <f t="shared" si="5"/>
        <v>0.28300000000000003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3"/>
        <v>SEK</v>
      </c>
      <c r="N47" s="12" t="s">
        <v>7</v>
      </c>
      <c r="P47" s="16">
        <f>_xll.RHistory(D47,".Timestamp;.Close","START:"&amp;$P$3&amp;" NBROWS:1 INTERVAL:1D",,"SORT:ASC TSREPEAT:NO")</f>
        <v>33637</v>
      </c>
      <c r="Q47">
        <v>11.01</v>
      </c>
      <c r="T47" s="16"/>
    </row>
    <row r="48" spans="1:20" x14ac:dyDescent="0.25">
      <c r="B48" t="s">
        <v>20</v>
      </c>
      <c r="C48" t="s">
        <v>3</v>
      </c>
      <c r="D48" t="s">
        <v>440</v>
      </c>
      <c r="E48">
        <f>_xll.RtGet("IDN",D48,"BID")</f>
        <v>0.32</v>
      </c>
      <c r="F48">
        <f>_xll.RtGet("IDN",D48,"ASK")</f>
        <v>0.34</v>
      </c>
      <c r="G48">
        <f t="shared" si="5"/>
        <v>0.33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SEK</v>
      </c>
      <c r="N48" s="12" t="s">
        <v>7</v>
      </c>
      <c r="P48" s="16">
        <f>_xll.RHistory(D48,".Timestamp;.Close","START:"&amp;$P$3&amp;" NBROWS:1 INTERVAL:1D",,"SORT:ASC TSREPEAT:NO")</f>
        <v>33637</v>
      </c>
      <c r="Q48">
        <v>10.93</v>
      </c>
    </row>
    <row r="49" spans="2:17" x14ac:dyDescent="0.25">
      <c r="B49" t="s">
        <v>21</v>
      </c>
      <c r="C49" t="s">
        <v>3</v>
      </c>
      <c r="D49" t="s">
        <v>441</v>
      </c>
      <c r="E49">
        <f>_xll.RtGet("IDN",D49,"BID")</f>
        <v>0.35800000000000004</v>
      </c>
      <c r="F49">
        <f>_xll.RtGet("IDN",D49,"ASK")</f>
        <v>0.378</v>
      </c>
      <c r="G49">
        <f t="shared" si="5"/>
        <v>0.36799999999999999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SEK</v>
      </c>
      <c r="N49" s="12" t="s">
        <v>7</v>
      </c>
      <c r="P49" s="16">
        <f>_xll.RHistory(D49,".Timestamp;.Close","START:"&amp;$P$3&amp;"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">
        <v>442</v>
      </c>
      <c r="E50">
        <f>_xll.RtGet("IDN",D50,"BID")</f>
        <v>0.41300000000000003</v>
      </c>
      <c r="F50">
        <f>_xll.RtGet("IDN",D50,"ASK")</f>
        <v>0.433</v>
      </c>
      <c r="G50">
        <f t="shared" si="5"/>
        <v>0.42300000000000004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3"/>
        <v>SEK</v>
      </c>
      <c r="N50" s="12" t="s">
        <v>7</v>
      </c>
      <c r="P50" s="16">
        <f>_xll.RHistory(D50,".Timestamp;.Close","START:"&amp;$P$3&amp;" NBROWS:1 INTERVAL:1D",,"SORT:ASC TSREPEAT:NO")</f>
        <v>33637</v>
      </c>
      <c r="Q50">
        <v>10.76</v>
      </c>
    </row>
    <row r="51" spans="2:17" x14ac:dyDescent="0.25">
      <c r="B51" t="s">
        <v>23</v>
      </c>
      <c r="C51" t="s">
        <v>3</v>
      </c>
      <c r="D51" t="s">
        <v>443</v>
      </c>
      <c r="E51">
        <f>_xll.RtGet("IDN",D51,"BID")</f>
        <v>0.45300000000000001</v>
      </c>
      <c r="F51">
        <f>_xll.RtGet("IDN",D51,"ASK")</f>
        <v>0.47300000000000003</v>
      </c>
      <c r="G51">
        <f t="shared" si="5"/>
        <v>0.46300000000000002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SEK</v>
      </c>
      <c r="N51" s="12" t="s">
        <v>7</v>
      </c>
      <c r="P51" s="16">
        <f>_xll.RHistory(D51,".Timestamp;.Close","START:"&amp;$P$3&amp;"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">
        <v>444</v>
      </c>
      <c r="E52">
        <f>_xll.RtGet("IDN",D52,"BID")</f>
        <v>0.49300000000000005</v>
      </c>
      <c r="F52">
        <f>_xll.RtGet("IDN",D52,"ASK")</f>
        <v>0.51300000000000001</v>
      </c>
      <c r="G52">
        <f t="shared" si="5"/>
        <v>0.503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3"/>
        <v>SEK</v>
      </c>
      <c r="N52" s="12" t="s">
        <v>7</v>
      </c>
      <c r="P52" s="16">
        <f>_xll.RHistory(D52,".Timestamp;.Close","START:"&amp;$P$3&amp;"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">
        <v>445</v>
      </c>
      <c r="E53">
        <f>_xll.RtGet("IDN",D53,"BID")</f>
        <v>0.52800000000000002</v>
      </c>
      <c r="F53">
        <f>_xll.RtGet("IDN",D53,"ASK")</f>
        <v>0.54800000000000004</v>
      </c>
      <c r="G53">
        <f t="shared" si="5"/>
        <v>0.53800000000000003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3"/>
        <v>SEK</v>
      </c>
      <c r="N53" s="12" t="s">
        <v>7</v>
      </c>
      <c r="P53" s="16">
        <f>_xll.RHistory(D53,".Timestamp;.Close","START:"&amp;$P$3&amp;" NBROWS:1 INTERVAL:1D",,"SORT:ASC TSREPEAT:NO")</f>
        <v>33637</v>
      </c>
      <c r="Q53">
        <v>10.65</v>
      </c>
    </row>
    <row r="54" spans="2:17" x14ac:dyDescent="0.25">
      <c r="B54" t="s">
        <v>26</v>
      </c>
      <c r="C54" t="s">
        <v>3</v>
      </c>
      <c r="D54" t="s">
        <v>446</v>
      </c>
      <c r="E54">
        <f>_xll.RtGet("IDN",D54,"BID")</f>
        <v>0.59499999999999997</v>
      </c>
      <c r="F54">
        <f>_xll.RtGet("IDN",D54,"ASK")</f>
        <v>0.61499999999999999</v>
      </c>
      <c r="G54">
        <f t="shared" si="5"/>
        <v>0.60499999999999998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3"/>
        <v>SEK</v>
      </c>
      <c r="N54" s="12" t="s">
        <v>7</v>
      </c>
      <c r="P54" s="16">
        <f>_xll.RHistory(D54,".Timestamp;.Close","START:"&amp;$P$3&amp;"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">
        <v>447</v>
      </c>
      <c r="E55">
        <f>_xll.RtGet("IDN",D55,"BID")</f>
        <v>0.65800000000000003</v>
      </c>
      <c r="F55">
        <f>_xll.RtGet("IDN",D55,"ASK")</f>
        <v>0.68800000000000006</v>
      </c>
      <c r="G55">
        <f t="shared" si="5"/>
        <v>0.67300000000000004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3"/>
        <v>SEK</v>
      </c>
      <c r="N55" s="12" t="s">
        <v>7</v>
      </c>
      <c r="P55" s="16">
        <f>_xll.RHistory(D55,".Timestamp;.Close","START:"&amp;$P$3&amp;"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">
        <v>448</v>
      </c>
      <c r="E56">
        <f>_xll.RtGet("IDN",D56,"BID")</f>
        <v>0.68</v>
      </c>
      <c r="F56">
        <f>_xll.RtGet("IDN",D56,"ASK")</f>
        <v>0.71000000000000008</v>
      </c>
      <c r="G56">
        <f t="shared" si="5"/>
        <v>0.69500000000000006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3"/>
        <v>SEK</v>
      </c>
      <c r="N56" s="12" t="s">
        <v>7</v>
      </c>
      <c r="P56" s="16">
        <f>_xll.RHistory(D56,".Timestamp;.Close","START:"&amp;$P$3&amp;"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">
        <v>449</v>
      </c>
      <c r="E57">
        <f>_xll.RtGet("IDN",D57,"BID")</f>
        <v>0.55800000000000005</v>
      </c>
      <c r="F57">
        <f>_xll.RtGet("IDN",D57,"ASK")</f>
        <v>0.58800000000000008</v>
      </c>
      <c r="G57">
        <f t="shared" si="5"/>
        <v>0.57300000000000006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3"/>
        <v>SEK</v>
      </c>
      <c r="N57" s="12" t="s">
        <v>7</v>
      </c>
      <c r="P57" s="16">
        <f>_xll.RHistory(D57,".Timestamp;.Close","START:"&amp;$P$3&amp;"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98"/>
  <sheetViews>
    <sheetView workbookViewId="0">
      <selection activeCell="N22" sqref="N2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6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7" t="s">
        <v>65</v>
      </c>
      <c r="N4" s="7" t="s">
        <v>235</v>
      </c>
      <c r="P4" s="7" t="s">
        <v>382</v>
      </c>
      <c r="Q4" s="7" t="s">
        <v>380</v>
      </c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589</v>
      </c>
      <c r="E5">
        <f>_xll.RtGet("IDN",D5,"BID")</f>
        <v>6.8000000000000005E-2</v>
      </c>
      <c r="F5">
        <f>_xll.RtGet("IDN",D5,"ASK")</f>
        <v>0.11800000000000001</v>
      </c>
      <c r="G5">
        <f>AVERAGE(E5:F5)</f>
        <v>9.2999999999999999E-2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USD</v>
      </c>
      <c r="N5" s="12">
        <v>0</v>
      </c>
      <c r="P5" s="16">
        <f>_xll.RHistory(D5,".Timestamp;.Close","START:"&amp;$P$3&amp;" NBROWS:1 INTERVAL:1D",,"SORT:ASC TSREPEAT:NO")</f>
        <v>37112</v>
      </c>
      <c r="Q5">
        <v>3.5230000000000001</v>
      </c>
    </row>
    <row r="6" spans="2:20" x14ac:dyDescent="0.25">
      <c r="B6" t="s">
        <v>6</v>
      </c>
      <c r="C6" t="s">
        <v>1</v>
      </c>
      <c r="D6" t="s">
        <v>590</v>
      </c>
      <c r="E6">
        <f>_xll.RtGet("IDN",D6,"BID")</f>
        <v>7.1000000000000008E-2</v>
      </c>
      <c r="F6">
        <f>_xll.RtGet("IDN",D6,"ASK")</f>
        <v>0.121</v>
      </c>
      <c r="G6">
        <f t="shared" ref="G6:G21" si="0">AVERAGE(E6:F6)</f>
        <v>9.6000000000000002E-2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USD</v>
      </c>
      <c r="N6" s="12">
        <v>0</v>
      </c>
      <c r="P6" s="16">
        <f>_xll.RHistory(D6,".Timestamp;.Close","START:"&amp;$P$3&amp;" NBROWS:1 INTERVAL:1D",,"SORT:ASC TSREPEAT:NO")</f>
        <v>37112</v>
      </c>
      <c r="Q6">
        <v>3.4630000000000001</v>
      </c>
    </row>
    <row r="7" spans="2:20" x14ac:dyDescent="0.25">
      <c r="B7" t="s">
        <v>7</v>
      </c>
      <c r="C7" t="s">
        <v>1</v>
      </c>
      <c r="D7" t="s">
        <v>591</v>
      </c>
      <c r="E7">
        <f>_xll.RtGet("IDN",D7,"BID")</f>
        <v>6.8000000000000005E-2</v>
      </c>
      <c r="F7">
        <f>_xll.RtGet("IDN",D7,"ASK")</f>
        <v>0.11800000000000001</v>
      </c>
      <c r="G7">
        <f t="shared" si="0"/>
        <v>9.2999999999999999E-2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USD</v>
      </c>
      <c r="N7" s="12">
        <v>0</v>
      </c>
      <c r="P7" s="16">
        <f>_xll.RHistory(D7,".Timestamp;.Close","START:"&amp;$P$3&amp;" NBROWS:1 INTERVAL:1D",,"SORT:ASC TSREPEAT:NO")</f>
        <v>37112</v>
      </c>
      <c r="Q7">
        <v>3.419</v>
      </c>
    </row>
    <row r="8" spans="2:20" x14ac:dyDescent="0.25">
      <c r="B8" t="s">
        <v>8</v>
      </c>
      <c r="C8" t="s">
        <v>1</v>
      </c>
      <c r="D8" t="s">
        <v>592</v>
      </c>
      <c r="E8">
        <f>_xll.RtGet("IDN",D8,"BID")</f>
        <v>6.5000000000000002E-2</v>
      </c>
      <c r="F8">
        <f>_xll.RtGet("IDN",D8,"ASK")</f>
        <v>0.115</v>
      </c>
      <c r="G8">
        <f t="shared" si="0"/>
        <v>0.09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USD</v>
      </c>
      <c r="N8" s="12">
        <v>0</v>
      </c>
      <c r="P8" s="16">
        <f>_xll.RHistory(D8,".Timestamp;.Close","START:"&amp;$P$3&amp;" NBROWS:1 INTERVAL:1D",,"SORT:ASC TSREPEAT:NO")</f>
        <v>37112</v>
      </c>
      <c r="Q8">
        <v>3.41</v>
      </c>
    </row>
    <row r="9" spans="2:20" x14ac:dyDescent="0.25">
      <c r="B9" t="s">
        <v>9</v>
      </c>
      <c r="C9" t="s">
        <v>1</v>
      </c>
      <c r="D9" t="s">
        <v>593</v>
      </c>
      <c r="E9">
        <f>_xll.RtGet("IDN",D9,"BID")</f>
        <v>6.0999999999999999E-2</v>
      </c>
      <c r="F9">
        <f>_xll.RtGet("IDN",D9,"ASK")</f>
        <v>0.111</v>
      </c>
      <c r="G9">
        <f t="shared" si="0"/>
        <v>8.5999999999999993E-2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USD</v>
      </c>
      <c r="N9" s="12">
        <v>0</v>
      </c>
      <c r="P9" s="16">
        <f>_xll.RHistory(D9,".Timestamp;.Close","START:"&amp;$P$3&amp;" NBROWS:1 INTERVAL:1D",,"SORT:ASC TSREPEAT:NO")</f>
        <v>37112</v>
      </c>
      <c r="Q9">
        <v>3.403</v>
      </c>
    </row>
    <row r="10" spans="2:20" x14ac:dyDescent="0.25">
      <c r="B10" t="s">
        <v>10</v>
      </c>
      <c r="C10" t="s">
        <v>1</v>
      </c>
      <c r="D10" t="s">
        <v>594</v>
      </c>
      <c r="E10">
        <f>_xll.RtGet("IDN",D10,"BID")</f>
        <v>5.8000000000000003E-2</v>
      </c>
      <c r="F10">
        <f>_xll.RtGet("IDN",D10,"ASK")</f>
        <v>0.108</v>
      </c>
      <c r="G10">
        <f t="shared" si="0"/>
        <v>8.3000000000000004E-2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USD</v>
      </c>
      <c r="N10" s="12">
        <v>0</v>
      </c>
      <c r="P10" s="16">
        <f>_xll.RHistory(D10,".Timestamp;.Close","START:"&amp;$P$3&amp;" NBROWS:1 INTERVAL:1D",,"SORT:ASC TSREPEAT:NO")</f>
        <v>37112</v>
      </c>
      <c r="Q10">
        <v>3.3940000000000001</v>
      </c>
    </row>
    <row r="11" spans="2:20" x14ac:dyDescent="0.25">
      <c r="B11" t="s">
        <v>11</v>
      </c>
      <c r="C11" t="s">
        <v>1</v>
      </c>
      <c r="D11" t="s">
        <v>595</v>
      </c>
      <c r="E11">
        <f>_xll.RtGet("IDN",D11,"BID")</f>
        <v>5.5E-2</v>
      </c>
      <c r="F11">
        <f>_xll.RtGet("IDN",D11,"ASK")</f>
        <v>0.105</v>
      </c>
      <c r="G11">
        <f t="shared" si="0"/>
        <v>0.08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USD</v>
      </c>
      <c r="N11" s="12">
        <v>0</v>
      </c>
      <c r="P11" s="16">
        <f>_xll.RHistory(D11,".Timestamp;.Close","START:"&amp;$P$3&amp;" NBROWS:1 INTERVAL:1D",,"SORT:ASC TSREPEAT:NO")</f>
        <v>37112</v>
      </c>
      <c r="Q11">
        <v>3.3940000000000001</v>
      </c>
    </row>
    <row r="12" spans="2:20" x14ac:dyDescent="0.25">
      <c r="B12" t="s">
        <v>12</v>
      </c>
      <c r="C12" t="s">
        <v>1</v>
      </c>
      <c r="D12" t="s">
        <v>596</v>
      </c>
      <c r="E12">
        <f>_xll.RtGet("IDN",D12,"BID")</f>
        <v>5.2999999999999999E-2</v>
      </c>
      <c r="F12">
        <f>_xll.RtGet("IDN",D12,"ASK")</f>
        <v>0.10300000000000001</v>
      </c>
      <c r="G12">
        <f t="shared" si="0"/>
        <v>7.8E-2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USD</v>
      </c>
      <c r="N12" s="12">
        <v>0</v>
      </c>
      <c r="P12" s="16">
        <f>_xll.RHistory(D12,".Timestamp;.Close","START:"&amp;$P$3&amp;" NBROWS:1 INTERVAL:1D",,"SORT:ASC TSREPEAT:NO")</f>
        <v>37112</v>
      </c>
      <c r="Q12">
        <v>3.4079999999999999</v>
      </c>
    </row>
    <row r="13" spans="2:20" x14ac:dyDescent="0.25">
      <c r="B13" t="s">
        <v>13</v>
      </c>
      <c r="C13" t="s">
        <v>1</v>
      </c>
      <c r="D13" t="s">
        <v>597</v>
      </c>
      <c r="E13">
        <f>_xll.RtGet("IDN",D13,"BID")</f>
        <v>5.2000000000000005E-2</v>
      </c>
      <c r="F13">
        <f>_xll.RtGet("IDN",D13,"ASK")</f>
        <v>0.10200000000000001</v>
      </c>
      <c r="G13">
        <f t="shared" si="0"/>
        <v>7.7000000000000013E-2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USD</v>
      </c>
      <c r="N13" s="12">
        <v>0</v>
      </c>
      <c r="P13" s="16">
        <f>_xll.RHistory(D13,".Timestamp;.Close","START:"&amp;$P$3&amp;" NBROWS:1 INTERVAL:1D",,"SORT:ASC TSREPEAT:NO")</f>
        <v>37112</v>
      </c>
      <c r="Q13">
        <v>3.43</v>
      </c>
    </row>
    <row r="14" spans="2:20" x14ac:dyDescent="0.25">
      <c r="B14" t="s">
        <v>14</v>
      </c>
      <c r="C14" t="s">
        <v>1</v>
      </c>
      <c r="D14" t="s">
        <v>598</v>
      </c>
      <c r="E14">
        <f>_xll.RtGet("IDN",D14,"BID")</f>
        <v>5.2000000000000005E-2</v>
      </c>
      <c r="F14">
        <f>_xll.RtGet("IDN",D14,"ASK")</f>
        <v>0.10200000000000001</v>
      </c>
      <c r="G14">
        <f t="shared" si="0"/>
        <v>7.7000000000000013E-2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USD</v>
      </c>
      <c r="N14" s="12">
        <v>0</v>
      </c>
      <c r="P14" s="16">
        <f>_xll.RHistory(D14,".Timestamp;.Close","START:"&amp;$P$3&amp;" NBROWS:1 INTERVAL:1D",,"SORT:ASC TSREPEAT:NO")</f>
        <v>37112</v>
      </c>
      <c r="Q14">
        <v>3.464</v>
      </c>
    </row>
    <row r="15" spans="2:20" x14ac:dyDescent="0.25">
      <c r="B15" t="s">
        <v>15</v>
      </c>
      <c r="C15" t="s">
        <v>1</v>
      </c>
      <c r="D15" t="s">
        <v>599</v>
      </c>
      <c r="E15">
        <f>_xll.RtGet("IDN",D15,"BID")</f>
        <v>5.3999999999999999E-2</v>
      </c>
      <c r="F15">
        <f>_xll.RtGet("IDN",D15,"ASK")</f>
        <v>0.10400000000000001</v>
      </c>
      <c r="G15">
        <f t="shared" si="0"/>
        <v>7.9000000000000001E-2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USD</v>
      </c>
      <c r="N15" s="12">
        <v>0</v>
      </c>
      <c r="P15" s="16">
        <f>_xll.RHistory(D15,".Timestamp;.Close","START:"&amp;$P$3&amp;" NBROWS:1 INTERVAL:1D",,"SORT:ASC TSREPEAT:NO")</f>
        <v>37112</v>
      </c>
      <c r="Q15">
        <v>3.5030000000000001</v>
      </c>
    </row>
    <row r="16" spans="2:20" x14ac:dyDescent="0.25">
      <c r="B16" t="s">
        <v>16</v>
      </c>
      <c r="C16" t="s">
        <v>1</v>
      </c>
      <c r="D16" t="s">
        <v>600</v>
      </c>
      <c r="E16">
        <f>_xll.RtGet("IDN",D16,"BID")</f>
        <v>5.6000000000000001E-2</v>
      </c>
      <c r="F16">
        <f>_xll.RtGet("IDN",D16,"ASK")</f>
        <v>0.106</v>
      </c>
      <c r="G16">
        <f t="shared" si="0"/>
        <v>8.1000000000000003E-2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USD</v>
      </c>
      <c r="N16" s="12">
        <v>0</v>
      </c>
      <c r="P16" s="16">
        <f>_xll.RHistory(D16,".Timestamp;.Close","START:"&amp;$P$3&amp;" NBROWS:1 INTERVAL:1D",,"SORT:ASC TSREPEAT:NO")</f>
        <v>37112</v>
      </c>
      <c r="Q16">
        <v>3.5390000000000001</v>
      </c>
    </row>
    <row r="17" spans="2:17" x14ac:dyDescent="0.25">
      <c r="B17" t="s">
        <v>37</v>
      </c>
      <c r="C17" t="s">
        <v>1</v>
      </c>
      <c r="D17" t="s">
        <v>602</v>
      </c>
      <c r="E17">
        <f>_xll.RtGet("IDN",D17,"BID")</f>
        <v>6.4000000000000001E-2</v>
      </c>
      <c r="F17">
        <f>_xll.RtGet("IDN",D17,"ASK")</f>
        <v>0.114</v>
      </c>
      <c r="G17">
        <f t="shared" si="0"/>
        <v>8.8999999999999996E-2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USD</v>
      </c>
      <c r="N17" s="12">
        <v>0</v>
      </c>
      <c r="P17" s="16">
        <f>_xll.RHistory(D17,".Timestamp;.Close","START:"&amp;$P$3&amp;" NBROWS:1 INTERVAL:1D",,"SORT:ASC TSREPEAT:NO")</f>
        <v>37112</v>
      </c>
      <c r="Q17">
        <v>3.6840000000000002</v>
      </c>
    </row>
    <row r="18" spans="2:17" x14ac:dyDescent="0.25">
      <c r="B18" t="s">
        <v>39</v>
      </c>
      <c r="C18" t="s">
        <v>1</v>
      </c>
      <c r="D18" t="s">
        <v>603</v>
      </c>
      <c r="E18">
        <f>_xll.RtGet("IDN",D18,"BID")</f>
        <v>7.8E-2</v>
      </c>
      <c r="F18">
        <f>_xll.RtGet("IDN",D18,"ASK")</f>
        <v>0.128</v>
      </c>
      <c r="G18">
        <f t="shared" si="0"/>
        <v>0.10300000000000001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USD</v>
      </c>
      <c r="N18" s="12">
        <v>0</v>
      </c>
      <c r="P18" s="16">
        <f>_xll.RHistory(D18,".Timestamp;.Close","START:"&amp;$P$3&amp;" NBROWS:1 INTERVAL:1D",,"SORT:ASC TSREPEAT:NO")</f>
        <v>37112</v>
      </c>
      <c r="Q18">
        <v>3.819</v>
      </c>
    </row>
    <row r="19" spans="2:17" x14ac:dyDescent="0.25">
      <c r="B19" t="s">
        <v>41</v>
      </c>
      <c r="C19" t="s">
        <v>1</v>
      </c>
      <c r="D19" t="s">
        <v>604</v>
      </c>
      <c r="E19">
        <f>_xll.RtGet("IDN",D19,"BID")</f>
        <v>0.09</v>
      </c>
      <c r="F19">
        <f>_xll.RtGet("IDN",D19,"ASK")</f>
        <v>0.14000000000000001</v>
      </c>
      <c r="G19">
        <f t="shared" si="0"/>
        <v>0.115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USD</v>
      </c>
      <c r="N19" s="12">
        <v>0</v>
      </c>
      <c r="P19" s="16">
        <f>_xll.RHistory(D19,".Timestamp;.Close","START:"&amp;$P$3&amp;" NBROWS:1 INTERVAL:1D",,"SORT:ASC TSREPEAT:NO")</f>
        <v>37112</v>
      </c>
      <c r="Q19">
        <v>3.952</v>
      </c>
    </row>
    <row r="20" spans="2:17" x14ac:dyDescent="0.25">
      <c r="B20" t="s">
        <v>17</v>
      </c>
      <c r="C20" t="s">
        <v>1</v>
      </c>
      <c r="D20" t="s">
        <v>601</v>
      </c>
      <c r="E20">
        <f>_xll.RtGet("IDN",D20,"BID")</f>
        <v>0.10300000000000001</v>
      </c>
      <c r="F20">
        <f>_xll.RtGet("IDN",D20,"ASK")</f>
        <v>0.153</v>
      </c>
      <c r="G20">
        <f t="shared" si="0"/>
        <v>0.128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USD</v>
      </c>
      <c r="N20" s="12">
        <v>0</v>
      </c>
      <c r="P20" s="16">
        <f>_xll.RHistory(D20,".Timestamp;.Close","START:"&amp;$P$3&amp;" NBROWS:1 INTERVAL:1D",,"SORT:ASC TSREPEAT:NO")</f>
        <v>37112</v>
      </c>
      <c r="Q20">
        <v>4.09</v>
      </c>
    </row>
    <row r="21" spans="2:17" x14ac:dyDescent="0.25">
      <c r="B21" t="s">
        <v>18</v>
      </c>
      <c r="C21" t="s">
        <v>1</v>
      </c>
      <c r="D21" t="s">
        <v>605</v>
      </c>
      <c r="E21">
        <f>_xll.RtGet("IDN",D21,"BID")</f>
        <v>0.16900000000000001</v>
      </c>
      <c r="F21">
        <f>_xll.RtGet("IDN",D21,"ASK")</f>
        <v>0.219</v>
      </c>
      <c r="G21">
        <f t="shared" si="0"/>
        <v>0.19400000000000001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USD</v>
      </c>
      <c r="N21" s="12">
        <v>0</v>
      </c>
      <c r="P21" s="16">
        <f>_xll.RHistory(D21,".Timestamp;.Close","START:"&amp;$P$3&amp;" NBROWS:1 INTERVAL:1D",,"SORT:ASC TSREPEAT:NO")</f>
        <v>40998</v>
      </c>
      <c r="Q21">
        <v>0.38400000000000001</v>
      </c>
    </row>
    <row r="22" spans="2:17" x14ac:dyDescent="0.25">
      <c r="B22" t="s">
        <v>19</v>
      </c>
      <c r="C22" t="s">
        <v>1</v>
      </c>
      <c r="D22" t="s">
        <v>606</v>
      </c>
      <c r="E22">
        <f>_xll.RtGet("IDN",D22,"BID")</f>
        <v>0.23300000000000001</v>
      </c>
      <c r="F22">
        <f>_xll.RtGet("IDN",D22,"ASK")</f>
        <v>0.28300000000000003</v>
      </c>
      <c r="G22">
        <f>AVERAGE(E22:F22)</f>
        <v>0.25800000000000001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>B$2</f>
        <v>USD</v>
      </c>
      <c r="N22" s="12">
        <v>0</v>
      </c>
      <c r="P22" s="16">
        <f>_xll.RHistory(D22,".Timestamp;.Close","START:"&amp;$P$3&amp;" NBROWS:1 INTERVAL:1D",,"SORT:ASC TSREPEAT:NO")</f>
        <v>40998</v>
      </c>
      <c r="Q22">
        <v>0.63</v>
      </c>
    </row>
    <row r="23" spans="2:17" x14ac:dyDescent="0.25">
      <c r="B23" t="s">
        <v>20</v>
      </c>
      <c r="C23" t="s">
        <v>1</v>
      </c>
      <c r="D23" t="s">
        <v>607</v>
      </c>
      <c r="E23">
        <f>_xll.RtGet("IDN",D23,"BID")</f>
        <v>0.29099999999999998</v>
      </c>
      <c r="F23">
        <f>_xll.RtGet("IDN",D23,"ASK")</f>
        <v>0.34100000000000003</v>
      </c>
      <c r="G23">
        <f t="shared" ref="G23:G34" si="2">AVERAGE(E23:F23)</f>
        <v>0.316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:M78" si="3">B$2</f>
        <v>USD</v>
      </c>
      <c r="N23" s="12">
        <v>0</v>
      </c>
      <c r="P23" s="16">
        <f>_xll.RHistory(D23,".Timestamp;.Close","START:"&amp;$P$3&amp;" NBROWS:1 INTERVAL:1D",,"SORT:ASC TSREPEAT:NO")</f>
        <v>40998</v>
      </c>
      <c r="Q23">
        <v>0.89600000000000002</v>
      </c>
    </row>
    <row r="24" spans="2:17" x14ac:dyDescent="0.25">
      <c r="B24" t="s">
        <v>21</v>
      </c>
      <c r="C24" t="s">
        <v>1</v>
      </c>
      <c r="D24" t="s">
        <v>608</v>
      </c>
      <c r="E24">
        <f>_xll.RtGet("IDN",D24,"BID")</f>
        <v>0.34500000000000003</v>
      </c>
      <c r="F24">
        <f>_xll.RtGet("IDN",D24,"ASK")</f>
        <v>0.39500000000000002</v>
      </c>
      <c r="G24">
        <f t="shared" si="2"/>
        <v>0.37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3"/>
        <v>USD</v>
      </c>
      <c r="N24" s="12">
        <v>0</v>
      </c>
      <c r="P24" s="16">
        <f>_xll.RHistory(D24,".Timestamp;.Close","START:"&amp;$P$3&amp;" NBROWS:1 INTERVAL:1D",,"SORT:ASC TSREPEAT:NO")</f>
        <v>40998</v>
      </c>
      <c r="Q24">
        <v>1.167</v>
      </c>
    </row>
    <row r="25" spans="2:17" x14ac:dyDescent="0.25">
      <c r="B25" t="s">
        <v>22</v>
      </c>
      <c r="C25" t="s">
        <v>1</v>
      </c>
      <c r="D25" t="s">
        <v>609</v>
      </c>
      <c r="E25">
        <f>_xll.RtGet("IDN",D25,"BID")</f>
        <v>0.39500000000000002</v>
      </c>
      <c r="F25">
        <f>_xll.RtGet("IDN",D25,"ASK")</f>
        <v>0.44500000000000001</v>
      </c>
      <c r="G25">
        <f t="shared" si="2"/>
        <v>0.42000000000000004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3"/>
        <v>USD</v>
      </c>
      <c r="N25" s="12">
        <v>0</v>
      </c>
      <c r="P25" s="16">
        <f>_xll.RHistory(D25,".Timestamp;.Close","START:"&amp;$P$3&amp;" NBROWS:1 INTERVAL:1D",,"SORT:ASC TSREPEAT:NO")</f>
        <v>40998</v>
      </c>
      <c r="Q25">
        <v>1.4139999999999999</v>
      </c>
    </row>
    <row r="26" spans="2:17" x14ac:dyDescent="0.25">
      <c r="B26" t="s">
        <v>23</v>
      </c>
      <c r="C26" t="s">
        <v>1</v>
      </c>
      <c r="D26" t="s">
        <v>610</v>
      </c>
      <c r="E26">
        <f>_xll.RtGet("IDN",D26,"BID")</f>
        <v>0.437</v>
      </c>
      <c r="F26">
        <f>_xll.RtGet("IDN",D26,"ASK")</f>
        <v>0.48699999999999999</v>
      </c>
      <c r="G26">
        <f t="shared" si="2"/>
        <v>0.46199999999999997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3"/>
        <v>USD</v>
      </c>
      <c r="N26" s="12">
        <v>0</v>
      </c>
      <c r="P26" s="16">
        <f>_xll.RHistory(D26,".Timestamp;.Close","START:"&amp;$P$3&amp;" NBROWS:1 INTERVAL:1D",,"SORT:ASC TSREPEAT:NO")</f>
        <v>40998</v>
      </c>
      <c r="Q26">
        <v>1.6220000000000001</v>
      </c>
    </row>
    <row r="27" spans="2:17" x14ac:dyDescent="0.25">
      <c r="B27" t="s">
        <v>24</v>
      </c>
      <c r="C27" t="s">
        <v>1</v>
      </c>
      <c r="D27" t="s">
        <v>611</v>
      </c>
      <c r="E27">
        <f>_xll.RtGet("IDN",D27,"BID")</f>
        <v>0.47100000000000003</v>
      </c>
      <c r="F27">
        <f>_xll.RtGet("IDN",D27,"ASK")</f>
        <v>0.52100000000000002</v>
      </c>
      <c r="G27">
        <f t="shared" si="2"/>
        <v>0.496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3"/>
        <v>USD</v>
      </c>
      <c r="N27" s="12">
        <v>0</v>
      </c>
      <c r="P27" s="16">
        <f>_xll.RHistory(D27,".Timestamp;.Close","START:"&amp;$P$3&amp;" NBROWS:1 INTERVAL:1D",,"SORT:ASC TSREPEAT:NO")</f>
        <v>40998</v>
      </c>
      <c r="Q27">
        <v>1.798</v>
      </c>
    </row>
    <row r="28" spans="2:17" x14ac:dyDescent="0.25">
      <c r="B28" t="s">
        <v>25</v>
      </c>
      <c r="C28" t="s">
        <v>1</v>
      </c>
      <c r="D28" t="s">
        <v>612</v>
      </c>
      <c r="E28">
        <f>_xll.RtGet("IDN",D28,"BID")</f>
        <v>0.496</v>
      </c>
      <c r="F28">
        <f>_xll.RtGet("IDN",D28,"ASK")</f>
        <v>0.54600000000000004</v>
      </c>
      <c r="G28">
        <f t="shared" si="2"/>
        <v>0.52100000000000002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3"/>
        <v>USD</v>
      </c>
      <c r="N28" s="12">
        <v>0</v>
      </c>
      <c r="P28" s="16">
        <f>_xll.RHistory(D28,".Timestamp;.Close","START:"&amp;$P$3&amp;" NBROWS:1 INTERVAL:1D",,"SORT:ASC TSREPEAT:NO")</f>
        <v>40998</v>
      </c>
      <c r="Q28">
        <v>1.946</v>
      </c>
    </row>
    <row r="29" spans="2:17" x14ac:dyDescent="0.25">
      <c r="B29" t="s">
        <v>26</v>
      </c>
      <c r="C29" t="s">
        <v>1</v>
      </c>
      <c r="D29" t="s">
        <v>613</v>
      </c>
      <c r="E29">
        <f>_xll.RtGet("IDN",D29,"BID")</f>
        <v>0.53</v>
      </c>
      <c r="F29">
        <f>_xll.RtGet("IDN",D29,"ASK")</f>
        <v>0.57999999999999996</v>
      </c>
      <c r="G29">
        <f t="shared" si="2"/>
        <v>0.55499999999999994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3"/>
        <v>USD</v>
      </c>
      <c r="N29" s="12">
        <v>0</v>
      </c>
      <c r="P29" s="16">
        <f>_xll.RHistory(D29,".Timestamp;.Close","START:"&amp;$P$3&amp;" NBROWS:1 INTERVAL:1D",,"SORT:ASC TSREPEAT:NO")</f>
        <v>40998</v>
      </c>
      <c r="Q29">
        <v>2.1840000000000002</v>
      </c>
    </row>
    <row r="30" spans="2:17" x14ac:dyDescent="0.25">
      <c r="B30" t="s">
        <v>27</v>
      </c>
      <c r="C30" t="s">
        <v>1</v>
      </c>
      <c r="D30" t="s">
        <v>614</v>
      </c>
      <c r="E30">
        <f>_xll.RtGet("IDN",D30,"BID")</f>
        <v>0.56700000000000006</v>
      </c>
      <c r="F30">
        <f>_xll.RtGet("IDN",D30,"ASK")</f>
        <v>0.61699999999999999</v>
      </c>
      <c r="G30">
        <f t="shared" si="2"/>
        <v>0.59200000000000008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3"/>
        <v>USD</v>
      </c>
      <c r="N30" s="12">
        <v>0</v>
      </c>
      <c r="P30" s="16">
        <f>_xll.RHistory(D30,".Timestamp;.Close","START:"&amp;$P$3&amp;" NBROWS:1 INTERVAL:1D",,"SORT:ASC TSREPEAT:NO")</f>
        <v>40998</v>
      </c>
      <c r="Q30">
        <v>2.4209999999999998</v>
      </c>
    </row>
    <row r="31" spans="2:17" x14ac:dyDescent="0.25">
      <c r="B31" t="s">
        <v>28</v>
      </c>
      <c r="C31" t="s">
        <v>1</v>
      </c>
      <c r="D31" t="s">
        <v>615</v>
      </c>
      <c r="E31">
        <f>_xll.RtGet("IDN",D31,"BID")</f>
        <v>0.60199999999999998</v>
      </c>
      <c r="F31">
        <f>_xll.RtGet("IDN",D31,"ASK")</f>
        <v>0.65200000000000002</v>
      </c>
      <c r="G31">
        <f t="shared" si="2"/>
        <v>0.627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USD</v>
      </c>
      <c r="N31" s="12">
        <v>0</v>
      </c>
      <c r="P31" s="16">
        <f>_xll.RHistory(D31,".Timestamp;.Close","START:"&amp;$P$3&amp;" NBROWS:1 INTERVAL:1D",,"SORT:ASC TSREPEAT:NO")</f>
        <v>40998</v>
      </c>
      <c r="Q31">
        <v>2.617</v>
      </c>
    </row>
    <row r="32" spans="2:17" x14ac:dyDescent="0.25">
      <c r="B32" t="s">
        <v>29</v>
      </c>
      <c r="C32" t="s">
        <v>1</v>
      </c>
      <c r="D32" t="s">
        <v>616</v>
      </c>
      <c r="E32">
        <f>_xll.RtGet("IDN",D32,"BID")</f>
        <v>0.60799999999999998</v>
      </c>
      <c r="F32">
        <f>_xll.RtGet("IDN",D32,"ASK")</f>
        <v>0.65800000000000003</v>
      </c>
      <c r="G32">
        <f t="shared" si="2"/>
        <v>0.63300000000000001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USD</v>
      </c>
      <c r="N32" s="12">
        <v>0</v>
      </c>
      <c r="P32" s="16">
        <f>_xll.RHistory(D32,".Timestamp;.Close","START:"&amp;$P$3&amp;" NBROWS:1 INTERVAL:1D",,"SORT:ASC TSREPEAT:NO")</f>
        <v>40998</v>
      </c>
      <c r="Q32">
        <v>2.7170000000000001</v>
      </c>
    </row>
    <row r="33" spans="1:20" x14ac:dyDescent="0.25">
      <c r="B33" t="s">
        <v>30</v>
      </c>
      <c r="C33" t="s">
        <v>1</v>
      </c>
      <c r="D33" t="s">
        <v>617</v>
      </c>
      <c r="E33">
        <f>_xll.RtGet("IDN",D33,"BID")</f>
        <v>0.61299999999999999</v>
      </c>
      <c r="F33">
        <f>_xll.RtGet("IDN",D33,"ASK")</f>
        <v>0.66300000000000003</v>
      </c>
      <c r="G33">
        <f t="shared" si="2"/>
        <v>0.63800000000000001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USD</v>
      </c>
      <c r="N33" s="12">
        <v>0</v>
      </c>
      <c r="P33" s="16">
        <f>_xll.RHistory(D33,".Timestamp;.Close","START:"&amp;$P$3&amp;" NBROWS:1 INTERVAL:1D",,"SORT:ASC TSREPEAT:NO")</f>
        <v>40998</v>
      </c>
      <c r="Q33">
        <v>2.78</v>
      </c>
    </row>
    <row r="34" spans="1:20" x14ac:dyDescent="0.25">
      <c r="B34" t="s">
        <v>151</v>
      </c>
      <c r="C34" t="s">
        <v>1</v>
      </c>
      <c r="D34" t="s">
        <v>618</v>
      </c>
      <c r="E34">
        <f>_xll.RtGet("IDN",D34,"BID")</f>
        <v>0.55400000000000005</v>
      </c>
      <c r="F34">
        <f>_xll.RtGet("IDN",D34,"ASK")</f>
        <v>0.60399999999999998</v>
      </c>
      <c r="G34">
        <f t="shared" si="2"/>
        <v>0.57899999999999996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USD</v>
      </c>
      <c r="N34" s="12">
        <v>0</v>
      </c>
      <c r="P34" s="16">
        <f>_xll.RHistory(D34,".Timestamp;.Close","START:"&amp;$P$3&amp;" NBROWS:1 INTERVAL:1D",,"SORT:ASC TSREPEAT:NO")</f>
        <v>40998</v>
      </c>
      <c r="Q34">
        <v>2.8119999999999998</v>
      </c>
    </row>
    <row r="35" spans="1:20" x14ac:dyDescent="0.25">
      <c r="B35" t="s">
        <v>74</v>
      </c>
      <c r="C35" t="s">
        <v>2</v>
      </c>
      <c r="D35" t="s">
        <v>619</v>
      </c>
      <c r="G35">
        <f>_xll.RtGet("IDN",D35,"PRIMACT_1")</f>
        <v>0.01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ref="M35" si="4">B$2</f>
        <v>USD</v>
      </c>
      <c r="N35" s="12">
        <v>0</v>
      </c>
      <c r="P35" s="16">
        <f>_xll.RHistory(D35,".Timestamp;.Close","START:"&amp;$P$3&amp;" NBROWS:1 INTERVAL:1D",,"SORT:ASC TSREPEAT:NO")</f>
        <v>41873</v>
      </c>
      <c r="Q35">
        <v>0.06</v>
      </c>
    </row>
    <row r="36" spans="1:20" x14ac:dyDescent="0.25">
      <c r="B36" t="s">
        <v>74</v>
      </c>
      <c r="C36" t="s">
        <v>2</v>
      </c>
      <c r="D36" t="s">
        <v>75</v>
      </c>
      <c r="G36">
        <f>_xll.RtGet("IDN",D36,"PRIMACT_1")</f>
        <v>0.20125000000000001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" si="5">B$2</f>
        <v>USD</v>
      </c>
      <c r="N36" s="12">
        <v>0</v>
      </c>
      <c r="P36" s="16">
        <f>_xll.RHistory(D36,".Timestamp;.Close","START:"&amp;$P$3&amp;" NBROWS:1 INTERVAL:1D",,"SORT:ASC TSREPEAT:NO")</f>
        <v>36893</v>
      </c>
      <c r="Q36">
        <v>6.6512500000000001</v>
      </c>
    </row>
    <row r="37" spans="1:20" x14ac:dyDescent="0.25">
      <c r="A37" t="s">
        <v>378</v>
      </c>
      <c r="B37" t="s">
        <v>69</v>
      </c>
      <c r="C37" t="s">
        <v>2</v>
      </c>
      <c r="D37" t="s">
        <v>238</v>
      </c>
      <c r="G37">
        <f>_xll.RtGet("IDN",D37,"PRIMACT_1")</f>
        <v>0.64375000000000004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ref="M37:M39" si="6">B$2</f>
        <v>USD</v>
      </c>
      <c r="N37" s="12">
        <v>0</v>
      </c>
      <c r="P37" s="16">
        <f>_xll.RHistory(D37,".Timestamp;.Close","START:"&amp;$P$3&amp;" NBROWS:1 INTERVAL:1D",,"SORT:ASC TSREPEAT:NO")</f>
        <v>35765</v>
      </c>
      <c r="Q37">
        <v>5.6953100000000001</v>
      </c>
    </row>
    <row r="38" spans="1:20" x14ac:dyDescent="0.25">
      <c r="A38" t="s">
        <v>378</v>
      </c>
      <c r="B38" t="s">
        <v>5</v>
      </c>
      <c r="C38" t="s">
        <v>2</v>
      </c>
      <c r="D38" t="s">
        <v>239</v>
      </c>
      <c r="G38">
        <f>_xll.RtGet("IDN",D38,"PRIMACT_1")</f>
        <v>0.95913000000000004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6"/>
        <v>USD</v>
      </c>
      <c r="N38" s="12">
        <v>0</v>
      </c>
      <c r="P38" s="16">
        <f>_xll.RHistory(D38,".Timestamp;.Close","START:"&amp;$P$3&amp;" NBROWS:1 INTERVAL:1D",,"SORT:ASC TSREPEAT:NO")</f>
        <v>32875</v>
      </c>
      <c r="Q38">
        <v>8.375</v>
      </c>
    </row>
    <row r="39" spans="1:20" x14ac:dyDescent="0.25">
      <c r="A39" t="s">
        <v>378</v>
      </c>
      <c r="B39" t="s">
        <v>6</v>
      </c>
      <c r="C39" t="s">
        <v>2</v>
      </c>
      <c r="D39" t="s">
        <v>240</v>
      </c>
      <c r="G39">
        <f>_xll.RtGet("IDN",D39,"PRIMACT_1")</f>
        <v>1.1563800000000002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6"/>
        <v>USD</v>
      </c>
      <c r="N39" s="12">
        <v>0</v>
      </c>
      <c r="P39" s="16">
        <f>_xll.RHistory(D39,".Timestamp;.Close","START:"&amp;$P$3&amp;" NBROWS:1 INTERVAL:1D",,"SORT:ASC TSREPEAT:NO")</f>
        <v>32875</v>
      </c>
      <c r="Q39">
        <v>8.375</v>
      </c>
    </row>
    <row r="40" spans="1:20" x14ac:dyDescent="0.25">
      <c r="B40" t="s">
        <v>7</v>
      </c>
      <c r="C40" t="s">
        <v>2</v>
      </c>
      <c r="D40" t="s">
        <v>76</v>
      </c>
      <c r="G40">
        <f>_xll.RtGet("IDN",D40,"PRIMACT_1")</f>
        <v>1.2670000000000001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USD</v>
      </c>
      <c r="N40" s="12">
        <v>0</v>
      </c>
      <c r="P40" s="16">
        <f>_xll.RHistory(D40,".Timestamp;.Close","START:"&amp;$P$3&amp;" NBROWS:1 INTERVAL:1D",,"SORT:ASC TSREPEAT:NO")</f>
        <v>32875</v>
      </c>
      <c r="Q40">
        <v>8.375</v>
      </c>
    </row>
    <row r="41" spans="1:20" x14ac:dyDescent="0.25">
      <c r="A41" t="s">
        <v>378</v>
      </c>
      <c r="B41" t="s">
        <v>10</v>
      </c>
      <c r="C41" t="s">
        <v>2</v>
      </c>
      <c r="D41" t="s">
        <v>241</v>
      </c>
      <c r="G41">
        <f>_xll.RtGet("IDN",D41,"PRIMACT_1")</f>
        <v>1.0676300000000001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ref="M41:M44" si="7">B$2</f>
        <v>USD</v>
      </c>
      <c r="N41" s="12">
        <v>0</v>
      </c>
      <c r="P41" s="16">
        <f>_xll.RHistory(D41,".Timestamp;.Close","START:"&amp;$P$3&amp;" NBROWS:1 INTERVAL:1D",,"SORT:ASC TSREPEAT:NO")</f>
        <v>32875</v>
      </c>
      <c r="Q41">
        <v>8.25</v>
      </c>
    </row>
    <row r="42" spans="1:20" x14ac:dyDescent="0.25">
      <c r="B42" t="s">
        <v>16</v>
      </c>
      <c r="C42" t="s">
        <v>2</v>
      </c>
      <c r="D42" t="s">
        <v>237</v>
      </c>
      <c r="G42">
        <f>_xll.RtGet("IDN",D42,"PRIMACT_1")</f>
        <v>0.98750000000000004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7"/>
        <v>USD</v>
      </c>
      <c r="N42" s="12">
        <v>0</v>
      </c>
      <c r="P42" s="16">
        <f>_xll.RHistory(D42,".Timestamp;.Close","START:"&amp;$P$3&amp;" NBROWS:1 INTERVAL:1D",,"SORT:ASC TSREPEAT:NO")</f>
        <v>32875</v>
      </c>
      <c r="Q42">
        <v>8.25</v>
      </c>
    </row>
    <row r="43" spans="1:20" x14ac:dyDescent="0.25">
      <c r="A43" t="s">
        <v>378</v>
      </c>
      <c r="B43" t="s">
        <v>8</v>
      </c>
      <c r="C43" t="s">
        <v>33</v>
      </c>
      <c r="D43" t="s">
        <v>242</v>
      </c>
      <c r="E43">
        <f>_xll.RtGet("IDN",D43,"Ask")</f>
        <v>1.006</v>
      </c>
      <c r="F43">
        <f>_xll.RtGet("IDN",D43,"Bid")</f>
        <v>0.98599999999999999</v>
      </c>
      <c r="G43">
        <f t="shared" ref="G43:G44" si="8">(E43+F43)/2</f>
        <v>0.996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USD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6.73</v>
      </c>
      <c r="T43" s="16"/>
    </row>
    <row r="44" spans="1:20" x14ac:dyDescent="0.25">
      <c r="A44" t="s">
        <v>378</v>
      </c>
      <c r="B44" t="s">
        <v>9</v>
      </c>
      <c r="C44" t="s">
        <v>33</v>
      </c>
      <c r="D44" t="s">
        <v>243</v>
      </c>
      <c r="E44">
        <f>_xll.RtGet("IDN",D44,"Ask")</f>
        <v>0.76500000000000001</v>
      </c>
      <c r="F44">
        <f>_xll.RtGet("IDN",D44,"Bid")</f>
        <v>0.745</v>
      </c>
      <c r="G44">
        <f t="shared" si="8"/>
        <v>0.755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USD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7.3</v>
      </c>
    </row>
    <row r="45" spans="1:20" x14ac:dyDescent="0.25">
      <c r="B45" t="s">
        <v>10</v>
      </c>
      <c r="C45" t="s">
        <v>33</v>
      </c>
      <c r="D45" t="s">
        <v>77</v>
      </c>
      <c r="E45">
        <f>_xll.RtGet("IDN",D45,"Ask")</f>
        <v>0.56700000000000006</v>
      </c>
      <c r="F45">
        <f>_xll.RtGet("IDN",D45,"Bid")</f>
        <v>0.54700000000000004</v>
      </c>
      <c r="G45">
        <f t="shared" ref="G45:G62" si="9">(E45+F45)/2</f>
        <v>0.55700000000000005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USD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7.4</v>
      </c>
    </row>
    <row r="46" spans="1:20" x14ac:dyDescent="0.25">
      <c r="A46" t="s">
        <v>378</v>
      </c>
      <c r="B46" t="s">
        <v>11</v>
      </c>
      <c r="C46" t="s">
        <v>33</v>
      </c>
      <c r="D46" t="s">
        <v>244</v>
      </c>
      <c r="E46">
        <f>_xll.RtGet("IDN",D46,"Ask")</f>
        <v>0.51370000000000005</v>
      </c>
      <c r="F46">
        <f>_xll.RtGet("IDN",D46,"Bid")</f>
        <v>0.47370000000000001</v>
      </c>
      <c r="G46">
        <f t="shared" ref="G46:G47" si="10">(E46+F46)/2</f>
        <v>0.49370000000000003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:M47" si="11">B$2</f>
        <v>USD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7.5</v>
      </c>
    </row>
    <row r="47" spans="1:20" x14ac:dyDescent="0.25">
      <c r="A47" t="s">
        <v>378</v>
      </c>
      <c r="B47" t="s">
        <v>12</v>
      </c>
      <c r="C47" t="s">
        <v>33</v>
      </c>
      <c r="D47" t="s">
        <v>245</v>
      </c>
      <c r="E47">
        <f>_xll.RtGet("IDN",D47,"Ask")</f>
        <v>0.45230000000000004</v>
      </c>
      <c r="F47">
        <f>_xll.RtGet("IDN",D47,"Bid")</f>
        <v>0.4123</v>
      </c>
      <c r="G47">
        <f t="shared" si="10"/>
        <v>0.43230000000000002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11"/>
        <v>USD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7.6</v>
      </c>
    </row>
    <row r="48" spans="1:20" x14ac:dyDescent="0.25">
      <c r="B48" t="s">
        <v>13</v>
      </c>
      <c r="C48" t="s">
        <v>33</v>
      </c>
      <c r="D48" t="s">
        <v>78</v>
      </c>
      <c r="E48">
        <f>_xll.RtGet("IDN",D48,"Ask")</f>
        <v>0.4103</v>
      </c>
      <c r="F48">
        <f>_xll.RtGet("IDN",D48,"Bid")</f>
        <v>0.37030000000000002</v>
      </c>
      <c r="G48">
        <f t="shared" si="9"/>
        <v>0.39029999999999998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USD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7.7</v>
      </c>
    </row>
    <row r="49" spans="1:17" x14ac:dyDescent="0.25">
      <c r="A49" t="s">
        <v>378</v>
      </c>
      <c r="B49" t="s">
        <v>14</v>
      </c>
      <c r="C49" t="s">
        <v>33</v>
      </c>
      <c r="D49" t="s">
        <v>246</v>
      </c>
      <c r="E49">
        <f>_xll.RtGet("IDN",D49,"Ask")</f>
        <v>0.40770000000000001</v>
      </c>
      <c r="F49">
        <f>_xll.RtGet("IDN",D49,"Bid")</f>
        <v>0.36770000000000003</v>
      </c>
      <c r="G49">
        <f t="shared" si="9"/>
        <v>0.38770000000000004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USD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7.8</v>
      </c>
    </row>
    <row r="50" spans="1:17" x14ac:dyDescent="0.25">
      <c r="A50" t="s">
        <v>378</v>
      </c>
      <c r="B50" t="s">
        <v>15</v>
      </c>
      <c r="C50" t="s">
        <v>33</v>
      </c>
      <c r="D50" t="s">
        <v>247</v>
      </c>
      <c r="E50">
        <f>_xll.RtGet("IDN",D50,"Ask")</f>
        <v>0.39300000000000002</v>
      </c>
      <c r="F50">
        <f>_xll.RtGet("IDN",D50,"Bid")</f>
        <v>0.373</v>
      </c>
      <c r="G50">
        <f t="shared" ref="G50" si="12">(E50+F50)/2</f>
        <v>0.38300000000000001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ref="M50" si="13">B$2</f>
        <v>USD</v>
      </c>
      <c r="N50" s="12" t="s">
        <v>7</v>
      </c>
      <c r="P50" s="16">
        <f>_xll.RHistory(D50,".Timestamp;.Close","START:"&amp;$P$3&amp;" NBROWS:1 INTERVAL:1D",,"SORT:ASC TSREPEAT:NO")</f>
        <v>34705</v>
      </c>
      <c r="Q50">
        <v>7.9</v>
      </c>
    </row>
    <row r="51" spans="1:17" x14ac:dyDescent="0.25">
      <c r="B51" t="s">
        <v>16</v>
      </c>
      <c r="C51" t="s">
        <v>33</v>
      </c>
      <c r="D51" t="s">
        <v>79</v>
      </c>
      <c r="E51">
        <f>_xll.RtGet("IDN",D51,"Ask")</f>
        <v>0.39730000000000004</v>
      </c>
      <c r="F51">
        <f>_xll.RtGet("IDN",D51,"Bid")</f>
        <v>0.35730000000000001</v>
      </c>
      <c r="G51">
        <f t="shared" si="9"/>
        <v>0.37730000000000002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USD</v>
      </c>
      <c r="N51" s="12" t="s">
        <v>7</v>
      </c>
      <c r="P51" s="16">
        <f>_xll.RHistory(D51,".Timestamp;.Close","START:"&amp;$P$3&amp;" NBROWS:1 INTERVAL:1D",,"SORT:ASC TSREPEAT:NO")</f>
        <v>34705</v>
      </c>
      <c r="Q51">
        <v>8.3000000000000007</v>
      </c>
    </row>
    <row r="52" spans="1:17" x14ac:dyDescent="0.25">
      <c r="A52" t="s">
        <v>378</v>
      </c>
      <c r="B52" t="s">
        <v>11</v>
      </c>
      <c r="C52" t="s">
        <v>33</v>
      </c>
      <c r="D52" t="s">
        <v>248</v>
      </c>
      <c r="E52">
        <f>_xll.RtGet("IDN",D52,"Ask")</f>
        <v>0.82800000000000007</v>
      </c>
      <c r="F52">
        <f>_xll.RtGet("IDN",D52,"Bid")</f>
        <v>0.80800000000000005</v>
      </c>
      <c r="G52">
        <f t="shared" ref="G52:G54" si="14">(E52+F52)/2</f>
        <v>0.81800000000000006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ref="M52:M54" si="15">B$2</f>
        <v>USD</v>
      </c>
      <c r="N52" s="12" t="s">
        <v>10</v>
      </c>
      <c r="P52" s="16">
        <f>_xll.RHistory(D52,".Timestamp;.Close","START:"&amp;$P$3&amp;" NBROWS:1 INTERVAL:1D",,"SORT:ASC TSREPEAT:NO")</f>
        <v>34705</v>
      </c>
      <c r="Q52">
        <v>7.2</v>
      </c>
    </row>
    <row r="53" spans="1:17" x14ac:dyDescent="0.25">
      <c r="A53" t="s">
        <v>378</v>
      </c>
      <c r="B53" t="s">
        <v>12</v>
      </c>
      <c r="C53" t="s">
        <v>33</v>
      </c>
      <c r="D53" t="s">
        <v>249</v>
      </c>
      <c r="E53">
        <f>_xll.RtGet("IDN",D53,"Ask")</f>
        <v>0.72000000000000008</v>
      </c>
      <c r="F53">
        <f>_xll.RtGet("IDN",D53,"Bid")</f>
        <v>0.68</v>
      </c>
      <c r="G53">
        <f t="shared" si="14"/>
        <v>0.70000000000000007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5"/>
        <v>USD</v>
      </c>
      <c r="N53" s="12" t="s">
        <v>10</v>
      </c>
      <c r="P53" s="16">
        <f>_xll.RHistory(D53,".Timestamp;.Close","START:"&amp;$P$3&amp;" NBROWS:1 INTERVAL:1D",,"SORT:ASC TSREPEAT:NO")</f>
        <v>34705</v>
      </c>
      <c r="Q53">
        <v>7.46</v>
      </c>
    </row>
    <row r="54" spans="1:17" x14ac:dyDescent="0.25">
      <c r="A54" t="s">
        <v>378</v>
      </c>
      <c r="B54" t="s">
        <v>13</v>
      </c>
      <c r="C54" t="s">
        <v>33</v>
      </c>
      <c r="D54" t="s">
        <v>250</v>
      </c>
      <c r="E54">
        <f>_xll.RtGet("IDN",D54,"Ask")</f>
        <v>0.59230000000000005</v>
      </c>
      <c r="F54">
        <f>_xll.RtGet("IDN",D54,"Bid")</f>
        <v>0.5323</v>
      </c>
      <c r="G54">
        <f t="shared" si="14"/>
        <v>0.56230000000000002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5"/>
        <v>USD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7.66</v>
      </c>
    </row>
    <row r="55" spans="1:17" x14ac:dyDescent="0.25">
      <c r="A55" t="s">
        <v>378</v>
      </c>
      <c r="B55" t="s">
        <v>14</v>
      </c>
      <c r="C55" t="s">
        <v>33</v>
      </c>
      <c r="D55" t="s">
        <v>251</v>
      </c>
      <c r="E55">
        <f>_xll.RtGet("IDN",D55,"Ask")</f>
        <v>0.53300000000000003</v>
      </c>
      <c r="F55">
        <f>_xll.RtGet("IDN",D55,"Bid")</f>
        <v>0.49300000000000005</v>
      </c>
      <c r="G55">
        <f t="shared" ref="G55:G58" si="16">(E55+F55)/2</f>
        <v>0.51300000000000001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ref="M55:M58" si="17">B$2</f>
        <v>USD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7.89</v>
      </c>
    </row>
    <row r="56" spans="1:17" x14ac:dyDescent="0.25">
      <c r="A56" t="s">
        <v>378</v>
      </c>
      <c r="B56" t="s">
        <v>15</v>
      </c>
      <c r="C56" t="s">
        <v>33</v>
      </c>
      <c r="D56" t="s">
        <v>252</v>
      </c>
      <c r="E56">
        <f>_xll.RtGet("IDN",D56,"Ask")</f>
        <v>0.49399999999999999</v>
      </c>
      <c r="F56">
        <f>_xll.RtGet("IDN",D56,"Bid")</f>
        <v>0.45400000000000001</v>
      </c>
      <c r="G56">
        <f t="shared" si="16"/>
        <v>0.47399999999999998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7"/>
        <v>USD</v>
      </c>
      <c r="N56" s="12" t="s">
        <v>10</v>
      </c>
      <c r="P56" s="16">
        <f>_xll.RHistory(D56,".Timestamp;.Close","START:"&amp;$P$3&amp;" NBROWS:1 INTERVAL:1D",,"SORT:ASC TSREPEAT:NO")</f>
        <v>34705</v>
      </c>
      <c r="Q56">
        <v>8.6999999999999993</v>
      </c>
    </row>
    <row r="57" spans="1:17" x14ac:dyDescent="0.25">
      <c r="A57" t="s">
        <v>378</v>
      </c>
      <c r="B57" t="s">
        <v>118</v>
      </c>
      <c r="C57" t="s">
        <v>33</v>
      </c>
      <c r="D57" t="s">
        <v>253</v>
      </c>
      <c r="E57">
        <f>_xll.RtGet("IDN",D57,"Ask")</f>
        <v>0.46600000000000003</v>
      </c>
      <c r="F57">
        <f>_xll.RtGet("IDN",D57,"Bid")</f>
        <v>0.42599999999999999</v>
      </c>
      <c r="G57">
        <f t="shared" si="16"/>
        <v>0.44600000000000001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7"/>
        <v>USD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8.18</v>
      </c>
    </row>
    <row r="58" spans="1:17" x14ac:dyDescent="0.25">
      <c r="A58" t="s">
        <v>378</v>
      </c>
      <c r="B58" t="s">
        <v>376</v>
      </c>
      <c r="C58" t="s">
        <v>33</v>
      </c>
      <c r="D58" t="s">
        <v>254</v>
      </c>
      <c r="E58">
        <f>_xll.RtGet("IDN",D58,"Ask")</f>
        <v>0.44500000000000001</v>
      </c>
      <c r="F58">
        <f>_xll.RtGet("IDN",D58,"Bid")</f>
        <v>0.40500000000000003</v>
      </c>
      <c r="G58">
        <f t="shared" si="16"/>
        <v>0.42500000000000004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7"/>
        <v>USD</v>
      </c>
      <c r="N58" s="12" t="s">
        <v>10</v>
      </c>
      <c r="P58" s="16">
        <f>_xll.RHistory(D58,".Timestamp;.Close","START:"&amp;$P$3&amp;" NBROWS:1 INTERVAL:1D",,"SORT:ASC TSREPEAT:NO")</f>
        <v>34705</v>
      </c>
      <c r="Q58">
        <v>8.39</v>
      </c>
    </row>
    <row r="59" spans="1:17" x14ac:dyDescent="0.25">
      <c r="A59" t="s">
        <v>378</v>
      </c>
      <c r="B59" t="s">
        <v>134</v>
      </c>
      <c r="C59" t="s">
        <v>33</v>
      </c>
      <c r="D59" t="s">
        <v>255</v>
      </c>
      <c r="E59">
        <f>_xll.RtGet("IDN",D59,"Ask")</f>
        <v>0.46100000000000002</v>
      </c>
      <c r="F59">
        <f>_xll.RtGet("IDN",D59,"Bid")</f>
        <v>0.42099999999999999</v>
      </c>
      <c r="G59">
        <f t="shared" ref="G59" si="18">(E59+F59)/2</f>
        <v>0.441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ref="M59" si="19">B$2</f>
        <v>USD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8.2899999999999991</v>
      </c>
    </row>
    <row r="60" spans="1:17" x14ac:dyDescent="0.25">
      <c r="B60" t="s">
        <v>376</v>
      </c>
      <c r="C60" t="s">
        <v>33</v>
      </c>
      <c r="D60" t="s">
        <v>80</v>
      </c>
      <c r="E60">
        <f>_xll.RtGet("IDN",D60,"Ask")</f>
        <v>0.3634</v>
      </c>
      <c r="F60">
        <f>_xll.RtGet("IDN",D60,"Bid")</f>
        <v>0.32340000000000002</v>
      </c>
      <c r="G60">
        <f t="shared" si="9"/>
        <v>0.34340000000000004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3"/>
        <v>USD</v>
      </c>
      <c r="N60" s="12" t="s">
        <v>7</v>
      </c>
      <c r="P60" s="16">
        <f>_xll.RHistory(D60,".Timestamp;.Close","START:"&amp;$P$3&amp;" NBROWS:1 INTERVAL:1D",,"SORT:ASC TSREPEAT:NO")</f>
        <v>34705</v>
      </c>
      <c r="Q60">
        <v>8.24</v>
      </c>
    </row>
    <row r="61" spans="1:17" x14ac:dyDescent="0.25">
      <c r="B61" t="s">
        <v>134</v>
      </c>
      <c r="C61" t="s">
        <v>33</v>
      </c>
      <c r="D61" t="s">
        <v>81</v>
      </c>
      <c r="E61">
        <f>_xll.RtGet("IDN",D61,"Ask")</f>
        <v>0.38200000000000001</v>
      </c>
      <c r="F61">
        <f>_xll.RtGet("IDN",D61,"Bid")</f>
        <v>0.36199999999999999</v>
      </c>
      <c r="G61">
        <f t="shared" si="9"/>
        <v>0.372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3"/>
        <v>USD</v>
      </c>
      <c r="N61" s="12" t="s">
        <v>7</v>
      </c>
      <c r="P61" s="16">
        <f>_xll.RHistory(D61,".Timestamp;.Close","START:"&amp;$P$3&amp;" NBROWS:1 INTERVAL:1D",,"SORT:ASC TSREPEAT:NO")</f>
        <v>34705</v>
      </c>
      <c r="Q61">
        <v>8.19</v>
      </c>
    </row>
    <row r="62" spans="1:17" x14ac:dyDescent="0.25">
      <c r="B62" t="s">
        <v>377</v>
      </c>
      <c r="C62" t="s">
        <v>33</v>
      </c>
      <c r="D62" t="s">
        <v>82</v>
      </c>
      <c r="E62">
        <f>_xll.RtGet("IDN",D62,"Ask")</f>
        <v>0.39100000000000001</v>
      </c>
      <c r="F62">
        <f>_xll.RtGet("IDN",D62,"Bid")</f>
        <v>0.371</v>
      </c>
      <c r="G62">
        <f t="shared" si="9"/>
        <v>0.38100000000000001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3"/>
        <v>USD</v>
      </c>
      <c r="N62" s="12" t="s">
        <v>7</v>
      </c>
      <c r="P62" s="16">
        <f>_xll.RHistory(D62,".Timestamp;.Close","START:"&amp;$P$3&amp;" NBROWS:1 INTERVAL:1D",,"SORT:ASC TSREPEAT:NO")</f>
        <v>34705</v>
      </c>
      <c r="Q62">
        <v>8.14</v>
      </c>
    </row>
    <row r="63" spans="1:17" x14ac:dyDescent="0.25">
      <c r="A63" t="s">
        <v>378</v>
      </c>
      <c r="B63" t="s">
        <v>17</v>
      </c>
      <c r="C63" t="s">
        <v>33</v>
      </c>
      <c r="D63" t="s">
        <v>256</v>
      </c>
      <c r="E63">
        <f>_xll.RtGet("IDN",D63,"Ask")</f>
        <v>0.503</v>
      </c>
      <c r="F63">
        <f>_xll.RtGet("IDN",D63,"Bid")</f>
        <v>0.46300000000000002</v>
      </c>
      <c r="G63">
        <f t="shared" ref="G63" si="20">(E63+F63)/2</f>
        <v>0.48299999999999998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ref="M63" si="21">B$2</f>
        <v>USD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8.2100000000000009</v>
      </c>
    </row>
    <row r="64" spans="1:17" x14ac:dyDescent="0.25">
      <c r="B64" t="s">
        <v>16</v>
      </c>
      <c r="C64" t="s">
        <v>3</v>
      </c>
      <c r="D64" t="s">
        <v>463</v>
      </c>
      <c r="E64">
        <f>_xll.RtGet("IDN",D64,"Ask")</f>
        <v>0.66400000000000003</v>
      </c>
      <c r="F64">
        <f>_xll.RtGet("IDN",D64,"Bid")</f>
        <v>0.64400000000000002</v>
      </c>
      <c r="G64">
        <f>_xll.RtGet("IDN",D64,"GEN_VAL4")</f>
        <v>0.65400000000000003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3"/>
        <v>USD</v>
      </c>
      <c r="N64" s="12" t="s">
        <v>7</v>
      </c>
      <c r="P64" s="16">
        <f>_xll.RHistory(D64,".Timestamp;.Close","START:"&amp;$P$3&amp;" NBROWS:1 INTERVAL:1D",,"SORT:ASC TSREPEAT:NO")</f>
        <v>35072</v>
      </c>
      <c r="Q64">
        <v>5.33</v>
      </c>
    </row>
    <row r="65" spans="1:17" x14ac:dyDescent="0.25">
      <c r="B65" t="s">
        <v>17</v>
      </c>
      <c r="C65" t="s">
        <v>3</v>
      </c>
      <c r="D65" t="s">
        <v>464</v>
      </c>
      <c r="E65">
        <f>_xll.RtGet("IDN",D65,"Ask")</f>
        <v>0.52100000000000002</v>
      </c>
      <c r="F65">
        <f>_xll.RtGet("IDN",D65,"Bid")</f>
        <v>0.48100000000000004</v>
      </c>
      <c r="G65">
        <f>_xll.RtGet("IDN",D65,"GEN_VAL4")</f>
        <v>0.501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3"/>
        <v>USD</v>
      </c>
      <c r="N65" s="12" t="s">
        <v>7</v>
      </c>
      <c r="P65" s="16">
        <f>_xll.RHistory(D65,".Timestamp;.Close","START:"&amp;$P$3&amp;" NBROWS:1 INTERVAL:1D",,"SORT:ASC TSREPEAT:NO")</f>
        <v>32875</v>
      </c>
      <c r="Q65">
        <v>8.3699999999999992</v>
      </c>
    </row>
    <row r="66" spans="1:17" x14ac:dyDescent="0.25">
      <c r="B66" t="s">
        <v>18</v>
      </c>
      <c r="C66" t="s">
        <v>3</v>
      </c>
      <c r="D66" t="s">
        <v>465</v>
      </c>
      <c r="E66">
        <f>_xll.RtGet("IDN",D66,"Ask")</f>
        <v>0.52580000000000005</v>
      </c>
      <c r="F66">
        <f>_xll.RtGet("IDN",D66,"Bid")</f>
        <v>0.5181</v>
      </c>
      <c r="G66">
        <f>_xll.RtGet("IDN",D66,"GEN_VAL4")</f>
        <v>0.52200000000000002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3"/>
        <v>USD</v>
      </c>
      <c r="N66" s="12" t="s">
        <v>7</v>
      </c>
      <c r="P66" s="16">
        <f>_xll.RHistory(D66,".Timestamp;.Close","START:"&amp;$P$3&amp;" NBROWS:1 INTERVAL:1D",,"SORT:ASC TSREPEAT:NO")</f>
        <v>32875</v>
      </c>
      <c r="Q66">
        <v>8.52</v>
      </c>
    </row>
    <row r="67" spans="1:17" x14ac:dyDescent="0.25">
      <c r="B67" t="s">
        <v>19</v>
      </c>
      <c r="C67" t="s">
        <v>3</v>
      </c>
      <c r="D67" t="s">
        <v>466</v>
      </c>
      <c r="E67">
        <f>_xll.RtGet("IDN",D67,"Ask")</f>
        <v>0.57400000000000007</v>
      </c>
      <c r="F67">
        <f>_xll.RtGet("IDN",D67,"Bid")</f>
        <v>0.53500000000000003</v>
      </c>
      <c r="G67">
        <f>_xll.RtGet("IDN",D67,"GEN_VAL4")</f>
        <v>0.55449999999999999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 t="shared" si="3"/>
        <v>USD</v>
      </c>
      <c r="N67" s="12" t="s">
        <v>7</v>
      </c>
      <c r="P67" s="16">
        <f>_xll.RHistory(D67,".Timestamp;.Close","START:"&amp;$P$3&amp;" NBROWS:1 INTERVAL:1D",,"SORT:ASC TSREPEAT:NO")</f>
        <v>32875</v>
      </c>
      <c r="Q67">
        <v>8.6199999999999992</v>
      </c>
    </row>
    <row r="68" spans="1:17" x14ac:dyDescent="0.25">
      <c r="B68" t="s">
        <v>20</v>
      </c>
      <c r="C68" t="s">
        <v>3</v>
      </c>
      <c r="D68" t="s">
        <v>467</v>
      </c>
      <c r="E68">
        <f>_xll.RtGet("IDN",D68,"Ask")</f>
        <v>0.60389999999999999</v>
      </c>
      <c r="F68">
        <f>_xll.RtGet("IDN",D68,"Bid")</f>
        <v>0.59830000000000005</v>
      </c>
      <c r="G68">
        <f>_xll.RtGet("IDN",D68,"GEN_VAL4")</f>
        <v>0.60110000000000008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si="3"/>
        <v>USD</v>
      </c>
      <c r="N68" s="12" t="s">
        <v>7</v>
      </c>
      <c r="P68" s="16">
        <f>_xll.RHistory(D68,".Timestamp;.Close","START:"&amp;$P$3&amp;" NBROWS:1 INTERVAL:1D",,"SORT:ASC TSREPEAT:NO")</f>
        <v>32875</v>
      </c>
      <c r="Q68">
        <v>8.68</v>
      </c>
    </row>
    <row r="69" spans="1:17" x14ac:dyDescent="0.25">
      <c r="B69" t="s">
        <v>21</v>
      </c>
      <c r="C69" t="s">
        <v>3</v>
      </c>
      <c r="D69" t="s">
        <v>468</v>
      </c>
      <c r="E69">
        <f>_xll.RtGet("IDN",D69,"Ask")</f>
        <v>0.6492</v>
      </c>
      <c r="F69">
        <f>_xll.RtGet("IDN",D69,"Bid")</f>
        <v>0.64410000000000001</v>
      </c>
      <c r="G69">
        <f>_xll.RtGet("IDN",D69,"GEN_VAL4")</f>
        <v>0.64660000000000006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3"/>
        <v>USD</v>
      </c>
      <c r="N69" s="12" t="s">
        <v>7</v>
      </c>
      <c r="P69" s="16">
        <f>_xll.RHistory(D69,".Timestamp;.Close","START:"&amp;$P$3&amp;" NBROWS:1 INTERVAL:1D",,"SORT:ASC TSREPEAT:NO")</f>
        <v>35298</v>
      </c>
      <c r="Q69">
        <v>6.73</v>
      </c>
    </row>
    <row r="70" spans="1:17" x14ac:dyDescent="0.25">
      <c r="B70" t="s">
        <v>22</v>
      </c>
      <c r="C70" t="s">
        <v>3</v>
      </c>
      <c r="D70" t="s">
        <v>469</v>
      </c>
      <c r="E70">
        <f>_xll.RtGet("IDN",D70,"Ask")</f>
        <v>0.71500000000000008</v>
      </c>
      <c r="F70">
        <f>_xll.RtGet("IDN",D70,"Bid")</f>
        <v>0.67500000000000004</v>
      </c>
      <c r="G70">
        <f>_xll.RtGet("IDN",D70,"GEN_VAL4")</f>
        <v>0.69500000000000006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3"/>
        <v>USD</v>
      </c>
      <c r="N70" s="12" t="s">
        <v>7</v>
      </c>
      <c r="P70" s="16">
        <f>_xll.RHistory(D70,".Timestamp;.Close","START:"&amp;$P$3&amp;" NBROWS:1 INTERVAL:1D",,"SORT:ASC TSREPEAT:NO")</f>
        <v>32875</v>
      </c>
      <c r="Q70">
        <v>8.84</v>
      </c>
    </row>
    <row r="71" spans="1:17" x14ac:dyDescent="0.25">
      <c r="B71" t="s">
        <v>23</v>
      </c>
      <c r="C71" t="s">
        <v>3</v>
      </c>
      <c r="D71" t="s">
        <v>470</v>
      </c>
      <c r="E71">
        <f>_xll.RtGet("IDN",D71,"Ask")</f>
        <v>0.73899999999999999</v>
      </c>
      <c r="F71">
        <f>_xll.RtGet("IDN",D71,"Bid")</f>
        <v>0.71900000000000008</v>
      </c>
      <c r="G71">
        <f>_xll.RtGet("IDN",D71,"GEN_VAL4")</f>
        <v>0.72899999999999998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3"/>
        <v>USD</v>
      </c>
      <c r="N71" s="12" t="s">
        <v>7</v>
      </c>
      <c r="P71" s="16">
        <f>_xll.RHistory(D71,".Timestamp;.Close","START:"&amp;$P$3&amp;" NBROWS:1 INTERVAL:1D",,"SORT:ASC TSREPEAT:NO")</f>
        <v>35298</v>
      </c>
      <c r="Q71">
        <v>6.83</v>
      </c>
    </row>
    <row r="72" spans="1:17" x14ac:dyDescent="0.25">
      <c r="B72" t="s">
        <v>24</v>
      </c>
      <c r="C72" t="s">
        <v>3</v>
      </c>
      <c r="D72" t="s">
        <v>471</v>
      </c>
      <c r="E72">
        <f>_xll.RtGet("IDN",D72,"Ask")</f>
        <v>0.77200000000000002</v>
      </c>
      <c r="F72">
        <f>_xll.RtGet("IDN",D72,"Bid")</f>
        <v>0.752</v>
      </c>
      <c r="G72">
        <f>_xll.RtGet("IDN",D72,"GEN_VAL4")</f>
        <v>0.76200000000000001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3"/>
        <v>USD</v>
      </c>
      <c r="N72" s="12" t="s">
        <v>7</v>
      </c>
      <c r="P72" s="16">
        <f>_xll.RHistory(D72,".Timestamp;.Close","START:"&amp;$P$3&amp;" NBROWS:1 INTERVAL:1D",,"SORT:ASC TSREPEAT:NO")</f>
        <v>35299</v>
      </c>
      <c r="Q72">
        <v>6.95</v>
      </c>
    </row>
    <row r="73" spans="1:17" x14ac:dyDescent="0.25">
      <c r="B73" t="s">
        <v>25</v>
      </c>
      <c r="C73" t="s">
        <v>3</v>
      </c>
      <c r="D73" t="s">
        <v>472</v>
      </c>
      <c r="E73">
        <f>_xll.RtGet("IDN",D73,"Ask")</f>
        <v>0.80049999999999999</v>
      </c>
      <c r="F73">
        <f>_xll.RtGet("IDN",D73,"Bid")</f>
        <v>0.76090000000000002</v>
      </c>
      <c r="G73">
        <f>_xll.RtGet("IDN",D73,"GEN_VAL4")</f>
        <v>0.78070000000000006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3"/>
        <v>USD</v>
      </c>
      <c r="N73" s="12" t="s">
        <v>7</v>
      </c>
      <c r="P73" s="16">
        <f>_xll.RHistory(D73,".Timestamp;.Close","START:"&amp;$P$3&amp;" NBROWS:1 INTERVAL:1D",,"SORT:ASC TSREPEAT:NO")</f>
        <v>32875</v>
      </c>
      <c r="Q73">
        <v>8.86</v>
      </c>
    </row>
    <row r="74" spans="1:17" x14ac:dyDescent="0.25">
      <c r="B74" t="s">
        <v>26</v>
      </c>
      <c r="C74" t="s">
        <v>3</v>
      </c>
      <c r="D74" t="s">
        <v>473</v>
      </c>
      <c r="E74">
        <f>_xll.RtGet("IDN",D74,"Ask")</f>
        <v>0.83100000000000007</v>
      </c>
      <c r="F74">
        <f>_xll.RtGet("IDN",D74,"Bid")</f>
        <v>0.79100000000000004</v>
      </c>
      <c r="G74">
        <f>_xll.RtGet("IDN",D74,"GEN_VAL4")</f>
        <v>0.81100000000000005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3"/>
        <v>USD</v>
      </c>
      <c r="N74" s="12" t="s">
        <v>7</v>
      </c>
      <c r="P74" s="16">
        <f>_xll.RHistory(D74,".Timestamp;.Close","START:"&amp;$P$3&amp;" NBROWS:1 INTERVAL:1D",,"SORT:ASC TSREPEAT:NO")</f>
        <v>35648</v>
      </c>
      <c r="Q74">
        <v>6.23</v>
      </c>
    </row>
    <row r="75" spans="1:17" x14ac:dyDescent="0.25">
      <c r="B75" t="s">
        <v>27</v>
      </c>
      <c r="C75" t="s">
        <v>3</v>
      </c>
      <c r="D75" t="s">
        <v>474</v>
      </c>
      <c r="E75">
        <f>_xll.RtGet("IDN",D75,"Ask")</f>
        <v>0.86599999999999999</v>
      </c>
      <c r="F75">
        <f>_xll.RtGet("IDN",D75,"Bid")</f>
        <v>0.82600000000000007</v>
      </c>
      <c r="G75">
        <f>_xll.RtGet("IDN",D75,"GEN_VAL4")</f>
        <v>0.84600000000000009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3"/>
        <v>USD</v>
      </c>
      <c r="N75" s="12" t="s">
        <v>7</v>
      </c>
      <c r="P75" s="16">
        <f>_xll.RHistory(D75,".Timestamp;.Close","START:"&amp;$P$3&amp;" NBROWS:1 INTERVAL:1D",,"SORT:ASC TSREPEAT:NO")</f>
        <v>35648</v>
      </c>
      <c r="Q75">
        <v>6.75</v>
      </c>
    </row>
    <row r="76" spans="1:17" x14ac:dyDescent="0.25">
      <c r="B76" t="s">
        <v>28</v>
      </c>
      <c r="C76" t="s">
        <v>3</v>
      </c>
      <c r="D76" t="s">
        <v>475</v>
      </c>
      <c r="E76">
        <f>_xll.RtGet("IDN",D76,"Ask")</f>
        <v>0.8669</v>
      </c>
      <c r="F76">
        <f>_xll.RtGet("IDN",D76,"Bid")</f>
        <v>0.82730000000000004</v>
      </c>
      <c r="G76">
        <f>_xll.RtGet("IDN",D76,"GEN_VAL4")</f>
        <v>0.84710000000000008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3"/>
        <v>USD</v>
      </c>
      <c r="N76" s="12" t="s">
        <v>7</v>
      </c>
      <c r="P76" s="16">
        <f>_xll.RHistory(D76,".Timestamp;.Close","START:"&amp;$P$3&amp;" NBROWS:1 INTERVAL:1D",,"SORT:ASC TSREPEAT:NO")</f>
        <v>35648</v>
      </c>
      <c r="Q76">
        <v>6.56</v>
      </c>
    </row>
    <row r="77" spans="1:17" x14ac:dyDescent="0.25">
      <c r="B77" t="s">
        <v>29</v>
      </c>
      <c r="C77" t="s">
        <v>3</v>
      </c>
      <c r="D77" t="s">
        <v>476</v>
      </c>
      <c r="E77">
        <f>_xll.RtGet("IDN",D77,"Ask")</f>
        <v>0.91400000000000003</v>
      </c>
      <c r="F77">
        <f>_xll.RtGet("IDN",D77,"Bid")</f>
        <v>0.89400000000000002</v>
      </c>
      <c r="G77">
        <f>_xll.RtGet("IDN",D77,"GEN_VAL4")</f>
        <v>0.90400000000000003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3"/>
        <v>USD</v>
      </c>
      <c r="N77" s="12" t="s">
        <v>7</v>
      </c>
      <c r="P77" s="16">
        <f>_xll.RHistory(D77,".Timestamp;.Close","START:"&amp;$P$3&amp;" NBROWS:1 INTERVAL:1D",,"SORT:ASC TSREPEAT:NO")</f>
        <v>35648</v>
      </c>
      <c r="Q77">
        <v>6.69</v>
      </c>
    </row>
    <row r="78" spans="1:17" x14ac:dyDescent="0.25">
      <c r="B78" t="s">
        <v>30</v>
      </c>
      <c r="C78" t="s">
        <v>3</v>
      </c>
      <c r="D78" t="s">
        <v>477</v>
      </c>
      <c r="E78">
        <f>_xll.RtGet("IDN",D78,"Ask")</f>
        <v>0.90700000000000003</v>
      </c>
      <c r="F78">
        <f>_xll.RtGet("IDN",D78,"Bid")</f>
        <v>0.86740000000000006</v>
      </c>
      <c r="G78">
        <f>_xll.RtGet("IDN",D78,"GEN_VAL4")</f>
        <v>0.88719999999999999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3"/>
        <v>USD</v>
      </c>
      <c r="N78" s="12" t="s">
        <v>7</v>
      </c>
      <c r="P78" s="16">
        <f>_xll.RHistory(D78,".Timestamp;.Close","START:"&amp;$P$3&amp;" NBROWS:1 INTERVAL:1D",,"SORT:ASC TSREPEAT:NO")</f>
        <v>35648</v>
      </c>
      <c r="Q78">
        <v>6.82</v>
      </c>
    </row>
    <row r="79" spans="1:17" x14ac:dyDescent="0.25">
      <c r="A79" t="s">
        <v>378</v>
      </c>
      <c r="B79" t="s">
        <v>151</v>
      </c>
      <c r="C79" t="s">
        <v>3</v>
      </c>
      <c r="D79" t="s">
        <v>478</v>
      </c>
      <c r="E79">
        <f>_xll.RtGet("IDN",D79,"Ask")</f>
        <v>0.82000000000000006</v>
      </c>
      <c r="F79">
        <f>_xll.RtGet("IDN",D79,"Bid")</f>
        <v>0.8</v>
      </c>
      <c r="G79">
        <f>_xll.RtGet("IDN",D79,"GEN_VAL4")</f>
        <v>0.81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ref="M79:M80" si="22">B$2</f>
        <v>USD</v>
      </c>
      <c r="N79" s="12" t="s">
        <v>7</v>
      </c>
      <c r="P79" s="16">
        <f>_xll.RHistory(D79,".Timestamp;.Close","START:"&amp;$P$3&amp;" NBROWS:1 INTERVAL:1D",,"SORT:ASC TSREPEAT:NO")</f>
        <v>39245</v>
      </c>
      <c r="Q79">
        <v>5.9770000000000003</v>
      </c>
    </row>
    <row r="80" spans="1:17" x14ac:dyDescent="0.25">
      <c r="A80" t="s">
        <v>378</v>
      </c>
      <c r="B80" t="s">
        <v>152</v>
      </c>
      <c r="C80" t="s">
        <v>3</v>
      </c>
      <c r="D80" t="s">
        <v>479</v>
      </c>
      <c r="E80">
        <f>_xll.RtGet("IDN",D80,"Ask")</f>
        <v>0.74299999999999999</v>
      </c>
      <c r="F80">
        <f>_xll.RtGet("IDN",D80,"Bid")</f>
        <v>0.72300000000000009</v>
      </c>
      <c r="G80">
        <f>_xll.RtGet("IDN",D80,"GEN_VAL4")</f>
        <v>0.73299999999999998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22"/>
        <v>USD</v>
      </c>
      <c r="N80" s="12" t="s">
        <v>7</v>
      </c>
      <c r="P80" s="16">
        <f>_xll.RHistory(D80,".Timestamp;.Close","START:"&amp;$P$3&amp;" NBROWS:1 INTERVAL:1D",,"SORT:ASC TSREPEAT:NO")</f>
        <v>39245</v>
      </c>
      <c r="Q80">
        <v>5.9580000000000002</v>
      </c>
    </row>
    <row r="85" spans="2:17" x14ac:dyDescent="0.25">
      <c r="B85" t="s">
        <v>588</v>
      </c>
    </row>
    <row r="86" spans="2:17" x14ac:dyDescent="0.25">
      <c r="B86" t="s">
        <v>5</v>
      </c>
      <c r="C86" t="s">
        <v>1</v>
      </c>
      <c r="D86" t="s">
        <v>450</v>
      </c>
      <c r="E86">
        <f>_xll.RtGet("IDN",D86,"BID")</f>
        <v>5.7000000000000002E-2</v>
      </c>
      <c r="F86">
        <f>_xll.RtGet("IDN",D86,"ASK")</f>
        <v>9.7000000000000003E-2</v>
      </c>
      <c r="G86">
        <f>AVERAGE(E86:F86)</f>
        <v>7.6999999999999999E-2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>B$2</f>
        <v>USD</v>
      </c>
      <c r="N86" s="12">
        <v>0</v>
      </c>
      <c r="P86" s="16">
        <f>_xll.RHistory(D86,".Timestamp;.Close","START:"&amp;$P$3&amp;" NBROWS:1 INTERVAL:1D",,"SORT:ASC TSREPEAT:NO")</f>
        <v>37931</v>
      </c>
      <c r="Q86">
        <v>1</v>
      </c>
    </row>
    <row r="87" spans="2:17" x14ac:dyDescent="0.25">
      <c r="B87" t="s">
        <v>6</v>
      </c>
      <c r="C87" t="s">
        <v>1</v>
      </c>
      <c r="D87" t="s">
        <v>451</v>
      </c>
      <c r="E87">
        <f>_xll.RtGet("IDN",D87,"BID")</f>
        <v>9.0000000000000011E-2</v>
      </c>
      <c r="F87">
        <f>_xll.RtGet("IDN",D87,"ASK")</f>
        <v>0.11</v>
      </c>
      <c r="G87">
        <f t="shared" ref="G87:G98" si="23">AVERAGE(E87:F87)</f>
        <v>0.1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ref="M87:M98" si="24">B$2</f>
        <v>USD</v>
      </c>
      <c r="N87" s="12">
        <v>0</v>
      </c>
      <c r="P87" s="16">
        <f>_xll.RHistory(D87,".Timestamp;.Close","START:"&amp;$P$3&amp;" NBROWS:1 INTERVAL:1D",,"SORT:ASC TSREPEAT:NO")</f>
        <v>37948</v>
      </c>
      <c r="Q87">
        <v>1</v>
      </c>
    </row>
    <row r="88" spans="2:17" x14ac:dyDescent="0.25">
      <c r="B88" t="s">
        <v>7</v>
      </c>
      <c r="C88" t="s">
        <v>1</v>
      </c>
      <c r="D88" t="s">
        <v>452</v>
      </c>
      <c r="E88">
        <f>_xll.RtGet("IDN",D88,"BID")</f>
        <v>6.7000000000000004E-2</v>
      </c>
      <c r="F88">
        <f>_xll.RtGet("IDN",D88,"ASK")</f>
        <v>0.10700000000000001</v>
      </c>
      <c r="G88">
        <f t="shared" si="23"/>
        <v>8.7000000000000008E-2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24"/>
        <v>USD</v>
      </c>
      <c r="N88" s="12">
        <v>0</v>
      </c>
      <c r="P88" s="16">
        <f>_xll.RHistory(D88,".Timestamp;.Close","START:"&amp;$P$3&amp;" NBROWS:1 INTERVAL:1D",,"SORT:ASC TSREPEAT:NO")</f>
        <v>37948</v>
      </c>
      <c r="Q88">
        <v>1.01</v>
      </c>
    </row>
    <row r="89" spans="2:17" x14ac:dyDescent="0.25">
      <c r="B89" t="s">
        <v>8</v>
      </c>
      <c r="C89" t="s">
        <v>1</v>
      </c>
      <c r="D89" t="s">
        <v>453</v>
      </c>
      <c r="E89">
        <f>_xll.RtGet("IDN",D89,"BID")</f>
        <v>8.1000000000000003E-2</v>
      </c>
      <c r="F89">
        <f>_xll.RtGet("IDN",D89,"ASK")</f>
        <v>0.10100000000000001</v>
      </c>
      <c r="G89">
        <f t="shared" si="23"/>
        <v>9.0999999999999998E-2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24"/>
        <v>USD</v>
      </c>
      <c r="N89" s="12">
        <v>0</v>
      </c>
      <c r="P89" s="16">
        <f>_xll.RHistory(D89,".Timestamp;.Close","START:"&amp;$P$3&amp;" NBROWS:1 INTERVAL:1D",,"SORT:ASC TSREPEAT:NO")</f>
        <v>37949</v>
      </c>
      <c r="Q89">
        <v>1.0325</v>
      </c>
    </row>
    <row r="90" spans="2:17" x14ac:dyDescent="0.25">
      <c r="B90" t="s">
        <v>9</v>
      </c>
      <c r="C90" t="s">
        <v>1</v>
      </c>
      <c r="D90" t="s">
        <v>454</v>
      </c>
      <c r="E90">
        <f>_xll.RtGet("IDN",D90,"BID")</f>
        <v>7.6999999999999999E-2</v>
      </c>
      <c r="F90">
        <f>_xll.RtGet("IDN",D90,"ASK")</f>
        <v>9.7000000000000003E-2</v>
      </c>
      <c r="G90">
        <f t="shared" si="23"/>
        <v>8.6999999999999994E-2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24"/>
        <v>USD</v>
      </c>
      <c r="N90" s="12">
        <v>0</v>
      </c>
      <c r="P90" s="16">
        <f>_xll.RHistory(D90,".Timestamp;.Close","START:"&amp;$P$3&amp;" NBROWS:1 INTERVAL:1D",,"SORT:ASC TSREPEAT:NO")</f>
        <v>37948</v>
      </c>
      <c r="Q90">
        <v>1.0325</v>
      </c>
    </row>
    <row r="91" spans="2:17" x14ac:dyDescent="0.25">
      <c r="B91" t="s">
        <v>10</v>
      </c>
      <c r="C91" t="s">
        <v>1</v>
      </c>
      <c r="D91" t="s">
        <v>455</v>
      </c>
      <c r="E91">
        <f>_xll.RtGet("IDN",D91,"BID")</f>
        <v>7.400000000000001E-2</v>
      </c>
      <c r="F91">
        <f>_xll.RtGet("IDN",D91,"ASK")</f>
        <v>9.4E-2</v>
      </c>
      <c r="G91">
        <f t="shared" si="23"/>
        <v>8.4000000000000005E-2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24"/>
        <v>USD</v>
      </c>
      <c r="N91" s="12">
        <v>0</v>
      </c>
      <c r="P91" s="16">
        <f>_xll.RHistory(D91,".Timestamp;.Close","START:"&amp;$P$3&amp;" NBROWS:1 INTERVAL:1D",,"SORT:ASC TSREPEAT:NO")</f>
        <v>37948</v>
      </c>
      <c r="Q91">
        <v>1.0525</v>
      </c>
    </row>
    <row r="92" spans="2:17" x14ac:dyDescent="0.25">
      <c r="B92" t="s">
        <v>11</v>
      </c>
      <c r="C92" t="s">
        <v>1</v>
      </c>
      <c r="D92" t="s">
        <v>456</v>
      </c>
      <c r="E92">
        <f>_xll.RtGet("IDN",D92,"BID")</f>
        <v>7.1000000000000008E-2</v>
      </c>
      <c r="F92">
        <f>_xll.RtGet("IDN",D92,"ASK")</f>
        <v>9.0999999999999998E-2</v>
      </c>
      <c r="G92">
        <f t="shared" si="23"/>
        <v>8.1000000000000003E-2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24"/>
        <v>USD</v>
      </c>
      <c r="N92" s="12">
        <v>0</v>
      </c>
      <c r="P92" s="16">
        <f>_xll.RHistory(D92,".Timestamp;.Close","START:"&amp;$P$3&amp;" NBROWS:1 INTERVAL:1D",,"SORT:ASC TSREPEAT:NO")</f>
        <v>37949</v>
      </c>
      <c r="Q92">
        <v>1.0900000000000001</v>
      </c>
    </row>
    <row r="93" spans="2:17" x14ac:dyDescent="0.25">
      <c r="B93" t="s">
        <v>12</v>
      </c>
      <c r="C93" t="s">
        <v>1</v>
      </c>
      <c r="D93" t="s">
        <v>457</v>
      </c>
      <c r="E93">
        <f>_xll.RtGet("IDN",D93,"BID")</f>
        <v>6.9000000000000006E-2</v>
      </c>
      <c r="F93">
        <f>_xll.RtGet("IDN",D93,"ASK")</f>
        <v>8.900000000000001E-2</v>
      </c>
      <c r="G93">
        <f t="shared" si="23"/>
        <v>7.9000000000000015E-2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24"/>
        <v>USD</v>
      </c>
      <c r="N93" s="12">
        <v>0</v>
      </c>
      <c r="P93" s="16">
        <f>_xll.RHistory(D93,".Timestamp;.Close","START:"&amp;$P$3&amp;" NBROWS:1 INTERVAL:1D",,"SORT:ASC TSREPEAT:NO")</f>
        <v>37949</v>
      </c>
      <c r="Q93">
        <v>1.1299999999999999</v>
      </c>
    </row>
    <row r="94" spans="2:17" x14ac:dyDescent="0.25">
      <c r="B94" t="s">
        <v>13</v>
      </c>
      <c r="C94" t="s">
        <v>1</v>
      </c>
      <c r="D94" t="s">
        <v>458</v>
      </c>
      <c r="E94">
        <f>_xll.RtGet("IDN",D94,"BID")</f>
        <v>6.5000000000000002E-2</v>
      </c>
      <c r="F94">
        <f>_xll.RtGet("IDN",D94,"ASK")</f>
        <v>9.5000000000000001E-2</v>
      </c>
      <c r="G94">
        <f t="shared" si="23"/>
        <v>0.08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24"/>
        <v>USD</v>
      </c>
      <c r="N94" s="12">
        <v>0</v>
      </c>
      <c r="P94" s="16">
        <f>_xll.RHistory(D94,".Timestamp;.Close","START:"&amp;$P$3&amp;" NBROWS:1 INTERVAL:1D",,"SORT:ASC TSREPEAT:NO")</f>
        <v>37948</v>
      </c>
      <c r="Q94">
        <v>1.1499999999999999</v>
      </c>
    </row>
    <row r="95" spans="2:17" x14ac:dyDescent="0.25">
      <c r="B95" t="s">
        <v>14</v>
      </c>
      <c r="C95" t="s">
        <v>1</v>
      </c>
      <c r="D95" t="s">
        <v>459</v>
      </c>
      <c r="E95">
        <f>_xll.RtGet("IDN",D95,"BID")</f>
        <v>6.9000000000000006E-2</v>
      </c>
      <c r="F95">
        <f>_xll.RtGet("IDN",D95,"ASK")</f>
        <v>8.900000000000001E-2</v>
      </c>
      <c r="G95">
        <f t="shared" si="23"/>
        <v>7.9000000000000015E-2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24"/>
        <v>USD</v>
      </c>
      <c r="N95" s="12">
        <v>0</v>
      </c>
      <c r="P95" s="16">
        <f>_xll.RHistory(D95,".Timestamp;.Close","START:"&amp;$P$3&amp;" NBROWS:1 INTERVAL:1D",,"SORT:ASC TSREPEAT:NO")</f>
        <v>37949</v>
      </c>
      <c r="Q95">
        <v>1.2</v>
      </c>
    </row>
    <row r="96" spans="2:17" x14ac:dyDescent="0.25">
      <c r="B96" t="s">
        <v>15</v>
      </c>
      <c r="C96" t="s">
        <v>1</v>
      </c>
      <c r="D96" t="s">
        <v>460</v>
      </c>
      <c r="E96">
        <f>_xll.RtGet("IDN",D96,"BID")</f>
        <v>6.8000000000000005E-2</v>
      </c>
      <c r="F96">
        <f>_xll.RtGet("IDN",D96,"ASK")</f>
        <v>8.8000000000000009E-2</v>
      </c>
      <c r="G96">
        <f t="shared" si="23"/>
        <v>7.8000000000000014E-2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24"/>
        <v>USD</v>
      </c>
      <c r="N96" s="12">
        <v>0</v>
      </c>
      <c r="P96" s="16">
        <f>_xll.RHistory(D96,".Timestamp;.Close","START:"&amp;$P$3&amp;" NBROWS:1 INTERVAL:1D",,"SORT:ASC TSREPEAT:NO")</f>
        <v>37949</v>
      </c>
      <c r="Q96">
        <v>1.24</v>
      </c>
    </row>
    <row r="97" spans="2:17" x14ac:dyDescent="0.25">
      <c r="B97" t="s">
        <v>16</v>
      </c>
      <c r="C97" t="s">
        <v>1</v>
      </c>
      <c r="D97" t="s">
        <v>461</v>
      </c>
      <c r="E97">
        <f>_xll.RtGet("IDN",D97,"BID")</f>
        <v>6.9000000000000006E-2</v>
      </c>
      <c r="F97">
        <f>_xll.RtGet("IDN",D97,"ASK")</f>
        <v>8.900000000000001E-2</v>
      </c>
      <c r="G97">
        <f t="shared" si="23"/>
        <v>7.9000000000000015E-2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24"/>
        <v>USD</v>
      </c>
      <c r="N97" s="12">
        <v>0</v>
      </c>
      <c r="P97" s="16">
        <f>_xll.RHistory(D97,".Timestamp;.Close","START:"&amp;$P$3&amp;" NBROWS:1 INTERVAL:1D",,"SORT:ASC TSREPEAT:NO")</f>
        <v>37948</v>
      </c>
      <c r="Q97">
        <v>1.2775000000000001</v>
      </c>
    </row>
    <row r="98" spans="2:17" x14ac:dyDescent="0.25">
      <c r="B98" t="s">
        <v>17</v>
      </c>
      <c r="C98" t="s">
        <v>1</v>
      </c>
      <c r="D98" t="s">
        <v>462</v>
      </c>
      <c r="E98">
        <f>_xll.RtGet("IDN",D98,"BID")</f>
        <v>0.10300000000000001</v>
      </c>
      <c r="F98">
        <f>_xll.RtGet("IDN",D98,"ASK")</f>
        <v>0.153</v>
      </c>
      <c r="G98">
        <f t="shared" si="23"/>
        <v>0.128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24"/>
        <v>USD</v>
      </c>
      <c r="N98" s="12">
        <v>0</v>
      </c>
      <c r="P98" s="16">
        <f>_xll.RHistory(D98,".Timestamp;.Close","START:"&amp;$P$3&amp;" NBROWS:1 INTERVAL:1D",,"SORT:ASC TSREPEAT:NO")</f>
        <v>39218</v>
      </c>
      <c r="Q98">
        <v>5.016</v>
      </c>
    </row>
  </sheetData>
  <dataValidations disablePrompts="1" count="1">
    <dataValidation type="list" allowBlank="1" showInputMessage="1" showErrorMessage="1" sqref="L86:L98 L5:L80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42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23" t="s">
        <v>0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3" t="s">
        <v>61</v>
      </c>
      <c r="J4" s="23" t="s">
        <v>62</v>
      </c>
      <c r="K4" s="23" t="s">
        <v>63</v>
      </c>
      <c r="L4" s="23" t="s">
        <v>64</v>
      </c>
      <c r="M4" s="23" t="s">
        <v>65</v>
      </c>
      <c r="N4" s="23" t="s">
        <v>235</v>
      </c>
      <c r="O4" s="24"/>
      <c r="P4" s="7" t="s">
        <v>382</v>
      </c>
      <c r="Q4" s="23" t="s">
        <v>380</v>
      </c>
      <c r="R4" s="24"/>
      <c r="S4" s="23" t="s">
        <v>391</v>
      </c>
      <c r="T4" s="23" t="s">
        <v>392</v>
      </c>
    </row>
    <row r="5" spans="2:20" x14ac:dyDescent="0.25">
      <c r="B5" t="s">
        <v>69</v>
      </c>
      <c r="C5" t="s">
        <v>2</v>
      </c>
      <c r="D5" t="s">
        <v>393</v>
      </c>
      <c r="G5">
        <f>_xll.RtGet("IDN",D5,"PRIMACT_1")</f>
        <v>0.49</v>
      </c>
      <c r="H5">
        <v>1</v>
      </c>
      <c r="I5">
        <v>1</v>
      </c>
      <c r="J5">
        <v>1</v>
      </c>
      <c r="K5">
        <v>1</v>
      </c>
      <c r="L5" t="s">
        <v>66</v>
      </c>
      <c r="M5" t="s">
        <v>73</v>
      </c>
      <c r="N5" s="12">
        <v>0</v>
      </c>
      <c r="P5" s="16">
        <f>_xll.RHistory(D5,".Timestamp;.Close","START:"&amp;$P$3&amp;" NBROWS:1 INTERVAL:1D",,"SORT:ASC TSREPEAT:NO")</f>
        <v>42146</v>
      </c>
      <c r="Q5">
        <v>1.49</v>
      </c>
    </row>
    <row r="6" spans="2:20" x14ac:dyDescent="0.25">
      <c r="B6" t="s">
        <v>5</v>
      </c>
      <c r="C6" t="s">
        <v>2</v>
      </c>
      <c r="D6" t="s">
        <v>394</v>
      </c>
      <c r="G6">
        <f>_xll.RtGet("IDN",D6,"PRIMACT_1")</f>
        <v>0.75</v>
      </c>
      <c r="H6">
        <v>1</v>
      </c>
      <c r="I6">
        <v>1</v>
      </c>
      <c r="J6">
        <v>1</v>
      </c>
      <c r="K6">
        <v>1</v>
      </c>
      <c r="L6" t="s">
        <v>66</v>
      </c>
      <c r="M6" t="s">
        <v>73</v>
      </c>
      <c r="N6" s="12">
        <v>0</v>
      </c>
      <c r="P6" s="16">
        <f>_xll.RHistory(D6,".Timestamp;.Close","START:"&amp;$P$3&amp;" NBROWS:1 INTERVAL:1D",,"SORT:ASC TSREPEAT:NO")</f>
        <v>42146</v>
      </c>
      <c r="Q6">
        <v>1.45</v>
      </c>
    </row>
    <row r="7" spans="2:20" x14ac:dyDescent="0.25">
      <c r="B7" t="s">
        <v>6</v>
      </c>
      <c r="C7" t="s">
        <v>2</v>
      </c>
      <c r="D7" t="s">
        <v>395</v>
      </c>
      <c r="G7">
        <f>_xll.RtGet("IDN",D7,"PRIMACT_1")</f>
        <v>0.89</v>
      </c>
      <c r="H7">
        <v>1</v>
      </c>
      <c r="I7">
        <v>1</v>
      </c>
      <c r="J7">
        <v>1</v>
      </c>
      <c r="K7">
        <v>1</v>
      </c>
      <c r="L7" t="s">
        <v>66</v>
      </c>
      <c r="M7" t="s">
        <v>73</v>
      </c>
      <c r="N7" s="12">
        <v>0</v>
      </c>
      <c r="P7" s="16">
        <f>_xll.RHistory(D7,".Timestamp;.Close","START:"&amp;$P$3&amp;" NBROWS:1 INTERVAL:1D",,"SORT:ASC TSREPEAT:NO")</f>
        <v>42146</v>
      </c>
      <c r="Q7">
        <v>1.47</v>
      </c>
    </row>
    <row r="8" spans="2:20" x14ac:dyDescent="0.25">
      <c r="B8" t="s">
        <v>7</v>
      </c>
      <c r="C8" t="s">
        <v>2</v>
      </c>
      <c r="D8" t="s">
        <v>397</v>
      </c>
      <c r="G8">
        <f>_xll.RtGet("IDN",D8,"PRIMACT_1")</f>
        <v>1.06</v>
      </c>
      <c r="H8">
        <v>1</v>
      </c>
      <c r="I8">
        <v>1</v>
      </c>
      <c r="J8">
        <v>1</v>
      </c>
      <c r="K8">
        <v>1</v>
      </c>
      <c r="L8" t="s">
        <v>66</v>
      </c>
      <c r="M8" t="s">
        <v>73</v>
      </c>
      <c r="N8" s="12">
        <v>0</v>
      </c>
      <c r="P8" s="16">
        <f>_xll.RHistory(D8,".Timestamp;.Close","START:"&amp;$P$3&amp;" NBROWS:1 INTERVAL:1D",,"SORT:ASC TSREPEAT:NO")</f>
        <v>42146</v>
      </c>
      <c r="Q8">
        <v>1.5</v>
      </c>
    </row>
    <row r="9" spans="2:20" x14ac:dyDescent="0.25">
      <c r="B9" t="s">
        <v>10</v>
      </c>
      <c r="C9" t="s">
        <v>2</v>
      </c>
      <c r="D9" t="s">
        <v>396</v>
      </c>
      <c r="G9">
        <f>_xll.RtGet("IDN",D9,"PRIMACT_1")</f>
        <v>1.01</v>
      </c>
      <c r="H9">
        <v>1</v>
      </c>
      <c r="I9">
        <v>1</v>
      </c>
      <c r="J9">
        <v>1</v>
      </c>
      <c r="K9">
        <v>1</v>
      </c>
      <c r="L9" t="s">
        <v>66</v>
      </c>
      <c r="M9" t="s">
        <v>73</v>
      </c>
      <c r="N9" s="12">
        <v>0</v>
      </c>
      <c r="P9" s="16">
        <f>_xll.RHistory(D9,".Timestamp;.Close","START:"&amp;$P$3&amp;" NBROWS:1 INTERVAL:1D",,"SORT:ASC TSREPEAT:NO")</f>
        <v>42146</v>
      </c>
      <c r="Q9">
        <v>1.49</v>
      </c>
    </row>
    <row r="10" spans="2:20" x14ac:dyDescent="0.25">
      <c r="B10" t="s">
        <v>10</v>
      </c>
      <c r="C10" t="s">
        <v>33</v>
      </c>
      <c r="D10" t="s">
        <v>119</v>
      </c>
      <c r="E10">
        <f>_xll.RtGet("IDN",D10,"BID")</f>
        <v>0.68</v>
      </c>
      <c r="F10">
        <f>_xll.RtGet("IDN",D10,"ASK")</f>
        <v>0.70000000000000007</v>
      </c>
      <c r="G10">
        <f t="shared" ref="G10:G26" si="0">AVERAGE(E10:F10)</f>
        <v>0.69000000000000006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>B$2</f>
        <v>NOK</v>
      </c>
      <c r="N10" s="12" t="s">
        <v>7</v>
      </c>
      <c r="P10" s="16">
        <f>_xll.RHistory(D10,".Timestamp;.Close","START:"&amp;$P$3&amp;" NBROWS:1 INTERVAL:1D",,"SORT:ASC TSREPEAT:NO")</f>
        <v>34705</v>
      </c>
      <c r="Q10">
        <v>6.15</v>
      </c>
      <c r="S10" t="str">
        <f>_xll.RtGet("IDN",D10,"GV3_TEXT")</f>
        <v>150620</v>
      </c>
      <c r="T10" s="16">
        <f>DATE(RIGHT(S10,2)+100,MID(S10,3,2)+LEFT(N10,1),LEFT(S10,2))</f>
        <v>44089</v>
      </c>
    </row>
    <row r="11" spans="2:20" x14ac:dyDescent="0.25">
      <c r="B11" t="s">
        <v>13</v>
      </c>
      <c r="C11" t="s">
        <v>33</v>
      </c>
      <c r="D11" t="s">
        <v>121</v>
      </c>
      <c r="E11">
        <f>_xll.RtGet("IDN",D11,"BID")</f>
        <v>0.63500000000000001</v>
      </c>
      <c r="F11">
        <f>_xll.RtGet("IDN",D11,"ASK")</f>
        <v>0.65500000000000003</v>
      </c>
      <c r="G11">
        <f t="shared" si="0"/>
        <v>0.64500000000000002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ref="M11:M25" si="1">B$2</f>
        <v>NOK</v>
      </c>
      <c r="N11" s="12" t="s">
        <v>7</v>
      </c>
      <c r="P11" s="16">
        <f>_xll.RHistory(D11,".Timestamp;.Close","START:"&amp;$P$3&amp;" NBROWS:1 INTERVAL:1D",,"SORT:ASC TSREPEAT:NO")</f>
        <v>34705</v>
      </c>
      <c r="Q11">
        <v>6.57</v>
      </c>
      <c r="S11" t="str">
        <f>_xll.RtGet("IDN",D11,"GV3_TEXT")</f>
        <v>140920</v>
      </c>
      <c r="T11" s="16">
        <f t="shared" ref="T11:T25" si="2">DATE(RIGHT(S11,2)+100,MID(S11,3,2)+LEFT(N11,1),LEFT(S11,2))</f>
        <v>44179</v>
      </c>
    </row>
    <row r="12" spans="2:20" x14ac:dyDescent="0.25">
      <c r="B12" t="s">
        <v>16</v>
      </c>
      <c r="C12" t="s">
        <v>33</v>
      </c>
      <c r="D12" t="s">
        <v>122</v>
      </c>
      <c r="E12">
        <f>_xll.RtGet("IDN",D12,"BID")</f>
        <v>0.67500000000000004</v>
      </c>
      <c r="F12">
        <f>_xll.RtGet("IDN",D12,"ASK")</f>
        <v>0.69500000000000006</v>
      </c>
      <c r="G12">
        <f t="shared" si="0"/>
        <v>0.68500000000000005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NOK</v>
      </c>
      <c r="N12" s="12" t="s">
        <v>7</v>
      </c>
      <c r="P12" s="16">
        <f>_xll.RHistory(D12,".Timestamp;.Close","START:"&amp;$P$3&amp;" NBROWS:1 INTERVAL:1D",,"SORT:ASC TSREPEAT:NO")</f>
        <v>34705</v>
      </c>
      <c r="Q12">
        <v>6.9</v>
      </c>
      <c r="S12" t="str">
        <f>_xll.RtGet("IDN",D12,"GV3_TEXT")</f>
        <v>141220</v>
      </c>
      <c r="T12" s="16">
        <f t="shared" si="2"/>
        <v>44269</v>
      </c>
    </row>
    <row r="13" spans="2:20" x14ac:dyDescent="0.25">
      <c r="B13" t="s">
        <v>37</v>
      </c>
      <c r="C13" t="s">
        <v>33</v>
      </c>
      <c r="D13" t="s">
        <v>123</v>
      </c>
      <c r="E13">
        <f>_xll.RtGet("IDN",D13,"BID")</f>
        <v>0.625</v>
      </c>
      <c r="F13">
        <f>_xll.RtGet("IDN",D13,"ASK")</f>
        <v>0.64500000000000002</v>
      </c>
      <c r="G13">
        <f t="shared" si="0"/>
        <v>0.63500000000000001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NOK</v>
      </c>
      <c r="N13" s="12" t="s">
        <v>7</v>
      </c>
      <c r="P13" s="16">
        <f>_xll.RHistory(D13,".Timestamp;.Close","START:"&amp;$P$3&amp;" NBROWS:1 INTERVAL:1D",,"SORT:ASC TSREPEAT:NO")</f>
        <v>34705</v>
      </c>
      <c r="Q13">
        <v>7.3</v>
      </c>
      <c r="S13" t="str">
        <f>_xll.RtGet("IDN",D13,"GV3_TEXT")</f>
        <v>150321</v>
      </c>
      <c r="T13" s="16">
        <f t="shared" si="2"/>
        <v>44362</v>
      </c>
    </row>
    <row r="14" spans="2:20" x14ac:dyDescent="0.25">
      <c r="B14" t="s">
        <v>39</v>
      </c>
      <c r="C14" t="s">
        <v>33</v>
      </c>
      <c r="D14" t="s">
        <v>124</v>
      </c>
      <c r="E14">
        <f>_xll.RtGet("IDN",D14,"BID")</f>
        <v>0.64</v>
      </c>
      <c r="F14">
        <f>_xll.RtGet("IDN",D14,"ASK")</f>
        <v>0.67</v>
      </c>
      <c r="G14">
        <f t="shared" si="0"/>
        <v>0.65500000000000003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NOK</v>
      </c>
      <c r="N14" s="12" t="s">
        <v>7</v>
      </c>
      <c r="P14" s="16">
        <f>_xll.RHistory(D14,".Timestamp;.Close","START:"&amp;$P$3&amp;" NBROWS:1 INTERVAL:1D",,"SORT:ASC TSREPEAT:NO")</f>
        <v>39310</v>
      </c>
      <c r="Q14">
        <v>5.47</v>
      </c>
      <c r="S14" t="str">
        <f>_xll.RtGet("IDN",D14,"GV3_TEXT")</f>
        <v>140621</v>
      </c>
      <c r="T14" s="16">
        <f t="shared" si="2"/>
        <v>44453</v>
      </c>
    </row>
    <row r="15" spans="2:20" x14ac:dyDescent="0.25">
      <c r="B15" t="s">
        <v>41</v>
      </c>
      <c r="C15" t="s">
        <v>33</v>
      </c>
      <c r="D15" t="s">
        <v>125</v>
      </c>
      <c r="E15">
        <f>_xll.RtGet("IDN",D15,"BID")</f>
        <v>0.68</v>
      </c>
      <c r="F15">
        <f>_xll.RtGet("IDN",D15,"ASK")</f>
        <v>0.71</v>
      </c>
      <c r="G15">
        <f t="shared" si="0"/>
        <v>0.69500000000000006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NOK</v>
      </c>
      <c r="N15" s="12" t="s">
        <v>7</v>
      </c>
      <c r="P15" s="16">
        <f>_xll.RHistory(D15,".Timestamp;.Close","START:"&amp;$P$3&amp;" NBROWS:1 INTERVAL:1D",,"SORT:ASC TSREPEAT:NO")</f>
        <v>39310</v>
      </c>
      <c r="Q15">
        <v>5.42</v>
      </c>
      <c r="S15" t="str">
        <f>_xll.RtGet("IDN",D15,"GV3_TEXT")</f>
        <v>130921</v>
      </c>
      <c r="T15" s="16">
        <f t="shared" si="2"/>
        <v>44543</v>
      </c>
    </row>
    <row r="16" spans="2:20" x14ac:dyDescent="0.25">
      <c r="B16" t="s">
        <v>17</v>
      </c>
      <c r="C16" t="s">
        <v>33</v>
      </c>
      <c r="D16" t="s">
        <v>126</v>
      </c>
      <c r="E16">
        <f>_xll.RtGet("IDN",D16,"BID")</f>
        <v>0.74</v>
      </c>
      <c r="F16">
        <f>_xll.RtGet("IDN",D16,"ASK")</f>
        <v>0.77</v>
      </c>
      <c r="G16">
        <f t="shared" si="0"/>
        <v>0.755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NOK</v>
      </c>
      <c r="N16" s="12" t="s">
        <v>7</v>
      </c>
      <c r="P16" s="16">
        <f>_xll.RHistory(D16,".Timestamp;.Close","START:"&amp;$P$3&amp;" NBROWS:1 INTERVAL:1D",,"SORT:ASC TSREPEAT:NO")</f>
        <v>39951</v>
      </c>
      <c r="Q16">
        <v>3.14</v>
      </c>
      <c r="S16" t="str">
        <f>_xll.RtGet("IDN",D16,"GV3_TEXT")</f>
        <v>131221</v>
      </c>
      <c r="T16" s="16">
        <f t="shared" si="2"/>
        <v>44633</v>
      </c>
    </row>
    <row r="17" spans="2:20" x14ac:dyDescent="0.25">
      <c r="B17" t="s">
        <v>44</v>
      </c>
      <c r="C17" t="s">
        <v>33</v>
      </c>
      <c r="D17" t="s">
        <v>127</v>
      </c>
      <c r="E17">
        <f>_xll.RtGet("IDN",D17,"BID")</f>
        <v>0.76</v>
      </c>
      <c r="F17">
        <f>_xll.RtGet("IDN",D17,"ASK")</f>
        <v>0.79</v>
      </c>
      <c r="G17">
        <f t="shared" si="0"/>
        <v>0.77500000000000002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NOK</v>
      </c>
      <c r="N17" s="12" t="s">
        <v>7</v>
      </c>
      <c r="P17" s="16">
        <f>_xll.RHistory(D17,".Timestamp;.Close","START:"&amp;$P$3&amp;" NBROWS:1 INTERVAL:1D",,"SORT:ASC TSREPEAT:NO")</f>
        <v>39951</v>
      </c>
      <c r="Q17">
        <v>3.42</v>
      </c>
      <c r="S17" t="str">
        <f>_xll.RtGet("IDN",D17,"GV3_TEXT")</f>
        <v>140322</v>
      </c>
      <c r="T17" s="16">
        <f t="shared" si="2"/>
        <v>44726</v>
      </c>
    </row>
    <row r="18" spans="2:20" x14ac:dyDescent="0.25">
      <c r="B18" t="s">
        <v>46</v>
      </c>
      <c r="C18" t="s">
        <v>33</v>
      </c>
      <c r="D18" t="s">
        <v>130</v>
      </c>
      <c r="E18">
        <f>_xll.RtGet("IDN",D18,"BID")</f>
        <v>0.82000000000000006</v>
      </c>
      <c r="F18">
        <f>_xll.RtGet("IDN",D18,"ASK")</f>
        <v>0.85</v>
      </c>
      <c r="G18">
        <f t="shared" si="0"/>
        <v>0.83499999999999996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NOK</v>
      </c>
      <c r="N18" s="12" t="s">
        <v>7</v>
      </c>
      <c r="P18" s="16">
        <f>_xll.RHistory(D18,".Timestamp;.Close","START:"&amp;$P$3&amp;" NBROWS:1 INTERVAL:1D",,"SORT:ASC TSREPEAT:NO")</f>
        <v>42934</v>
      </c>
      <c r="Q18">
        <v>1.32</v>
      </c>
      <c r="S18" t="str">
        <f>_xll.RtGet("IDN",D18,"GV3_TEXT")</f>
        <v>130622</v>
      </c>
      <c r="T18" s="16">
        <f t="shared" si="2"/>
        <v>44817</v>
      </c>
    </row>
    <row r="19" spans="2:20" x14ac:dyDescent="0.25">
      <c r="B19" t="s">
        <v>48</v>
      </c>
      <c r="C19" t="s">
        <v>33</v>
      </c>
      <c r="D19" t="s">
        <v>131</v>
      </c>
      <c r="E19">
        <f>_xll.RtGet("IDN",D19,"BID")</f>
        <v>0.87</v>
      </c>
      <c r="F19">
        <f>_xll.RtGet("IDN",D19,"ASK")</f>
        <v>0.9</v>
      </c>
      <c r="G19">
        <f t="shared" si="0"/>
        <v>0.88500000000000001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NOK</v>
      </c>
      <c r="N19" s="12" t="s">
        <v>7</v>
      </c>
      <c r="P19" s="16">
        <f>_xll.RHistory(D19,".Timestamp;.Close","START:"&amp;$P$3&amp;" NBROWS:1 INTERVAL:1D",,"SORT:ASC TSREPEAT:NO")</f>
        <v>42934</v>
      </c>
      <c r="Q19">
        <v>1.41</v>
      </c>
      <c r="S19" t="str">
        <f>_xll.RtGet("IDN",D19,"GV3_TEXT")</f>
        <v>190922</v>
      </c>
      <c r="T19" s="16">
        <f t="shared" si="2"/>
        <v>44914</v>
      </c>
    </row>
    <row r="20" spans="2:20" x14ac:dyDescent="0.25">
      <c r="B20" t="s">
        <v>18</v>
      </c>
      <c r="C20" t="s">
        <v>33</v>
      </c>
      <c r="D20" t="s">
        <v>132</v>
      </c>
      <c r="E20">
        <f>_xll.RtGet("IDN",D20,"BID")</f>
        <v>0.95000000000000007</v>
      </c>
      <c r="F20">
        <f>_xll.RtGet("IDN",D20,"ASK")</f>
        <v>0.98</v>
      </c>
      <c r="G20">
        <f t="shared" si="0"/>
        <v>0.96500000000000008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NOK</v>
      </c>
      <c r="N20" s="12" t="s">
        <v>7</v>
      </c>
      <c r="P20" s="16">
        <f>_xll.RHistory(D20,".Timestamp;.Close","START:"&amp;$P$3&amp;" NBROWS:1 INTERVAL:1D",,"SORT:ASC TSREPEAT:NO")</f>
        <v>42934</v>
      </c>
      <c r="Q20">
        <v>1.47</v>
      </c>
      <c r="S20" t="str">
        <f>_xll.RtGet("IDN",D20,"GV3_TEXT")</f>
        <v>191222</v>
      </c>
      <c r="T20" s="16">
        <f t="shared" si="2"/>
        <v>45004</v>
      </c>
    </row>
    <row r="21" spans="2:20" x14ac:dyDescent="0.25">
      <c r="B21" t="s">
        <v>51</v>
      </c>
      <c r="C21" t="s">
        <v>33</v>
      </c>
      <c r="D21" t="s">
        <v>133</v>
      </c>
      <c r="E21">
        <f>_xll.RtGet("IDN",D21,"BID")</f>
        <v>0.98</v>
      </c>
      <c r="F21">
        <f>_xll.RtGet("IDN",D21,"ASK")</f>
        <v>1</v>
      </c>
      <c r="G21">
        <f t="shared" si="0"/>
        <v>0.99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NOK</v>
      </c>
      <c r="N21" s="12" t="s">
        <v>7</v>
      </c>
      <c r="P21" s="16">
        <f>_xll.RHistory(D21,".Timestamp;.Close","START:"&amp;$P$3&amp;" NBROWS:1 INTERVAL:1D",,"SORT:ASC TSREPEAT:NO")</f>
        <v>42934</v>
      </c>
      <c r="Q21">
        <v>1.55</v>
      </c>
      <c r="S21" t="str">
        <f>_xll.RtGet("IDN",D21,"GV3_TEXT")</f>
        <v>130323</v>
      </c>
      <c r="T21" s="16">
        <f t="shared" si="2"/>
        <v>45090</v>
      </c>
    </row>
    <row r="22" spans="2:20" x14ac:dyDescent="0.25">
      <c r="B22" t="s">
        <v>13</v>
      </c>
      <c r="C22" t="s">
        <v>33</v>
      </c>
      <c r="D22" t="s">
        <v>120</v>
      </c>
      <c r="E22">
        <f>_xll.RtGet("IDN",D22,"BID")</f>
        <v>0.76</v>
      </c>
      <c r="F22">
        <f>_xll.RtGet("IDN",D22,"ASK")</f>
        <v>0.79</v>
      </c>
      <c r="G22">
        <f t="shared" si="0"/>
        <v>0.77500000000000002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NOK</v>
      </c>
      <c r="N22" s="12" t="s">
        <v>10</v>
      </c>
      <c r="P22" s="16">
        <f>_xll.RHistory(D22,".Timestamp;.Close","START:"&amp;$P$3&amp;" NBROWS:1 INTERVAL:1D",,"SORT:ASC TSREPEAT:NO")</f>
        <v>34705</v>
      </c>
      <c r="Q22">
        <v>6.4</v>
      </c>
      <c r="S22" t="str">
        <f>_xll.RtGet("IDN",D22,"GV3_TEXT")</f>
        <v>150620</v>
      </c>
      <c r="T22" s="16">
        <f t="shared" si="2"/>
        <v>44180</v>
      </c>
    </row>
    <row r="23" spans="2:20" x14ac:dyDescent="0.25">
      <c r="B23" t="s">
        <v>16</v>
      </c>
      <c r="C23" t="s">
        <v>33</v>
      </c>
      <c r="D23" t="s">
        <v>128</v>
      </c>
      <c r="E23">
        <f>_xll.RtGet("IDN",D23,"BID")</f>
        <v>0.72499999999999998</v>
      </c>
      <c r="F23">
        <f>_xll.RtGet("IDN",D23,"ASK")</f>
        <v>0.755</v>
      </c>
      <c r="G23">
        <f t="shared" si="0"/>
        <v>0.74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NOK</v>
      </c>
      <c r="N23" s="12" t="s">
        <v>10</v>
      </c>
      <c r="P23" s="16">
        <f>_xll.RHistory(D23,".Timestamp;.Close","START:"&amp;$P$3&amp;" NBROWS:1 INTERVAL:1D",,"SORT:ASC TSREPEAT:NO")</f>
        <v>34705</v>
      </c>
      <c r="Q23">
        <v>6.8</v>
      </c>
      <c r="S23" t="str">
        <f>_xll.RtGet("IDN",D23,"GV3_TEXT")</f>
        <v>140920</v>
      </c>
      <c r="T23" s="16">
        <f t="shared" si="2"/>
        <v>44269</v>
      </c>
    </row>
    <row r="24" spans="2:20" x14ac:dyDescent="0.25">
      <c r="B24" t="s">
        <v>376</v>
      </c>
      <c r="C24" t="s">
        <v>33</v>
      </c>
      <c r="D24" t="s">
        <v>129</v>
      </c>
      <c r="E24">
        <f>_xll.RtGet("IDN",D24,"BID")</f>
        <v>0.70799999999999996</v>
      </c>
      <c r="F24">
        <f>_xll.RtGet("IDN",D24,"ASK")</f>
        <v>0.73799999999999999</v>
      </c>
      <c r="G24">
        <f t="shared" si="0"/>
        <v>0.72299999999999998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NOK</v>
      </c>
      <c r="N24" s="12" t="s">
        <v>10</v>
      </c>
      <c r="P24" s="16">
        <f>_xll.RHistory(D24,".Timestamp;.Close","START:"&amp;$P$3&amp;" NBROWS:1 INTERVAL:1D",,"SORT:ASC TSREPEAT:NO")</f>
        <v>34705</v>
      </c>
      <c r="Q24">
        <v>7.25</v>
      </c>
      <c r="S24" t="str">
        <f>_xll.RtGet("IDN",D24,"GV3_TEXT")</f>
        <v>141220</v>
      </c>
      <c r="T24" s="16">
        <f t="shared" si="2"/>
        <v>44361</v>
      </c>
    </row>
    <row r="25" spans="2:20" x14ac:dyDescent="0.25">
      <c r="B25" t="s">
        <v>134</v>
      </c>
      <c r="C25" t="s">
        <v>33</v>
      </c>
      <c r="D25" t="s">
        <v>135</v>
      </c>
      <c r="E25">
        <f>_xll.RtGet("IDN",D25,"BID")</f>
        <v>0.68800000000000006</v>
      </c>
      <c r="F25">
        <f>_xll.RtGet("IDN",D25,"ASK")</f>
        <v>0.71799999999999997</v>
      </c>
      <c r="G25">
        <f t="shared" si="0"/>
        <v>0.70300000000000007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NOK</v>
      </c>
      <c r="N25" s="12" t="s">
        <v>10</v>
      </c>
      <c r="P25" s="16">
        <f>_xll.RHistory(D25,".Timestamp;.Close","START:"&amp;$P$3&amp;" NBROWS:1 INTERVAL:1D",,"SORT:ASC TSREPEAT:NO")</f>
        <v>34705</v>
      </c>
      <c r="Q25">
        <v>7.6</v>
      </c>
      <c r="S25" t="str">
        <f>_xll.RtGet("IDN",D25,"GV3_TEXT")</f>
        <v>150321</v>
      </c>
      <c r="T25" s="16">
        <f t="shared" si="2"/>
        <v>44454</v>
      </c>
    </row>
    <row r="26" spans="2:20" x14ac:dyDescent="0.25">
      <c r="B26" t="s">
        <v>16</v>
      </c>
      <c r="C26" t="s">
        <v>3</v>
      </c>
      <c r="D26" t="s">
        <v>480</v>
      </c>
      <c r="E26">
        <f>_xll.RtGet("IDN",D26,"BID")</f>
        <v>0.75</v>
      </c>
      <c r="F26">
        <f>_xll.RtGet("IDN",D26,"ASK")</f>
        <v>0.8</v>
      </c>
      <c r="G26">
        <f t="shared" si="0"/>
        <v>0.77500000000000002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>B$2</f>
        <v>NOK</v>
      </c>
      <c r="N26" s="12" t="s">
        <v>7</v>
      </c>
      <c r="P26" s="16">
        <f>_xll.RHistory(D26,".Timestamp;.Close","START:"&amp;$P$3&amp;" NBROWS:1 INTERVAL:1D",,"SORT:ASC TSREPEAT:NO")</f>
        <v>35696</v>
      </c>
      <c r="Q26">
        <v>4.34</v>
      </c>
      <c r="T26" s="16"/>
    </row>
    <row r="27" spans="2:20" x14ac:dyDescent="0.25">
      <c r="B27" t="s">
        <v>17</v>
      </c>
      <c r="C27" t="s">
        <v>3</v>
      </c>
      <c r="D27" t="s">
        <v>481</v>
      </c>
      <c r="E27">
        <f>_xll.RtGet("IDN",D27,"BID")</f>
        <v>0.79400000000000004</v>
      </c>
      <c r="F27">
        <f>_xll.RtGet("IDN",D27,"ASK")</f>
        <v>0.84400000000000008</v>
      </c>
      <c r="G27">
        <f t="shared" ref="G27:G36" si="3">AVERAGE(E27:F27)</f>
        <v>0.81900000000000006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ref="M27:M36" si="4">B$2</f>
        <v>NOK</v>
      </c>
      <c r="N27" s="12" t="s">
        <v>10</v>
      </c>
      <c r="P27" s="16">
        <f>_xll.RHistory(D27,".Timestamp;.Close","START:"&amp;$P$3&amp;" NBROWS:1 INTERVAL:1D",,"SORT:ASC TSREPEAT:NO")</f>
        <v>34705</v>
      </c>
      <c r="Q27">
        <v>7.35</v>
      </c>
      <c r="T27" s="16"/>
    </row>
    <row r="28" spans="2:20" x14ac:dyDescent="0.25">
      <c r="B28" t="s">
        <v>18</v>
      </c>
      <c r="C28" t="s">
        <v>3</v>
      </c>
      <c r="D28" t="s">
        <v>482</v>
      </c>
      <c r="E28">
        <f>_xll.RtGet("IDN",D28,"BID")</f>
        <v>0.84000000000000008</v>
      </c>
      <c r="F28">
        <f>_xll.RtGet("IDN",D28,"ASK")</f>
        <v>0.86</v>
      </c>
      <c r="G28">
        <f t="shared" si="3"/>
        <v>0.85000000000000009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NOK</v>
      </c>
      <c r="N28" s="12" t="s">
        <v>10</v>
      </c>
      <c r="P28" s="16">
        <f>_xll.RHistory(D28,".Timestamp;.Close","START:"&amp;$P$3&amp;" NBROWS:1 INTERVAL:1D",,"SORT:ASC TSREPEAT:NO")</f>
        <v>34705</v>
      </c>
      <c r="Q28">
        <v>7.82</v>
      </c>
    </row>
    <row r="29" spans="2:20" x14ac:dyDescent="0.25">
      <c r="B29" t="s">
        <v>19</v>
      </c>
      <c r="C29" t="s">
        <v>3</v>
      </c>
      <c r="D29" t="s">
        <v>483</v>
      </c>
      <c r="E29">
        <f>_xll.RtGet("IDN",D29,"BID")</f>
        <v>0.92400000000000004</v>
      </c>
      <c r="F29">
        <f>_xll.RtGet("IDN",D29,"ASK")</f>
        <v>0.95400000000000007</v>
      </c>
      <c r="G29">
        <f t="shared" si="3"/>
        <v>0.93900000000000006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NOK</v>
      </c>
      <c r="N29" s="12" t="s">
        <v>10</v>
      </c>
      <c r="P29" s="16">
        <f>_xll.RHistory(D29,".Timestamp;.Close","START:"&amp;$P$3&amp;" NBROWS:1 INTERVAL:1D",,"SORT:ASC TSREPEAT:NO")</f>
        <v>34705</v>
      </c>
      <c r="Q29">
        <v>8.1999999999999993</v>
      </c>
    </row>
    <row r="30" spans="2:20" x14ac:dyDescent="0.25">
      <c r="B30" t="s">
        <v>20</v>
      </c>
      <c r="C30" t="s">
        <v>3</v>
      </c>
      <c r="D30" t="s">
        <v>484</v>
      </c>
      <c r="E30">
        <f>_xll.RtGet("IDN",D30,"BID")</f>
        <v>1.0130000000000001</v>
      </c>
      <c r="F30">
        <f>_xll.RtGet("IDN",D30,"ASK")</f>
        <v>1.0330000000000001</v>
      </c>
      <c r="G30">
        <f t="shared" si="3"/>
        <v>1.0230000000000001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NOK</v>
      </c>
      <c r="N30" s="12" t="s">
        <v>10</v>
      </c>
      <c r="P30" s="16">
        <f>_xll.RHistory(D30,".Timestamp;.Close","START:"&amp;$P$3&amp;" NBROWS:1 INTERVAL:1D",,"SORT:ASC TSREPEAT:NO")</f>
        <v>34705</v>
      </c>
      <c r="Q30">
        <v>8.3000000000000007</v>
      </c>
    </row>
    <row r="31" spans="2:20" x14ac:dyDescent="0.25">
      <c r="B31" t="s">
        <v>21</v>
      </c>
      <c r="C31" t="s">
        <v>3</v>
      </c>
      <c r="D31" t="s">
        <v>485</v>
      </c>
      <c r="E31">
        <f>_xll.RtGet("IDN",D31,"BID")</f>
        <v>1.069</v>
      </c>
      <c r="F31">
        <f>_xll.RtGet("IDN",D31,"ASK")</f>
        <v>1.099</v>
      </c>
      <c r="G31">
        <f t="shared" si="3"/>
        <v>1.0840000000000001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4"/>
        <v>NOK</v>
      </c>
      <c r="N31" s="12" t="s">
        <v>10</v>
      </c>
      <c r="P31" s="16">
        <f>_xll.RHistory(D31,".Timestamp;.Close","START:"&amp;$P$3&amp;" NBROWS:1 INTERVAL:1D",,"SORT:ASC TSREPEAT:NO")</f>
        <v>35655</v>
      </c>
      <c r="Q31">
        <v>5.79</v>
      </c>
    </row>
    <row r="32" spans="2:20" x14ac:dyDescent="0.25">
      <c r="B32" t="s">
        <v>22</v>
      </c>
      <c r="C32" t="s">
        <v>3</v>
      </c>
      <c r="D32" t="s">
        <v>486</v>
      </c>
      <c r="E32">
        <f>_xll.RtGet("IDN",D32,"BID")</f>
        <v>1.1280000000000001</v>
      </c>
      <c r="F32">
        <f>_xll.RtGet("IDN",D32,"ASK")</f>
        <v>1.1780000000000002</v>
      </c>
      <c r="G32">
        <f t="shared" si="3"/>
        <v>1.153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4"/>
        <v>NOK</v>
      </c>
      <c r="N32" s="12" t="s">
        <v>10</v>
      </c>
      <c r="P32" s="16">
        <f>_xll.RHistory(D32,".Timestamp;.Close","START:"&amp;$P$3&amp;" NBROWS:1 INTERVAL:1D",,"SORT:ASC TSREPEAT:NO")</f>
        <v>34928</v>
      </c>
      <c r="Q32">
        <v>7.67</v>
      </c>
    </row>
    <row r="33" spans="2:17" x14ac:dyDescent="0.25">
      <c r="B33" t="s">
        <v>23</v>
      </c>
      <c r="C33" t="s">
        <v>3</v>
      </c>
      <c r="D33" t="s">
        <v>487</v>
      </c>
      <c r="E33">
        <f>_xll.RtGet("IDN",D33,"BID")</f>
        <v>1.2</v>
      </c>
      <c r="F33">
        <f>_xll.RtGet("IDN",D33,"ASK")</f>
        <v>1.23</v>
      </c>
      <c r="G33">
        <f t="shared" si="3"/>
        <v>1.2149999999999999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4"/>
        <v>NOK</v>
      </c>
      <c r="N33" s="12" t="s">
        <v>10</v>
      </c>
      <c r="P33" s="16">
        <f>_xll.RHistory(D33,".Timestamp;.Close","START:"&amp;$P$3&amp;" NBROWS:1 INTERVAL:1D",,"SORT:ASC TSREPEAT:NO")</f>
        <v>35655</v>
      </c>
      <c r="Q33">
        <v>6.06</v>
      </c>
    </row>
    <row r="34" spans="2:17" x14ac:dyDescent="0.25">
      <c r="B34" t="s">
        <v>24</v>
      </c>
      <c r="C34" t="s">
        <v>3</v>
      </c>
      <c r="D34" t="s">
        <v>488</v>
      </c>
      <c r="E34">
        <f>_xll.RtGet("IDN",D34,"BID")</f>
        <v>1.254</v>
      </c>
      <c r="F34">
        <f>_xll.RtGet("IDN",D34,"ASK")</f>
        <v>1.284</v>
      </c>
      <c r="G34">
        <f t="shared" si="3"/>
        <v>1.2690000000000001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4"/>
        <v>NOK</v>
      </c>
      <c r="N34" s="12" t="s">
        <v>10</v>
      </c>
      <c r="P34" s="16">
        <f>_xll.RHistory(D34,".Timestamp;.Close","START:"&amp;$P$3&amp;" NBROWS:1 INTERVAL:1D",,"SORT:ASC TSREPEAT:NO")</f>
        <v>35655</v>
      </c>
      <c r="Q34">
        <v>6.16</v>
      </c>
    </row>
    <row r="35" spans="2:17" x14ac:dyDescent="0.25">
      <c r="B35" t="s">
        <v>25</v>
      </c>
      <c r="C35" t="s">
        <v>3</v>
      </c>
      <c r="D35" t="s">
        <v>489</v>
      </c>
      <c r="E35">
        <f>_xll.RtGet("IDN",D35,"BID")</f>
        <v>1.32</v>
      </c>
      <c r="F35">
        <f>_xll.RtGet("IDN",D35,"ASK")</f>
        <v>1.34</v>
      </c>
      <c r="G35">
        <f t="shared" si="3"/>
        <v>1.33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4"/>
        <v>NOK</v>
      </c>
      <c r="N35" s="12" t="s">
        <v>10</v>
      </c>
      <c r="P35" s="16">
        <f>_xll.RHistory(D35,".Timestamp;.Close","START:"&amp;$P$3&amp;" NBROWS:1 INTERVAL:1D",,"SORT:ASC TSREPEAT:NO")</f>
        <v>34928</v>
      </c>
      <c r="Q35">
        <v>7.84</v>
      </c>
    </row>
    <row r="36" spans="2:17" x14ac:dyDescent="0.25">
      <c r="B36" t="s">
        <v>27</v>
      </c>
      <c r="C36" t="s">
        <v>3</v>
      </c>
      <c r="D36" t="s">
        <v>490</v>
      </c>
      <c r="E36">
        <f>_xll.RtGet("IDN",D36,"BID")</f>
        <v>1.3800000000000001</v>
      </c>
      <c r="F36">
        <f>_xll.RtGet("IDN",D36,"ASK")</f>
        <v>1.4300000000000002</v>
      </c>
      <c r="G36">
        <f t="shared" si="3"/>
        <v>1.4050000000000002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4"/>
        <v>NOK</v>
      </c>
      <c r="N36" s="12" t="s">
        <v>10</v>
      </c>
      <c r="P36" s="16">
        <f>_xll.RHistory(D36,".Timestamp;.Close","START:"&amp;$P$3&amp;" NBROWS:1 INTERVAL:1D",,"SORT:ASC TSREPEAT:NO")</f>
        <v>39561</v>
      </c>
      <c r="Q36">
        <v>5.41</v>
      </c>
    </row>
    <row r="37" spans="2:17" ht="15" customHeight="1" x14ac:dyDescent="0.25">
      <c r="N37" s="13" t="s">
        <v>300</v>
      </c>
    </row>
    <row r="41" spans="2:17" x14ac:dyDescent="0.25">
      <c r="B41" t="s">
        <v>587</v>
      </c>
    </row>
    <row r="42" spans="2:17" x14ac:dyDescent="0.25">
      <c r="B42" t="s">
        <v>74</v>
      </c>
      <c r="C42" t="s">
        <v>2</v>
      </c>
      <c r="D42" t="s">
        <v>234</v>
      </c>
      <c r="G42">
        <f>_xll.RtGet("IDN",D42,"PRIMACT_1")</f>
        <v>0.24</v>
      </c>
      <c r="H42">
        <v>1</v>
      </c>
      <c r="I42">
        <v>1</v>
      </c>
      <c r="J42">
        <v>1</v>
      </c>
      <c r="K42">
        <v>1</v>
      </c>
      <c r="L42" t="s">
        <v>66</v>
      </c>
      <c r="M42" t="s">
        <v>73</v>
      </c>
      <c r="N42" s="12">
        <v>0</v>
      </c>
    </row>
  </sheetData>
  <dataValidations count="1">
    <dataValidation type="list" allowBlank="1" showInputMessage="1" showErrorMessage="1" sqref="L5:L36 L42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1:20" x14ac:dyDescent="0.25">
      <c r="A5" t="s">
        <v>117</v>
      </c>
      <c r="B5" t="s">
        <v>69</v>
      </c>
      <c r="C5" t="s">
        <v>1</v>
      </c>
      <c r="D5" t="s">
        <v>491</v>
      </c>
      <c r="E5">
        <f>_xll.RtGet("IDN",D5,"BID")</f>
        <v>-0.505</v>
      </c>
      <c r="F5">
        <f>_xll.RtGet("IDN",D5,"ASK")</f>
        <v>-0.45500000000000002</v>
      </c>
      <c r="G5">
        <f>AVERAGE(E5:F5)</f>
        <v>-0.48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EUR</v>
      </c>
      <c r="N5" s="12">
        <v>0</v>
      </c>
      <c r="P5" s="16">
        <f>_xll.RHistory(D5,".Timestamp;.Close","START:"&amp;$P$3&amp;" NBROWS:1 INTERVAL:1D",,"SORT:ASC TSREPEAT:NO")</f>
        <v>36229</v>
      </c>
      <c r="Q5">
        <v>3.0049999999999999</v>
      </c>
    </row>
    <row r="6" spans="1:20" x14ac:dyDescent="0.25">
      <c r="A6" t="s">
        <v>117</v>
      </c>
      <c r="B6" t="s">
        <v>70</v>
      </c>
      <c r="C6" t="s">
        <v>1</v>
      </c>
      <c r="D6" t="s">
        <v>492</v>
      </c>
      <c r="E6">
        <f>_xll.RtGet("IDN",D6,"BID")</f>
        <v>-0.47000000000000003</v>
      </c>
      <c r="F6">
        <f>_xll.RtGet("IDN",D6,"ASK")</f>
        <v>-0.45</v>
      </c>
      <c r="G6">
        <f>AVERAGE(E6:F6)</f>
        <v>-0.46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>B$2</f>
        <v>EUR</v>
      </c>
      <c r="N6" s="12">
        <v>0</v>
      </c>
      <c r="P6" s="16">
        <f>_xll.RHistory(D6,".Timestamp;.Close","START:"&amp;$P$3&amp;" NBROWS:1 INTERVAL:1D",,"SORT:ASC TSREPEAT:NO")</f>
        <v>36229</v>
      </c>
      <c r="Q6">
        <v>3.0150000000000001</v>
      </c>
    </row>
    <row r="7" spans="1:20" x14ac:dyDescent="0.25">
      <c r="A7" t="s">
        <v>117</v>
      </c>
      <c r="B7" t="s">
        <v>186</v>
      </c>
      <c r="C7" t="s">
        <v>1</v>
      </c>
      <c r="D7" t="s">
        <v>493</v>
      </c>
      <c r="E7">
        <f>_xll.RtGet("IDN",D7,"BID")</f>
        <v>-0.47000000000000003</v>
      </c>
      <c r="F7">
        <f>_xll.RtGet("IDN",D7,"ASK")</f>
        <v>-0.45</v>
      </c>
      <c r="G7">
        <f>AVERAGE(E7:F7)</f>
        <v>-0.46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>B$2</f>
        <v>EUR</v>
      </c>
      <c r="N7" s="12">
        <v>0</v>
      </c>
      <c r="P7" s="16">
        <f>_xll.RHistory(D7,".Timestamp;.Close","START:"&amp;$P$3&amp;"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">
        <v>494</v>
      </c>
      <c r="E8">
        <f>_xll.RtGet("IDN",D8,"BID")</f>
        <v>-0.46</v>
      </c>
      <c r="F8">
        <f>_xll.RtGet("IDN",D8,"ASK")</f>
        <v>-0.44</v>
      </c>
      <c r="G8">
        <f>AVERAGE(E8:F8)</f>
        <v>-0.45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>B$2</f>
        <v>EUR</v>
      </c>
      <c r="N8" s="12">
        <v>0</v>
      </c>
      <c r="P8" s="16">
        <f>_xll.RHistory(D8,".Timestamp;.Close","START:"&amp;$P$3&amp;"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">
        <v>495</v>
      </c>
      <c r="E9">
        <f>_xll.RtGet("IDN",D9,"BID")</f>
        <v>-0.4834</v>
      </c>
      <c r="F9">
        <f>_xll.RtGet("IDN",D9,"ASK")</f>
        <v>-0.46110000000000001</v>
      </c>
      <c r="G9">
        <f t="shared" ref="G9:G31" si="0">AVERAGE(E9:F9)</f>
        <v>-0.47225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ref="M9:M30" si="1">B$2</f>
        <v>EUR</v>
      </c>
      <c r="N9" s="12">
        <v>0</v>
      </c>
      <c r="P9" s="16">
        <f>_xll.RHistory(D9,".Timestamp;.Close","START:"&amp;$P$3&amp;"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">
        <v>496</v>
      </c>
      <c r="E10">
        <f>_xll.RtGet("IDN",D10,"BID")</f>
        <v>-0.49400000000000005</v>
      </c>
      <c r="F10">
        <f>_xll.RtGet("IDN",D10,"ASK")</f>
        <v>-0.47600000000000003</v>
      </c>
      <c r="G10">
        <f t="shared" si="0"/>
        <v>-0.48500000000000004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EUR</v>
      </c>
      <c r="N10" s="12">
        <v>0</v>
      </c>
      <c r="P10" s="16">
        <f>_xll.RHistory(D10,".Timestamp;.Close","START:"&amp;$P$3&amp;"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">
        <v>497</v>
      </c>
      <c r="E11">
        <f>_xll.RtGet("IDN",D11,"BID")</f>
        <v>-0.49990000000000001</v>
      </c>
      <c r="F11">
        <f>_xll.RtGet("IDN",D11,"ASK")</f>
        <v>-0.48190000000000005</v>
      </c>
      <c r="G11">
        <f t="shared" si="0"/>
        <v>-0.4909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EUR</v>
      </c>
      <c r="N11" s="12">
        <v>0</v>
      </c>
      <c r="P11" s="16">
        <f>_xll.RHistory(D11,".Timestamp;.Close","START:"&amp;$P$3&amp;"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">
        <v>498</v>
      </c>
      <c r="E12">
        <f>_xll.RtGet("IDN",D12,"BID")</f>
        <v>-0.50509999999999999</v>
      </c>
      <c r="F12">
        <f>_xll.RtGet("IDN",D12,"ASK")</f>
        <v>-0.48710000000000003</v>
      </c>
      <c r="G12">
        <f t="shared" si="0"/>
        <v>-0.49609999999999999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EUR</v>
      </c>
      <c r="N12" s="12">
        <v>0</v>
      </c>
      <c r="P12" s="16">
        <f>_xll.RHistory(D12,".Timestamp;.Close","START:"&amp;$P$3&amp;"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">
        <v>499</v>
      </c>
      <c r="E13">
        <f>_xll.RtGet("IDN",D13,"BID")</f>
        <v>-0.50819999999999999</v>
      </c>
      <c r="F13">
        <f>_xll.RtGet("IDN",D13,"ASK")</f>
        <v>-0.49020000000000002</v>
      </c>
      <c r="G13">
        <f t="shared" si="0"/>
        <v>-0.49919999999999998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EUR</v>
      </c>
      <c r="N13" s="12">
        <v>0</v>
      </c>
      <c r="P13" s="16">
        <f>_xll.RHistory(D13,".Timestamp;.Close","START:"&amp;$P$3&amp;"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">
        <v>500</v>
      </c>
      <c r="E14">
        <f>_xll.RtGet("IDN",D14,"BID")</f>
        <v>-0.50960000000000005</v>
      </c>
      <c r="F14">
        <f>_xll.RtGet("IDN",D14,"ASK")</f>
        <v>-0.49170000000000003</v>
      </c>
      <c r="G14">
        <f t="shared" si="0"/>
        <v>-0.50065000000000004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EUR</v>
      </c>
      <c r="N14" s="12">
        <v>0</v>
      </c>
      <c r="P14" s="16">
        <f>_xll.RHistory(D14,".Timestamp;.Close","START:"&amp;$P$3&amp;"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">
        <v>501</v>
      </c>
      <c r="E15">
        <f>_xll.RtGet("IDN",D15,"BID")</f>
        <v>-0.50600000000000001</v>
      </c>
      <c r="F15">
        <f>_xll.RtGet("IDN",D15,"ASK")</f>
        <v>-0.496</v>
      </c>
      <c r="G15">
        <f t="shared" si="0"/>
        <v>-0.501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EUR</v>
      </c>
      <c r="N15" s="12">
        <v>0</v>
      </c>
      <c r="P15" s="16">
        <f>_xll.RHistory(D15,".Timestamp;.Close","START:"&amp;$P$3&amp;"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">
        <v>502</v>
      </c>
      <c r="E16">
        <f>_xll.RtGet("IDN",D16,"BID")</f>
        <v>-0.50970000000000004</v>
      </c>
      <c r="F16">
        <f>_xll.RtGet("IDN",D16,"ASK")</f>
        <v>-0.49180000000000001</v>
      </c>
      <c r="G16">
        <f t="shared" si="0"/>
        <v>-0.50075000000000003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EUR</v>
      </c>
      <c r="N16" s="12">
        <v>0</v>
      </c>
      <c r="P16" s="16">
        <f>_xll.RHistory(D16,".Timestamp;.Close","START:"&amp;$P$3&amp;"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">
        <v>503</v>
      </c>
      <c r="E17">
        <f>_xll.RtGet("IDN",D17,"BID")</f>
        <v>-0.50980000000000003</v>
      </c>
      <c r="F17">
        <f>_xll.RtGet("IDN",D17,"ASK")</f>
        <v>-0.4919</v>
      </c>
      <c r="G17">
        <f t="shared" si="0"/>
        <v>-0.50085000000000002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EUR</v>
      </c>
      <c r="N17" s="12">
        <v>0</v>
      </c>
      <c r="P17" s="16">
        <f>_xll.RHistory(D17,".Timestamp;.Close","START:"&amp;$P$3&amp;"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">
        <v>504</v>
      </c>
      <c r="E18">
        <f>_xll.RtGet("IDN",D18,"BID")</f>
        <v>-0.50950000000000006</v>
      </c>
      <c r="F18">
        <f>_xll.RtGet("IDN",D18,"ASK")</f>
        <v>-0.49150000000000005</v>
      </c>
      <c r="G18">
        <f t="shared" si="0"/>
        <v>-0.50050000000000006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EUR</v>
      </c>
      <c r="N18" s="12">
        <v>0</v>
      </c>
      <c r="P18" s="16">
        <f>_xll.RHistory(D18,".Timestamp;.Close","START:"&amp;$P$3&amp;"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">
        <v>505</v>
      </c>
      <c r="E19">
        <f>_xll.RtGet("IDN",D19,"BID")</f>
        <v>-0.5091</v>
      </c>
      <c r="F19">
        <f>_xll.RtGet("IDN",D19,"ASK")</f>
        <v>-0.49120000000000003</v>
      </c>
      <c r="G19">
        <f t="shared" si="0"/>
        <v>-0.50014999999999998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EUR</v>
      </c>
      <c r="N19" s="12">
        <v>0</v>
      </c>
      <c r="P19" s="16">
        <f>_xll.RHistory(D19,".Timestamp;.Close","START:"&amp;$P$3&amp;" NBROWS:1 INTERVAL:1D",,"SORT:ASC TSREPEAT:NO")</f>
        <v>36164</v>
      </c>
      <c r="Q19">
        <v>3.02</v>
      </c>
    </row>
    <row r="20" spans="2:17" x14ac:dyDescent="0.25">
      <c r="B20" t="s">
        <v>37</v>
      </c>
      <c r="C20" t="s">
        <v>1</v>
      </c>
      <c r="D20" t="s">
        <v>506</v>
      </c>
      <c r="E20">
        <f>_xll.RtGet("IDN",D20,"BID")</f>
        <v>-0.50819999999999999</v>
      </c>
      <c r="F20">
        <f>_xll.RtGet("IDN",D20,"ASK")</f>
        <v>-0.49010000000000004</v>
      </c>
      <c r="G20">
        <f t="shared" si="0"/>
        <v>-0.49914999999999998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EUR</v>
      </c>
      <c r="N20" s="12">
        <v>0</v>
      </c>
      <c r="P20" s="16">
        <f>_xll.RHistory(D20,".Timestamp;.Close","START:"&amp;$P$3&amp;" NBROWS:1 INTERVAL:1D",,"SORT:ASC TSREPEAT:NO")</f>
        <v>38344</v>
      </c>
      <c r="Q20">
        <v>2.294</v>
      </c>
    </row>
    <row r="21" spans="2:17" x14ac:dyDescent="0.25">
      <c r="B21" t="s">
        <v>39</v>
      </c>
      <c r="C21" t="s">
        <v>1</v>
      </c>
      <c r="D21" t="s">
        <v>507</v>
      </c>
      <c r="E21">
        <f>_xll.RtGet("IDN",D21,"BID")</f>
        <v>-0.50470000000000004</v>
      </c>
      <c r="F21">
        <f>_xll.RtGet("IDN",D21,"ASK")</f>
        <v>-0.48630000000000001</v>
      </c>
      <c r="G21">
        <f t="shared" si="0"/>
        <v>-0.49550000000000005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EUR</v>
      </c>
      <c r="N21" s="12">
        <v>0</v>
      </c>
      <c r="P21" s="16">
        <f>_xll.RHistory(D21,".Timestamp;.Close","START:"&amp;$P$3&amp;" NBROWS:1 INTERVAL:1D",,"SORT:ASC TSREPEAT:NO")</f>
        <v>38344</v>
      </c>
      <c r="Q21">
        <v>2.3450000000000002</v>
      </c>
    </row>
    <row r="22" spans="2:17" x14ac:dyDescent="0.25">
      <c r="B22" t="s">
        <v>41</v>
      </c>
      <c r="C22" t="s">
        <v>1</v>
      </c>
      <c r="D22" t="s">
        <v>508</v>
      </c>
      <c r="E22">
        <f>_xll.RtGet("IDN",D22,"BID")</f>
        <v>-0.48900000000000005</v>
      </c>
      <c r="F22">
        <f>_xll.RtGet("IDN",D22,"ASK")</f>
        <v>-0.47900000000000004</v>
      </c>
      <c r="G22">
        <f t="shared" si="0"/>
        <v>-0.48400000000000004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EUR</v>
      </c>
      <c r="N22" s="12">
        <v>0</v>
      </c>
      <c r="P22" s="16">
        <f>_xll.RHistory(D22,".Timestamp;.Close","START:"&amp;$P$3&amp;"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">
        <v>509</v>
      </c>
      <c r="E23">
        <f>_xll.RtGet("IDN",D23,"BID")</f>
        <v>-0.49170000000000003</v>
      </c>
      <c r="F23">
        <f>_xll.RtGet("IDN",D23,"ASK")</f>
        <v>-0.4718</v>
      </c>
      <c r="G23">
        <f t="shared" si="0"/>
        <v>-0.48175000000000001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EUR</v>
      </c>
      <c r="N23" s="12">
        <v>0</v>
      </c>
      <c r="P23" s="16">
        <f>_xll.RHistory(D23,".Timestamp;.Close","START:"&amp;$P$3&amp;"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">
        <v>510</v>
      </c>
      <c r="E24">
        <f>_xll.RtGet("IDN",D24,"BID")</f>
        <v>-0.44400000000000001</v>
      </c>
      <c r="F24">
        <f>_xll.RtGet("IDN",D24,"ASK")</f>
        <v>-0.434</v>
      </c>
      <c r="G24">
        <f t="shared" si="0"/>
        <v>-0.439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EUR</v>
      </c>
      <c r="N24" s="12">
        <v>0</v>
      </c>
      <c r="P24" s="16">
        <f>_xll.RHistory(D24,".Timestamp;.Close","START:"&amp;$P$3&amp;"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">
        <v>511</v>
      </c>
      <c r="E25">
        <f>_xll.RtGet("IDN",D25,"BID")</f>
        <v>-0.38200000000000001</v>
      </c>
      <c r="F25">
        <f>_xll.RtGet("IDN",D25,"ASK")</f>
        <v>-0.372</v>
      </c>
      <c r="G25">
        <f t="shared" si="0"/>
        <v>-0.377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EUR</v>
      </c>
      <c r="N25" s="12">
        <v>0</v>
      </c>
      <c r="P25" s="16">
        <f>_xll.RHistory(D25,".Timestamp;.Close","START:"&amp;$P$3&amp;"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">
        <v>512</v>
      </c>
      <c r="E26">
        <f>_xll.RtGet("IDN",D26,"BID")</f>
        <v>-0.32300000000000001</v>
      </c>
      <c r="F26">
        <f>_xll.RtGet("IDN",D26,"ASK")</f>
        <v>-0.313</v>
      </c>
      <c r="G26">
        <f t="shared" si="0"/>
        <v>-0.318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EUR</v>
      </c>
      <c r="N26" s="12">
        <v>0</v>
      </c>
      <c r="P26" s="16">
        <f>_xll.RHistory(D26,".Timestamp;.Close","START:"&amp;$P$3&amp;"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">
        <v>513</v>
      </c>
      <c r="E27">
        <f>_xll.RtGet("IDN",D27,"BID")</f>
        <v>-0.26700000000000002</v>
      </c>
      <c r="F27">
        <f>_xll.RtGet("IDN",D27,"ASK")</f>
        <v>-0.25700000000000001</v>
      </c>
      <c r="G27">
        <f t="shared" si="0"/>
        <v>-0.26200000000000001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EUR</v>
      </c>
      <c r="N27" s="12">
        <v>0</v>
      </c>
      <c r="P27" s="16">
        <f>_xll.RHistory(D27,".Timestamp;.Close","START:"&amp;$P$3&amp;"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">
        <v>514</v>
      </c>
      <c r="E28">
        <f>_xll.RtGet("IDN",D28,"BID")</f>
        <v>-0.21300000000000002</v>
      </c>
      <c r="F28">
        <f>_xll.RtGet("IDN",D28,"ASK")</f>
        <v>-0.20300000000000001</v>
      </c>
      <c r="G28">
        <f t="shared" si="0"/>
        <v>-0.20800000000000002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1"/>
        <v>EUR</v>
      </c>
      <c r="N28" s="12">
        <v>0</v>
      </c>
      <c r="P28" s="16">
        <f>_xll.RHistory(D28,".Timestamp;.Close","START:"&amp;$P$3&amp;"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">
        <v>515</v>
      </c>
      <c r="E29">
        <f>_xll.RtGet("IDN",D29,"BID")</f>
        <v>-0.16600000000000001</v>
      </c>
      <c r="F29">
        <f>_xll.RtGet("IDN",D29,"ASK")</f>
        <v>-0.156</v>
      </c>
      <c r="G29">
        <f t="shared" si="0"/>
        <v>-0.161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1"/>
        <v>EUR</v>
      </c>
      <c r="N29" s="12">
        <v>0</v>
      </c>
      <c r="P29" s="16">
        <f>_xll.RHistory(D29,".Timestamp;.Close","START:"&amp;$P$3&amp;"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">
        <v>516</v>
      </c>
      <c r="E30">
        <f>_xll.RtGet("IDN",D30,"BID")</f>
        <v>-0.12200000000000001</v>
      </c>
      <c r="F30">
        <f>_xll.RtGet("IDN",D30,"ASK")</f>
        <v>-0.112</v>
      </c>
      <c r="G30">
        <f t="shared" si="0"/>
        <v>-0.11700000000000001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EUR</v>
      </c>
      <c r="N30" s="12">
        <v>0</v>
      </c>
      <c r="P30" s="16">
        <f>_xll.RHistory(D30,".Timestamp;.Close","START:"&amp;$P$3&amp;"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">
        <v>517</v>
      </c>
      <c r="E31">
        <f>_xll.RtGet("IDN",D31,"BID")</f>
        <v>-8.1000000000000003E-2</v>
      </c>
      <c r="F31">
        <f>_xll.RtGet("IDN",D31,"ASK")</f>
        <v>-7.1000000000000008E-2</v>
      </c>
      <c r="G31">
        <f t="shared" si="0"/>
        <v>-7.6000000000000012E-2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>B$2</f>
        <v>EUR</v>
      </c>
      <c r="N31" s="12">
        <v>0</v>
      </c>
      <c r="P31" s="16">
        <f>_xll.RHistory(D31,".Timestamp;.Close","START:"&amp;$P$3&amp;"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">
        <v>518</v>
      </c>
      <c r="E32">
        <f>_xll.RtGet("IDN",D32,"BID")</f>
        <v>0.13600000000000001</v>
      </c>
      <c r="F32">
        <f>_xll.RtGet("IDN",D32,"ASK")</f>
        <v>0.14600000000000002</v>
      </c>
      <c r="G32">
        <f t="shared" ref="G32:G34" si="2">AVERAGE(E32:F32)</f>
        <v>0.14100000000000001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:M33" si="3">B$2</f>
        <v>EUR</v>
      </c>
      <c r="N32" s="12">
        <v>0</v>
      </c>
      <c r="P32" s="16">
        <f>_xll.RHistory(D32,".Timestamp;.Close","START:"&amp;$P$3&amp;"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">
        <v>519</v>
      </c>
      <c r="E33">
        <f>_xll.RtGet("IDN",D33,"BID")</f>
        <v>0.11700000000000001</v>
      </c>
      <c r="F33">
        <f>_xll.RtGet("IDN",D33,"ASK")</f>
        <v>0.127</v>
      </c>
      <c r="G33">
        <f t="shared" si="2"/>
        <v>0.122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EUR</v>
      </c>
      <c r="N33" s="12">
        <v>0</v>
      </c>
      <c r="P33" s="16">
        <f>_xll.RHistory(D33,".Timestamp;.Close","START:"&amp;$P$3&amp;"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">
        <v>520</v>
      </c>
      <c r="E34">
        <f>_xll.RtGet("IDN",D34,"BID")</f>
        <v>7.4999999999999997E-2</v>
      </c>
      <c r="F34">
        <f>_xll.RtGet("IDN",D34,"ASK")</f>
        <v>8.5000000000000006E-2</v>
      </c>
      <c r="G34">
        <f t="shared" si="2"/>
        <v>0.08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>B$2</f>
        <v>EUR</v>
      </c>
      <c r="N34" s="12">
        <v>0</v>
      </c>
      <c r="P34" s="16">
        <f>_xll.RHistory(D34,".Timestamp;.Close","START:"&amp;$P$3&amp;" NBROWS:1 INTERVAL:1D",,"SORT:ASC TSREPEAT:NO")</f>
        <v>39450</v>
      </c>
      <c r="Q34">
        <v>4.5389999999999997</v>
      </c>
    </row>
    <row r="35" spans="2:20" x14ac:dyDescent="0.25">
      <c r="B35" t="s">
        <v>74</v>
      </c>
      <c r="C35" t="s">
        <v>2</v>
      </c>
      <c r="D35" t="s">
        <v>233</v>
      </c>
      <c r="G35">
        <f>_xll.RtGet("IDN",D35,"PRIMACT_1")</f>
        <v>-0.44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>B$2</f>
        <v>EUR</v>
      </c>
      <c r="N35" s="12">
        <v>0</v>
      </c>
      <c r="P35" s="16">
        <f>_xll.RHistory(D35,".Timestamp;.Close","START:"&amp;$P$3&amp;" NBROWS:1 INTERVAL:1D",,"SORT:ASC TSREPEAT:NO")</f>
        <v>36164</v>
      </c>
      <c r="Q35">
        <v>3.2</v>
      </c>
    </row>
    <row r="36" spans="2:20" x14ac:dyDescent="0.25">
      <c r="B36" t="s">
        <v>69</v>
      </c>
      <c r="C36" t="s">
        <v>2</v>
      </c>
      <c r="D36" t="s">
        <v>228</v>
      </c>
      <c r="G36">
        <f>_xll.RtGet("IDN",D36,"PRIMACT_1")</f>
        <v>-0.50600000000000001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:M40" si="4">B$2</f>
        <v>EUR</v>
      </c>
      <c r="N36" s="12">
        <v>0</v>
      </c>
      <c r="P36" s="16">
        <f>_xll.RHistory(D36,".Timestamp;.Close","START:"&amp;$P$3&amp;"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229</v>
      </c>
      <c r="G37">
        <f>_xll.RtGet("IDN",D37,"PRIMACT_1")</f>
        <v>-0.45700000000000002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EUR</v>
      </c>
      <c r="N37" s="12">
        <v>0</v>
      </c>
      <c r="P37" s="16">
        <f>_xll.RHistory(D37,".Timestamp;.Close","START:"&amp;$P$3&amp;" NBROWS:1 INTERVAL:1D",,"SORT:ASC TSREPEAT:NO")</f>
        <v>33108</v>
      </c>
      <c r="Q37">
        <v>8.25</v>
      </c>
    </row>
    <row r="38" spans="2:20" x14ac:dyDescent="0.25">
      <c r="B38" t="s">
        <v>7</v>
      </c>
      <c r="C38" t="s">
        <v>2</v>
      </c>
      <c r="D38" t="s">
        <v>230</v>
      </c>
      <c r="G38">
        <f>_xll.RtGet("IDN",D38,"PRIMACT_1")</f>
        <v>-0.373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4"/>
        <v>EUR</v>
      </c>
      <c r="N38" s="12">
        <v>0</v>
      </c>
      <c r="P38" s="16">
        <f>_xll.RHistory(D38,".Timestamp;.Close","START:"&amp;$P$3&amp;" NBROWS:1 INTERVAL:1D",,"SORT:ASC TSREPEAT:NO")</f>
        <v>33029</v>
      </c>
      <c r="Q38">
        <v>8.3000000000000007</v>
      </c>
    </row>
    <row r="39" spans="2:20" x14ac:dyDescent="0.25">
      <c r="B39" t="s">
        <v>10</v>
      </c>
      <c r="C39" t="s">
        <v>2</v>
      </c>
      <c r="D39" t="s">
        <v>231</v>
      </c>
      <c r="G39">
        <f>_xll.RtGet("IDN",D39,"PRIMACT_1")</f>
        <v>-0.30599999999999999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4"/>
        <v>EUR</v>
      </c>
      <c r="N39" s="12">
        <v>0</v>
      </c>
      <c r="P39" s="16">
        <f>_xll.RHistory(D39,".Timestamp;.Close","START:"&amp;$P$3&amp;" NBROWS:1 INTERVAL:1D",,"SORT:ASC TSREPEAT:NO")</f>
        <v>33029</v>
      </c>
      <c r="Q39">
        <v>8.6</v>
      </c>
    </row>
    <row r="40" spans="2:20" x14ac:dyDescent="0.25">
      <c r="B40" t="s">
        <v>16</v>
      </c>
      <c r="C40" t="s">
        <v>2</v>
      </c>
      <c r="D40" t="s">
        <v>232</v>
      </c>
      <c r="G40">
        <f>_xll.RtGet("IDN",D40,"PRIMACT_1")</f>
        <v>-0.189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4"/>
        <v>EUR</v>
      </c>
      <c r="N40" s="12">
        <v>0</v>
      </c>
      <c r="P40" s="16">
        <f>_xll.RHistory(D40,".Timestamp;.Close","START:"&amp;$P$3&amp;" NBROWS:1 INTERVAL:1D",,"SORT:ASC TSREPEAT:NO")</f>
        <v>33108</v>
      </c>
      <c r="Q40">
        <v>8.0129999999999999</v>
      </c>
    </row>
    <row r="41" spans="2:20" x14ac:dyDescent="0.25">
      <c r="B41" t="s">
        <v>8</v>
      </c>
      <c r="C41" t="s">
        <v>33</v>
      </c>
      <c r="D41" t="s">
        <v>202</v>
      </c>
      <c r="E41">
        <f>_xll.RtGet("IDN",D41,"BID")</f>
        <v>-0.36899999999999999</v>
      </c>
      <c r="F41">
        <f>_xll.RtGet("IDN",D41,"ASK")</f>
        <v>-0.34900000000000003</v>
      </c>
      <c r="G41">
        <f t="shared" ref="G41" si="5">AVERAGE(E41:F41)</f>
        <v>-0.35899999999999999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>B$2</f>
        <v>EUR</v>
      </c>
      <c r="N41" s="12" t="s">
        <v>7</v>
      </c>
      <c r="P41" s="16">
        <f>_xll.RHistory(D41,".Timestamp;.Close","START:"&amp;$P$3&amp;" NBROWS:1 INTERVAL:1D",,"SORT:ASC TSREPEAT:NO")</f>
        <v>34705</v>
      </c>
      <c r="Q41">
        <v>6.44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9</v>
      </c>
      <c r="C42" t="s">
        <v>33</v>
      </c>
      <c r="D42" t="s">
        <v>203</v>
      </c>
      <c r="E42">
        <f>_xll.RtGet("IDN",D42,"BID")</f>
        <v>-0.36499999999999999</v>
      </c>
      <c r="F42">
        <f>_xll.RtGet("IDN",D42,"ASK")</f>
        <v>-0.34500000000000003</v>
      </c>
      <c r="G42">
        <f t="shared" ref="G42:G66" si="6">AVERAGE(E42:F42)</f>
        <v>-0.35499999999999998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ref="M42:M66" si="7">B$2</f>
        <v>EUR</v>
      </c>
      <c r="N42" s="12" t="s">
        <v>7</v>
      </c>
      <c r="P42" s="16">
        <f>_xll.RHistory(D42,".Timestamp;.Close","START:"&amp;$P$3&amp;" NBROWS:1 INTERVAL:1D",,"SORT:ASC TSREPEAT:NO")</f>
        <v>34705</v>
      </c>
      <c r="Q42">
        <v>6.62</v>
      </c>
      <c r="S42" t="str">
        <f>_xll.RtGet("IDN",D42,"GV3_TEXT")</f>
        <v>2X5</v>
      </c>
      <c r="T42" s="16" t="e">
        <f t="shared" ref="T42:T66" si="8">DATE(RIGHT(S42,2)+100,MID(S42,3,2)+LEFT(N42,1),LEFT(S42,2))</f>
        <v>#VALUE!</v>
      </c>
    </row>
    <row r="43" spans="2:20" x14ac:dyDescent="0.25">
      <c r="B43" t="s">
        <v>10</v>
      </c>
      <c r="C43" t="s">
        <v>33</v>
      </c>
      <c r="D43" t="s">
        <v>204</v>
      </c>
      <c r="E43">
        <f>_xll.RtGet("IDN",D43,"BID")</f>
        <v>-0.36</v>
      </c>
      <c r="F43">
        <f>_xll.RtGet("IDN",D43,"ASK")</f>
        <v>-0.34</v>
      </c>
      <c r="G43">
        <f t="shared" si="6"/>
        <v>-0.35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EUR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6.78</v>
      </c>
      <c r="S43" t="str">
        <f>_xll.RtGet("IDN",D43,"GV3_TEXT")</f>
        <v>3X6</v>
      </c>
      <c r="T43" s="16" t="e">
        <f t="shared" si="8"/>
        <v>#VALUE!</v>
      </c>
    </row>
    <row r="44" spans="2:20" x14ac:dyDescent="0.25">
      <c r="B44" t="s">
        <v>11</v>
      </c>
      <c r="C44" t="s">
        <v>33</v>
      </c>
      <c r="D44" t="s">
        <v>205</v>
      </c>
      <c r="E44">
        <f>_xll.RtGet("IDN",D44,"BID")</f>
        <v>-0.36799999999999999</v>
      </c>
      <c r="F44">
        <f>_xll.RtGet("IDN",D44,"ASK")</f>
        <v>-0.34800000000000003</v>
      </c>
      <c r="G44">
        <f t="shared" si="6"/>
        <v>-0.35799999999999998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EUR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6.92</v>
      </c>
      <c r="S44" t="str">
        <f>_xll.RtGet("IDN",D44,"GV3_TEXT")</f>
        <v>4X7</v>
      </c>
      <c r="T44" s="16" t="e">
        <f t="shared" si="8"/>
        <v>#VALUE!</v>
      </c>
    </row>
    <row r="45" spans="2:20" x14ac:dyDescent="0.25">
      <c r="B45" t="s">
        <v>12</v>
      </c>
      <c r="C45" t="s">
        <v>33</v>
      </c>
      <c r="D45" t="s">
        <v>206</v>
      </c>
      <c r="E45">
        <f>_xll.RtGet("IDN",D45,"BID")</f>
        <v>-0.372</v>
      </c>
      <c r="F45">
        <f>_xll.RtGet("IDN",D45,"ASK")</f>
        <v>-0.35199999999999998</v>
      </c>
      <c r="G45">
        <f t="shared" si="6"/>
        <v>-0.36199999999999999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7"/>
        <v>EUR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7.08</v>
      </c>
      <c r="S45" t="str">
        <f>_xll.RtGet("IDN",D45,"GV3_TEXT")</f>
        <v xml:space="preserve">5X8   </v>
      </c>
      <c r="T45" s="16" t="e">
        <f t="shared" si="8"/>
        <v>#VALUE!</v>
      </c>
    </row>
    <row r="46" spans="2:20" x14ac:dyDescent="0.25">
      <c r="B46" t="s">
        <v>13</v>
      </c>
      <c r="C46" t="s">
        <v>33</v>
      </c>
      <c r="D46" t="s">
        <v>207</v>
      </c>
      <c r="E46">
        <f>_xll.RtGet("IDN",D46,"BID")</f>
        <v>-0.375</v>
      </c>
      <c r="F46">
        <f>_xll.RtGet("IDN",D46,"ASK")</f>
        <v>-0.35499999999999998</v>
      </c>
      <c r="G46">
        <f t="shared" si="6"/>
        <v>-0.36499999999999999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7"/>
        <v>EUR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7.21</v>
      </c>
      <c r="S46" t="str">
        <f>_xll.RtGet("IDN",D46,"GV3_TEXT")</f>
        <v>6X9</v>
      </c>
      <c r="T46" s="16" t="e">
        <f t="shared" si="8"/>
        <v>#VALUE!</v>
      </c>
    </row>
    <row r="47" spans="2:20" x14ac:dyDescent="0.25">
      <c r="B47" t="s">
        <v>14</v>
      </c>
      <c r="C47" t="s">
        <v>33</v>
      </c>
      <c r="D47" t="s">
        <v>208</v>
      </c>
      <c r="E47">
        <f>_xll.RtGet("IDN",D47,"BID")</f>
        <v>-0.37</v>
      </c>
      <c r="F47">
        <f>_xll.RtGet("IDN",D47,"ASK")</f>
        <v>-0.35000000000000003</v>
      </c>
      <c r="G47">
        <f t="shared" si="6"/>
        <v>-0.36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7"/>
        <v>EUR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6.89</v>
      </c>
      <c r="S47" t="str">
        <f>_xll.RtGet("IDN",D47,"GV3_TEXT")</f>
        <v>7X10</v>
      </c>
      <c r="T47" s="16" t="e">
        <f t="shared" si="8"/>
        <v>#VALUE!</v>
      </c>
    </row>
    <row r="48" spans="2:20" x14ac:dyDescent="0.25">
      <c r="B48" t="s">
        <v>15</v>
      </c>
      <c r="C48" t="s">
        <v>33</v>
      </c>
      <c r="D48" t="s">
        <v>209</v>
      </c>
      <c r="E48">
        <f>_xll.RtGet("IDN",D48,"BID")</f>
        <v>-0.37</v>
      </c>
      <c r="F48">
        <f>_xll.RtGet("IDN",D48,"ASK")</f>
        <v>-0.35000000000000003</v>
      </c>
      <c r="G48">
        <f t="shared" si="6"/>
        <v>-0.36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7"/>
        <v>EUR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7.03</v>
      </c>
      <c r="S48" t="str">
        <f>_xll.RtGet("IDN",D48,"GV3_TEXT")</f>
        <v>8X11</v>
      </c>
      <c r="T48" s="16" t="e">
        <f t="shared" si="8"/>
        <v>#VALUE!</v>
      </c>
    </row>
    <row r="49" spans="2:20" x14ac:dyDescent="0.25">
      <c r="B49" t="s">
        <v>16</v>
      </c>
      <c r="C49" t="s">
        <v>33</v>
      </c>
      <c r="D49" t="s">
        <v>210</v>
      </c>
      <c r="E49">
        <f>_xll.RtGet("IDN",D49,"BID")</f>
        <v>-0.36</v>
      </c>
      <c r="F49">
        <f>_xll.RtGet("IDN",D49,"ASK")</f>
        <v>-0.34</v>
      </c>
      <c r="G49">
        <f t="shared" si="6"/>
        <v>-0.35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7"/>
        <v>EUR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7.65</v>
      </c>
      <c r="S49" t="str">
        <f>_xll.RtGet("IDN",D49,"GV3_TEXT")</f>
        <v>9X12</v>
      </c>
      <c r="T49" s="16" t="e">
        <f t="shared" si="8"/>
        <v>#VALUE!</v>
      </c>
    </row>
    <row r="50" spans="2:20" x14ac:dyDescent="0.25">
      <c r="B50" t="s">
        <v>376</v>
      </c>
      <c r="C50" t="s">
        <v>33</v>
      </c>
      <c r="D50" t="s">
        <v>211</v>
      </c>
      <c r="E50">
        <f>_xll.RtGet("IDN",D50,"BID")</f>
        <v>-0.36</v>
      </c>
      <c r="F50">
        <f>_xll.RtGet("IDN",D50,"ASK")</f>
        <v>-0.34</v>
      </c>
      <c r="G50">
        <f t="shared" si="6"/>
        <v>-0.35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7"/>
        <v>EUR</v>
      </c>
      <c r="N50" s="12" t="s">
        <v>7</v>
      </c>
      <c r="P50" s="16">
        <f>_xll.RHistory(D50,".Timestamp;.Close","START:"&amp;$P$3&amp;"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8"/>
        <v>#VALUE!</v>
      </c>
    </row>
    <row r="51" spans="2:20" x14ac:dyDescent="0.25">
      <c r="B51" t="s">
        <v>134</v>
      </c>
      <c r="C51" t="s">
        <v>33</v>
      </c>
      <c r="D51" t="s">
        <v>212</v>
      </c>
      <c r="E51">
        <f>_xll.RtGet("IDN",D51,"BID")</f>
        <v>-0.35000000000000003</v>
      </c>
      <c r="F51">
        <f>_xll.RtGet("IDN",D51,"ASK")</f>
        <v>-0.3</v>
      </c>
      <c r="G51">
        <f t="shared" si="6"/>
        <v>-0.32500000000000001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7"/>
        <v>EUR</v>
      </c>
      <c r="N51" s="12" t="s">
        <v>7</v>
      </c>
      <c r="P51" s="16">
        <f>_xll.RHistory(D51,".Timestamp;.Close","START:"&amp;$P$3&amp;"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8"/>
        <v>#VALUE!</v>
      </c>
    </row>
    <row r="52" spans="2:20" x14ac:dyDescent="0.25">
      <c r="B52" t="s">
        <v>377</v>
      </c>
      <c r="C52" t="s">
        <v>33</v>
      </c>
      <c r="D52" t="s">
        <v>213</v>
      </c>
      <c r="E52">
        <f>_xll.RtGet("IDN",D52,"BID")</f>
        <v>-0.32</v>
      </c>
      <c r="F52">
        <f>_xll.RtGet("IDN",D52,"ASK")</f>
        <v>-0.27</v>
      </c>
      <c r="G52">
        <f t="shared" si="6"/>
        <v>-0.29500000000000004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7"/>
        <v>EUR</v>
      </c>
      <c r="N52" s="12" t="s">
        <v>7</v>
      </c>
      <c r="P52" s="16">
        <f>_xll.RHistory(D52,".Timestamp;.Close","START:"&amp;$P$3&amp;"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8"/>
        <v>#VALUE!</v>
      </c>
    </row>
    <row r="53" spans="2:20" x14ac:dyDescent="0.25">
      <c r="B53" t="s">
        <v>17</v>
      </c>
      <c r="C53" t="s">
        <v>33</v>
      </c>
      <c r="D53" t="s">
        <v>214</v>
      </c>
      <c r="E53">
        <f>_xll.RtGet("IDN",D53,"BID")</f>
        <v>-0.3</v>
      </c>
      <c r="F53">
        <f>_xll.RtGet("IDN",D53,"ASK")</f>
        <v>-0.25</v>
      </c>
      <c r="G53">
        <f t="shared" si="6"/>
        <v>-0.27500000000000002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7"/>
        <v>EUR</v>
      </c>
      <c r="N53" s="12" t="s">
        <v>7</v>
      </c>
      <c r="P53" s="16">
        <f>_xll.RHistory(D53,".Timestamp;.Close","START:"&amp;$P$3&amp;"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8"/>
        <v>#VALUE!</v>
      </c>
    </row>
    <row r="54" spans="2:20" x14ac:dyDescent="0.25">
      <c r="B54" t="s">
        <v>11</v>
      </c>
      <c r="C54" t="s">
        <v>33</v>
      </c>
      <c r="D54" t="s">
        <v>215</v>
      </c>
      <c r="E54">
        <f>_xll.RtGet("IDN",D54,"BID")</f>
        <v>-0.29899999999999999</v>
      </c>
      <c r="F54">
        <f>_xll.RtGet("IDN",D54,"ASK")</f>
        <v>-0.27900000000000003</v>
      </c>
      <c r="G54">
        <f t="shared" si="6"/>
        <v>-0.28900000000000003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7"/>
        <v>EUR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6.82</v>
      </c>
      <c r="S54" t="str">
        <f>_xll.RtGet("IDN",D54,"GV3_TEXT")</f>
        <v>1X7</v>
      </c>
      <c r="T54" s="16" t="e">
        <f t="shared" si="8"/>
        <v>#VALUE!</v>
      </c>
    </row>
    <row r="55" spans="2:20" x14ac:dyDescent="0.25">
      <c r="B55" t="s">
        <v>12</v>
      </c>
      <c r="C55" t="s">
        <v>33</v>
      </c>
      <c r="D55" t="s">
        <v>216</v>
      </c>
      <c r="E55">
        <f>_xll.RtGet("IDN",D55,"BID")</f>
        <v>-0.29799999999999999</v>
      </c>
      <c r="F55">
        <f>_xll.RtGet("IDN",D55,"ASK")</f>
        <v>-0.27800000000000002</v>
      </c>
      <c r="G55">
        <f t="shared" si="6"/>
        <v>-0.28800000000000003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7"/>
        <v>EUR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6.93</v>
      </c>
      <c r="S55" t="str">
        <f>_xll.RtGet("IDN",D55,"GV3_TEXT")</f>
        <v>2X8</v>
      </c>
      <c r="T55" s="16" t="e">
        <f t="shared" si="8"/>
        <v>#VALUE!</v>
      </c>
    </row>
    <row r="56" spans="2:20" x14ac:dyDescent="0.25">
      <c r="B56" s="26" t="s">
        <v>411</v>
      </c>
      <c r="C56" t="s">
        <v>33</v>
      </c>
      <c r="D56" t="s">
        <v>217</v>
      </c>
      <c r="E56">
        <f>_xll.RtGet("IDN",D56,"BID")</f>
        <v>-0.187</v>
      </c>
      <c r="F56">
        <f>_xll.RtGet("IDN",D56,"ASK")</f>
        <v>-0.17699999999999999</v>
      </c>
      <c r="G56">
        <f t="shared" si="6"/>
        <v>-0.182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7"/>
        <v>EUR</v>
      </c>
      <c r="N56" s="12" t="s">
        <v>118</v>
      </c>
      <c r="P56" s="16">
        <f>_xll.RHistory(D56,".Timestamp;.Close","START:"&amp;$P$3&amp;"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8"/>
        <v>#VALUE!</v>
      </c>
    </row>
    <row r="57" spans="2:20" x14ac:dyDescent="0.25">
      <c r="B57" t="s">
        <v>13</v>
      </c>
      <c r="C57" t="s">
        <v>33</v>
      </c>
      <c r="D57" t="s">
        <v>218</v>
      </c>
      <c r="E57">
        <f>_xll.RtGet("IDN",D57,"BID")</f>
        <v>-0.29799999999999999</v>
      </c>
      <c r="F57">
        <f>_xll.RtGet("IDN",D57,"ASK")</f>
        <v>-0.27800000000000002</v>
      </c>
      <c r="G57">
        <f t="shared" si="6"/>
        <v>-0.28800000000000003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7"/>
        <v>EUR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7.06</v>
      </c>
      <c r="S57" t="str">
        <f>_xll.RtGet("IDN",D57,"GV3_TEXT")</f>
        <v>3X9</v>
      </c>
      <c r="T57" s="16" t="e">
        <f t="shared" si="8"/>
        <v>#VALUE!</v>
      </c>
    </row>
    <row r="58" spans="2:20" x14ac:dyDescent="0.25">
      <c r="B58" t="s">
        <v>376</v>
      </c>
      <c r="C58" t="s">
        <v>33</v>
      </c>
      <c r="D58" t="s">
        <v>219</v>
      </c>
      <c r="E58">
        <f>_xll.RtGet("IDN",D58,"BID")</f>
        <v>-0.19</v>
      </c>
      <c r="F58">
        <f>_xll.RtGet("IDN",D58,"ASK")</f>
        <v>-0.18</v>
      </c>
      <c r="G58">
        <f t="shared" si="6"/>
        <v>-0.185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7"/>
        <v>EUR</v>
      </c>
      <c r="N58" s="12" t="s">
        <v>118</v>
      </c>
      <c r="P58" s="16">
        <f>_xll.RHistory(D58,".Timestamp;.Close","START:"&amp;$P$3&amp;"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8"/>
        <v>#VALUE!</v>
      </c>
    </row>
    <row r="59" spans="2:20" x14ac:dyDescent="0.25">
      <c r="B59" t="s">
        <v>14</v>
      </c>
      <c r="C59" t="s">
        <v>33</v>
      </c>
      <c r="D59" t="s">
        <v>220</v>
      </c>
      <c r="E59">
        <f>_xll.RtGet("IDN",D59,"BID")</f>
        <v>-0.29799999999999999</v>
      </c>
      <c r="F59">
        <f>_xll.RtGet("IDN",D59,"ASK")</f>
        <v>-0.27800000000000002</v>
      </c>
      <c r="G59">
        <f t="shared" si="6"/>
        <v>-0.28800000000000003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7"/>
        <v>EUR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7.2</v>
      </c>
      <c r="S59" t="str">
        <f>_xll.RtGet("IDN",D59,"GV3_TEXT")</f>
        <v>4X10</v>
      </c>
      <c r="T59" s="16" t="e">
        <f t="shared" si="8"/>
        <v>#VALUE!</v>
      </c>
    </row>
    <row r="60" spans="2:20" x14ac:dyDescent="0.25">
      <c r="B60" t="s">
        <v>15</v>
      </c>
      <c r="C60" t="s">
        <v>33</v>
      </c>
      <c r="D60" t="s">
        <v>221</v>
      </c>
      <c r="E60">
        <f>_xll.RtGet("IDN",D60,"BID")</f>
        <v>-0.3</v>
      </c>
      <c r="F60">
        <f>_xll.RtGet("IDN",D60,"ASK")</f>
        <v>-0.28000000000000003</v>
      </c>
      <c r="G60">
        <f t="shared" si="6"/>
        <v>-0.29000000000000004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7"/>
        <v>EUR</v>
      </c>
      <c r="N60" s="12" t="s">
        <v>10</v>
      </c>
      <c r="P60" s="16">
        <f>_xll.RHistory(D60,".Timestamp;.Close","START:"&amp;$P$3&amp;" NBROWS:1 INTERVAL:1D",,"SORT:ASC TSREPEAT:NO")</f>
        <v>34705</v>
      </c>
      <c r="Q60">
        <v>7.36</v>
      </c>
      <c r="S60" t="str">
        <f>_xll.RtGet("IDN",D60,"GV3_TEXT")</f>
        <v>5X11</v>
      </c>
      <c r="T60" s="16" t="e">
        <f t="shared" si="8"/>
        <v>#VALUE!</v>
      </c>
    </row>
    <row r="61" spans="2:20" x14ac:dyDescent="0.25">
      <c r="B61" t="s">
        <v>16</v>
      </c>
      <c r="C61" t="s">
        <v>33</v>
      </c>
      <c r="D61" t="s">
        <v>222</v>
      </c>
      <c r="E61">
        <f>_xll.RtGet("IDN",D61,"BID")</f>
        <v>-0.3</v>
      </c>
      <c r="F61">
        <f>_xll.RtGet("IDN",D61,"ASK")</f>
        <v>-0.28000000000000003</v>
      </c>
      <c r="G61">
        <f t="shared" si="6"/>
        <v>-0.29000000000000004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7"/>
        <v>EUR</v>
      </c>
      <c r="N61" s="12" t="s">
        <v>10</v>
      </c>
      <c r="P61" s="16">
        <f>_xll.RHistory(D61,".Timestamp;.Close","START:"&amp;$P$3&amp;" NBROWS:1 INTERVAL:1D",,"SORT:ASC TSREPEAT:NO")</f>
        <v>34705</v>
      </c>
      <c r="Q61">
        <v>7.52</v>
      </c>
      <c r="S61" t="str">
        <f>_xll.RtGet("IDN",D61,"GV3_TEXT")</f>
        <v>6X12</v>
      </c>
      <c r="T61" s="16" t="e">
        <f t="shared" si="8"/>
        <v>#VALUE!</v>
      </c>
    </row>
    <row r="62" spans="2:20" x14ac:dyDescent="0.25">
      <c r="B62" t="s">
        <v>376</v>
      </c>
      <c r="C62" t="s">
        <v>33</v>
      </c>
      <c r="D62" t="s">
        <v>223</v>
      </c>
      <c r="E62">
        <f>_xll.RtGet("IDN",D62,"BID")</f>
        <v>-0.28999999999999998</v>
      </c>
      <c r="F62">
        <f>_xll.RtGet("IDN",D62,"ASK")</f>
        <v>-0.27</v>
      </c>
      <c r="G62">
        <f t="shared" si="6"/>
        <v>-0.28000000000000003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7"/>
        <v>EUR</v>
      </c>
      <c r="N62" s="12" t="s">
        <v>10</v>
      </c>
      <c r="P62" s="16">
        <f>_xll.RHistory(D62,".Timestamp;.Close","START:"&amp;$P$3&amp;"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8"/>
        <v>#VALUE!</v>
      </c>
    </row>
    <row r="63" spans="2:20" x14ac:dyDescent="0.25">
      <c r="B63" t="s">
        <v>134</v>
      </c>
      <c r="C63" t="s">
        <v>33</v>
      </c>
      <c r="D63" t="s">
        <v>224</v>
      </c>
      <c r="E63">
        <f>_xll.RtGet("IDN",D63,"BID")</f>
        <v>-0.27</v>
      </c>
      <c r="F63">
        <f>_xll.RtGet("IDN",D63,"ASK")</f>
        <v>-0.25</v>
      </c>
      <c r="G63">
        <f t="shared" si="6"/>
        <v>-0.26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si="7"/>
        <v>EUR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8.27</v>
      </c>
      <c r="S63" t="str">
        <f>_xll.RtGet("IDN",D63,"GV3_TEXT")</f>
        <v>12X18</v>
      </c>
      <c r="T63" s="16" t="e">
        <f t="shared" si="8"/>
        <v>#VALUE!</v>
      </c>
    </row>
    <row r="64" spans="2:20" x14ac:dyDescent="0.25">
      <c r="B64" t="s">
        <v>17</v>
      </c>
      <c r="C64" t="s">
        <v>33</v>
      </c>
      <c r="D64" t="s">
        <v>225</v>
      </c>
      <c r="E64">
        <f>_xll.RtGet("IDN",D64,"BID")</f>
        <v>-0.224</v>
      </c>
      <c r="F64">
        <f>_xll.RtGet("IDN",D64,"ASK")</f>
        <v>-0.20400000000000001</v>
      </c>
      <c r="G64">
        <f t="shared" si="6"/>
        <v>-0.21400000000000002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7"/>
        <v>EUR</v>
      </c>
      <c r="N64" s="12" t="s">
        <v>10</v>
      </c>
      <c r="P64" s="16">
        <f>_xll.RHistory(D64,".Timestamp;.Close","START:"&amp;$P$3&amp;" NBROWS:1 INTERVAL:1D",,"SORT:ASC TSREPEAT:NO")</f>
        <v>34705</v>
      </c>
      <c r="Q64">
        <v>8.31</v>
      </c>
      <c r="S64" t="str">
        <f>_xll.RtGet("IDN",D64,"GV3_TEXT")</f>
        <v>18X24</v>
      </c>
      <c r="T64" s="16" t="e">
        <f t="shared" si="8"/>
        <v>#VALUE!</v>
      </c>
    </row>
    <row r="65" spans="2:20" x14ac:dyDescent="0.25">
      <c r="B65" t="s">
        <v>134</v>
      </c>
      <c r="C65" t="s">
        <v>33</v>
      </c>
      <c r="D65" t="s">
        <v>226</v>
      </c>
      <c r="E65">
        <f>_xll.RtGet("IDN",D65,"BID")</f>
        <v>-0.2</v>
      </c>
      <c r="F65">
        <f>_xll.RtGet("IDN",D65,"ASK")</f>
        <v>-0.18</v>
      </c>
      <c r="G65">
        <f t="shared" si="6"/>
        <v>-0.19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7"/>
        <v>EUR</v>
      </c>
      <c r="N65" s="12" t="s">
        <v>118</v>
      </c>
      <c r="P65" s="16">
        <f>_xll.RHistory(D65,".Timestamp;.Close","START:"&amp;$P$3&amp;" NBROWS:1 INTERVAL:1D",,"SORT:ASC TSREPEAT:NO")</f>
        <v>34705</v>
      </c>
      <c r="Q65">
        <v>8.0299999999999994</v>
      </c>
      <c r="S65" t="str">
        <f>_xll.RtGet("IDN",D65,"GV3_TEXT")</f>
        <v>6X18</v>
      </c>
      <c r="T65" s="16" t="e">
        <f t="shared" si="8"/>
        <v>#VALUE!</v>
      </c>
    </row>
    <row r="66" spans="2:20" x14ac:dyDescent="0.25">
      <c r="B66" t="s">
        <v>17</v>
      </c>
      <c r="C66" t="s">
        <v>33</v>
      </c>
      <c r="D66" t="s">
        <v>227</v>
      </c>
      <c r="E66">
        <f>_xll.RtGet("IDN",D66,"BID")</f>
        <v>-0.16500000000000001</v>
      </c>
      <c r="F66">
        <f>_xll.RtGet("IDN",D66,"ASK")</f>
        <v>-0.155</v>
      </c>
      <c r="G66">
        <f t="shared" si="6"/>
        <v>-0.16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7"/>
        <v>EUR</v>
      </c>
      <c r="N66" s="12" t="s">
        <v>118</v>
      </c>
      <c r="P66" s="16">
        <f>_xll.RHistory(D66,".Timestamp;.Close","START:"&amp;$P$3&amp;" NBROWS:1 INTERVAL:1D",,"SORT:ASC TSREPEAT:NO")</f>
        <v>34705</v>
      </c>
      <c r="Q66">
        <v>8.56</v>
      </c>
      <c r="S66" t="str">
        <f>_xll.RtGet("IDN",D66,"GV3_TEXT")</f>
        <v>12X24</v>
      </c>
      <c r="T66" s="16" t="e">
        <f t="shared" si="8"/>
        <v>#VALUE!</v>
      </c>
    </row>
    <row r="67" spans="2:20" x14ac:dyDescent="0.25">
      <c r="B67" t="s">
        <v>16</v>
      </c>
      <c r="C67" t="s">
        <v>3</v>
      </c>
      <c r="D67" t="s">
        <v>153</v>
      </c>
      <c r="E67">
        <f>_xll.RtGet("IDN",D67,"BID")</f>
        <v>-0.30430000000000001</v>
      </c>
      <c r="F67">
        <f>_xll.RtGet("IDN",D67,"ASK")</f>
        <v>-0.27750000000000002</v>
      </c>
      <c r="G67">
        <f>AVERAGE(E67:F67)</f>
        <v>-0.29090000000000005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>B$2</f>
        <v>EUR</v>
      </c>
      <c r="N67" s="12" t="s">
        <v>10</v>
      </c>
      <c r="P67" s="16">
        <f>_xll.RHistory(D67,".Timestamp;.Close","START:"&amp;$P$3&amp;" NBROWS:1 INTERVAL:1D",,"SORT:ASC TSREPEAT:NO")</f>
        <v>36129</v>
      </c>
      <c r="Q67">
        <v>3.58</v>
      </c>
      <c r="T67" s="16"/>
    </row>
    <row r="68" spans="2:20" x14ac:dyDescent="0.25">
      <c r="B68" t="s">
        <v>39</v>
      </c>
      <c r="C68" t="s">
        <v>3</v>
      </c>
      <c r="D68" t="s">
        <v>154</v>
      </c>
      <c r="E68">
        <f>_xll.RtGet("IDN",D68,"BID")</f>
        <v>-0.29920000000000002</v>
      </c>
      <c r="F68">
        <f>_xll.RtGet("IDN",D68,"ASK")</f>
        <v>-0.26880000000000004</v>
      </c>
      <c r="G68">
        <f t="shared" ref="G68:G99" si="9">AVERAGE(E68:F68)</f>
        <v>-0.28400000000000003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ref="M68:M99" si="10">B$2</f>
        <v>EUR</v>
      </c>
      <c r="N68" s="12" t="s">
        <v>10</v>
      </c>
      <c r="P68" s="16">
        <f>_xll.RHistory(D68,".Timestamp;.Close","START:"&amp;$P$3&amp;"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155</v>
      </c>
      <c r="E69">
        <f>_xll.RtGet("IDN",D69,"BID")</f>
        <v>-0.27400000000000002</v>
      </c>
      <c r="F69">
        <f>_xll.RtGet("IDN",D69,"ASK")</f>
        <v>-0.26900000000000002</v>
      </c>
      <c r="G69">
        <f t="shared" si="9"/>
        <v>-0.27150000000000002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10"/>
        <v>EUR</v>
      </c>
      <c r="N69" s="12" t="s">
        <v>10</v>
      </c>
      <c r="P69" s="16">
        <f>_xll.RHistory(D69,".Timestamp;.Close","START:"&amp;$P$3&amp;" NBROWS:1 INTERVAL:1D",,"SORT:ASC TSREPEAT:NO")</f>
        <v>32875</v>
      </c>
      <c r="Q69">
        <v>8.4600000000000009</v>
      </c>
      <c r="T69" s="16"/>
    </row>
    <row r="70" spans="2:20" x14ac:dyDescent="0.25">
      <c r="B70" t="s">
        <v>18</v>
      </c>
      <c r="C70" t="s">
        <v>3</v>
      </c>
      <c r="D70" t="s">
        <v>156</v>
      </c>
      <c r="E70">
        <f>_xll.RtGet("IDN",D70,"BID")</f>
        <v>-0.24560000000000001</v>
      </c>
      <c r="F70">
        <f>_xll.RtGet("IDN",D70,"ASK")</f>
        <v>-0.22560000000000002</v>
      </c>
      <c r="G70">
        <f t="shared" si="9"/>
        <v>-0.23560000000000003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10"/>
        <v>EUR</v>
      </c>
      <c r="N70" s="12" t="s">
        <v>10</v>
      </c>
      <c r="P70" s="16">
        <f>_xll.RHistory(D70,".Timestamp;.Close","START:"&amp;$P$3&amp;" NBROWS:1 INTERVAL:1D",,"SORT:ASC TSREPEAT:NO")</f>
        <v>32875</v>
      </c>
      <c r="Q70">
        <v>8.35</v>
      </c>
      <c r="T70" s="16"/>
    </row>
    <row r="71" spans="2:20" x14ac:dyDescent="0.25">
      <c r="B71" t="s">
        <v>19</v>
      </c>
      <c r="C71" t="s">
        <v>3</v>
      </c>
      <c r="D71" t="s">
        <v>157</v>
      </c>
      <c r="E71">
        <f>_xll.RtGet("IDN",D71,"BID")</f>
        <v>-0.18380000000000002</v>
      </c>
      <c r="F71">
        <f>_xll.RtGet("IDN",D71,"ASK")</f>
        <v>-0.17380000000000001</v>
      </c>
      <c r="G71">
        <f t="shared" si="9"/>
        <v>-0.17880000000000001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10"/>
        <v>EUR</v>
      </c>
      <c r="N71" s="12" t="s">
        <v>10</v>
      </c>
      <c r="P71" s="16">
        <f>_xll.RHistory(D71,".Timestamp;.Close","START:"&amp;$P$3&amp;" NBROWS:1 INTERVAL:1D",,"SORT:ASC TSREPEAT:NO")</f>
        <v>32875</v>
      </c>
      <c r="Q71">
        <v>8.2799999999999994</v>
      </c>
      <c r="T71" s="16"/>
    </row>
    <row r="72" spans="2:20" x14ac:dyDescent="0.25">
      <c r="B72" t="s">
        <v>20</v>
      </c>
      <c r="C72" t="s">
        <v>3</v>
      </c>
      <c r="D72" t="s">
        <v>158</v>
      </c>
      <c r="E72">
        <f>_xll.RtGet("IDN",D72,"BID")</f>
        <v>-0.12300000000000001</v>
      </c>
      <c r="F72">
        <f>_xll.RtGet("IDN",D72,"ASK")</f>
        <v>-0.11700000000000001</v>
      </c>
      <c r="G72">
        <f t="shared" si="9"/>
        <v>-0.12000000000000001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10"/>
        <v>EUR</v>
      </c>
      <c r="N72" s="12" t="s">
        <v>10</v>
      </c>
      <c r="P72" s="16">
        <f>_xll.RHistory(D72,".Timestamp;.Close","START:"&amp;$P$3&amp;" NBROWS:1 INTERVAL:1D",,"SORT:ASC TSREPEAT:NO")</f>
        <v>32875</v>
      </c>
      <c r="Q72">
        <v>8.2799999999999994</v>
      </c>
      <c r="T72" s="16"/>
    </row>
    <row r="73" spans="2:20" x14ac:dyDescent="0.25">
      <c r="B73" t="s">
        <v>21</v>
      </c>
      <c r="C73" t="s">
        <v>3</v>
      </c>
      <c r="D73" t="s">
        <v>159</v>
      </c>
      <c r="E73">
        <f>_xll.RtGet("IDN",D73,"BID")</f>
        <v>-6.8000000000000005E-2</v>
      </c>
      <c r="F73">
        <f>_xll.RtGet("IDN",D73,"ASK")</f>
        <v>-6.3E-2</v>
      </c>
      <c r="G73">
        <f t="shared" si="9"/>
        <v>-6.5500000000000003E-2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10"/>
        <v>EUR</v>
      </c>
      <c r="N73" s="12" t="s">
        <v>10</v>
      </c>
      <c r="P73" s="16">
        <f>_xll.RHistory(D73,".Timestamp;.Close","START:"&amp;$P$3&amp;" NBROWS:1 INTERVAL:1D",,"SORT:ASC TSREPEAT:NO")</f>
        <v>34561</v>
      </c>
      <c r="Q73">
        <v>7.18</v>
      </c>
      <c r="T73" s="16"/>
    </row>
    <row r="74" spans="2:20" x14ac:dyDescent="0.25">
      <c r="B74" t="s">
        <v>22</v>
      </c>
      <c r="C74" t="s">
        <v>3</v>
      </c>
      <c r="D74" t="s">
        <v>160</v>
      </c>
      <c r="E74">
        <f>_xll.RtGet("IDN",D74,"BID")</f>
        <v>-1.7600000000000001E-2</v>
      </c>
      <c r="F74">
        <f>_xll.RtGet("IDN",D74,"ASK")</f>
        <v>-7.6E-3</v>
      </c>
      <c r="G74">
        <f t="shared" si="9"/>
        <v>-1.26E-2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10"/>
        <v>EUR</v>
      </c>
      <c r="N74" s="12" t="s">
        <v>10</v>
      </c>
      <c r="P74" s="16">
        <f>_xll.RHistory(D74,".Timestamp;.Close","START:"&amp;$P$3&amp;" NBROWS:1 INTERVAL:1D",,"SORT:ASC TSREPEAT:NO")</f>
        <v>32875</v>
      </c>
      <c r="Q74">
        <v>8.17</v>
      </c>
      <c r="T74" s="16"/>
    </row>
    <row r="75" spans="2:20" x14ac:dyDescent="0.25">
      <c r="B75" t="s">
        <v>23</v>
      </c>
      <c r="C75" t="s">
        <v>3</v>
      </c>
      <c r="D75" t="s">
        <v>161</v>
      </c>
      <c r="E75">
        <f>_xll.RtGet("IDN",D75,"BID")</f>
        <v>3.5000000000000003E-2</v>
      </c>
      <c r="F75">
        <f>_xll.RtGet("IDN",D75,"ASK")</f>
        <v>5.5E-2</v>
      </c>
      <c r="G75">
        <f t="shared" si="9"/>
        <v>4.4999999999999998E-2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10"/>
        <v>EUR</v>
      </c>
      <c r="N75" s="12" t="s">
        <v>10</v>
      </c>
      <c r="P75" s="16">
        <f>_xll.RHistory(D75,".Timestamp;.Close","START:"&amp;$P$3&amp;" NBROWS:1 INTERVAL:1D",,"SORT:ASC TSREPEAT:NO")</f>
        <v>34561</v>
      </c>
      <c r="Q75">
        <v>7.45</v>
      </c>
      <c r="T75" s="16"/>
    </row>
    <row r="76" spans="2:20" x14ac:dyDescent="0.25">
      <c r="B76" t="s">
        <v>24</v>
      </c>
      <c r="C76" t="s">
        <v>3</v>
      </c>
      <c r="D76" t="s">
        <v>162</v>
      </c>
      <c r="E76">
        <f>_xll.RtGet("IDN",D76,"BID")</f>
        <v>7.6999999999999999E-2</v>
      </c>
      <c r="F76">
        <f>_xll.RtGet("IDN",D76,"ASK")</f>
        <v>9.7000000000000003E-2</v>
      </c>
      <c r="G76">
        <f t="shared" si="9"/>
        <v>8.6999999999999994E-2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10"/>
        <v>EUR</v>
      </c>
      <c r="N76" s="12" t="s">
        <v>10</v>
      </c>
      <c r="P76" s="16">
        <f>_xll.RHistory(D76,".Timestamp;.Close","START:"&amp;$P$3&amp;" NBROWS:1 INTERVAL:1D",,"SORT:ASC TSREPEAT:NO")</f>
        <v>34561</v>
      </c>
      <c r="Q76">
        <v>7.5</v>
      </c>
      <c r="T76" s="16"/>
    </row>
    <row r="77" spans="2:20" x14ac:dyDescent="0.25">
      <c r="B77" t="s">
        <v>25</v>
      </c>
      <c r="C77" t="s">
        <v>3</v>
      </c>
      <c r="D77" t="s">
        <v>163</v>
      </c>
      <c r="E77">
        <f>_xll.RtGet("IDN",D77,"BID")</f>
        <v>0.12480000000000001</v>
      </c>
      <c r="F77">
        <f>_xll.RtGet("IDN",D77,"ASK")</f>
        <v>0.1298</v>
      </c>
      <c r="G77">
        <f t="shared" si="9"/>
        <v>0.1273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10"/>
        <v>EUR</v>
      </c>
      <c r="N77" s="12" t="s">
        <v>10</v>
      </c>
      <c r="P77" s="16">
        <f>_xll.RHistory(D77,".Timestamp;.Close","START:"&amp;$P$3&amp;" NBROWS:1 INTERVAL:1D",,"SORT:ASC TSREPEAT:NO")</f>
        <v>32875</v>
      </c>
      <c r="Q77">
        <v>8.15</v>
      </c>
      <c r="T77" s="16"/>
    </row>
    <row r="78" spans="2:20" x14ac:dyDescent="0.25">
      <c r="B78" t="s">
        <v>136</v>
      </c>
      <c r="C78" t="s">
        <v>3</v>
      </c>
      <c r="D78" t="s">
        <v>164</v>
      </c>
      <c r="E78">
        <f>_xll.RtGet("IDN",D78,"BID")</f>
        <v>0.15430000000000002</v>
      </c>
      <c r="F78">
        <f>_xll.RtGet("IDN",D78,"ASK")</f>
        <v>0.17430000000000001</v>
      </c>
      <c r="G78">
        <f t="shared" si="9"/>
        <v>0.1643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10"/>
        <v>EUR</v>
      </c>
      <c r="N78" s="12" t="s">
        <v>10</v>
      </c>
      <c r="P78" s="16">
        <f>_xll.RHistory(D78,".Timestamp;.Close","START:"&amp;$P$3&amp;"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165</v>
      </c>
      <c r="E79">
        <f>_xll.RtGet("IDN",D79,"BID")</f>
        <v>0.1968</v>
      </c>
      <c r="F79">
        <f>_xll.RtGet("IDN",D79,"ASK")</f>
        <v>0.20280000000000001</v>
      </c>
      <c r="G79">
        <f t="shared" si="9"/>
        <v>0.19980000000000001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si="10"/>
        <v>EUR</v>
      </c>
      <c r="N79" s="12" t="s">
        <v>10</v>
      </c>
      <c r="P79" s="16">
        <f>_xll.RHistory(D79,".Timestamp;.Close","START:"&amp;$P$3&amp;" NBROWS:1 INTERVAL:1D",,"SORT:ASC TSREPEAT:NO")</f>
        <v>36125</v>
      </c>
      <c r="Q79">
        <v>4.6100000000000003</v>
      </c>
      <c r="T79" s="16"/>
    </row>
    <row r="80" spans="2:20" x14ac:dyDescent="0.25">
      <c r="B80" t="s">
        <v>137</v>
      </c>
      <c r="C80" t="s">
        <v>3</v>
      </c>
      <c r="D80" t="s">
        <v>166</v>
      </c>
      <c r="E80">
        <f>_xll.RtGet("IDN",D80,"BID")</f>
        <v>0.221</v>
      </c>
      <c r="F80">
        <f>_xll.RtGet("IDN",D80,"ASK")</f>
        <v>0.24100000000000002</v>
      </c>
      <c r="G80">
        <f t="shared" si="9"/>
        <v>0.23100000000000001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10"/>
        <v>EUR</v>
      </c>
      <c r="N80" s="12" t="s">
        <v>10</v>
      </c>
      <c r="P80" s="16">
        <f>_xll.RHistory(D80,".Timestamp;.Close","START:"&amp;$P$3&amp;" NBROWS:1 INTERVAL:1D",,"SORT:ASC TSREPEAT:NO")</f>
        <v>37083</v>
      </c>
      <c r="Q80">
        <v>5.6574999999999998</v>
      </c>
      <c r="T80" s="16"/>
    </row>
    <row r="81" spans="2:20" x14ac:dyDescent="0.25">
      <c r="B81" t="s">
        <v>138</v>
      </c>
      <c r="C81" t="s">
        <v>3</v>
      </c>
      <c r="D81" t="s">
        <v>167</v>
      </c>
      <c r="E81">
        <f>_xll.RtGet("IDN",D81,"BID")</f>
        <v>0.2487</v>
      </c>
      <c r="F81">
        <f>_xll.RtGet("IDN",D81,"ASK")</f>
        <v>0.26869999999999999</v>
      </c>
      <c r="G81">
        <f t="shared" si="9"/>
        <v>0.25869999999999999</v>
      </c>
      <c r="H81">
        <v>1</v>
      </c>
      <c r="I81">
        <v>1</v>
      </c>
      <c r="J81">
        <v>1</v>
      </c>
      <c r="K81">
        <v>1</v>
      </c>
      <c r="L81" t="s">
        <v>66</v>
      </c>
      <c r="M81" t="str">
        <f t="shared" si="10"/>
        <v>EUR</v>
      </c>
      <c r="N81" s="12" t="s">
        <v>10</v>
      </c>
      <c r="P81" s="16">
        <f>_xll.RHistory(D81,".Timestamp;.Close","START:"&amp;$P$3&amp;"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168</v>
      </c>
      <c r="E82">
        <f>_xll.RtGet("IDN",D82,"BID")</f>
        <v>0.27940000000000004</v>
      </c>
      <c r="F82">
        <f>_xll.RtGet("IDN",D82,"ASK")</f>
        <v>0.28539999999999999</v>
      </c>
      <c r="G82">
        <f t="shared" si="9"/>
        <v>0.28239999999999998</v>
      </c>
      <c r="H82">
        <v>1</v>
      </c>
      <c r="I82">
        <v>1</v>
      </c>
      <c r="J82">
        <v>1</v>
      </c>
      <c r="K82">
        <v>1</v>
      </c>
      <c r="L82" t="s">
        <v>66</v>
      </c>
      <c r="M82" t="str">
        <f t="shared" si="10"/>
        <v>EUR</v>
      </c>
      <c r="N82" s="12" t="s">
        <v>10</v>
      </c>
      <c r="P82" s="16">
        <f>_xll.RHistory(D82,".Timestamp;.Close","START:"&amp;$P$3&amp;" NBROWS:1 INTERVAL:1D",,"SORT:ASC TSREPEAT:NO")</f>
        <v>35354</v>
      </c>
      <c r="Q82">
        <v>6.61</v>
      </c>
      <c r="T82" s="16"/>
    </row>
    <row r="83" spans="2:20" x14ac:dyDescent="0.25">
      <c r="B83" t="s">
        <v>139</v>
      </c>
      <c r="C83" t="s">
        <v>3</v>
      </c>
      <c r="D83" t="s">
        <v>169</v>
      </c>
      <c r="E83">
        <f>_xll.RtGet("IDN",D83,"BID")</f>
        <v>0.29060000000000002</v>
      </c>
      <c r="F83">
        <f>_xll.RtGet("IDN",D83,"ASK")</f>
        <v>0.31059999999999999</v>
      </c>
      <c r="G83">
        <f t="shared" si="9"/>
        <v>0.30059999999999998</v>
      </c>
      <c r="H83">
        <v>1</v>
      </c>
      <c r="I83">
        <v>1</v>
      </c>
      <c r="J83">
        <v>1</v>
      </c>
      <c r="K83">
        <v>1</v>
      </c>
      <c r="L83" t="s">
        <v>66</v>
      </c>
      <c r="M83" t="str">
        <f t="shared" si="10"/>
        <v>EUR</v>
      </c>
      <c r="N83" s="12" t="s">
        <v>10</v>
      </c>
      <c r="P83" s="16">
        <f>_xll.RHistory(D83,".Timestamp;.Close","START:"&amp;$P$3&amp;" NBROWS:1 INTERVAL:1D",,"SORT:ASC TSREPEAT:NO")</f>
        <v>37083</v>
      </c>
      <c r="Q83">
        <v>5.79</v>
      </c>
      <c r="T83" s="16"/>
    </row>
    <row r="84" spans="2:20" x14ac:dyDescent="0.25">
      <c r="B84" t="s">
        <v>140</v>
      </c>
      <c r="C84" t="s">
        <v>3</v>
      </c>
      <c r="D84" t="s">
        <v>170</v>
      </c>
      <c r="E84">
        <f>_xll.RtGet("IDN",D84,"BID")</f>
        <v>0.30470000000000003</v>
      </c>
      <c r="F84">
        <f>_xll.RtGet("IDN",D84,"ASK")</f>
        <v>0.32469999999999999</v>
      </c>
      <c r="G84">
        <f t="shared" si="9"/>
        <v>0.31469999999999998</v>
      </c>
      <c r="H84">
        <v>1</v>
      </c>
      <c r="I84">
        <v>1</v>
      </c>
      <c r="J84">
        <v>1</v>
      </c>
      <c r="K84">
        <v>1</v>
      </c>
      <c r="L84" t="s">
        <v>66</v>
      </c>
      <c r="M84" t="str">
        <f t="shared" si="10"/>
        <v>EUR</v>
      </c>
      <c r="N84" s="12" t="s">
        <v>10</v>
      </c>
      <c r="P84" s="16">
        <f>_xll.RHistory(D84,".Timestamp;.Close","START:"&amp;$P$3&amp;" NBROWS:1 INTERVAL:1D",,"SORT:ASC TSREPEAT:NO")</f>
        <v>37120</v>
      </c>
      <c r="Q84">
        <v>5.5449999999999999</v>
      </c>
      <c r="T84" s="16"/>
    </row>
    <row r="85" spans="2:20" x14ac:dyDescent="0.25">
      <c r="B85" t="s">
        <v>141</v>
      </c>
      <c r="C85" t="s">
        <v>3</v>
      </c>
      <c r="D85" t="s">
        <v>171</v>
      </c>
      <c r="E85">
        <f>_xll.RtGet("IDN",D85,"BID")</f>
        <v>0.31459999999999999</v>
      </c>
      <c r="F85">
        <f>_xll.RtGet("IDN",D85,"ASK")</f>
        <v>0.33460000000000001</v>
      </c>
      <c r="G85">
        <f t="shared" si="9"/>
        <v>0.3246</v>
      </c>
      <c r="H85">
        <v>1</v>
      </c>
      <c r="I85">
        <v>1</v>
      </c>
      <c r="J85">
        <v>1</v>
      </c>
      <c r="K85">
        <v>1</v>
      </c>
      <c r="L85" t="s">
        <v>66</v>
      </c>
      <c r="M85" t="str">
        <f t="shared" si="10"/>
        <v>EUR</v>
      </c>
      <c r="N85" s="12" t="s">
        <v>10</v>
      </c>
      <c r="P85" s="16">
        <f>_xll.RHistory(D85,".Timestamp;.Close","START:"&amp;$P$3&amp;" NBROWS:1 INTERVAL:1D",,"SORT:ASC TSREPEAT:NO")</f>
        <v>37083</v>
      </c>
      <c r="Q85">
        <v>5.85</v>
      </c>
      <c r="T85" s="16"/>
    </row>
    <row r="86" spans="2:20" x14ac:dyDescent="0.25">
      <c r="B86" t="s">
        <v>142</v>
      </c>
      <c r="C86" t="s">
        <v>3</v>
      </c>
      <c r="D86" t="s">
        <v>172</v>
      </c>
      <c r="E86">
        <f>_xll.RtGet("IDN",D86,"BID")</f>
        <v>0.3206</v>
      </c>
      <c r="F86">
        <f>_xll.RtGet("IDN",D86,"ASK")</f>
        <v>0.34060000000000001</v>
      </c>
      <c r="G86">
        <f t="shared" si="9"/>
        <v>0.3306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 t="shared" si="10"/>
        <v>EUR</v>
      </c>
      <c r="N86" s="12" t="s">
        <v>10</v>
      </c>
      <c r="P86" s="16">
        <f>_xll.RHistory(D86,".Timestamp;.Close","START:"&amp;$P$3&amp;"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173</v>
      </c>
      <c r="E87">
        <f>_xll.RtGet("IDN",D87,"BID")</f>
        <v>0.32990000000000003</v>
      </c>
      <c r="F87">
        <f>_xll.RtGet("IDN",D87,"ASK")</f>
        <v>0.33690000000000003</v>
      </c>
      <c r="G87">
        <f t="shared" si="9"/>
        <v>0.33340000000000003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si="10"/>
        <v>EUR</v>
      </c>
      <c r="N87" s="12" t="s">
        <v>10</v>
      </c>
      <c r="P87" s="16">
        <f>_xll.RHistory(D87,".Timestamp;.Close","START:"&amp;$P$3&amp;" NBROWS:1 INTERVAL:1D",,"SORT:ASC TSREPEAT:NO")</f>
        <v>36020</v>
      </c>
      <c r="Q87">
        <v>5</v>
      </c>
      <c r="T87" s="16"/>
    </row>
    <row r="88" spans="2:20" x14ac:dyDescent="0.25">
      <c r="B88" t="s">
        <v>143</v>
      </c>
      <c r="C88" t="s">
        <v>3</v>
      </c>
      <c r="D88" t="s">
        <v>174</v>
      </c>
      <c r="E88">
        <f>_xll.RtGet("IDN",D88,"BID")</f>
        <v>0.3</v>
      </c>
      <c r="F88">
        <f>_xll.RtGet("IDN",D88,"ASK")</f>
        <v>0.32100000000000001</v>
      </c>
      <c r="G88">
        <f t="shared" si="9"/>
        <v>0.3105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10"/>
        <v>EUR</v>
      </c>
      <c r="N88" s="12" t="s">
        <v>10</v>
      </c>
      <c r="P88" s="16">
        <f>_xll.RHistory(D88,".Timestamp;.Close","START:"&amp;$P$3&amp;" NBROWS:1 INTERVAL:1D",,"SORT:ASC TSREPEAT:NO")</f>
        <v>37083</v>
      </c>
      <c r="Q88">
        <v>5.8925000000000001</v>
      </c>
      <c r="T88" s="16"/>
    </row>
    <row r="89" spans="2:20" x14ac:dyDescent="0.25">
      <c r="B89" t="s">
        <v>144</v>
      </c>
      <c r="C89" t="s">
        <v>3</v>
      </c>
      <c r="D89" t="s">
        <v>175</v>
      </c>
      <c r="E89">
        <f>_xll.RtGet("IDN",D89,"BID")</f>
        <v>0.3</v>
      </c>
      <c r="F89">
        <f>_xll.RtGet("IDN",D89,"ASK")</f>
        <v>0.32100000000000001</v>
      </c>
      <c r="G89">
        <f t="shared" si="9"/>
        <v>0.3105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10"/>
        <v>EUR</v>
      </c>
      <c r="N89" s="12" t="s">
        <v>10</v>
      </c>
      <c r="P89" s="16">
        <f>_xll.RHistory(D89,".Timestamp;.Close","START:"&amp;$P$3&amp;" NBROWS:1 INTERVAL:1D",,"SORT:ASC TSREPEAT:NO")</f>
        <v>37083</v>
      </c>
      <c r="Q89">
        <v>5.9024999999999999</v>
      </c>
      <c r="T89" s="16"/>
    </row>
    <row r="90" spans="2:20" x14ac:dyDescent="0.25">
      <c r="B90" t="s">
        <v>145</v>
      </c>
      <c r="C90" t="s">
        <v>3</v>
      </c>
      <c r="D90" t="s">
        <v>176</v>
      </c>
      <c r="E90">
        <f>_xll.RtGet("IDN",D90,"BID")</f>
        <v>0.3</v>
      </c>
      <c r="F90">
        <f>_xll.RtGet("IDN",D90,"ASK")</f>
        <v>0.32100000000000001</v>
      </c>
      <c r="G90">
        <f t="shared" si="9"/>
        <v>0.3105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10"/>
        <v>EUR</v>
      </c>
      <c r="N90" s="12" t="s">
        <v>10</v>
      </c>
      <c r="P90" s="16">
        <f>_xll.RHistory(D90,".Timestamp;.Close","START:"&amp;$P$3&amp;" NBROWS:1 INTERVAL:1D",,"SORT:ASC TSREPEAT:NO")</f>
        <v>37083</v>
      </c>
      <c r="Q90">
        <v>5.9124999999999996</v>
      </c>
      <c r="T90" s="16"/>
    </row>
    <row r="91" spans="2:20" x14ac:dyDescent="0.25">
      <c r="B91" t="s">
        <v>146</v>
      </c>
      <c r="C91" t="s">
        <v>3</v>
      </c>
      <c r="D91" t="s">
        <v>177</v>
      </c>
      <c r="E91">
        <f>_xll.RtGet("IDN",D91,"BID")</f>
        <v>0.3</v>
      </c>
      <c r="F91">
        <f>_xll.RtGet("IDN",D91,"ASK")</f>
        <v>0.32100000000000001</v>
      </c>
      <c r="G91">
        <f t="shared" si="9"/>
        <v>0.3105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10"/>
        <v>EUR</v>
      </c>
      <c r="N91" s="12" t="s">
        <v>10</v>
      </c>
      <c r="P91" s="16">
        <f>_xll.RHistory(D91,".Timestamp;.Close","START:"&amp;$P$3&amp;"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178</v>
      </c>
      <c r="E92">
        <f>_xll.RtGet("IDN",D92,"BID")</f>
        <v>0.29200000000000004</v>
      </c>
      <c r="F92">
        <f>_xll.RtGet("IDN",D92,"ASK")</f>
        <v>0.30199999999999999</v>
      </c>
      <c r="G92">
        <f t="shared" si="9"/>
        <v>0.29700000000000004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10"/>
        <v>EUR</v>
      </c>
      <c r="N92" s="12" t="s">
        <v>10</v>
      </c>
      <c r="P92" s="16">
        <f>_xll.RHistory(D92,".Timestamp;.Close","START:"&amp;$P$3&amp;" NBROWS:1 INTERVAL:1D",,"SORT:ASC TSREPEAT:NO")</f>
        <v>36125</v>
      </c>
      <c r="Q92">
        <v>5.0999999999999996</v>
      </c>
      <c r="T92" s="16"/>
    </row>
    <row r="93" spans="2:20" x14ac:dyDescent="0.25">
      <c r="B93" t="s">
        <v>147</v>
      </c>
      <c r="C93" t="s">
        <v>3</v>
      </c>
      <c r="D93" t="s">
        <v>179</v>
      </c>
      <c r="E93">
        <f>_xll.RtGet("IDN",D93,"BID")</f>
        <v>0.27800000000000002</v>
      </c>
      <c r="F93">
        <f>_xll.RtGet("IDN",D93,"ASK")</f>
        <v>0.308</v>
      </c>
      <c r="G93">
        <f t="shared" si="9"/>
        <v>0.29300000000000004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10"/>
        <v>EUR</v>
      </c>
      <c r="N93" s="12" t="s">
        <v>10</v>
      </c>
      <c r="P93" s="16">
        <f>_xll.RHistory(D93,".Timestamp;.Close","START:"&amp;$P$3&amp;" NBROWS:1 INTERVAL:1D",,"SORT:ASC TSREPEAT:NO")</f>
        <v>37083</v>
      </c>
      <c r="Q93">
        <v>5.9325000000000001</v>
      </c>
      <c r="T93" s="16"/>
    </row>
    <row r="94" spans="2:20" x14ac:dyDescent="0.25">
      <c r="B94" t="s">
        <v>148</v>
      </c>
      <c r="C94" t="s">
        <v>3</v>
      </c>
      <c r="D94" t="s">
        <v>180</v>
      </c>
      <c r="E94">
        <f>_xll.RtGet("IDN",D94,"BID")</f>
        <v>0.26800000000000002</v>
      </c>
      <c r="F94">
        <f>_xll.RtGet("IDN",D94,"ASK")</f>
        <v>0.29799999999999999</v>
      </c>
      <c r="G94">
        <f t="shared" si="9"/>
        <v>0.28300000000000003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10"/>
        <v>EUR</v>
      </c>
      <c r="N94" s="12" t="s">
        <v>10</v>
      </c>
      <c r="P94" s="16">
        <f>_xll.RHistory(D94,".Timestamp;.Close","START:"&amp;$P$3&amp;" NBROWS:1 INTERVAL:1D",,"SORT:ASC TSREPEAT:NO")</f>
        <v>37083</v>
      </c>
      <c r="Q94">
        <v>5.9325000000000001</v>
      </c>
      <c r="T94" s="16"/>
    </row>
    <row r="95" spans="2:20" x14ac:dyDescent="0.25">
      <c r="B95" t="s">
        <v>149</v>
      </c>
      <c r="C95" t="s">
        <v>3</v>
      </c>
      <c r="D95" t="s">
        <v>181</v>
      </c>
      <c r="E95">
        <f>_xll.RtGet("IDN",D95,"BID")</f>
        <v>0.25800000000000001</v>
      </c>
      <c r="F95">
        <f>_xll.RtGet("IDN",D95,"ASK")</f>
        <v>0.28800000000000003</v>
      </c>
      <c r="G95">
        <f t="shared" si="9"/>
        <v>0.27300000000000002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10"/>
        <v>EUR</v>
      </c>
      <c r="N95" s="12" t="s">
        <v>10</v>
      </c>
      <c r="P95" s="16">
        <f>_xll.RHistory(D95,".Timestamp;.Close","START:"&amp;$P$3&amp;" NBROWS:1 INTERVAL:1D",,"SORT:ASC TSREPEAT:NO")</f>
        <v>37083</v>
      </c>
      <c r="Q95">
        <v>5.9325000000000001</v>
      </c>
      <c r="T95" s="16"/>
    </row>
    <row r="96" spans="2:20" x14ac:dyDescent="0.25">
      <c r="B96" t="s">
        <v>150</v>
      </c>
      <c r="C96" t="s">
        <v>3</v>
      </c>
      <c r="D96" t="s">
        <v>182</v>
      </c>
      <c r="E96">
        <f>_xll.RtGet("IDN",D96,"BID")</f>
        <v>0.24700000000000003</v>
      </c>
      <c r="F96">
        <f>_xll.RtGet("IDN",D96,"ASK")</f>
        <v>0.27700000000000002</v>
      </c>
      <c r="G96">
        <f t="shared" si="9"/>
        <v>0.26200000000000001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10"/>
        <v>EUR</v>
      </c>
      <c r="N96" s="12" t="s">
        <v>10</v>
      </c>
      <c r="P96" s="16">
        <f>_xll.RHistory(D96,".Timestamp;.Close","START:"&amp;$P$3&amp;"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183</v>
      </c>
      <c r="E97">
        <f>_xll.RtGet("IDN",D97,"BID")</f>
        <v>0.24210000000000001</v>
      </c>
      <c r="F97">
        <f>_xll.RtGet("IDN",D97,"ASK")</f>
        <v>0.25209999999999999</v>
      </c>
      <c r="G97">
        <f t="shared" si="9"/>
        <v>0.24709999999999999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10"/>
        <v>EUR</v>
      </c>
      <c r="N97" s="12" t="s">
        <v>10</v>
      </c>
      <c r="P97" s="16">
        <f>_xll.RHistory(D97,".Timestamp;.Close","START:"&amp;$P$3&amp;" NBROWS:1 INTERVAL:1D",,"SORT:ASC TSREPEAT:NO")</f>
        <v>36020</v>
      </c>
      <c r="Q97">
        <v>5</v>
      </c>
      <c r="T97" s="16"/>
    </row>
    <row r="98" spans="2:20" x14ac:dyDescent="0.25">
      <c r="B98" t="s">
        <v>151</v>
      </c>
      <c r="C98" t="s">
        <v>3</v>
      </c>
      <c r="D98" t="s">
        <v>184</v>
      </c>
      <c r="E98">
        <f>_xll.RtGet("IDN",D98,"BID")</f>
        <v>0.16309999999999999</v>
      </c>
      <c r="F98">
        <f>_xll.RtGet("IDN",D98,"ASK")</f>
        <v>0.1731</v>
      </c>
      <c r="G98">
        <f t="shared" si="9"/>
        <v>0.1681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10"/>
        <v>EUR</v>
      </c>
      <c r="N98" s="12" t="s">
        <v>10</v>
      </c>
      <c r="P98" s="16">
        <f>_xll.RHistory(D98,".Timestamp;.Close","START:"&amp;$P$3&amp;" NBROWS:1 INTERVAL:1D",,"SORT:ASC TSREPEAT:NO")</f>
        <v>37825</v>
      </c>
      <c r="Q98">
        <v>4.8775000000000004</v>
      </c>
      <c r="T98" s="16"/>
    </row>
    <row r="99" spans="2:20" x14ac:dyDescent="0.25">
      <c r="B99" t="s">
        <v>152</v>
      </c>
      <c r="C99" t="s">
        <v>3</v>
      </c>
      <c r="D99" t="s">
        <v>185</v>
      </c>
      <c r="E99">
        <f>_xll.RtGet("IDN",D99,"BID")</f>
        <v>9.0200000000000002E-2</v>
      </c>
      <c r="F99">
        <f>_xll.RtGet("IDN",D99,"ASK")</f>
        <v>0.10020000000000001</v>
      </c>
      <c r="G99">
        <f t="shared" si="9"/>
        <v>9.5200000000000007E-2</v>
      </c>
      <c r="H99">
        <v>1</v>
      </c>
      <c r="I99">
        <v>1</v>
      </c>
      <c r="J99">
        <v>1</v>
      </c>
      <c r="K99">
        <v>1</v>
      </c>
      <c r="L99" t="s">
        <v>66</v>
      </c>
      <c r="M99" t="str">
        <f t="shared" si="10"/>
        <v>EUR</v>
      </c>
      <c r="N99" s="12" t="s">
        <v>10</v>
      </c>
      <c r="P99" s="16">
        <f>_xll.RHistory(D99,".Timestamp;.Close","START:"&amp;$P$3&amp;"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301</v>
      </c>
      <c r="E100">
        <f>_xll.RtGet("IDN",D100,"BID")</f>
        <v>-0.46300000000000002</v>
      </c>
      <c r="F100">
        <f>_xll.RtGet("IDN",D100,"ASK")</f>
        <v>-0.442</v>
      </c>
      <c r="G100">
        <f t="shared" ref="G100:G108" si="11">AVERAGE(E100:F100)</f>
        <v>-0.45250000000000001</v>
      </c>
      <c r="H100">
        <v>1</v>
      </c>
      <c r="I100">
        <v>1</v>
      </c>
      <c r="J100">
        <v>1</v>
      </c>
      <c r="K100">
        <v>1</v>
      </c>
      <c r="L100" t="s">
        <v>66</v>
      </c>
      <c r="M100" t="str">
        <f t="shared" ref="M100:M108" si="12">B$2</f>
        <v>EUR</v>
      </c>
      <c r="N100" s="12" t="s">
        <v>5</v>
      </c>
      <c r="P100" s="16">
        <f>_xll.RHistory(D100,".Timestamp;.Close","START:"&amp;$P$3&amp;"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302</v>
      </c>
      <c r="E101">
        <f>_xll.RtGet("IDN",D101,"BID")</f>
        <v>-0.46200000000000002</v>
      </c>
      <c r="F101">
        <f>_xll.RtGet("IDN",D101,"ASK")</f>
        <v>-0.441</v>
      </c>
      <c r="G101">
        <f t="shared" si="11"/>
        <v>-0.45150000000000001</v>
      </c>
      <c r="H101">
        <v>1</v>
      </c>
      <c r="I101">
        <v>1</v>
      </c>
      <c r="J101">
        <v>1</v>
      </c>
      <c r="K101">
        <v>1</v>
      </c>
      <c r="L101" t="s">
        <v>66</v>
      </c>
      <c r="M101" t="str">
        <f t="shared" si="12"/>
        <v>EUR</v>
      </c>
      <c r="N101" s="12" t="s">
        <v>5</v>
      </c>
      <c r="P101" s="16">
        <f>_xll.RHistory(D101,".Timestamp;.Close","START:"&amp;$P$3&amp;"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303</v>
      </c>
      <c r="E102">
        <f>_xll.RtGet("IDN",D102,"BID")</f>
        <v>-0.46200000000000002</v>
      </c>
      <c r="F102">
        <f>_xll.RtGet("IDN",D102,"ASK")</f>
        <v>-0.441</v>
      </c>
      <c r="G102">
        <f t="shared" si="11"/>
        <v>-0.45150000000000001</v>
      </c>
      <c r="H102">
        <v>1</v>
      </c>
      <c r="I102">
        <v>1</v>
      </c>
      <c r="J102">
        <v>1</v>
      </c>
      <c r="K102">
        <v>1</v>
      </c>
      <c r="L102" t="s">
        <v>66</v>
      </c>
      <c r="M102" t="str">
        <f t="shared" si="12"/>
        <v>EUR</v>
      </c>
      <c r="N102" s="12" t="s">
        <v>5</v>
      </c>
      <c r="P102" s="16">
        <f>_xll.RHistory(D102,".Timestamp;.Close","START:"&amp;$P$3&amp;"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304</v>
      </c>
      <c r="E103">
        <f>_xll.RtGet("IDN",D103,"BID")</f>
        <v>-0.46300000000000002</v>
      </c>
      <c r="F103">
        <f>_xll.RtGet("IDN",D103,"ASK")</f>
        <v>-0.442</v>
      </c>
      <c r="G103">
        <f t="shared" si="11"/>
        <v>-0.45250000000000001</v>
      </c>
      <c r="H103">
        <v>1</v>
      </c>
      <c r="I103">
        <v>1</v>
      </c>
      <c r="J103">
        <v>1</v>
      </c>
      <c r="K103">
        <v>1</v>
      </c>
      <c r="L103" t="s">
        <v>66</v>
      </c>
      <c r="M103" t="str">
        <f t="shared" si="12"/>
        <v>EUR</v>
      </c>
      <c r="N103" s="12" t="s">
        <v>5</v>
      </c>
      <c r="P103" s="16">
        <f>_xll.RHistory(D103,".Timestamp;.Close","START:"&amp;$P$3&amp;"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305</v>
      </c>
      <c r="E104">
        <f>_xll.RtGet("IDN",D104,"BID")</f>
        <v>-0.46300000000000002</v>
      </c>
      <c r="F104">
        <f>_xll.RtGet("IDN",D104,"ASK")</f>
        <v>-0.442</v>
      </c>
      <c r="G104">
        <f t="shared" si="11"/>
        <v>-0.45250000000000001</v>
      </c>
      <c r="H104">
        <v>1</v>
      </c>
      <c r="I104">
        <v>1</v>
      </c>
      <c r="J104">
        <v>1</v>
      </c>
      <c r="K104">
        <v>1</v>
      </c>
      <c r="L104" t="s">
        <v>66</v>
      </c>
      <c r="M104" t="str">
        <f t="shared" si="12"/>
        <v>EUR</v>
      </c>
      <c r="N104" s="12" t="s">
        <v>5</v>
      </c>
      <c r="P104" s="16">
        <f>_xll.RHistory(D104,".Timestamp;.Close","START:"&amp;$P$3&amp;"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306</v>
      </c>
      <c r="E105">
        <f>_xll.RtGet("IDN",D105,"BID")</f>
        <v>-0.46200000000000002</v>
      </c>
      <c r="F105">
        <f>_xll.RtGet("IDN",D105,"ASK")</f>
        <v>-0.441</v>
      </c>
      <c r="G105">
        <f t="shared" si="11"/>
        <v>-0.45150000000000001</v>
      </c>
      <c r="H105">
        <v>1</v>
      </c>
      <c r="I105">
        <v>1</v>
      </c>
      <c r="J105">
        <v>1</v>
      </c>
      <c r="K105">
        <v>1</v>
      </c>
      <c r="L105" t="s">
        <v>66</v>
      </c>
      <c r="M105" t="str">
        <f t="shared" si="12"/>
        <v>EUR</v>
      </c>
      <c r="N105" s="12" t="s">
        <v>5</v>
      </c>
      <c r="P105" s="16">
        <f>_xll.RHistory(D105,".Timestamp;.Close","START:"&amp;$P$3&amp;"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307</v>
      </c>
      <c r="E106">
        <f>_xll.RtGet("IDN",D106,"BID")</f>
        <v>-0.46200000000000002</v>
      </c>
      <c r="F106">
        <f>_xll.RtGet("IDN",D106,"ASK")</f>
        <v>-0.441</v>
      </c>
      <c r="G106">
        <f t="shared" si="11"/>
        <v>-0.45150000000000001</v>
      </c>
      <c r="H106">
        <v>1</v>
      </c>
      <c r="I106">
        <v>1</v>
      </c>
      <c r="J106">
        <v>1</v>
      </c>
      <c r="K106">
        <v>1</v>
      </c>
      <c r="L106" t="s">
        <v>66</v>
      </c>
      <c r="M106" t="str">
        <f t="shared" si="12"/>
        <v>EUR</v>
      </c>
      <c r="N106" s="12" t="s">
        <v>5</v>
      </c>
      <c r="P106" s="16">
        <f>_xll.RHistory(D106,".Timestamp;.Close","START:"&amp;$P$3&amp;"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308</v>
      </c>
      <c r="E107">
        <f>_xll.RtGet("IDN",D107,"BID")</f>
        <v>-0.46100000000000002</v>
      </c>
      <c r="F107">
        <f>_xll.RtGet("IDN",D107,"ASK")</f>
        <v>-0.44</v>
      </c>
      <c r="G107">
        <f t="shared" si="11"/>
        <v>-0.45050000000000001</v>
      </c>
      <c r="H107">
        <v>1</v>
      </c>
      <c r="I107">
        <v>1</v>
      </c>
      <c r="J107">
        <v>1</v>
      </c>
      <c r="K107">
        <v>1</v>
      </c>
      <c r="L107" t="s">
        <v>66</v>
      </c>
      <c r="M107" t="str">
        <f t="shared" si="12"/>
        <v>EUR</v>
      </c>
      <c r="N107" s="12" t="s">
        <v>5</v>
      </c>
      <c r="P107" s="16">
        <f>_xll.RHistory(D107,".Timestamp;.Close","START:"&amp;$P$3&amp;"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309</v>
      </c>
      <c r="E108">
        <f>_xll.RtGet("IDN",D108,"BID")</f>
        <v>-0.45700000000000002</v>
      </c>
      <c r="F108">
        <f>_xll.RtGet("IDN",D108,"ASK")</f>
        <v>-0.436</v>
      </c>
      <c r="G108">
        <f t="shared" si="11"/>
        <v>-0.44650000000000001</v>
      </c>
      <c r="H108">
        <v>1</v>
      </c>
      <c r="I108">
        <v>1</v>
      </c>
      <c r="J108">
        <v>1</v>
      </c>
      <c r="K108">
        <v>1</v>
      </c>
      <c r="L108" t="s">
        <v>66</v>
      </c>
      <c r="M108" t="str">
        <f t="shared" si="12"/>
        <v>EUR</v>
      </c>
      <c r="N108" s="12" t="s">
        <v>5</v>
      </c>
      <c r="P108" s="16">
        <f>_xll.RHistory(D108,".Timestamp;.Close","START:"&amp;$P$3&amp;"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311</v>
      </c>
      <c r="E109">
        <f>_xll.RtGet("IDN",D109,"BID")</f>
        <v>-0.39200000000000002</v>
      </c>
      <c r="F109">
        <f>_xll.RtGet("IDN",D109,"ASK")</f>
        <v>-0.372</v>
      </c>
      <c r="G109">
        <f t="shared" ref="G109:G134" si="13">AVERAGE(E109:F109)</f>
        <v>-0.38200000000000001</v>
      </c>
      <c r="H109">
        <v>1</v>
      </c>
      <c r="I109">
        <v>1</v>
      </c>
      <c r="J109">
        <v>1</v>
      </c>
      <c r="K109">
        <v>1</v>
      </c>
      <c r="L109" t="s">
        <v>66</v>
      </c>
      <c r="M109" t="str">
        <f t="shared" ref="M109:M134" si="14">B$2</f>
        <v>EUR</v>
      </c>
      <c r="N109" s="12" t="s">
        <v>7</v>
      </c>
      <c r="P109" s="16">
        <f>_xll.RHistory(D109,".Timestamp;.Close","START:"&amp;$P$3&amp;"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312</v>
      </c>
      <c r="E110">
        <f>_xll.RtGet("IDN",D110,"BID")</f>
        <v>-0.37970000000000004</v>
      </c>
      <c r="F110">
        <f>_xll.RtGet("IDN",D110,"ASK")</f>
        <v>-0.34940000000000004</v>
      </c>
      <c r="G110">
        <f t="shared" si="13"/>
        <v>-0.36455000000000004</v>
      </c>
      <c r="H110">
        <v>1</v>
      </c>
      <c r="I110">
        <v>1</v>
      </c>
      <c r="J110">
        <v>1</v>
      </c>
      <c r="K110">
        <v>1</v>
      </c>
      <c r="L110" t="s">
        <v>66</v>
      </c>
      <c r="M110" t="str">
        <f t="shared" si="14"/>
        <v>EUR</v>
      </c>
      <c r="N110" s="12" t="s">
        <v>7</v>
      </c>
      <c r="P110" s="16">
        <f>_xll.RHistory(D110,".Timestamp;.Close","START:"&amp;$P$3&amp;" NBROWS:1 INTERVAL:1D",,"SORT:ASC TSREPEAT:NO")</f>
        <v>36125</v>
      </c>
      <c r="Q110">
        <v>3.47</v>
      </c>
      <c r="T110" s="16"/>
    </row>
    <row r="111" spans="2:20" x14ac:dyDescent="0.25">
      <c r="B111" t="s">
        <v>39</v>
      </c>
      <c r="C111" t="s">
        <v>3</v>
      </c>
      <c r="D111" t="s">
        <v>313</v>
      </c>
      <c r="E111">
        <f>_xll.RtGet("IDN",D111,"BID")</f>
        <v>-0.37440000000000001</v>
      </c>
      <c r="F111">
        <f>_xll.RtGet("IDN",D111,"ASK")</f>
        <v>-0.34190000000000004</v>
      </c>
      <c r="G111">
        <f t="shared" si="13"/>
        <v>-0.35815000000000002</v>
      </c>
      <c r="H111">
        <v>1</v>
      </c>
      <c r="I111">
        <v>1</v>
      </c>
      <c r="J111">
        <v>1</v>
      </c>
      <c r="K111">
        <v>1</v>
      </c>
      <c r="L111" t="s">
        <v>66</v>
      </c>
      <c r="M111" t="str">
        <f t="shared" si="14"/>
        <v>EUR</v>
      </c>
      <c r="N111" s="12" t="s">
        <v>7</v>
      </c>
      <c r="P111" s="16">
        <f>_xll.RHistory(D111,".Timestamp;.Close","START:"&amp;$P$3&amp;"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314</v>
      </c>
      <c r="E112">
        <f>_xll.RtGet("IDN",D112,"BID")</f>
        <v>-0.34900000000000003</v>
      </c>
      <c r="F112">
        <f>_xll.RtGet("IDN",D112,"ASK")</f>
        <v>-0.34400000000000003</v>
      </c>
      <c r="G112">
        <f t="shared" si="13"/>
        <v>-0.34650000000000003</v>
      </c>
      <c r="H112">
        <v>1</v>
      </c>
      <c r="I112">
        <v>1</v>
      </c>
      <c r="J112">
        <v>1</v>
      </c>
      <c r="K112">
        <v>1</v>
      </c>
      <c r="L112" t="s">
        <v>66</v>
      </c>
      <c r="M112" t="str">
        <f t="shared" si="14"/>
        <v>EUR</v>
      </c>
      <c r="N112" s="12" t="s">
        <v>7</v>
      </c>
      <c r="P112" s="16">
        <f>_xll.RHistory(D112,".Timestamp;.Close","START:"&amp;$P$3&amp;"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315</v>
      </c>
      <c r="E113">
        <f>_xll.RtGet("IDN",D113,"BID")</f>
        <v>-0.307</v>
      </c>
      <c r="F113">
        <f>_xll.RtGet("IDN",D113,"ASK")</f>
        <v>-0.30199999999999999</v>
      </c>
      <c r="G113">
        <f t="shared" si="13"/>
        <v>-0.30449999999999999</v>
      </c>
      <c r="H113">
        <v>1</v>
      </c>
      <c r="I113">
        <v>1</v>
      </c>
      <c r="J113">
        <v>1</v>
      </c>
      <c r="K113">
        <v>1</v>
      </c>
      <c r="L113" t="s">
        <v>66</v>
      </c>
      <c r="M113" t="str">
        <f t="shared" si="14"/>
        <v>EUR</v>
      </c>
      <c r="N113" s="12" t="s">
        <v>7</v>
      </c>
      <c r="P113" s="16">
        <f>_xll.RHistory(D113,".Timestamp;.Close","START:"&amp;$P$3&amp;"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316</v>
      </c>
      <c r="E114">
        <f>_xll.RtGet("IDN",D114,"BID")</f>
        <v>-0.25140000000000001</v>
      </c>
      <c r="F114">
        <f>_xll.RtGet("IDN",D114,"ASK")</f>
        <v>-0.23140000000000002</v>
      </c>
      <c r="G114">
        <f t="shared" si="13"/>
        <v>-0.2414</v>
      </c>
      <c r="H114">
        <v>1</v>
      </c>
      <c r="I114">
        <v>1</v>
      </c>
      <c r="J114">
        <v>1</v>
      </c>
      <c r="K114">
        <v>1</v>
      </c>
      <c r="L114" t="s">
        <v>66</v>
      </c>
      <c r="M114" t="str">
        <f t="shared" si="14"/>
        <v>EUR</v>
      </c>
      <c r="N114" s="12" t="s">
        <v>7</v>
      </c>
      <c r="P114" s="16">
        <f>_xll.RHistory(D114,".Timestamp;.Close","START:"&amp;$P$3&amp;"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317</v>
      </c>
      <c r="E115">
        <f>_xll.RtGet("IDN",D115,"BID")</f>
        <v>-0.1983</v>
      </c>
      <c r="F115">
        <f>_xll.RtGet("IDN",D115,"ASK")</f>
        <v>-0.1883</v>
      </c>
      <c r="G115">
        <f t="shared" si="13"/>
        <v>-0.1933</v>
      </c>
      <c r="H115">
        <v>1</v>
      </c>
      <c r="I115">
        <v>1</v>
      </c>
      <c r="J115">
        <v>1</v>
      </c>
      <c r="K115">
        <v>1</v>
      </c>
      <c r="L115" t="s">
        <v>66</v>
      </c>
      <c r="M115" t="str">
        <f t="shared" si="14"/>
        <v>EUR</v>
      </c>
      <c r="N115" s="12" t="s">
        <v>7</v>
      </c>
      <c r="P115" s="16">
        <f>_xll.RHistory(D115,".Timestamp;.Close","START:"&amp;$P$3&amp;"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318</v>
      </c>
      <c r="E116">
        <f>_xll.RtGet("IDN",D116,"BID")</f>
        <v>-0.1409</v>
      </c>
      <c r="F116">
        <f>_xll.RtGet("IDN",D116,"ASK")</f>
        <v>-0.13090000000000002</v>
      </c>
      <c r="G116">
        <f t="shared" si="13"/>
        <v>-0.13590000000000002</v>
      </c>
      <c r="H116">
        <v>1</v>
      </c>
      <c r="I116">
        <v>1</v>
      </c>
      <c r="J116">
        <v>1</v>
      </c>
      <c r="K116">
        <v>1</v>
      </c>
      <c r="L116" t="s">
        <v>66</v>
      </c>
      <c r="M116" t="str">
        <f t="shared" si="14"/>
        <v>EUR</v>
      </c>
      <c r="N116" s="12" t="s">
        <v>7</v>
      </c>
      <c r="P116" s="16">
        <f>_xll.RHistory(D116,".Timestamp;.Close","START:"&amp;$P$3&amp;"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319</v>
      </c>
      <c r="E117">
        <f>_xll.RtGet("IDN",D117,"BID")</f>
        <v>-8.4500000000000006E-2</v>
      </c>
      <c r="F117">
        <f>_xll.RtGet("IDN",D117,"ASK")</f>
        <v>-7.4499999999999997E-2</v>
      </c>
      <c r="G117">
        <f t="shared" si="13"/>
        <v>-7.9500000000000001E-2</v>
      </c>
      <c r="H117">
        <v>1</v>
      </c>
      <c r="I117">
        <v>1</v>
      </c>
      <c r="J117">
        <v>1</v>
      </c>
      <c r="K117">
        <v>1</v>
      </c>
      <c r="L117" t="s">
        <v>66</v>
      </c>
      <c r="M117" t="str">
        <f t="shared" si="14"/>
        <v>EUR</v>
      </c>
      <c r="N117" s="12" t="s">
        <v>7</v>
      </c>
      <c r="P117" s="16">
        <f>_xll.RHistory(D117,".Timestamp;.Close","START:"&amp;$P$3&amp;"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320</v>
      </c>
      <c r="E118">
        <f>_xll.RtGet("IDN",D118,"BID")</f>
        <v>-3.3300000000000003E-2</v>
      </c>
      <c r="F118">
        <f>_xll.RtGet("IDN",D118,"ASK")</f>
        <v>-2.3300000000000001E-2</v>
      </c>
      <c r="G118">
        <f t="shared" si="13"/>
        <v>-2.8300000000000002E-2</v>
      </c>
      <c r="H118">
        <v>1</v>
      </c>
      <c r="I118">
        <v>1</v>
      </c>
      <c r="J118">
        <v>1</v>
      </c>
      <c r="K118">
        <v>1</v>
      </c>
      <c r="L118" t="s">
        <v>66</v>
      </c>
      <c r="M118" t="str">
        <f t="shared" si="14"/>
        <v>EUR</v>
      </c>
      <c r="N118" s="12" t="s">
        <v>7</v>
      </c>
      <c r="P118" s="16">
        <f>_xll.RHistory(D118,".Timestamp;.Close","START:"&amp;$P$3&amp;"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321</v>
      </c>
      <c r="E119">
        <f>_xll.RtGet("IDN",D119,"BID")</f>
        <v>1.3100000000000001E-2</v>
      </c>
      <c r="F119">
        <f>_xll.RtGet("IDN",D119,"ASK")</f>
        <v>2.3100000000000002E-2</v>
      </c>
      <c r="G119">
        <f t="shared" si="13"/>
        <v>1.8100000000000002E-2</v>
      </c>
      <c r="H119">
        <v>1</v>
      </c>
      <c r="I119">
        <v>1</v>
      </c>
      <c r="J119">
        <v>1</v>
      </c>
      <c r="K119">
        <v>1</v>
      </c>
      <c r="L119" t="s">
        <v>66</v>
      </c>
      <c r="M119" t="str">
        <f t="shared" si="14"/>
        <v>EUR</v>
      </c>
      <c r="N119" s="12" t="s">
        <v>7</v>
      </c>
      <c r="P119" s="16">
        <f>_xll.RHistory(D119,".Timestamp;.Close","START:"&amp;$P$3&amp;"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322</v>
      </c>
      <c r="E120">
        <f>_xll.RtGet("IDN",D120,"BID")</f>
        <v>5.9500000000000004E-2</v>
      </c>
      <c r="F120">
        <f>_xll.RtGet("IDN",D120,"ASK")</f>
        <v>6.9500000000000006E-2</v>
      </c>
      <c r="G120">
        <f t="shared" si="13"/>
        <v>6.4500000000000002E-2</v>
      </c>
      <c r="H120">
        <v>1</v>
      </c>
      <c r="I120">
        <v>1</v>
      </c>
      <c r="J120">
        <v>1</v>
      </c>
      <c r="K120">
        <v>1</v>
      </c>
      <c r="L120" t="s">
        <v>66</v>
      </c>
      <c r="M120" t="str">
        <f t="shared" si="14"/>
        <v>EUR</v>
      </c>
      <c r="N120" s="12" t="s">
        <v>7</v>
      </c>
      <c r="P120" s="16">
        <f>_xll.RHistory(D120,".Timestamp;.Close","START:"&amp;$P$3&amp;" NBROWS:1 INTERVAL:1D",,"SORT:ASC TSREPEAT:NO")</f>
        <v>36167</v>
      </c>
      <c r="Q120">
        <v>4.0599999999999996</v>
      </c>
      <c r="T120" s="16"/>
    </row>
    <row r="121" spans="2:20" x14ac:dyDescent="0.25">
      <c r="B121" t="s">
        <v>136</v>
      </c>
      <c r="C121" t="s">
        <v>3</v>
      </c>
      <c r="D121" t="s">
        <v>323</v>
      </c>
      <c r="E121">
        <f>_xll.RtGet("IDN",D121,"BID")</f>
        <v>0.1048</v>
      </c>
      <c r="F121">
        <f>_xll.RtGet("IDN",D121,"ASK")</f>
        <v>0.12480000000000001</v>
      </c>
      <c r="G121">
        <f t="shared" si="13"/>
        <v>0.11480000000000001</v>
      </c>
      <c r="H121">
        <v>1</v>
      </c>
      <c r="I121">
        <v>1</v>
      </c>
      <c r="J121">
        <v>1</v>
      </c>
      <c r="K121">
        <v>1</v>
      </c>
      <c r="L121" t="s">
        <v>66</v>
      </c>
      <c r="M121" t="str">
        <f t="shared" si="14"/>
        <v>EUR</v>
      </c>
      <c r="N121" s="12" t="s">
        <v>7</v>
      </c>
      <c r="P121" s="16">
        <f>_xll.RHistory(D121,".Timestamp;.Close","START:"&amp;$P$3&amp;"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324</v>
      </c>
      <c r="E122">
        <f>_xll.RtGet("IDN",D122,"BID")</f>
        <v>0.1406</v>
      </c>
      <c r="F122">
        <f>_xll.RtGet("IDN",D122,"ASK")</f>
        <v>0.15060000000000001</v>
      </c>
      <c r="G122">
        <f t="shared" si="13"/>
        <v>0.14560000000000001</v>
      </c>
      <c r="H122">
        <v>1</v>
      </c>
      <c r="I122">
        <v>1</v>
      </c>
      <c r="J122">
        <v>1</v>
      </c>
      <c r="K122">
        <v>1</v>
      </c>
      <c r="L122" t="s">
        <v>66</v>
      </c>
      <c r="M122" t="str">
        <f t="shared" si="14"/>
        <v>EUR</v>
      </c>
      <c r="N122" s="12" t="s">
        <v>7</v>
      </c>
      <c r="P122" s="16">
        <f>_xll.RHistory(D122,".Timestamp;.Close","START:"&amp;$P$3&amp;" NBROWS:1 INTERVAL:1D",,"SORT:ASC TSREPEAT:NO")</f>
        <v>37120</v>
      </c>
      <c r="Q122">
        <v>5.3125</v>
      </c>
      <c r="T122" s="16"/>
    </row>
    <row r="123" spans="2:20" x14ac:dyDescent="0.25">
      <c r="B123" t="s">
        <v>137</v>
      </c>
      <c r="C123" t="s">
        <v>3</v>
      </c>
      <c r="D123" t="s">
        <v>325</v>
      </c>
      <c r="E123">
        <f>_xll.RtGet("IDN",D123,"BID")</f>
        <v>0.17900000000000002</v>
      </c>
      <c r="F123">
        <f>_xll.RtGet("IDN",D123,"ASK")</f>
        <v>0.19900000000000001</v>
      </c>
      <c r="G123">
        <f t="shared" si="13"/>
        <v>0.189</v>
      </c>
      <c r="H123">
        <v>1</v>
      </c>
      <c r="I123">
        <v>1</v>
      </c>
      <c r="J123">
        <v>1</v>
      </c>
      <c r="K123">
        <v>1</v>
      </c>
      <c r="L123" t="s">
        <v>66</v>
      </c>
      <c r="M123" t="str">
        <f t="shared" si="14"/>
        <v>EUR</v>
      </c>
      <c r="N123" s="12" t="s">
        <v>7</v>
      </c>
      <c r="P123" s="16">
        <f>_xll.RHistory(D123,".Timestamp;.Close","START:"&amp;$P$3&amp;" NBROWS:1 INTERVAL:1D",,"SORT:ASC TSREPEAT:NO")</f>
        <v>37120</v>
      </c>
      <c r="Q123">
        <v>5.375</v>
      </c>
      <c r="T123" s="16"/>
    </row>
    <row r="124" spans="2:20" x14ac:dyDescent="0.25">
      <c r="B124" t="s">
        <v>138</v>
      </c>
      <c r="C124" t="s">
        <v>3</v>
      </c>
      <c r="D124" t="s">
        <v>326</v>
      </c>
      <c r="E124">
        <f>_xll.RtGet("IDN",D124,"BID")</f>
        <v>0.21010000000000001</v>
      </c>
      <c r="F124">
        <f>_xll.RtGet("IDN",D124,"ASK")</f>
        <v>0.2301</v>
      </c>
      <c r="G124">
        <f t="shared" si="13"/>
        <v>0.22010000000000002</v>
      </c>
      <c r="H124">
        <v>1</v>
      </c>
      <c r="I124">
        <v>1</v>
      </c>
      <c r="J124">
        <v>1</v>
      </c>
      <c r="K124">
        <v>1</v>
      </c>
      <c r="L124" t="s">
        <v>66</v>
      </c>
      <c r="M124" t="str">
        <f t="shared" si="14"/>
        <v>EUR</v>
      </c>
      <c r="N124" s="12" t="s">
        <v>7</v>
      </c>
      <c r="P124" s="16">
        <f>_xll.RHistory(D124,".Timestamp;.Close","START:"&amp;$P$3&amp;"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327</v>
      </c>
      <c r="E125">
        <f>_xll.RtGet("IDN",D125,"BID")</f>
        <v>0.2326</v>
      </c>
      <c r="F125">
        <f>_xll.RtGet("IDN",D125,"ASK")</f>
        <v>0.24260000000000001</v>
      </c>
      <c r="G125">
        <f t="shared" si="13"/>
        <v>0.23760000000000001</v>
      </c>
      <c r="H125">
        <v>1</v>
      </c>
      <c r="I125">
        <v>1</v>
      </c>
      <c r="J125">
        <v>1</v>
      </c>
      <c r="K125">
        <v>1</v>
      </c>
      <c r="L125" t="s">
        <v>66</v>
      </c>
      <c r="M125" t="str">
        <f t="shared" si="14"/>
        <v>EUR</v>
      </c>
      <c r="N125" s="12" t="s">
        <v>7</v>
      </c>
      <c r="P125" s="16">
        <f>_xll.RHistory(D125,".Timestamp;.Close","START:"&amp;$P$3&amp;" NBROWS:1 INTERVAL:1D",,"SORT:ASC TSREPEAT:NO")</f>
        <v>37120</v>
      </c>
      <c r="Q125">
        <v>5.4725000000000001</v>
      </c>
      <c r="T125" s="16"/>
    </row>
    <row r="126" spans="2:20" x14ac:dyDescent="0.25">
      <c r="B126" t="s">
        <v>139</v>
      </c>
      <c r="C126" t="s">
        <v>3</v>
      </c>
      <c r="D126" t="s">
        <v>328</v>
      </c>
      <c r="E126">
        <f>_xll.RtGet("IDN",D126,"BID")</f>
        <v>0.25750000000000001</v>
      </c>
      <c r="F126">
        <f>_xll.RtGet("IDN",D126,"ASK")</f>
        <v>0.27750000000000002</v>
      </c>
      <c r="G126">
        <f t="shared" si="13"/>
        <v>0.26750000000000002</v>
      </c>
      <c r="H126">
        <v>1</v>
      </c>
      <c r="I126">
        <v>1</v>
      </c>
      <c r="J126">
        <v>1</v>
      </c>
      <c r="K126">
        <v>1</v>
      </c>
      <c r="L126" t="s">
        <v>66</v>
      </c>
      <c r="M126" t="str">
        <f t="shared" si="14"/>
        <v>EUR</v>
      </c>
      <c r="N126" s="12" t="s">
        <v>7</v>
      </c>
      <c r="P126" s="16">
        <f>_xll.RHistory(D126,".Timestamp;.Close","START:"&amp;$P$3&amp;" NBROWS:1 INTERVAL:1D",,"SORT:ASC TSREPEAT:NO")</f>
        <v>37120</v>
      </c>
      <c r="Q126">
        <v>5.51</v>
      </c>
      <c r="T126" s="16"/>
    </row>
    <row r="127" spans="2:20" x14ac:dyDescent="0.25">
      <c r="B127" t="s">
        <v>140</v>
      </c>
      <c r="C127" t="s">
        <v>3</v>
      </c>
      <c r="D127" t="s">
        <v>329</v>
      </c>
      <c r="E127">
        <f>_xll.RtGet("IDN",D127,"BID")</f>
        <v>0.27379999999999999</v>
      </c>
      <c r="F127">
        <f>_xll.RtGet("IDN",D127,"ASK")</f>
        <v>0.29380000000000001</v>
      </c>
      <c r="G127">
        <f t="shared" si="13"/>
        <v>0.2838</v>
      </c>
      <c r="H127">
        <v>1</v>
      </c>
      <c r="I127">
        <v>1</v>
      </c>
      <c r="J127">
        <v>1</v>
      </c>
      <c r="K127">
        <v>1</v>
      </c>
      <c r="L127" t="s">
        <v>66</v>
      </c>
      <c r="M127" t="str">
        <f t="shared" si="14"/>
        <v>EUR</v>
      </c>
      <c r="N127" s="12" t="s">
        <v>7</v>
      </c>
      <c r="P127" s="16">
        <f>_xll.RHistory(D127,".Timestamp;.Close","START:"&amp;$P$3&amp;" NBROWS:1 INTERVAL:1D",,"SORT:ASC TSREPEAT:NO")</f>
        <v>37120</v>
      </c>
      <c r="Q127">
        <v>5.5425000000000004</v>
      </c>
      <c r="T127" s="16"/>
    </row>
    <row r="128" spans="2:20" x14ac:dyDescent="0.25">
      <c r="B128" t="s">
        <v>141</v>
      </c>
      <c r="C128" t="s">
        <v>3</v>
      </c>
      <c r="D128" t="s">
        <v>330</v>
      </c>
      <c r="E128">
        <f>_xll.RtGet("IDN",D128,"BID")</f>
        <v>0.2858</v>
      </c>
      <c r="F128">
        <f>_xll.RtGet("IDN",D128,"ASK")</f>
        <v>0.30580000000000002</v>
      </c>
      <c r="G128">
        <f t="shared" si="13"/>
        <v>0.29580000000000001</v>
      </c>
      <c r="H128">
        <v>1</v>
      </c>
      <c r="I128">
        <v>1</v>
      </c>
      <c r="J128">
        <v>1</v>
      </c>
      <c r="K128">
        <v>1</v>
      </c>
      <c r="L128" t="s">
        <v>66</v>
      </c>
      <c r="M128" t="str">
        <f t="shared" si="14"/>
        <v>EUR</v>
      </c>
      <c r="N128" s="12" t="s">
        <v>7</v>
      </c>
      <c r="P128" s="16">
        <f>_xll.RHistory(D128,".Timestamp;.Close","START:"&amp;$P$3&amp;" NBROWS:1 INTERVAL:1D",,"SORT:ASC TSREPEAT:NO")</f>
        <v>37120</v>
      </c>
      <c r="Q128">
        <v>5.57</v>
      </c>
      <c r="T128" s="16"/>
    </row>
    <row r="129" spans="1:20" x14ac:dyDescent="0.25">
      <c r="B129" t="s">
        <v>142</v>
      </c>
      <c r="C129" t="s">
        <v>3</v>
      </c>
      <c r="D129" t="s">
        <v>331</v>
      </c>
      <c r="E129">
        <f>_xll.RtGet("IDN",D129,"BID")</f>
        <v>0.29370000000000002</v>
      </c>
      <c r="F129">
        <f>_xll.RtGet("IDN",D129,"ASK")</f>
        <v>0.31370000000000003</v>
      </c>
      <c r="G129">
        <f t="shared" si="13"/>
        <v>0.30370000000000003</v>
      </c>
      <c r="H129">
        <v>1</v>
      </c>
      <c r="I129">
        <v>1</v>
      </c>
      <c r="J129">
        <v>1</v>
      </c>
      <c r="K129">
        <v>1</v>
      </c>
      <c r="L129" t="s">
        <v>66</v>
      </c>
      <c r="M129" t="str">
        <f t="shared" si="14"/>
        <v>EUR</v>
      </c>
      <c r="N129" s="12" t="s">
        <v>7</v>
      </c>
      <c r="P129" s="16">
        <f>_xll.RHistory(D129,".Timestamp;.Close","START:"&amp;$P$3&amp;"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332</v>
      </c>
      <c r="E130">
        <f>_xll.RtGet("IDN",D130,"BID")</f>
        <v>0.29410000000000003</v>
      </c>
      <c r="F130">
        <f>_xll.RtGet("IDN",D130,"ASK")</f>
        <v>0.30410000000000004</v>
      </c>
      <c r="G130">
        <f t="shared" si="13"/>
        <v>0.29910000000000003</v>
      </c>
      <c r="H130">
        <v>1</v>
      </c>
      <c r="I130">
        <v>1</v>
      </c>
      <c r="J130">
        <v>1</v>
      </c>
      <c r="K130">
        <v>1</v>
      </c>
      <c r="L130" t="s">
        <v>66</v>
      </c>
      <c r="M130" t="str">
        <f t="shared" si="14"/>
        <v>EUR</v>
      </c>
      <c r="N130" s="12" t="s">
        <v>7</v>
      </c>
      <c r="P130" s="16">
        <f>_xll.RHistory(D130,".Timestamp;.Close","START:"&amp;$P$3&amp;"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333</v>
      </c>
      <c r="E131">
        <f>_xll.RtGet("IDN",D131,"BID")</f>
        <v>0.2747</v>
      </c>
      <c r="F131">
        <f>_xll.RtGet("IDN",D131,"ASK")</f>
        <v>0.28470000000000001</v>
      </c>
      <c r="G131">
        <f t="shared" si="13"/>
        <v>0.2797</v>
      </c>
      <c r="H131">
        <v>1</v>
      </c>
      <c r="I131">
        <v>1</v>
      </c>
      <c r="J131">
        <v>1</v>
      </c>
      <c r="K131">
        <v>1</v>
      </c>
      <c r="L131" t="s">
        <v>66</v>
      </c>
      <c r="M131" t="str">
        <f t="shared" si="14"/>
        <v>EUR</v>
      </c>
      <c r="N131" s="12" t="s">
        <v>7</v>
      </c>
      <c r="P131" s="16">
        <f>_xll.RHistory(D131,".Timestamp;.Close","START:"&amp;$P$3&amp;"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334</v>
      </c>
      <c r="E132">
        <f>_xll.RtGet("IDN",D132,"BID")</f>
        <v>0.22970000000000002</v>
      </c>
      <c r="F132">
        <f>_xll.RtGet("IDN",D132,"ASK")</f>
        <v>0.23970000000000002</v>
      </c>
      <c r="G132">
        <f t="shared" si="13"/>
        <v>0.23470000000000002</v>
      </c>
      <c r="H132">
        <v>1</v>
      </c>
      <c r="I132">
        <v>1</v>
      </c>
      <c r="J132">
        <v>1</v>
      </c>
      <c r="K132">
        <v>1</v>
      </c>
      <c r="L132" t="s">
        <v>66</v>
      </c>
      <c r="M132" t="str">
        <f t="shared" si="14"/>
        <v>EUR</v>
      </c>
      <c r="N132" s="12" t="s">
        <v>7</v>
      </c>
      <c r="P132" s="16">
        <f>_xll.RHistory(D132,".Timestamp;.Close","START:"&amp;$P$3&amp;" NBROWS:1 INTERVAL:1D",,"SORT:ASC TSREPEAT:NO")</f>
        <v>37120</v>
      </c>
      <c r="Q132">
        <v>5.6675000000000004</v>
      </c>
      <c r="T132" s="16"/>
    </row>
    <row r="133" spans="1:20" x14ac:dyDescent="0.25">
      <c r="B133" t="s">
        <v>151</v>
      </c>
      <c r="C133" t="s">
        <v>3</v>
      </c>
      <c r="D133" t="s">
        <v>335</v>
      </c>
      <c r="E133">
        <f>_xll.RtGet("IDN",D133,"BID")</f>
        <v>0.15670000000000001</v>
      </c>
      <c r="F133">
        <f>_xll.RtGet("IDN",D133,"ASK")</f>
        <v>0.16670000000000001</v>
      </c>
      <c r="G133">
        <f t="shared" si="13"/>
        <v>0.16170000000000001</v>
      </c>
      <c r="H133">
        <v>1</v>
      </c>
      <c r="I133">
        <v>1</v>
      </c>
      <c r="J133">
        <v>1</v>
      </c>
      <c r="K133">
        <v>1</v>
      </c>
      <c r="L133" t="s">
        <v>66</v>
      </c>
      <c r="M133" t="str">
        <f t="shared" si="14"/>
        <v>EUR</v>
      </c>
      <c r="N133" s="12" t="s">
        <v>7</v>
      </c>
      <c r="P133" s="16">
        <f>_xll.RHistory(D133,".Timestamp;.Close","START:"&amp;$P$3&amp;" NBROWS:1 INTERVAL:1D",,"SORT:ASC TSREPEAT:NO")</f>
        <v>40599</v>
      </c>
      <c r="Q133">
        <v>3.42</v>
      </c>
      <c r="T133" s="16"/>
    </row>
    <row r="134" spans="1:20" x14ac:dyDescent="0.25">
      <c r="B134" t="s">
        <v>152</v>
      </c>
      <c r="C134" t="s">
        <v>3</v>
      </c>
      <c r="D134" t="s">
        <v>336</v>
      </c>
      <c r="E134">
        <f>_xll.RtGet("IDN",D134,"BID")</f>
        <v>8.8700000000000001E-2</v>
      </c>
      <c r="F134">
        <f>_xll.RtGet("IDN",D134,"ASK")</f>
        <v>9.870000000000001E-2</v>
      </c>
      <c r="G134">
        <f t="shared" si="13"/>
        <v>9.3700000000000006E-2</v>
      </c>
      <c r="H134">
        <v>1</v>
      </c>
      <c r="I134">
        <v>1</v>
      </c>
      <c r="J134">
        <v>1</v>
      </c>
      <c r="K134">
        <v>1</v>
      </c>
      <c r="L134" t="s">
        <v>66</v>
      </c>
      <c r="M134" t="str">
        <f t="shared" si="14"/>
        <v>EUR</v>
      </c>
      <c r="N134" s="12" t="s">
        <v>7</v>
      </c>
      <c r="P134" s="16">
        <f>_xll.RHistory(D134,".Timestamp;.Close","START:"&amp;$P$3&amp;"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228</v>
      </c>
      <c r="N136" s="12"/>
      <c r="P136" s="16"/>
    </row>
    <row r="137" spans="1:20" x14ac:dyDescent="0.25">
      <c r="D137" t="s">
        <v>229</v>
      </c>
      <c r="N137" s="12"/>
      <c r="P137" s="16"/>
    </row>
    <row r="138" spans="1:20" x14ac:dyDescent="0.25">
      <c r="D138" t="s">
        <v>230</v>
      </c>
      <c r="N138" s="12"/>
      <c r="P138" s="16"/>
    </row>
    <row r="139" spans="1:20" x14ac:dyDescent="0.25">
      <c r="D139" t="s">
        <v>231</v>
      </c>
      <c r="N139" s="12"/>
      <c r="P139" s="16"/>
    </row>
    <row r="140" spans="1:20" x14ac:dyDescent="0.25">
      <c r="D140" t="s">
        <v>232</v>
      </c>
      <c r="N140" s="12"/>
      <c r="P140" s="16"/>
    </row>
    <row r="141" spans="1:20" x14ac:dyDescent="0.25">
      <c r="D141" t="s">
        <v>229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187</v>
      </c>
      <c r="B143" t="s">
        <v>112</v>
      </c>
      <c r="C143" t="s">
        <v>2</v>
      </c>
      <c r="D143" t="s">
        <v>228</v>
      </c>
      <c r="G143">
        <f>_xll.RtGet("IDN",D143,"PRIMACT_1")</f>
        <v>-0.50600000000000001</v>
      </c>
      <c r="H143">
        <v>1</v>
      </c>
      <c r="I143">
        <v>1</v>
      </c>
      <c r="J143">
        <v>1</v>
      </c>
      <c r="K143">
        <v>1</v>
      </c>
      <c r="L143" t="s">
        <v>66</v>
      </c>
      <c r="M143" t="str">
        <f t="shared" ref="M143" si="15">B$2</f>
        <v>EUR</v>
      </c>
      <c r="N143" s="12"/>
      <c r="P143" s="16">
        <f>_xll.RHistory(D143,".Timestamp;.Close","START:01-Mar-1995 NBROWS:1 INTERVAL:1D",,"SORT:ASC TSREPEAT:NO")</f>
        <v>36159</v>
      </c>
      <c r="Q143">
        <v>3.2509999999999999</v>
      </c>
    </row>
    <row r="144" spans="1:20" x14ac:dyDescent="0.25">
      <c r="A144" t="s">
        <v>188</v>
      </c>
      <c r="B144" t="s">
        <v>70</v>
      </c>
      <c r="C144" t="s">
        <v>2</v>
      </c>
      <c r="D144" t="s">
        <v>521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66</v>
      </c>
      <c r="M144" t="str">
        <f t="shared" ref="M144:M157" si="16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189</v>
      </c>
      <c r="B145" t="s">
        <v>186</v>
      </c>
      <c r="C145" t="s">
        <v>2</v>
      </c>
      <c r="D145" t="s">
        <v>522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66</v>
      </c>
      <c r="M145" t="str">
        <f t="shared" si="16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190</v>
      </c>
      <c r="B146" t="s">
        <v>5</v>
      </c>
      <c r="C146" t="s">
        <v>2</v>
      </c>
      <c r="D146" t="s">
        <v>229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66</v>
      </c>
      <c r="M146" t="str">
        <f t="shared" si="16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191</v>
      </c>
      <c r="B147" t="s">
        <v>6</v>
      </c>
      <c r="C147" t="s">
        <v>2</v>
      </c>
      <c r="D147" t="s">
        <v>523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66</v>
      </c>
      <c r="M147" t="str">
        <f t="shared" si="16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192</v>
      </c>
      <c r="B148" t="s">
        <v>7</v>
      </c>
      <c r="C148" t="s">
        <v>2</v>
      </c>
      <c r="D148" t="s">
        <v>230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66</v>
      </c>
      <c r="M148" t="str">
        <f t="shared" si="16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193</v>
      </c>
      <c r="B149" t="s">
        <v>8</v>
      </c>
      <c r="C149" t="s">
        <v>2</v>
      </c>
      <c r="D149" t="s">
        <v>524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66</v>
      </c>
      <c r="M149" t="str">
        <f t="shared" si="16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194</v>
      </c>
      <c r="B150" t="s">
        <v>9</v>
      </c>
      <c r="C150" t="s">
        <v>2</v>
      </c>
      <c r="D150" t="s">
        <v>525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66</v>
      </c>
      <c r="M150" t="str">
        <f t="shared" si="16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195</v>
      </c>
      <c r="B151" t="s">
        <v>10</v>
      </c>
      <c r="C151" t="s">
        <v>2</v>
      </c>
      <c r="D151" t="s">
        <v>231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66</v>
      </c>
      <c r="M151" t="str">
        <f t="shared" si="16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196</v>
      </c>
      <c r="B152" t="s">
        <v>11</v>
      </c>
      <c r="C152" t="s">
        <v>2</v>
      </c>
      <c r="D152" t="s">
        <v>526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66</v>
      </c>
      <c r="M152" t="str">
        <f t="shared" si="16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197</v>
      </c>
      <c r="B153" t="s">
        <v>12</v>
      </c>
      <c r="C153" t="s">
        <v>2</v>
      </c>
      <c r="D153" t="s">
        <v>527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66</v>
      </c>
      <c r="M153" t="str">
        <f t="shared" si="16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198</v>
      </c>
      <c r="B154" t="s">
        <v>13</v>
      </c>
      <c r="C154" t="s">
        <v>2</v>
      </c>
      <c r="D154" t="s">
        <v>528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66</v>
      </c>
      <c r="M154" t="str">
        <f t="shared" si="16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199</v>
      </c>
      <c r="B155" t="s">
        <v>14</v>
      </c>
      <c r="C155" t="s">
        <v>2</v>
      </c>
      <c r="D155" t="s">
        <v>529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66</v>
      </c>
      <c r="M155" t="str">
        <f t="shared" si="16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200</v>
      </c>
      <c r="B156" t="s">
        <v>15</v>
      </c>
      <c r="C156" t="s">
        <v>2</v>
      </c>
      <c r="D156" t="s">
        <v>530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66</v>
      </c>
      <c r="M156" t="str">
        <f t="shared" si="16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201</v>
      </c>
      <c r="B157" t="s">
        <v>118</v>
      </c>
      <c r="C157" t="s">
        <v>2</v>
      </c>
      <c r="D157" t="s">
        <v>531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66</v>
      </c>
      <c r="M157" t="str">
        <f t="shared" si="16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2:20" x14ac:dyDescent="0.25">
      <c r="B5" t="s">
        <v>5</v>
      </c>
      <c r="C5" t="s">
        <v>1</v>
      </c>
      <c r="D5" t="s">
        <v>356</v>
      </c>
      <c r="E5">
        <f>_xll.RtGet("IDN",D5,"BID")</f>
        <v>-0.48400000000000004</v>
      </c>
      <c r="F5">
        <f>_xll.RtGet("IDN",D5,"ASK")</f>
        <v>-0.34400000000000003</v>
      </c>
      <c r="G5">
        <f>AVERAGE(E5:F5)</f>
        <v>-0.41400000000000003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DKK</v>
      </c>
      <c r="N5" s="12">
        <v>0</v>
      </c>
      <c r="P5" s="16">
        <f>_xll.RHistory(D5,".Timestamp;.Close","START:"&amp;$P$3&amp;"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357</v>
      </c>
      <c r="E6">
        <f>_xll.RtGet("IDN",D6,"BID")</f>
        <v>-0.41980000000000001</v>
      </c>
      <c r="F6">
        <f>_xll.RtGet("IDN",D6,"ASK")</f>
        <v>-0.37980000000000003</v>
      </c>
      <c r="G6">
        <f t="shared" ref="G6:G14" si="0">AVERAGE(E6:F6)</f>
        <v>-0.39980000000000004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14" si="1">B$2</f>
        <v>DKK</v>
      </c>
      <c r="N6" s="12">
        <v>0</v>
      </c>
      <c r="P6" s="16">
        <f>_xll.RHistory(D6,".Timestamp;.Close","START:"&amp;$P$3&amp;"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358</v>
      </c>
      <c r="E7">
        <f>_xll.RtGet("IDN",D7,"BID")</f>
        <v>-0.442</v>
      </c>
      <c r="F7">
        <f>_xll.RtGet("IDN",D7,"ASK")</f>
        <v>-0.41200000000000003</v>
      </c>
      <c r="G7">
        <f t="shared" si="0"/>
        <v>-0.42700000000000005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DKK</v>
      </c>
      <c r="N7" s="12">
        <v>0</v>
      </c>
      <c r="P7" s="16">
        <f>_xll.RHistory(D7,".Timestamp;.Close","START:"&amp;$P$3&amp;"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359</v>
      </c>
      <c r="E8">
        <f>_xll.RtGet("IDN",D8,"BID")</f>
        <v>-0.437</v>
      </c>
      <c r="F8">
        <f>_xll.RtGet("IDN",D8,"ASK")</f>
        <v>-0.40700000000000003</v>
      </c>
      <c r="G8">
        <f t="shared" si="0"/>
        <v>-0.42200000000000004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DKK</v>
      </c>
      <c r="N8" s="12">
        <v>0</v>
      </c>
      <c r="P8" s="16">
        <f>_xll.RHistory(D8,".Timestamp;.Close","START:"&amp;$P$3&amp;"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360</v>
      </c>
      <c r="E9">
        <f>_xll.RtGet("IDN",D9,"BID")</f>
        <v>-0.43</v>
      </c>
      <c r="F9">
        <f>_xll.RtGet("IDN",D9,"ASK")</f>
        <v>-0.4</v>
      </c>
      <c r="G9">
        <f t="shared" si="0"/>
        <v>-0.41500000000000004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DKK</v>
      </c>
      <c r="N9" s="12">
        <v>0</v>
      </c>
      <c r="P9" s="16">
        <f>_xll.RHistory(D9,".Timestamp;.Close","START:"&amp;$P$3&amp;"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361</v>
      </c>
      <c r="E10">
        <f>_xll.RtGet("IDN",D10,"BID")</f>
        <v>-0.42300000000000004</v>
      </c>
      <c r="F10">
        <f>_xll.RtGet("IDN",D10,"ASK")</f>
        <v>-0.39300000000000002</v>
      </c>
      <c r="G10">
        <f t="shared" si="0"/>
        <v>-0.40800000000000003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DKK</v>
      </c>
      <c r="N10" s="12">
        <v>0</v>
      </c>
      <c r="P10" s="16">
        <f>_xll.RHistory(D10,".Timestamp;.Close","START:"&amp;$P$3&amp;"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362</v>
      </c>
      <c r="E11">
        <f>_xll.RtGet("IDN",D11,"BID")</f>
        <v>-0.39200000000000002</v>
      </c>
      <c r="F11">
        <f>_xll.RtGet("IDN",D11,"ASK")</f>
        <v>-0.35200000000000004</v>
      </c>
      <c r="G11">
        <f t="shared" si="0"/>
        <v>-0.372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DKK</v>
      </c>
      <c r="N11" s="12">
        <v>0</v>
      </c>
      <c r="P11" s="16">
        <f>_xll.RHistory(D11,".Timestamp;.Close","START:"&amp;$P$3&amp;"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363</v>
      </c>
      <c r="E12">
        <f>_xll.RtGet("IDN",D12,"BID")</f>
        <v>-0.3538</v>
      </c>
      <c r="F12">
        <f>_xll.RtGet("IDN",D12,"ASK")</f>
        <v>-0.31380000000000002</v>
      </c>
      <c r="G12">
        <f t="shared" si="0"/>
        <v>-0.33379999999999999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DKK</v>
      </c>
      <c r="N12" s="12">
        <v>0</v>
      </c>
      <c r="P12" s="16">
        <f>_xll.RHistory(D12,".Timestamp;.Close","START:"&amp;$P$3&amp;"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364</v>
      </c>
      <c r="E13">
        <f>_xll.RtGet("IDN",D13,"BID")</f>
        <v>-0.30570000000000003</v>
      </c>
      <c r="F13">
        <f>_xll.RtGet("IDN",D13,"ASK")</f>
        <v>-0.26569999999999999</v>
      </c>
      <c r="G13">
        <f t="shared" si="0"/>
        <v>-0.28570000000000001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DKK</v>
      </c>
      <c r="N13" s="12">
        <v>0</v>
      </c>
      <c r="P13" s="16">
        <f>_xll.RHistory(D13,".Timestamp;.Close","START:"&amp;$P$3&amp;"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365</v>
      </c>
      <c r="E14">
        <f>_xll.RtGet("IDN",D14,"BID")</f>
        <v>-0.26190000000000002</v>
      </c>
      <c r="F14">
        <f>_xll.RtGet("IDN",D14,"ASK")</f>
        <v>-0.2019</v>
      </c>
      <c r="G14">
        <f t="shared" si="0"/>
        <v>-0.2319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DKK</v>
      </c>
      <c r="N14" s="12">
        <v>0</v>
      </c>
      <c r="P14" s="16">
        <f>_xll.RHistory(D14,".Timestamp;.Close","START:"&amp;$P$3&amp;" NBROWS:1 INTERVAL:1D",,"SORT:ASC TSREPEAT:NO")</f>
        <v>41374</v>
      </c>
      <c r="Q14">
        <v>0.56110000000000004</v>
      </c>
      <c r="T14" s="16"/>
    </row>
    <row r="15" spans="2:20" x14ac:dyDescent="0.25">
      <c r="B15" t="s">
        <v>69</v>
      </c>
      <c r="C15" t="s">
        <v>2</v>
      </c>
      <c r="D15" t="s">
        <v>366</v>
      </c>
      <c r="G15">
        <f>_xll.RtGet("IDN",D15,"PRIMACT_1")</f>
        <v>-0.3533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>B$2</f>
        <v>DKK</v>
      </c>
      <c r="N15" s="12">
        <v>0</v>
      </c>
      <c r="P15" s="16">
        <f>_xll.RHistory(D15,".Timestamp;.Close","START:"&amp;$P$3&amp;" NBROWS:1 INTERVAL:1D",,"SORT:ASC TSREPEAT:NO")</f>
        <v>38443</v>
      </c>
      <c r="Q15">
        <v>2.1783000000000001</v>
      </c>
      <c r="T15" s="16"/>
    </row>
    <row r="16" spans="2:20" x14ac:dyDescent="0.25">
      <c r="B16" t="s">
        <v>70</v>
      </c>
      <c r="C16" t="s">
        <v>2</v>
      </c>
      <c r="D16" t="s">
        <v>367</v>
      </c>
      <c r="G16">
        <f>_xll.RtGet("IDN",D16,"PRIMACT_1")</f>
        <v>-0.32669999999999999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ref="M16:M22" si="2">B$2</f>
        <v>DKK</v>
      </c>
      <c r="N16" s="12">
        <v>0</v>
      </c>
      <c r="P16" s="16">
        <f>_xll.RHistory(D16,".Timestamp;.Close","START:"&amp;$P$3&amp;"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368</v>
      </c>
      <c r="G17">
        <f>_xll.RtGet("IDN",D17,"PRIMACT_1")</f>
        <v>-0.2833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2"/>
        <v>DKK</v>
      </c>
      <c r="N17" s="12">
        <v>0</v>
      </c>
      <c r="P17" s="16">
        <f>_xll.RHistory(D17,".Timestamp;.Close","START:"&amp;$P$3&amp;" NBROWS:1 INTERVAL:1D",,"SORT:ASC TSREPEAT:NO")</f>
        <v>34166</v>
      </c>
      <c r="Q17">
        <v>14.083299999999999</v>
      </c>
      <c r="T17" s="16"/>
    </row>
    <row r="18" spans="2:20" x14ac:dyDescent="0.25">
      <c r="B18" t="s">
        <v>6</v>
      </c>
      <c r="C18" t="s">
        <v>2</v>
      </c>
      <c r="D18" t="s">
        <v>369</v>
      </c>
      <c r="G18">
        <f>_xll.RtGet("IDN",D18,"PRIMACT_1")</f>
        <v>-0.23330000000000001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2"/>
        <v>DKK</v>
      </c>
      <c r="N18" s="12">
        <v>0</v>
      </c>
      <c r="P18" s="16">
        <f>_xll.RHistory(D18,".Timestamp;.Close","START:"&amp;$P$3&amp;" NBROWS:1 INTERVAL:1D",,"SORT:ASC TSREPEAT:NO")</f>
        <v>34166</v>
      </c>
      <c r="Q18">
        <v>11.708299999999999</v>
      </c>
      <c r="T18" s="16"/>
    </row>
    <row r="19" spans="2:20" x14ac:dyDescent="0.25">
      <c r="B19" t="s">
        <v>7</v>
      </c>
      <c r="C19" t="s">
        <v>2</v>
      </c>
      <c r="D19" t="s">
        <v>370</v>
      </c>
      <c r="G19">
        <f>_xll.RtGet("IDN",D19,"PRIMACT_1")</f>
        <v>-0.19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2"/>
        <v>DKK</v>
      </c>
      <c r="N19" s="12">
        <v>0</v>
      </c>
      <c r="P19" s="16">
        <f>_xll.RHistory(D19,".Timestamp;.Close","START:"&amp;$P$3&amp;" NBROWS:1 INTERVAL:1D",,"SORT:ASC TSREPEAT:NO")</f>
        <v>34166</v>
      </c>
      <c r="Q19">
        <v>10.6417</v>
      </c>
      <c r="T19" s="16"/>
    </row>
    <row r="20" spans="2:20" x14ac:dyDescent="0.25">
      <c r="B20" t="s">
        <v>10</v>
      </c>
      <c r="C20" t="s">
        <v>2</v>
      </c>
      <c r="D20" t="s">
        <v>371</v>
      </c>
      <c r="G20">
        <f>_xll.RtGet("IDN",D20,"PRIMACT_1")</f>
        <v>-0.05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2"/>
        <v>DKK</v>
      </c>
      <c r="N20" s="12">
        <v>0</v>
      </c>
      <c r="P20" s="16">
        <f>_xll.RHistory(D20,".Timestamp;.Close","START:"&amp;$P$3&amp;" NBROWS:1 INTERVAL:1D",,"SORT:ASC TSREPEAT:NO")</f>
        <v>34166</v>
      </c>
      <c r="Q20">
        <v>9.2583000000000002</v>
      </c>
      <c r="T20" s="16"/>
    </row>
    <row r="21" spans="2:20" x14ac:dyDescent="0.25">
      <c r="B21" t="s">
        <v>13</v>
      </c>
      <c r="C21" t="s">
        <v>2</v>
      </c>
      <c r="D21" t="s">
        <v>372</v>
      </c>
      <c r="G21">
        <f>_xll.RtGet("IDN",D21,"PRIMACT_1")</f>
        <v>5.67E-2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DKK</v>
      </c>
      <c r="N21" s="12">
        <v>0</v>
      </c>
      <c r="P21" s="16">
        <f>_xll.RHistory(D21,".Timestamp;.Close","START:"&amp;$P$3&amp;"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373</v>
      </c>
      <c r="G22">
        <f>_xll.RtGet("IDN",D22,"PRIMACT_1")</f>
        <v>0.16670000000000001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DKK</v>
      </c>
      <c r="N22" s="12">
        <v>0</v>
      </c>
      <c r="P22" s="16">
        <f>_xll.RHistory(D22,".Timestamp;.Close","START:"&amp;$P$3&amp;"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339</v>
      </c>
      <c r="E23">
        <f>_xll.RtGet("IDN",D23,"BID")</f>
        <v>-0.18</v>
      </c>
      <c r="F23">
        <f>_xll.RtGet("IDN",D23,"ASK")</f>
        <v>-0.16</v>
      </c>
      <c r="G23">
        <f t="shared" ref="G23" si="3">AVERAGE(E23:F23)</f>
        <v>-0.16999999999999998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" si="4">B$2</f>
        <v>DKK</v>
      </c>
      <c r="N23" s="12" t="s">
        <v>7</v>
      </c>
      <c r="P23" s="16">
        <f>_xll.RHistory(D23,".Timestamp;.Close","START:"&amp;$P$3&amp;" NBROWS:1 INTERVAL:1D",,"SORT:ASC TSREPEAT:NO")</f>
        <v>36322</v>
      </c>
      <c r="Q23">
        <v>3.11</v>
      </c>
      <c r="S23" t="str">
        <f>_xll.RtGet("IDN",D23,"GV3_TEXT")</f>
        <v>150620</v>
      </c>
      <c r="T23" s="16">
        <f t="shared" ref="T23:T38" si="5"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340</v>
      </c>
      <c r="E24">
        <f>_xll.RtGet("IDN",D24,"BID")</f>
        <v>-0.17</v>
      </c>
      <c r="F24">
        <f>_xll.RtGet("IDN",D24,"ASK")</f>
        <v>-0.15</v>
      </c>
      <c r="G24">
        <f t="shared" ref="G24:G38" si="6">AVERAGE(E24:F24)</f>
        <v>-0.16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ref="M24:M38" si="7">B$2</f>
        <v>DKK</v>
      </c>
      <c r="N24" s="12" t="s">
        <v>7</v>
      </c>
      <c r="P24" s="16">
        <f>_xll.RHistory(D24,".Timestamp;.Close","START:"&amp;$P$3&amp;" NBROWS:1 INTERVAL:1D",,"SORT:ASC TSREPEAT:NO")</f>
        <v>36322</v>
      </c>
      <c r="Q24">
        <v>3.21</v>
      </c>
      <c r="S24" t="str">
        <f>_xll.RtGet("IDN",D24,"GV3_TEXT")</f>
        <v>140920</v>
      </c>
      <c r="T24" s="16">
        <f t="shared" si="5"/>
        <v>44179</v>
      </c>
    </row>
    <row r="25" spans="2:20" x14ac:dyDescent="0.25">
      <c r="B25" t="s">
        <v>16</v>
      </c>
      <c r="C25" t="s">
        <v>33</v>
      </c>
      <c r="D25" t="s">
        <v>341</v>
      </c>
      <c r="E25">
        <f>_xll.RtGet("IDN",D25,"BID")</f>
        <v>-0.16</v>
      </c>
      <c r="F25">
        <f>_xll.RtGet("IDN",D25,"ASK")</f>
        <v>-0.14000000000000001</v>
      </c>
      <c r="G25">
        <f t="shared" si="6"/>
        <v>-0.15000000000000002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7"/>
        <v>DKK</v>
      </c>
      <c r="N25" s="12" t="s">
        <v>7</v>
      </c>
      <c r="P25" s="16">
        <f>_xll.RHistory(D25,".Timestamp;.Close","START:"&amp;$P$3&amp;" NBROWS:1 INTERVAL:1D",,"SORT:ASC TSREPEAT:NO")</f>
        <v>36322</v>
      </c>
      <c r="Q25">
        <v>3.47</v>
      </c>
      <c r="S25" t="str">
        <f>_xll.RtGet("IDN",D25,"GV3_TEXT")</f>
        <v>141220</v>
      </c>
      <c r="T25" s="16">
        <f t="shared" si="5"/>
        <v>44269</v>
      </c>
    </row>
    <row r="26" spans="2:20" x14ac:dyDescent="0.25">
      <c r="B26" t="s">
        <v>376</v>
      </c>
      <c r="C26" t="s">
        <v>33</v>
      </c>
      <c r="D26" t="s">
        <v>342</v>
      </c>
      <c r="E26">
        <f>_xll.RtGet("IDN",D26,"BID")</f>
        <v>-0.14000000000000001</v>
      </c>
      <c r="F26">
        <f>_xll.RtGet("IDN",D26,"ASK")</f>
        <v>-0.12</v>
      </c>
      <c r="G26">
        <f t="shared" si="6"/>
        <v>-0.13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7"/>
        <v>DKK</v>
      </c>
      <c r="N26" s="12" t="s">
        <v>7</v>
      </c>
      <c r="P26" s="16">
        <f>_xll.RHistory(D26,".Timestamp;.Close","START:"&amp;$P$3&amp;" NBROWS:1 INTERVAL:1D",,"SORT:ASC TSREPEAT:NO")</f>
        <v>36322</v>
      </c>
      <c r="Q26">
        <v>3.48</v>
      </c>
      <c r="S26" t="str">
        <f>_xll.RtGet("IDN",D26,"GV3_TEXT")</f>
        <v>150321</v>
      </c>
      <c r="T26" s="16">
        <f t="shared" si="5"/>
        <v>44362</v>
      </c>
    </row>
    <row r="27" spans="2:20" x14ac:dyDescent="0.25">
      <c r="B27" t="s">
        <v>134</v>
      </c>
      <c r="C27" t="s">
        <v>33</v>
      </c>
      <c r="D27" t="s">
        <v>343</v>
      </c>
      <c r="E27">
        <f>_xll.RtGet("IDN",D27,"BID")</f>
        <v>-0.12</v>
      </c>
      <c r="F27">
        <f>_xll.RtGet("IDN",D27,"ASK")</f>
        <v>-0.1</v>
      </c>
      <c r="G27">
        <f t="shared" si="6"/>
        <v>-0.11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7"/>
        <v>DKK</v>
      </c>
      <c r="N27" s="12" t="s">
        <v>7</v>
      </c>
      <c r="P27" s="16">
        <f>_xll.RHistory(D27,".Timestamp;.Close","START:"&amp;$P$3&amp;" NBROWS:1 INTERVAL:1D",,"SORT:ASC TSREPEAT:NO")</f>
        <v>36356</v>
      </c>
      <c r="Q27">
        <v>4.17</v>
      </c>
      <c r="S27" t="str">
        <f>_xll.RtGet("IDN",D27,"GV3_TEXT")</f>
        <v>140621</v>
      </c>
      <c r="T27" s="16">
        <f t="shared" si="5"/>
        <v>44453</v>
      </c>
    </row>
    <row r="28" spans="2:20" x14ac:dyDescent="0.25">
      <c r="B28" t="s">
        <v>377</v>
      </c>
      <c r="C28" t="s">
        <v>33</v>
      </c>
      <c r="D28" t="s">
        <v>344</v>
      </c>
      <c r="E28">
        <f>_xll.RtGet("IDN",D28,"BID")</f>
        <v>-0.11</v>
      </c>
      <c r="F28">
        <f>_xll.RtGet("IDN",D28,"ASK")</f>
        <v>-0.05</v>
      </c>
      <c r="G28">
        <f t="shared" si="6"/>
        <v>-0.08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7"/>
        <v>DKK</v>
      </c>
      <c r="N28" s="12" t="s">
        <v>7</v>
      </c>
      <c r="P28" s="16">
        <f>_xll.RHistory(D28,".Timestamp;.Close","START:"&amp;$P$3&amp;" NBROWS:1 INTERVAL:1D",,"SORT:ASC TSREPEAT:NO")</f>
        <v>36356</v>
      </c>
      <c r="Q28">
        <v>4.43</v>
      </c>
      <c r="S28" t="str">
        <f>_xll.RtGet("IDN",D28,"GV3_TEXT")</f>
        <v>130921</v>
      </c>
      <c r="T28" s="16">
        <f t="shared" si="5"/>
        <v>44543</v>
      </c>
    </row>
    <row r="29" spans="2:20" x14ac:dyDescent="0.25">
      <c r="B29" t="s">
        <v>17</v>
      </c>
      <c r="C29" t="s">
        <v>33</v>
      </c>
      <c r="D29" t="s">
        <v>345</v>
      </c>
      <c r="E29">
        <f>_xll.RtGet("IDN",D29,"BID")</f>
        <v>-8.5000000000000006E-2</v>
      </c>
      <c r="F29">
        <f>_xll.RtGet("IDN",D29,"ASK")</f>
        <v>-2.5000000000000001E-2</v>
      </c>
      <c r="G29">
        <f t="shared" si="6"/>
        <v>-5.5000000000000007E-2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7"/>
        <v>DKK</v>
      </c>
      <c r="N29" s="12" t="s">
        <v>7</v>
      </c>
      <c r="P29" s="16">
        <f>_xll.RHistory(D29,".Timestamp;.Close","START:"&amp;$P$3&amp;" NBROWS:1 INTERVAL:1D",,"SORT:ASC TSREPEAT:NO")</f>
        <v>38280</v>
      </c>
      <c r="Q29">
        <v>3.02</v>
      </c>
      <c r="S29" t="str">
        <f>_xll.RtGet("IDN",D29,"GV3_TEXT")</f>
        <v>131221</v>
      </c>
      <c r="T29" s="16">
        <f t="shared" si="5"/>
        <v>44633</v>
      </c>
    </row>
    <row r="30" spans="2:20" x14ac:dyDescent="0.25">
      <c r="B30" t="s">
        <v>44</v>
      </c>
      <c r="C30" t="s">
        <v>33</v>
      </c>
      <c r="D30" t="s">
        <v>346</v>
      </c>
      <c r="E30">
        <f>_xll.RtGet("IDN",D30,"BID")</f>
        <v>-6.5000000000000002E-2</v>
      </c>
      <c r="F30">
        <f>_xll.RtGet("IDN",D30,"ASK")</f>
        <v>-5.0000000000000001E-3</v>
      </c>
      <c r="G30">
        <f t="shared" si="6"/>
        <v>-3.5000000000000003E-2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7"/>
        <v>DKK</v>
      </c>
      <c r="N30" s="12" t="s">
        <v>7</v>
      </c>
      <c r="P30" s="16">
        <f>_xll.RHistory(D30,".Timestamp;.Close","START:"&amp;$P$3&amp;" NBROWS:1 INTERVAL:1D",,"SORT:ASC TSREPEAT:NO")</f>
        <v>38280</v>
      </c>
      <c r="Q30">
        <v>3.16</v>
      </c>
      <c r="S30" t="str">
        <f>_xll.RtGet("IDN",D30,"GV3_TEXT")</f>
        <v>140322</v>
      </c>
      <c r="T30" s="16">
        <f t="shared" si="5"/>
        <v>44726</v>
      </c>
    </row>
    <row r="31" spans="2:20" x14ac:dyDescent="0.25">
      <c r="B31" t="s">
        <v>46</v>
      </c>
      <c r="C31" t="s">
        <v>33</v>
      </c>
      <c r="D31" t="s">
        <v>347</v>
      </c>
      <c r="E31">
        <f>_xll.RtGet("IDN",D31,"BID")</f>
        <v>-5.3900000000000003E-2</v>
      </c>
      <c r="F31">
        <f>_xll.RtGet("IDN",D31,"ASK")</f>
        <v>-2.3900000000000001E-2</v>
      </c>
      <c r="G31">
        <f t="shared" si="6"/>
        <v>-3.8900000000000004E-2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7"/>
        <v>DKK</v>
      </c>
      <c r="N31" s="12" t="s">
        <v>7</v>
      </c>
      <c r="P31" s="16">
        <f>_xll.RHistory(D31,".Timestamp;.Close","START:"&amp;$P$3&amp;" NBROWS:1 INTERVAL:1D",,"SORT:ASC TSREPEAT:NO")</f>
        <v>38280</v>
      </c>
      <c r="Q31">
        <v>3.31</v>
      </c>
      <c r="S31" t="str">
        <f>_xll.RtGet("IDN",D31,"GV3_TEXT")</f>
        <v>130622</v>
      </c>
      <c r="T31" s="16">
        <f t="shared" si="5"/>
        <v>44817</v>
      </c>
    </row>
    <row r="32" spans="2:20" x14ac:dyDescent="0.25">
      <c r="B32" t="s">
        <v>48</v>
      </c>
      <c r="C32" t="s">
        <v>33</v>
      </c>
      <c r="D32" t="s">
        <v>348</v>
      </c>
      <c r="E32">
        <f>_xll.RtGet("IDN",D32,"BID")</f>
        <v>-1.3000000000000001E-2</v>
      </c>
      <c r="F32">
        <f>_xll.RtGet("IDN",D32,"ASK")</f>
        <v>4.7E-2</v>
      </c>
      <c r="G32">
        <f t="shared" si="6"/>
        <v>1.7000000000000001E-2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7"/>
        <v>DKK</v>
      </c>
      <c r="N32" s="12" t="s">
        <v>7</v>
      </c>
      <c r="P32" s="16">
        <f>_xll.RHistory(D32,".Timestamp;.Close","START:"&amp;$P$3&amp;" NBROWS:1 INTERVAL:1D",,"SORT:ASC TSREPEAT:NO")</f>
        <v>38280</v>
      </c>
      <c r="Q32">
        <v>3.42</v>
      </c>
      <c r="S32" t="str">
        <f>_xll.RtGet("IDN",D32,"GV3_TEXT")</f>
        <v>190922</v>
      </c>
      <c r="T32" s="16">
        <f t="shared" si="5"/>
        <v>44914</v>
      </c>
    </row>
    <row r="33" spans="2:20" x14ac:dyDescent="0.25">
      <c r="B33" t="s">
        <v>13</v>
      </c>
      <c r="C33" t="s">
        <v>33</v>
      </c>
      <c r="D33" t="s">
        <v>349</v>
      </c>
      <c r="E33">
        <f>_xll.RtGet("IDN",D33,"BID")</f>
        <v>-3.3700000000000001E-2</v>
      </c>
      <c r="F33">
        <f>_xll.RtGet("IDN",D33,"ASK")</f>
        <v>-3.7000000000000002E-3</v>
      </c>
      <c r="G33">
        <f t="shared" si="6"/>
        <v>-1.8700000000000001E-2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7"/>
        <v>DKK</v>
      </c>
      <c r="N33" s="12" t="s">
        <v>10</v>
      </c>
      <c r="P33" s="16">
        <f>_xll.RHistory(D33,".Timestamp;.Close","START:"&amp;$P$3&amp;" NBROWS:1 INTERVAL:1D",,"SORT:ASC TSREPEAT:NO")</f>
        <v>36322</v>
      </c>
      <c r="Q33">
        <v>3.32</v>
      </c>
      <c r="S33" t="str">
        <f>_xll.RtGet("IDN",D33,"GV3_TEXT")</f>
        <v>150620</v>
      </c>
      <c r="T33" s="16">
        <f t="shared" si="5"/>
        <v>44180</v>
      </c>
    </row>
    <row r="34" spans="2:20" x14ac:dyDescent="0.25">
      <c r="B34" t="s">
        <v>16</v>
      </c>
      <c r="C34" t="s">
        <v>33</v>
      </c>
      <c r="D34" t="s">
        <v>350</v>
      </c>
      <c r="E34">
        <f>_xll.RtGet("IDN",D34,"BID")</f>
        <v>-2.6600000000000002E-2</v>
      </c>
      <c r="F34">
        <f>_xll.RtGet("IDN",D34,"ASK")</f>
        <v>3.4000000000000002E-3</v>
      </c>
      <c r="G34">
        <f t="shared" si="6"/>
        <v>-1.1600000000000001E-2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7"/>
        <v>DKK</v>
      </c>
      <c r="N34" s="12" t="s">
        <v>10</v>
      </c>
      <c r="P34" s="16">
        <f>_xll.RHistory(D34,".Timestamp;.Close","START:"&amp;$P$3&amp;" NBROWS:1 INTERVAL:1D",,"SORT:ASC TSREPEAT:NO")</f>
        <v>36322</v>
      </c>
      <c r="Q34">
        <v>3.49</v>
      </c>
      <c r="S34" t="str">
        <f>_xll.RtGet("IDN",D34,"GV3_TEXT")</f>
        <v>140920</v>
      </c>
      <c r="T34" s="16">
        <f t="shared" si="5"/>
        <v>44269</v>
      </c>
    </row>
    <row r="35" spans="2:20" x14ac:dyDescent="0.25">
      <c r="B35" t="s">
        <v>376</v>
      </c>
      <c r="C35" t="s">
        <v>33</v>
      </c>
      <c r="D35" t="s">
        <v>351</v>
      </c>
      <c r="E35">
        <f>_xll.RtGet("IDN",D35,"BID")</f>
        <v>-2.01E-2</v>
      </c>
      <c r="F35">
        <f>_xll.RtGet("IDN",D35,"ASK")</f>
        <v>9.9000000000000008E-3</v>
      </c>
      <c r="G35">
        <f t="shared" si="6"/>
        <v>-5.0999999999999995E-3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7"/>
        <v>DKK</v>
      </c>
      <c r="N35" s="12" t="s">
        <v>10</v>
      </c>
      <c r="P35" s="16">
        <f>_xll.RHistory(D35,".Timestamp;.Close","START:"&amp;$P$3&amp;" NBROWS:1 INTERVAL:1D",,"SORT:ASC TSREPEAT:NO")</f>
        <v>36322</v>
      </c>
      <c r="Q35">
        <v>3.6</v>
      </c>
      <c r="S35" t="str">
        <f>_xll.RtGet("IDN",D35,"GV3_TEXT")</f>
        <v>141220</v>
      </c>
      <c r="T35" s="16">
        <f t="shared" si="5"/>
        <v>44361</v>
      </c>
    </row>
    <row r="36" spans="2:20" x14ac:dyDescent="0.25">
      <c r="B36" t="s">
        <v>134</v>
      </c>
      <c r="C36" t="s">
        <v>33</v>
      </c>
      <c r="D36" t="s">
        <v>352</v>
      </c>
      <c r="E36">
        <f>_xll.RtGet("IDN",D36,"BID")</f>
        <v>-8.2000000000000007E-3</v>
      </c>
      <c r="F36">
        <f>_xll.RtGet("IDN",D36,"ASK")</f>
        <v>2.18E-2</v>
      </c>
      <c r="G36">
        <f t="shared" si="6"/>
        <v>6.7999999999999996E-3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7"/>
        <v>DKK</v>
      </c>
      <c r="N36" s="12" t="s">
        <v>10</v>
      </c>
      <c r="P36" s="16">
        <f>_xll.RHistory(D36,".Timestamp;.Close","START:"&amp;$P$3&amp;" NBROWS:1 INTERVAL:1D",,"SORT:ASC TSREPEAT:NO")</f>
        <v>36322</v>
      </c>
      <c r="Q36">
        <v>3.75</v>
      </c>
      <c r="S36" t="str">
        <f>_xll.RtGet("IDN",D36,"GV3_TEXT")</f>
        <v>150321</v>
      </c>
      <c r="T36" s="16">
        <f t="shared" si="5"/>
        <v>44454</v>
      </c>
    </row>
    <row r="37" spans="2:20" x14ac:dyDescent="0.25">
      <c r="B37" t="s">
        <v>377</v>
      </c>
      <c r="C37" t="s">
        <v>33</v>
      </c>
      <c r="D37" t="s">
        <v>353</v>
      </c>
      <c r="E37">
        <f>_xll.RtGet("IDN",D37,"BID")</f>
        <v>1.4999999999999999E-2</v>
      </c>
      <c r="F37">
        <f>_xll.RtGet("IDN",D37,"ASK")</f>
        <v>4.4999999999999998E-2</v>
      </c>
      <c r="G37">
        <f t="shared" si="6"/>
        <v>0.03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7"/>
        <v>DKK</v>
      </c>
      <c r="N37" s="12" t="s">
        <v>10</v>
      </c>
      <c r="P37" s="16">
        <f>_xll.RHistory(D37,".Timestamp;.Close","START:"&amp;$P$3&amp;" NBROWS:1 INTERVAL:1D",,"SORT:ASC TSREPEAT:NO")</f>
        <v>36356</v>
      </c>
      <c r="Q37">
        <v>4.33</v>
      </c>
      <c r="S37" t="str">
        <f>_xll.RtGet("IDN",D37,"GV3_TEXT")</f>
        <v>140621</v>
      </c>
      <c r="T37" s="16">
        <f t="shared" si="5"/>
        <v>44544</v>
      </c>
    </row>
    <row r="38" spans="2:20" x14ac:dyDescent="0.25">
      <c r="B38" t="s">
        <v>17</v>
      </c>
      <c r="C38" t="s">
        <v>33</v>
      </c>
      <c r="D38" t="s">
        <v>354</v>
      </c>
      <c r="E38">
        <f>_xll.RtGet("IDN",D38,"BID")</f>
        <v>3.95E-2</v>
      </c>
      <c r="F38">
        <f>_xll.RtGet("IDN",D38,"ASK")</f>
        <v>6.9500000000000006E-2</v>
      </c>
      <c r="G38">
        <f t="shared" si="6"/>
        <v>5.4500000000000007E-2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7"/>
        <v>DKK</v>
      </c>
      <c r="N38" s="12" t="s">
        <v>10</v>
      </c>
      <c r="P38" s="16">
        <f>_xll.RHistory(D38,".Timestamp;.Close","START:"&amp;$P$3&amp;" NBROWS:1 INTERVAL:1D",,"SORT:ASC TSREPEAT:NO")</f>
        <v>36356</v>
      </c>
      <c r="Q38">
        <v>4.55</v>
      </c>
      <c r="S38" t="str">
        <f>_xll.RtGet("IDN",D38,"GV3_TEXT")</f>
        <v>130921</v>
      </c>
      <c r="T38" s="16">
        <f t="shared" si="5"/>
        <v>44633</v>
      </c>
    </row>
    <row r="39" spans="2:20" x14ac:dyDescent="0.25">
      <c r="B39" t="s">
        <v>16</v>
      </c>
      <c r="C39" t="s">
        <v>3</v>
      </c>
      <c r="D39" t="s">
        <v>532</v>
      </c>
      <c r="E39">
        <f>_xll.RtGet("IDN",D39,"BID")</f>
        <v>-3.3300000000000003E-2</v>
      </c>
      <c r="F39">
        <f>_xll.RtGet("IDN",D39,"ASK")</f>
        <v>-3.3E-3</v>
      </c>
      <c r="G39">
        <f t="shared" ref="G39:G53" si="8">AVERAGE(E39:F39)</f>
        <v>-1.83E-2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ref="M39:M53" si="9">B$2</f>
        <v>DKK</v>
      </c>
      <c r="N39" s="12" t="s">
        <v>10</v>
      </c>
      <c r="P39" s="16">
        <f>_xll.RHistory(D39,".Timestamp;.Close","START:"&amp;$P$3&amp;"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">
        <v>533</v>
      </c>
      <c r="E40">
        <f>_xll.RtGet("IDN",D40,"BID")</f>
        <v>-8.8999999999999999E-3</v>
      </c>
      <c r="F40">
        <f>_xll.RtGet("IDN",D40,"ASK")</f>
        <v>2.1100000000000001E-2</v>
      </c>
      <c r="G40">
        <f t="shared" si="8"/>
        <v>6.1000000000000004E-3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9"/>
        <v>DKK</v>
      </c>
      <c r="N40" s="12" t="s">
        <v>10</v>
      </c>
      <c r="P40" s="16">
        <f>_xll.RHistory(D40,".Timestamp;.Close","START:"&amp;$P$3&amp;" NBROWS:1 INTERVAL:1D",,"SORT:ASC TSREPEAT:NO")</f>
        <v>34001</v>
      </c>
      <c r="Q40">
        <v>9.4499999999999993</v>
      </c>
    </row>
    <row r="41" spans="2:20" x14ac:dyDescent="0.25">
      <c r="B41" t="s">
        <v>18</v>
      </c>
      <c r="C41" t="s">
        <v>3</v>
      </c>
      <c r="D41" t="s">
        <v>534</v>
      </c>
      <c r="E41">
        <f>_xll.RtGet("IDN",D41,"BID")</f>
        <v>3.32E-2</v>
      </c>
      <c r="F41">
        <f>_xll.RtGet("IDN",D41,"ASK")</f>
        <v>6.3200000000000006E-2</v>
      </c>
      <c r="G41">
        <f t="shared" si="8"/>
        <v>4.8200000000000007E-2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9"/>
        <v>DKK</v>
      </c>
      <c r="N41" s="12" t="s">
        <v>10</v>
      </c>
      <c r="P41" s="16">
        <f>_xll.RHistory(D41,".Timestamp;.Close","START:"&amp;$P$3&amp;" NBROWS:1 INTERVAL:1D",,"SORT:ASC TSREPEAT:NO")</f>
        <v>34001</v>
      </c>
      <c r="Q41">
        <v>9.3000000000000007</v>
      </c>
    </row>
    <row r="42" spans="2:20" x14ac:dyDescent="0.25">
      <c r="B42" t="s">
        <v>19</v>
      </c>
      <c r="C42" t="s">
        <v>3</v>
      </c>
      <c r="D42" t="s">
        <v>535</v>
      </c>
      <c r="E42">
        <f>_xll.RtGet("IDN",D42,"BID")</f>
        <v>8.7900000000000006E-2</v>
      </c>
      <c r="F42">
        <f>_xll.RtGet("IDN",D42,"ASK")</f>
        <v>0.1179</v>
      </c>
      <c r="G42">
        <f t="shared" si="8"/>
        <v>0.10290000000000001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9"/>
        <v>DKK</v>
      </c>
      <c r="N42" s="12" t="s">
        <v>10</v>
      </c>
      <c r="P42" s="16">
        <f>_xll.RHistory(D42,".Timestamp;.Close","START:"&amp;$P$3&amp;" NBROWS:1 INTERVAL:1D",,"SORT:ASC TSREPEAT:NO")</f>
        <v>34001</v>
      </c>
      <c r="Q42">
        <v>8.9499999999999993</v>
      </c>
    </row>
    <row r="43" spans="2:20" x14ac:dyDescent="0.25">
      <c r="B43" t="s">
        <v>20</v>
      </c>
      <c r="C43" t="s">
        <v>3</v>
      </c>
      <c r="D43" t="s">
        <v>536</v>
      </c>
      <c r="E43">
        <f>_xll.RtGet("IDN",D43,"BID")</f>
        <v>0.14200000000000002</v>
      </c>
      <c r="F43">
        <f>_xll.RtGet("IDN",D43,"ASK")</f>
        <v>0.17200000000000001</v>
      </c>
      <c r="G43">
        <f t="shared" si="8"/>
        <v>0.15700000000000003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9"/>
        <v>DKK</v>
      </c>
      <c r="N43" s="12" t="s">
        <v>10</v>
      </c>
      <c r="P43" s="16">
        <f>_xll.RHistory(D43,".Timestamp;.Close","START:"&amp;$P$3&amp;" NBROWS:1 INTERVAL:1D",,"SORT:ASC TSREPEAT:NO")</f>
        <v>34001</v>
      </c>
      <c r="Q43">
        <v>8.8000000000000007</v>
      </c>
    </row>
    <row r="44" spans="2:20" x14ac:dyDescent="0.25">
      <c r="B44" t="s">
        <v>21</v>
      </c>
      <c r="C44" t="s">
        <v>3</v>
      </c>
      <c r="D44" t="s">
        <v>537</v>
      </c>
      <c r="E44">
        <f>_xll.RtGet("IDN",D44,"BID")</f>
        <v>0.19390000000000002</v>
      </c>
      <c r="F44">
        <f>_xll.RtGet("IDN",D44,"ASK")</f>
        <v>0.22390000000000002</v>
      </c>
      <c r="G44">
        <f t="shared" si="8"/>
        <v>0.20890000000000003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9"/>
        <v>DKK</v>
      </c>
      <c r="N44" s="12" t="s">
        <v>10</v>
      </c>
      <c r="P44" s="16">
        <f>_xll.RHistory(D44,".Timestamp;.Close","START:"&amp;$P$3&amp;"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">
        <v>538</v>
      </c>
      <c r="E45">
        <f>_xll.RtGet("IDN",D45,"BID")</f>
        <v>0.24480000000000002</v>
      </c>
      <c r="F45">
        <f>_xll.RtGet("IDN",D45,"ASK")</f>
        <v>0.27479999999999999</v>
      </c>
      <c r="G45">
        <f t="shared" si="8"/>
        <v>0.25980000000000003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9"/>
        <v>DKK</v>
      </c>
      <c r="N45" s="12" t="s">
        <v>10</v>
      </c>
      <c r="P45" s="16">
        <f>_xll.RHistory(D45,".Timestamp;.Close","START:"&amp;$P$3&amp;" NBROWS:1 INTERVAL:1D",,"SORT:ASC TSREPEAT:NO")</f>
        <v>34001</v>
      </c>
      <c r="Q45">
        <v>8.65</v>
      </c>
    </row>
    <row r="46" spans="2:20" x14ac:dyDescent="0.25">
      <c r="B46" t="s">
        <v>23</v>
      </c>
      <c r="C46" t="s">
        <v>3</v>
      </c>
      <c r="D46" t="s">
        <v>539</v>
      </c>
      <c r="E46">
        <f>_xll.RtGet("IDN",D46,"BID")</f>
        <v>0.28900000000000003</v>
      </c>
      <c r="F46">
        <f>_xll.RtGet("IDN",D46,"ASK")</f>
        <v>0.31900000000000001</v>
      </c>
      <c r="G46">
        <f t="shared" si="8"/>
        <v>0.30400000000000005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9"/>
        <v>DKK</v>
      </c>
      <c r="N46" s="12" t="s">
        <v>10</v>
      </c>
      <c r="P46" s="16">
        <f>_xll.RHistory(D46,".Timestamp;.Close","START:"&amp;$P$3&amp;"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">
        <v>540</v>
      </c>
      <c r="E47">
        <f>_xll.RtGet("IDN",D47,"BID")</f>
        <v>0.33</v>
      </c>
      <c r="F47">
        <f>_xll.RtGet("IDN",D47,"ASK")</f>
        <v>0.36000000000000004</v>
      </c>
      <c r="G47">
        <f t="shared" si="8"/>
        <v>0.34500000000000003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9"/>
        <v>DKK</v>
      </c>
      <c r="N47" s="12" t="s">
        <v>10</v>
      </c>
      <c r="P47" s="16">
        <f>_xll.RHistory(D47,".Timestamp;.Close","START:"&amp;$P$3&amp;"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">
        <v>541</v>
      </c>
      <c r="E48">
        <f>_xll.RtGet("IDN",D48,"BID")</f>
        <v>0.3634</v>
      </c>
      <c r="F48">
        <f>_xll.RtGet("IDN",D48,"ASK")</f>
        <v>0.39340000000000003</v>
      </c>
      <c r="G48">
        <f t="shared" si="8"/>
        <v>0.37840000000000001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9"/>
        <v>DKK</v>
      </c>
      <c r="N48" s="12" t="s">
        <v>10</v>
      </c>
      <c r="P48" s="16">
        <f>_xll.RHistory(D48,".Timestamp;.Close","START:"&amp;$P$3&amp;" NBROWS:1 INTERVAL:1D",,"SORT:ASC TSREPEAT:NO")</f>
        <v>34001</v>
      </c>
      <c r="Q48">
        <v>8.5500000000000007</v>
      </c>
    </row>
    <row r="49" spans="2:17" x14ac:dyDescent="0.25">
      <c r="B49" t="s">
        <v>26</v>
      </c>
      <c r="C49" t="s">
        <v>3</v>
      </c>
      <c r="D49" t="s">
        <v>542</v>
      </c>
      <c r="E49">
        <f>_xll.RtGet("IDN",D49,"BID")</f>
        <v>0.40190000000000003</v>
      </c>
      <c r="F49">
        <f>_xll.RtGet("IDN",D49,"ASK")</f>
        <v>0.44190000000000002</v>
      </c>
      <c r="G49">
        <f t="shared" si="8"/>
        <v>0.42190000000000005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9"/>
        <v>DKK</v>
      </c>
      <c r="N49" s="12" t="s">
        <v>10</v>
      </c>
      <c r="P49" s="16">
        <f>_xll.RHistory(D49,".Timestamp;.Close","START:"&amp;$P$3&amp;"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">
        <v>543</v>
      </c>
      <c r="E50">
        <f>_xll.RtGet("IDN",D50,"BID")</f>
        <v>0.4662</v>
      </c>
      <c r="F50">
        <f>_xll.RtGet("IDN",D50,"ASK")</f>
        <v>0.50619999999999998</v>
      </c>
      <c r="G50">
        <f t="shared" si="8"/>
        <v>0.48619999999999997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9"/>
        <v>DKK</v>
      </c>
      <c r="N50" s="12" t="s">
        <v>10</v>
      </c>
      <c r="P50" s="16">
        <f>_xll.RHistory(D50,".Timestamp;.Close","START:"&amp;$P$3&amp;"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">
        <v>544</v>
      </c>
      <c r="E51">
        <f>_xll.RtGet("IDN",D51,"BID")</f>
        <v>0.48600000000000004</v>
      </c>
      <c r="F51">
        <f>_xll.RtGet("IDN",D51,"ASK")</f>
        <v>0.52600000000000002</v>
      </c>
      <c r="G51">
        <f t="shared" si="8"/>
        <v>0.50600000000000001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9"/>
        <v>DKK</v>
      </c>
      <c r="N51" s="12" t="s">
        <v>10</v>
      </c>
      <c r="P51" s="16">
        <f>_xll.RHistory(D51,".Timestamp;.Close","START:"&amp;$P$3&amp;"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">
        <v>545</v>
      </c>
      <c r="E52">
        <f>_xll.RtGet("IDN",D52,"BID")</f>
        <v>0.43099999999999999</v>
      </c>
      <c r="F52">
        <f>_xll.RtGet("IDN",D52,"ASK")</f>
        <v>0.47100000000000003</v>
      </c>
      <c r="G52">
        <f t="shared" si="8"/>
        <v>0.45100000000000001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9"/>
        <v>DKK</v>
      </c>
      <c r="N52" s="12" t="s">
        <v>10</v>
      </c>
      <c r="P52" s="16">
        <f>_xll.RHistory(D52,".Timestamp;.Close","START:"&amp;$P$3&amp;"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">
        <v>546</v>
      </c>
      <c r="E53">
        <f>_xll.RtGet("IDN",D53,"BID")</f>
        <v>0.3574</v>
      </c>
      <c r="F53">
        <f>_xll.RtGet("IDN",D53,"ASK")</f>
        <v>0.39740000000000003</v>
      </c>
      <c r="G53">
        <f t="shared" si="8"/>
        <v>0.37740000000000001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9"/>
        <v>DKK</v>
      </c>
      <c r="N53" s="12" t="s">
        <v>10</v>
      </c>
      <c r="P53" s="16">
        <f>_xll.RHistory(D53,".Timestamp;.Close","START:"&amp;$P$3&amp;"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235</v>
      </c>
      <c r="O4" s="22"/>
      <c r="P4" s="7" t="s">
        <v>382</v>
      </c>
      <c r="Q4" s="7" t="s">
        <v>380</v>
      </c>
      <c r="R4" s="22"/>
      <c r="S4" s="7" t="s">
        <v>391</v>
      </c>
      <c r="T4" s="7" t="s">
        <v>392</v>
      </c>
    </row>
    <row r="5" spans="1:20" x14ac:dyDescent="0.25">
      <c r="A5" t="s">
        <v>378</v>
      </c>
      <c r="B5" t="s">
        <v>69</v>
      </c>
      <c r="C5" t="s">
        <v>1</v>
      </c>
      <c r="D5" t="s">
        <v>547</v>
      </c>
      <c r="E5">
        <f>_xll.RtGet("IDN",D5,"BID")</f>
        <v>6.4000000000000001E-2</v>
      </c>
      <c r="F5">
        <f>_xll.RtGet("IDN",D5,"ASK")</f>
        <v>8.4000000000000005E-2</v>
      </c>
      <c r="G5">
        <f>AVERAGE(E5:F5)</f>
        <v>7.400000000000001E-2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GBP</v>
      </c>
      <c r="N5" s="12">
        <v>0</v>
      </c>
      <c r="P5" s="16">
        <f>_xll.RHistory(D5,".Timestamp;.Close","START:"&amp;$P$3&amp;" NBROWS:1 INTERVAL:1D",,"SORT:ASC TSREPEAT:NO")</f>
        <v>39322</v>
      </c>
      <c r="Q5">
        <v>5.8179999999999996</v>
      </c>
    </row>
    <row r="6" spans="1:20" x14ac:dyDescent="0.25">
      <c r="A6" t="s">
        <v>378</v>
      </c>
      <c r="B6" t="s">
        <v>70</v>
      </c>
      <c r="C6" t="s">
        <v>1</v>
      </c>
      <c r="D6" t="s">
        <v>548</v>
      </c>
      <c r="E6">
        <f>_xll.RtGet("IDN",D6,"BID")</f>
        <v>6.3899999999999998E-2</v>
      </c>
      <c r="F6">
        <f>_xll.RtGet("IDN",D6,"ASK")</f>
        <v>8.3900000000000002E-2</v>
      </c>
      <c r="G6">
        <f t="shared" ref="G6:G21" si="0">AVERAGE(E6:F6)</f>
        <v>7.3899999999999993E-2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GBP</v>
      </c>
      <c r="N6" s="12">
        <v>0</v>
      </c>
      <c r="P6" s="16">
        <f>_xll.RHistory(D6,".Timestamp;.Close","START:"&amp;$P$3&amp;"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">
        <v>549</v>
      </c>
      <c r="E7">
        <f>_xll.RtGet("IDN",D7,"BID")</f>
        <v>6.4000000000000001E-2</v>
      </c>
      <c r="F7">
        <f>_xll.RtGet("IDN",D7,"ASK")</f>
        <v>8.4000000000000005E-2</v>
      </c>
      <c r="G7">
        <f t="shared" si="0"/>
        <v>7.400000000000001E-2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GBP</v>
      </c>
      <c r="N7" s="12">
        <v>0</v>
      </c>
      <c r="P7" s="16">
        <f>_xll.RHistory(D7,".Timestamp;.Close","START:"&amp;$P$3&amp;"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">
        <v>550</v>
      </c>
      <c r="E8">
        <f>_xll.RtGet("IDN",D8,"BID")</f>
        <v>6.54E-2</v>
      </c>
      <c r="F8">
        <f>_xll.RtGet("IDN",D8,"ASK")</f>
        <v>8.5400000000000004E-2</v>
      </c>
      <c r="G8">
        <f t="shared" si="0"/>
        <v>7.5399999999999995E-2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GBP</v>
      </c>
      <c r="N8" s="12">
        <v>0</v>
      </c>
      <c r="P8" s="16">
        <f>_xll.RHistory(D8,".Timestamp;.Close","START:"&amp;$P$3&amp;"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">
        <v>551</v>
      </c>
      <c r="E9">
        <f>_xll.RtGet("IDN",D9,"BID")</f>
        <v>6.6799999999999998E-2</v>
      </c>
      <c r="F9">
        <f>_xll.RtGet("IDN",D9,"ASK")</f>
        <v>8.6800000000000002E-2</v>
      </c>
      <c r="G9">
        <f t="shared" si="0"/>
        <v>7.6800000000000007E-2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GBP</v>
      </c>
      <c r="N9" s="12">
        <v>0</v>
      </c>
      <c r="P9" s="16">
        <f>_xll.RHistory(D9,".Timestamp;.Close","START:"&amp;$P$3&amp;"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">
        <v>552</v>
      </c>
      <c r="E10">
        <f>_xll.RtGet("IDN",D10,"BID")</f>
        <v>6.8199999999999997E-2</v>
      </c>
      <c r="F10">
        <f>_xll.RtGet("IDN",D10,"ASK")</f>
        <v>8.8200000000000001E-2</v>
      </c>
      <c r="G10">
        <f t="shared" si="0"/>
        <v>7.8199999999999992E-2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GBP</v>
      </c>
      <c r="N10" s="12">
        <v>0</v>
      </c>
      <c r="P10" s="16">
        <f>_xll.RHistory(D10,".Timestamp;.Close","START:"&amp;$P$3&amp;"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">
        <v>553</v>
      </c>
      <c r="E11">
        <f>_xll.RtGet("IDN",D11,"BID")</f>
        <v>7.0300000000000001E-2</v>
      </c>
      <c r="F11">
        <f>_xll.RtGet("IDN",D11,"ASK")</f>
        <v>9.0300000000000005E-2</v>
      </c>
      <c r="G11">
        <f t="shared" si="0"/>
        <v>8.030000000000001E-2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GBP</v>
      </c>
      <c r="N11" s="12">
        <v>0</v>
      </c>
      <c r="P11" s="16">
        <f>_xll.RHistory(D11,".Timestamp;.Close","START:"&amp;$P$3&amp;"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">
        <v>554</v>
      </c>
      <c r="E12">
        <f>_xll.RtGet("IDN",D12,"BID")</f>
        <v>7.2700000000000001E-2</v>
      </c>
      <c r="F12">
        <f>_xll.RtGet("IDN",D12,"ASK")</f>
        <v>9.2700000000000005E-2</v>
      </c>
      <c r="G12">
        <f t="shared" si="0"/>
        <v>8.2699999999999996E-2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GBP</v>
      </c>
      <c r="N12" s="12">
        <v>0</v>
      </c>
      <c r="P12" s="16">
        <f>_xll.RHistory(D12,".Timestamp;.Close","START:"&amp;$P$3&amp;"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">
        <v>555</v>
      </c>
      <c r="E13">
        <f>_xll.RtGet("IDN",D13,"BID")</f>
        <v>7.4900000000000008E-2</v>
      </c>
      <c r="F13">
        <f>_xll.RtGet("IDN",D13,"ASK")</f>
        <v>9.4899999999999998E-2</v>
      </c>
      <c r="G13">
        <f t="shared" si="0"/>
        <v>8.4900000000000003E-2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GBP</v>
      </c>
      <c r="N13" s="12">
        <v>0</v>
      </c>
      <c r="P13" s="16">
        <f>_xll.RHistory(D13,".Timestamp;.Close","START:"&amp;$P$3&amp;"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">
        <v>556</v>
      </c>
      <c r="E14">
        <f>_xll.RtGet("IDN",D14,"BID")</f>
        <v>7.7300000000000008E-2</v>
      </c>
      <c r="F14">
        <f>_xll.RtGet("IDN",D14,"ASK")</f>
        <v>9.7300000000000011E-2</v>
      </c>
      <c r="G14">
        <f t="shared" si="0"/>
        <v>8.7300000000000016E-2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GBP</v>
      </c>
      <c r="N14" s="12">
        <v>0</v>
      </c>
      <c r="P14" s="16">
        <f>_xll.RHistory(D14,".Timestamp;.Close","START:"&amp;$P$3&amp;"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">
        <v>557</v>
      </c>
      <c r="E15">
        <f>_xll.RtGet("IDN",D15,"BID")</f>
        <v>8.030000000000001E-2</v>
      </c>
      <c r="F15">
        <f>_xll.RtGet("IDN",D15,"ASK")</f>
        <v>0.1003</v>
      </c>
      <c r="G15">
        <f t="shared" si="0"/>
        <v>9.0300000000000005E-2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GBP</v>
      </c>
      <c r="N15" s="12">
        <v>0</v>
      </c>
      <c r="P15" s="16">
        <f>_xll.RHistory(D15,".Timestamp;.Close","START:"&amp;$P$3&amp;"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">
        <v>558</v>
      </c>
      <c r="E16">
        <f>_xll.RtGet("IDN",D16,"BID")</f>
        <v>8.2900000000000001E-2</v>
      </c>
      <c r="F16">
        <f>_xll.RtGet("IDN",D16,"ASK")</f>
        <v>0.10290000000000001</v>
      </c>
      <c r="G16">
        <f t="shared" si="0"/>
        <v>9.290000000000001E-2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GBP</v>
      </c>
      <c r="N16" s="12">
        <v>0</v>
      </c>
      <c r="P16" s="16">
        <f>_xll.RHistory(D16,".Timestamp;.Close","START:"&amp;$P$3&amp;"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">
        <v>559</v>
      </c>
      <c r="E17">
        <f>_xll.RtGet("IDN",D17,"BID")</f>
        <v>8.5900000000000004E-2</v>
      </c>
      <c r="F17">
        <f>_xll.RtGet("IDN",D17,"ASK")</f>
        <v>0.10590000000000001</v>
      </c>
      <c r="G17">
        <f t="shared" si="0"/>
        <v>9.5900000000000013E-2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GBP</v>
      </c>
      <c r="N17" s="12">
        <v>0</v>
      </c>
      <c r="P17" s="16">
        <f>_xll.RHistory(D17,".Timestamp;.Close","START:"&amp;$P$3&amp;"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">
        <v>560</v>
      </c>
      <c r="E18">
        <f>_xll.RtGet("IDN",D18,"BID")</f>
        <v>8.8500000000000009E-2</v>
      </c>
      <c r="F18">
        <f>_xll.RtGet("IDN",D18,"ASK")</f>
        <v>0.1085</v>
      </c>
      <c r="G18">
        <f t="shared" si="0"/>
        <v>9.8500000000000004E-2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GBP</v>
      </c>
      <c r="N18" s="12">
        <v>0</v>
      </c>
      <c r="P18" s="16">
        <f>_xll.RHistory(D18,".Timestamp;.Close","START:"&amp;$P$3&amp;" NBROWS:1 INTERVAL:1D",,"SORT:ASC TSREPEAT:NO")</f>
        <v>39322</v>
      </c>
      <c r="Q18">
        <v>5.9640000000000004</v>
      </c>
    </row>
    <row r="19" spans="1:20" x14ac:dyDescent="0.25">
      <c r="B19" t="s">
        <v>39</v>
      </c>
      <c r="C19" t="s">
        <v>1</v>
      </c>
      <c r="D19" t="s">
        <v>561</v>
      </c>
      <c r="E19">
        <f>_xll.RtGet("IDN",D19,"BID")</f>
        <v>0.11810000000000001</v>
      </c>
      <c r="F19">
        <f>_xll.RtGet("IDN",D19,"ASK")</f>
        <v>0.1331</v>
      </c>
      <c r="G19">
        <f t="shared" si="0"/>
        <v>0.12559999999999999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GBP</v>
      </c>
      <c r="N19" s="12">
        <v>0</v>
      </c>
      <c r="P19" s="16">
        <f>_xll.RHistory(D19,".Timestamp;.Close","START:"&amp;$P$3&amp;"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">
        <v>562</v>
      </c>
      <c r="E20">
        <f>_xll.RtGet("IDN",D20,"BID")</f>
        <v>0.13880000000000001</v>
      </c>
      <c r="F20">
        <f>_xll.RtGet("IDN",D20,"ASK")</f>
        <v>0.15380000000000002</v>
      </c>
      <c r="G20">
        <f t="shared" si="0"/>
        <v>0.14630000000000001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GBP</v>
      </c>
      <c r="N20" s="12">
        <v>0</v>
      </c>
      <c r="P20" s="16">
        <f>_xll.RHistory(D20,".Timestamp;.Close","START:"&amp;$P$3&amp;"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">
        <v>563</v>
      </c>
      <c r="E21">
        <f>_xll.RtGet("IDN",D21,"BID")</f>
        <v>0.16900000000000001</v>
      </c>
      <c r="F21">
        <f>_xll.RtGet("IDN",D21,"ASK")</f>
        <v>0.189</v>
      </c>
      <c r="G21">
        <f t="shared" si="0"/>
        <v>0.17899999999999999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GBP</v>
      </c>
      <c r="N21" s="12">
        <v>0</v>
      </c>
      <c r="P21" s="16">
        <f>_xll.RHistory(D21,".Timestamp;.Close","START:"&amp;$P$3&amp;" NBROWS:1 INTERVAL:1D",,"SORT:ASC TSREPEAT:NO")</f>
        <v>42012</v>
      </c>
      <c r="Q21">
        <v>0.77080000000000004</v>
      </c>
    </row>
    <row r="22" spans="1:20" x14ac:dyDescent="0.25">
      <c r="B22" t="s">
        <v>74</v>
      </c>
      <c r="C22" t="s">
        <v>2</v>
      </c>
      <c r="D22" t="s">
        <v>257</v>
      </c>
      <c r="G22">
        <f>_xll.RtGet("IDN",D22,"PRIMACT_1")</f>
        <v>6.3E-2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ref="M22:M44" si="2">B$2</f>
        <v>GBP</v>
      </c>
      <c r="N22" s="12">
        <v>0</v>
      </c>
      <c r="P22" s="16">
        <f>_xll.RHistory(D22,".Timestamp;.Close","START:"&amp;$P$3&amp;" NBROWS:1 INTERVAL:1D",,"SORT:ASC TSREPEAT:NO")</f>
        <v>36893</v>
      </c>
      <c r="Q22">
        <v>5.8109400000000004</v>
      </c>
    </row>
    <row r="23" spans="1:20" x14ac:dyDescent="0.25">
      <c r="A23" t="s">
        <v>378</v>
      </c>
      <c r="B23" t="s">
        <v>69</v>
      </c>
      <c r="C23" t="s">
        <v>2</v>
      </c>
      <c r="D23" t="s">
        <v>258</v>
      </c>
      <c r="G23">
        <f>_xll.RtGet("IDN",D23,"PRIMACT_1")</f>
        <v>0.12250000000000001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GBP</v>
      </c>
      <c r="N23" s="12">
        <v>0</v>
      </c>
      <c r="P23" s="16">
        <f>_xll.RHistory(D23,".Timestamp;.Close","START:"&amp;$P$3&amp;" NBROWS:1 INTERVAL:1D",,"SORT:ASC TSREPEAT:NO")</f>
        <v>35766</v>
      </c>
      <c r="Q23">
        <v>7.3046899999999999</v>
      </c>
    </row>
    <row r="24" spans="1:20" x14ac:dyDescent="0.25">
      <c r="A24" t="s">
        <v>378</v>
      </c>
      <c r="B24" t="s">
        <v>5</v>
      </c>
      <c r="C24" t="s">
        <v>2</v>
      </c>
      <c r="D24" t="s">
        <v>259</v>
      </c>
      <c r="G24">
        <f>_xll.RtGet("IDN",D24,"PRIMACT_1")</f>
        <v>0.24750000000000003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GBP</v>
      </c>
      <c r="N24" s="12">
        <v>0</v>
      </c>
      <c r="P24" s="16">
        <f>_xll.RHistory(D24,".Timestamp;.Close","START:"&amp;$P$3&amp;" NBROWS:1 INTERVAL:1D",,"SORT:ASC TSREPEAT:NO")</f>
        <v>33863</v>
      </c>
      <c r="Q24">
        <v>12.5</v>
      </c>
    </row>
    <row r="25" spans="1:20" x14ac:dyDescent="0.25">
      <c r="A25" t="s">
        <v>378</v>
      </c>
      <c r="B25" t="s">
        <v>6</v>
      </c>
      <c r="C25" t="s">
        <v>2</v>
      </c>
      <c r="D25" t="s">
        <v>260</v>
      </c>
      <c r="G25">
        <f>_xll.RtGet("IDN",D25,"PRIMACT_1")</f>
        <v>0.41888000000000003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2"/>
        <v>GBP</v>
      </c>
      <c r="N25" s="12">
        <v>0</v>
      </c>
      <c r="P25" s="16">
        <f>_xll.RHistory(D25,".Timestamp;.Close","START:"&amp;$P$3&amp;" NBROWS:1 INTERVAL:1D",,"SORT:ASC TSREPEAT:NO")</f>
        <v>32875</v>
      </c>
      <c r="Q25">
        <v>15.125</v>
      </c>
    </row>
    <row r="26" spans="1:20" x14ac:dyDescent="0.25">
      <c r="B26" t="s">
        <v>7</v>
      </c>
      <c r="C26" t="s">
        <v>2</v>
      </c>
      <c r="D26" t="s">
        <v>261</v>
      </c>
      <c r="G26">
        <f>_xll.RtGet("IDN",D26,"PRIMACT_1")</f>
        <v>0.55288000000000004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2"/>
        <v>GBP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15.125</v>
      </c>
    </row>
    <row r="27" spans="1:20" x14ac:dyDescent="0.25">
      <c r="A27" t="s">
        <v>378</v>
      </c>
      <c r="B27" t="s">
        <v>10</v>
      </c>
      <c r="C27" t="s">
        <v>2</v>
      </c>
      <c r="D27" t="s">
        <v>262</v>
      </c>
      <c r="G27">
        <f>_xll.RtGet("IDN",D27,"PRIMACT_1")</f>
        <v>0.69000000000000006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2"/>
        <v>GBP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15</v>
      </c>
    </row>
    <row r="28" spans="1:20" x14ac:dyDescent="0.25">
      <c r="A28" t="s">
        <v>378</v>
      </c>
      <c r="B28" t="s">
        <v>16</v>
      </c>
      <c r="C28" t="s">
        <v>2</v>
      </c>
      <c r="D28" t="s">
        <v>263</v>
      </c>
      <c r="G28">
        <f>_xll.RtGet("IDN",D28,"PRIMACT_1")</f>
        <v>0.81013000000000002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2"/>
        <v>GBP</v>
      </c>
      <c r="N28" s="12">
        <v>0</v>
      </c>
      <c r="P28" s="16">
        <f>_xll.RHistory(D28,".Timestamp;.Close","START:"&amp;$P$3&amp;" NBROWS:1 INTERVAL:1D",,"SORT:ASC TSREPEAT:NO")</f>
        <v>32875</v>
      </c>
      <c r="Q28">
        <v>14.625</v>
      </c>
    </row>
    <row r="29" spans="1:20" x14ac:dyDescent="0.25">
      <c r="B29" t="s">
        <v>8</v>
      </c>
      <c r="C29" t="s">
        <v>33</v>
      </c>
      <c r="D29" t="s">
        <v>264</v>
      </c>
      <c r="E29">
        <f>_xll.RtGet("IDN",D29,"BID")</f>
        <v>0.497</v>
      </c>
      <c r="F29">
        <f>_xll.RtGet("IDN",D29,"ASK")</f>
        <v>0.51700000000000002</v>
      </c>
      <c r="G29">
        <f t="shared" ref="G29:G44" si="3">AVERAGE(E29:F29)</f>
        <v>0.50700000000000001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2"/>
        <v>GBP</v>
      </c>
      <c r="N29" s="12" t="s">
        <v>7</v>
      </c>
      <c r="P29" s="16">
        <f>_xll.RHistory(D29,".Timestamp;.Close","START:"&amp;$P$3&amp;" NBROWS:1 INTERVAL:1D",,"SORT:ASC TSREPEAT:NO")</f>
        <v>34705</v>
      </c>
      <c r="Q29">
        <v>6.93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378</v>
      </c>
      <c r="B30" t="s">
        <v>9</v>
      </c>
      <c r="C30" t="s">
        <v>33</v>
      </c>
      <c r="D30" t="s">
        <v>265</v>
      </c>
      <c r="E30">
        <f>_xll.RtGet("IDN",D30,"BID")</f>
        <v>0.45400000000000001</v>
      </c>
      <c r="F30">
        <f>_xll.RtGet("IDN",D30,"ASK")</f>
        <v>0.47400000000000003</v>
      </c>
      <c r="G30">
        <f t="shared" si="3"/>
        <v>0.46400000000000002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2"/>
        <v>GBP</v>
      </c>
      <c r="N30" s="12" t="s">
        <v>7</v>
      </c>
      <c r="P30" s="16">
        <f>_xll.RHistory(D30,".Timestamp;.Close","START:"&amp;$P$3&amp;" NBROWS:1 INTERVAL:1D",,"SORT:ASC TSREPEAT:NO")</f>
        <v>34705</v>
      </c>
      <c r="Q30">
        <v>7.21</v>
      </c>
      <c r="S30" t="str">
        <f>_xll.RtGet("IDN",D30,"GV3_TEXT")</f>
        <v>2X5</v>
      </c>
      <c r="T30" s="16" t="e">
        <f t="shared" ref="T30:T45" si="4">DATE(RIGHT(S30,2)+100,MID(S30,3,2)+LEFT(N30,1),LEFT(S30,2))</f>
        <v>#VALUE!</v>
      </c>
    </row>
    <row r="31" spans="1:20" x14ac:dyDescent="0.25">
      <c r="A31" t="s">
        <v>378</v>
      </c>
      <c r="B31" t="s">
        <v>10</v>
      </c>
      <c r="C31" t="s">
        <v>33</v>
      </c>
      <c r="D31" t="s">
        <v>266</v>
      </c>
      <c r="E31">
        <f>_xll.RtGet("IDN",D31,"BID")</f>
        <v>0.41050000000000003</v>
      </c>
      <c r="F31">
        <f>_xll.RtGet("IDN",D31,"ASK")</f>
        <v>0.42050000000000004</v>
      </c>
      <c r="G31">
        <f t="shared" si="3"/>
        <v>0.41550000000000004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2"/>
        <v>GBP</v>
      </c>
      <c r="N31" s="12" t="s">
        <v>7</v>
      </c>
      <c r="P31" s="16">
        <f>_xll.RHistory(D31,".Timestamp;.Close","START:"&amp;$P$3&amp;" NBROWS:1 INTERVAL:1D",,"SORT:ASC TSREPEAT:NO")</f>
        <v>34705</v>
      </c>
      <c r="Q31">
        <v>7.42</v>
      </c>
      <c r="S31" t="str">
        <f>_xll.RtGet("IDN",D31,"GV3_TEXT")</f>
        <v>3X6</v>
      </c>
      <c r="T31" s="16" t="e">
        <f t="shared" si="4"/>
        <v>#VALUE!</v>
      </c>
    </row>
    <row r="32" spans="1:20" x14ac:dyDescent="0.25">
      <c r="A32" t="s">
        <v>378</v>
      </c>
      <c r="B32" t="s">
        <v>11</v>
      </c>
      <c r="C32" t="s">
        <v>33</v>
      </c>
      <c r="D32" t="s">
        <v>267</v>
      </c>
      <c r="E32">
        <f>_xll.RtGet("IDN",D32,"BID")</f>
        <v>0.374</v>
      </c>
      <c r="F32">
        <f>_xll.RtGet("IDN",D32,"ASK")</f>
        <v>0.39400000000000002</v>
      </c>
      <c r="G32">
        <f t="shared" si="3"/>
        <v>0.38400000000000001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2"/>
        <v>GBP</v>
      </c>
      <c r="N32" s="12" t="s">
        <v>7</v>
      </c>
      <c r="P32" s="16">
        <f>_xll.RHistory(D32,".Timestamp;.Close","START:"&amp;$P$3&amp;" NBROWS:1 INTERVAL:1D",,"SORT:ASC TSREPEAT:NO")</f>
        <v>34705</v>
      </c>
      <c r="Q32">
        <v>7.69</v>
      </c>
      <c r="S32" t="str">
        <f>_xll.RtGet("IDN",D32,"GV3_TEXT")</f>
        <v>4X7</v>
      </c>
      <c r="T32" s="16" t="e">
        <f t="shared" si="4"/>
        <v>#VALUE!</v>
      </c>
    </row>
    <row r="33" spans="1:20" x14ac:dyDescent="0.25">
      <c r="B33" t="s">
        <v>12</v>
      </c>
      <c r="C33" t="s">
        <v>33</v>
      </c>
      <c r="D33" t="s">
        <v>268</v>
      </c>
      <c r="E33">
        <f>_xll.RtGet("IDN",D33,"BID")</f>
        <v>0.33700000000000002</v>
      </c>
      <c r="F33">
        <f>_xll.RtGet("IDN",D33,"ASK")</f>
        <v>0.35699999999999998</v>
      </c>
      <c r="G33">
        <f t="shared" si="3"/>
        <v>0.34699999999999998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2"/>
        <v>GBP</v>
      </c>
      <c r="N33" s="12" t="s">
        <v>7</v>
      </c>
      <c r="P33" s="16">
        <f>_xll.RHistory(D33,".Timestamp;.Close","START:"&amp;$P$3&amp;" NBROWS:1 INTERVAL:1D",,"SORT:ASC TSREPEAT:NO")</f>
        <v>34705</v>
      </c>
      <c r="Q33">
        <v>7.9</v>
      </c>
      <c r="S33" t="str">
        <f>_xll.RtGet("IDN",D33,"GV3_TEXT")</f>
        <v>5X8</v>
      </c>
      <c r="T33" s="16" t="e">
        <f t="shared" si="4"/>
        <v>#VALUE!</v>
      </c>
    </row>
    <row r="34" spans="1:20" x14ac:dyDescent="0.25">
      <c r="A34" t="s">
        <v>378</v>
      </c>
      <c r="B34" t="s">
        <v>13</v>
      </c>
      <c r="C34" t="s">
        <v>33</v>
      </c>
      <c r="D34" t="s">
        <v>269</v>
      </c>
      <c r="E34">
        <f>_xll.RtGet("IDN",D34,"BID")</f>
        <v>0.31</v>
      </c>
      <c r="F34">
        <f>_xll.RtGet("IDN",D34,"ASK")</f>
        <v>0.33</v>
      </c>
      <c r="G34">
        <f t="shared" si="3"/>
        <v>0.32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2"/>
        <v>GBP</v>
      </c>
      <c r="N34" s="12" t="s">
        <v>7</v>
      </c>
      <c r="P34" s="16">
        <f>_xll.RHistory(D34,".Timestamp;.Close","START:"&amp;$P$3&amp;" NBROWS:1 INTERVAL:1D",,"SORT:ASC TSREPEAT:NO")</f>
        <v>34705</v>
      </c>
      <c r="Q34">
        <v>8.11</v>
      </c>
      <c r="S34" t="str">
        <f>_xll.RtGet("IDN",D34,"GV3_TEXT")</f>
        <v>6X9</v>
      </c>
      <c r="T34" s="16" t="e">
        <f t="shared" si="4"/>
        <v>#VALUE!</v>
      </c>
    </row>
    <row r="35" spans="1:20" x14ac:dyDescent="0.25">
      <c r="A35" t="s">
        <v>378</v>
      </c>
      <c r="B35" t="s">
        <v>14</v>
      </c>
      <c r="C35" t="s">
        <v>33</v>
      </c>
      <c r="D35" t="s">
        <v>270</v>
      </c>
      <c r="E35">
        <f>_xll.RtGet("IDN",D35,"BID")</f>
        <v>0.312</v>
      </c>
      <c r="F35">
        <f>_xll.RtGet("IDN",D35,"ASK")</f>
        <v>0.33200000000000002</v>
      </c>
      <c r="G35">
        <f t="shared" si="3"/>
        <v>0.32200000000000001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2"/>
        <v>GBP</v>
      </c>
      <c r="N35" s="12" t="s">
        <v>7</v>
      </c>
      <c r="P35" s="16">
        <f>_xll.RHistory(D35,".Timestamp;.Close","START:"&amp;$P$3&amp;" NBROWS:1 INTERVAL:1D",,"SORT:ASC TSREPEAT:NO")</f>
        <v>34705</v>
      </c>
      <c r="Q35">
        <v>8.2899999999999991</v>
      </c>
      <c r="S35" t="str">
        <f>_xll.RtGet("IDN",D35,"GV3_TEXT")</f>
        <v>7X10</v>
      </c>
      <c r="T35" s="16" t="e">
        <f t="shared" si="4"/>
        <v>#VALUE!</v>
      </c>
    </row>
    <row r="36" spans="1:20" x14ac:dyDescent="0.25">
      <c r="A36" t="s">
        <v>378</v>
      </c>
      <c r="B36" t="s">
        <v>15</v>
      </c>
      <c r="C36" t="s">
        <v>33</v>
      </c>
      <c r="D36" t="s">
        <v>271</v>
      </c>
      <c r="E36">
        <f>_xll.RtGet("IDN",D36,"BID")</f>
        <v>0.315</v>
      </c>
      <c r="F36">
        <f>_xll.RtGet("IDN",D36,"ASK")</f>
        <v>0.33500000000000002</v>
      </c>
      <c r="G36">
        <f t="shared" si="3"/>
        <v>0.32500000000000001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2"/>
        <v>GBP</v>
      </c>
      <c r="N36" s="12" t="s">
        <v>7</v>
      </c>
      <c r="P36" s="16">
        <f>_xll.RHistory(D36,".Timestamp;.Close","START:"&amp;$P$3&amp;" NBROWS:1 INTERVAL:1D",,"SORT:ASC TSREPEAT:NO")</f>
        <v>34705</v>
      </c>
      <c r="Q36">
        <v>8.44</v>
      </c>
      <c r="S36" t="str">
        <f>_xll.RtGet("IDN",D36,"GV3_TEXT")</f>
        <v>8X11</v>
      </c>
      <c r="T36" s="16" t="e">
        <f t="shared" si="4"/>
        <v>#VALUE!</v>
      </c>
    </row>
    <row r="37" spans="1:20" x14ac:dyDescent="0.25">
      <c r="B37" t="s">
        <v>118</v>
      </c>
      <c r="C37" t="s">
        <v>33</v>
      </c>
      <c r="D37" t="s">
        <v>272</v>
      </c>
      <c r="E37">
        <f>_xll.RtGet("IDN",D37,"BID")</f>
        <v>0.315</v>
      </c>
      <c r="F37">
        <f>_xll.RtGet("IDN",D37,"ASK")</f>
        <v>0.33500000000000002</v>
      </c>
      <c r="G37">
        <f t="shared" si="3"/>
        <v>0.32500000000000001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2"/>
        <v>GBP</v>
      </c>
      <c r="N37" s="12" t="s">
        <v>7</v>
      </c>
      <c r="P37" s="16">
        <f>_xll.RHistory(D37,".Timestamp;.Close","START:"&amp;$P$3&amp;" NBROWS:1 INTERVAL:1D",,"SORT:ASC TSREPEAT:NO")</f>
        <v>34705</v>
      </c>
      <c r="Q37">
        <v>8.59</v>
      </c>
      <c r="S37" t="str">
        <f>_xll.RtGet("IDN",D37,"GV3_TEXT")</f>
        <v>9X12</v>
      </c>
      <c r="T37" s="16" t="e">
        <f t="shared" si="4"/>
        <v>#VALUE!</v>
      </c>
    </row>
    <row r="38" spans="1:20" x14ac:dyDescent="0.25">
      <c r="A38" t="s">
        <v>378</v>
      </c>
      <c r="B38" t="s">
        <v>11</v>
      </c>
      <c r="C38" t="s">
        <v>33</v>
      </c>
      <c r="D38" t="s">
        <v>273</v>
      </c>
      <c r="E38">
        <f>_xll.RtGet("IDN",D38,"BID")</f>
        <v>0.6</v>
      </c>
      <c r="F38">
        <f>_xll.RtGet("IDN",D38,"ASK")</f>
        <v>0.62</v>
      </c>
      <c r="G38">
        <f t="shared" si="3"/>
        <v>0.61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2"/>
        <v>GBP</v>
      </c>
      <c r="N38" s="12" t="s">
        <v>10</v>
      </c>
      <c r="P38" s="16">
        <f>_xll.RHistory(D38,".Timestamp;.Close","START:"&amp;$P$3&amp;" NBROWS:1 INTERVAL:1D",,"SORT:ASC TSREPEAT:NO")</f>
        <v>34705</v>
      </c>
      <c r="Q38">
        <v>7.38</v>
      </c>
      <c r="S38" t="str">
        <f>_xll.RtGet("IDN",D38,"GV3_TEXT")</f>
        <v>1X7</v>
      </c>
      <c r="T38" s="16" t="e">
        <f t="shared" si="4"/>
        <v>#VALUE!</v>
      </c>
    </row>
    <row r="39" spans="1:20" x14ac:dyDescent="0.25">
      <c r="A39" t="s">
        <v>378</v>
      </c>
      <c r="B39" t="s">
        <v>12</v>
      </c>
      <c r="C39" t="s">
        <v>33</v>
      </c>
      <c r="D39" t="s">
        <v>274</v>
      </c>
      <c r="E39">
        <f>_xll.RtGet("IDN",D39,"BID")</f>
        <v>0.52600000000000002</v>
      </c>
      <c r="F39">
        <f>_xll.RtGet("IDN",D39,"ASK")</f>
        <v>0.54600000000000004</v>
      </c>
      <c r="G39">
        <f t="shared" si="3"/>
        <v>0.53600000000000003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2"/>
        <v>GBP</v>
      </c>
      <c r="N39" s="12" t="s">
        <v>10</v>
      </c>
      <c r="P39" s="16">
        <f>_xll.RHistory(D39,".Timestamp;.Close","START:"&amp;$P$3&amp;" NBROWS:1 INTERVAL:1D",,"SORT:ASC TSREPEAT:NO")</f>
        <v>34705</v>
      </c>
      <c r="Q39">
        <v>7.64</v>
      </c>
      <c r="S39" t="str">
        <f>_xll.RtGet("IDN",D39,"GV3_TEXT")</f>
        <v>2X8</v>
      </c>
      <c r="T39" s="16" t="e">
        <f t="shared" si="4"/>
        <v>#VALUE!</v>
      </c>
    </row>
    <row r="40" spans="1:20" x14ac:dyDescent="0.25">
      <c r="A40" t="s">
        <v>378</v>
      </c>
      <c r="B40" t="s">
        <v>13</v>
      </c>
      <c r="C40" t="s">
        <v>33</v>
      </c>
      <c r="D40" t="s">
        <v>275</v>
      </c>
      <c r="E40">
        <f>_xll.RtGet("IDN",D40,"BID")</f>
        <v>0.48099999999999998</v>
      </c>
      <c r="F40">
        <f>_xll.RtGet("IDN",D40,"ASK")</f>
        <v>0.501</v>
      </c>
      <c r="G40">
        <f t="shared" si="3"/>
        <v>0.49099999999999999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2"/>
        <v>GBP</v>
      </c>
      <c r="N40" s="12" t="s">
        <v>10</v>
      </c>
      <c r="P40" s="16">
        <f>_xll.RHistory(D40,".Timestamp;.Close","START:"&amp;$P$3&amp;" NBROWS:1 INTERVAL:1D",,"SORT:ASC TSREPEAT:NO")</f>
        <v>34705</v>
      </c>
      <c r="Q40">
        <v>7.84</v>
      </c>
      <c r="S40" t="str">
        <f>_xll.RtGet("IDN",D40,"GV3_TEXT")</f>
        <v>3X9</v>
      </c>
      <c r="T40" s="16" t="e">
        <f t="shared" si="4"/>
        <v>#VALUE!</v>
      </c>
    </row>
    <row r="41" spans="1:20" x14ac:dyDescent="0.25">
      <c r="A41" t="s">
        <v>378</v>
      </c>
      <c r="B41" t="s">
        <v>14</v>
      </c>
      <c r="C41" t="s">
        <v>33</v>
      </c>
      <c r="D41" t="s">
        <v>276</v>
      </c>
      <c r="E41">
        <f>_xll.RtGet("IDN",D41,"BID")</f>
        <v>0.44800000000000001</v>
      </c>
      <c r="F41">
        <f>_xll.RtGet("IDN",D41,"ASK")</f>
        <v>0.46800000000000003</v>
      </c>
      <c r="G41">
        <f t="shared" si="3"/>
        <v>0.45800000000000002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2"/>
        <v>GBP</v>
      </c>
      <c r="N41" s="12" t="s">
        <v>10</v>
      </c>
      <c r="P41" s="16">
        <f>_xll.RHistory(D41,".Timestamp;.Close","START:"&amp;$P$3&amp;" NBROWS:1 INTERVAL:1D",,"SORT:ASC TSREPEAT:NO")</f>
        <v>34705</v>
      </c>
      <c r="Q41">
        <v>8.07</v>
      </c>
      <c r="S41" t="str">
        <f>_xll.RtGet("IDN",D41,"GV3_TEXT")</f>
        <v>4X10</v>
      </c>
      <c r="T41" s="16" t="e">
        <f t="shared" si="4"/>
        <v>#VALUE!</v>
      </c>
    </row>
    <row r="42" spans="1:20" x14ac:dyDescent="0.25">
      <c r="A42" t="s">
        <v>378</v>
      </c>
      <c r="B42" t="s">
        <v>15</v>
      </c>
      <c r="C42" t="s">
        <v>33</v>
      </c>
      <c r="D42" t="s">
        <v>277</v>
      </c>
      <c r="E42">
        <f>_xll.RtGet("IDN",D42,"BID")</f>
        <v>0.42099999999999999</v>
      </c>
      <c r="F42">
        <f>_xll.RtGet("IDN",D42,"ASK")</f>
        <v>0.441</v>
      </c>
      <c r="G42">
        <f t="shared" si="3"/>
        <v>0.43099999999999999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2"/>
        <v>GBP</v>
      </c>
      <c r="N42" s="12" t="s">
        <v>10</v>
      </c>
      <c r="P42" s="16">
        <f>_xll.RHistory(D42,".Timestamp;.Close","START:"&amp;$P$3&amp;" NBROWS:1 INTERVAL:1D",,"SORT:ASC TSREPEAT:NO")</f>
        <v>34705</v>
      </c>
      <c r="Q42">
        <v>8.26</v>
      </c>
      <c r="S42" t="str">
        <f>_xll.RtGet("IDN",D42,"GV3_TEXT")</f>
        <v>5X11</v>
      </c>
      <c r="T42" s="16" t="e">
        <f t="shared" si="4"/>
        <v>#VALUE!</v>
      </c>
    </row>
    <row r="43" spans="1:20" x14ac:dyDescent="0.25">
      <c r="A43" t="s">
        <v>378</v>
      </c>
      <c r="B43" t="s">
        <v>118</v>
      </c>
      <c r="C43" t="s">
        <v>33</v>
      </c>
      <c r="D43" t="s">
        <v>278</v>
      </c>
      <c r="E43">
        <f>_xll.RtGet("IDN",D43,"BID")</f>
        <v>0.40200000000000002</v>
      </c>
      <c r="F43">
        <f>_xll.RtGet("IDN",D43,"ASK")</f>
        <v>0.42199999999999999</v>
      </c>
      <c r="G43">
        <f t="shared" si="3"/>
        <v>0.41200000000000003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2"/>
        <v>GBP</v>
      </c>
      <c r="N43" s="12" t="s">
        <v>10</v>
      </c>
      <c r="P43" s="16">
        <f>_xll.RHistory(D43,".Timestamp;.Close","START:"&amp;$P$3&amp;" NBROWS:1 INTERVAL:1D",,"SORT:ASC TSREPEAT:NO")</f>
        <v>34705</v>
      </c>
      <c r="Q43">
        <v>8.4499999999999993</v>
      </c>
      <c r="S43" t="str">
        <f>_xll.RtGet("IDN",D43,"GV3_TEXT")</f>
        <v>6X12</v>
      </c>
      <c r="T43" s="16" t="e">
        <f t="shared" si="4"/>
        <v>#VALUE!</v>
      </c>
    </row>
    <row r="44" spans="1:20" x14ac:dyDescent="0.25">
      <c r="A44" t="s">
        <v>378</v>
      </c>
      <c r="B44" t="s">
        <v>411</v>
      </c>
      <c r="C44" t="s">
        <v>33</v>
      </c>
      <c r="D44" t="s">
        <v>280</v>
      </c>
      <c r="E44">
        <f>_xll.RtGet("IDN",D44,"BID")</f>
        <v>0.39100000000000001</v>
      </c>
      <c r="F44">
        <f>_xll.RtGet("IDN",D44,"ASK")</f>
        <v>0.41100000000000003</v>
      </c>
      <c r="G44">
        <f t="shared" si="3"/>
        <v>0.40100000000000002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2"/>
        <v>GBP</v>
      </c>
      <c r="N44" s="12" t="s">
        <v>10</v>
      </c>
      <c r="P44" s="16">
        <f>_xll.RHistory(D44,".Timestamp;.Close","START:"&amp;$P$3&amp;" NBROWS:1 INTERVAL:1D",,"SORT:ASC TSREPEAT:NO")</f>
        <v>34705</v>
      </c>
      <c r="Q44">
        <v>8.4499999999999993</v>
      </c>
      <c r="S44" t="str">
        <f>_xll.RtGet("IDN",D44,"GV3_TEXT")</f>
        <v xml:space="preserve">      </v>
      </c>
      <c r="T44" s="16" t="e">
        <f t="shared" si="4"/>
        <v>#VALUE!</v>
      </c>
    </row>
    <row r="45" spans="1:20" x14ac:dyDescent="0.25">
      <c r="A45" t="s">
        <v>378</v>
      </c>
      <c r="B45" t="s">
        <v>39</v>
      </c>
      <c r="C45" t="s">
        <v>33</v>
      </c>
      <c r="D45" t="s">
        <v>279</v>
      </c>
      <c r="E45">
        <f>_xll.RtGet("IDN",D45,"BID")</f>
        <v>0.39500000000000002</v>
      </c>
      <c r="F45">
        <f>_xll.RtGet("IDN",D45,"ASK")</f>
        <v>0.41500000000000004</v>
      </c>
      <c r="G45">
        <f t="shared" ref="G45" si="5">AVERAGE(E45:F45)</f>
        <v>0.40500000000000003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6">B$2</f>
        <v>GBP</v>
      </c>
      <c r="N45" s="12" t="s">
        <v>10</v>
      </c>
      <c r="P45" s="16">
        <f>_xll.RHistory(D45,".Timestamp;.Close","START:"&amp;$P$3&amp;" NBROWS:1 INTERVAL:1D",,"SORT:ASC TSREPEAT:NO")</f>
        <v>34705</v>
      </c>
      <c r="Q45">
        <v>8.7799999999999994</v>
      </c>
      <c r="S45" t="str">
        <f>_xll.RtGet("IDN",D45,"GV3_TEXT")</f>
        <v>12X18</v>
      </c>
      <c r="T45" s="16" t="e">
        <f t="shared" si="4"/>
        <v>#VALUE!</v>
      </c>
    </row>
    <row r="46" spans="1:20" x14ac:dyDescent="0.25">
      <c r="B46" t="s">
        <v>16</v>
      </c>
      <c r="C46" t="s">
        <v>3</v>
      </c>
      <c r="D46" t="s">
        <v>281</v>
      </c>
      <c r="E46">
        <f>_xll.RtGet("IDN",D46,"BID")</f>
        <v>0.53260000000000007</v>
      </c>
      <c r="F46">
        <f>_xll.RtGet("IDN",D46,"ASK")</f>
        <v>0.5726</v>
      </c>
      <c r="G46">
        <f t="shared" ref="G46" si="7">AVERAGE(E46:F46)</f>
        <v>0.55259999999999998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" si="8">B$2</f>
        <v>GBP</v>
      </c>
      <c r="N46" s="12" t="s">
        <v>10</v>
      </c>
      <c r="P46" s="16">
        <f>_xll.RHistory(D46,".Timestamp;.Close","START:"&amp;$P$3&amp;"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282</v>
      </c>
      <c r="E47">
        <f>_xll.RtGet("IDN",D47,"BID")</f>
        <v>0.48280000000000001</v>
      </c>
      <c r="F47">
        <f>_xll.RtGet("IDN",D47,"ASK")</f>
        <v>0.49280000000000002</v>
      </c>
      <c r="G47">
        <f t="shared" ref="G47:G62" si="9">AVERAGE(E47:F47)</f>
        <v>0.48780000000000001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ref="M47:M62" si="10">B$2</f>
        <v>GBP</v>
      </c>
      <c r="N47" s="12" t="s">
        <v>10</v>
      </c>
      <c r="P47" s="16">
        <f>_xll.RHistory(D47,".Timestamp;.Close","START:"&amp;$P$3&amp;" NBROWS:1 INTERVAL:1D",,"SORT:ASC TSREPEAT:NO")</f>
        <v>32875</v>
      </c>
      <c r="Q47">
        <v>13.34</v>
      </c>
      <c r="T47" s="16"/>
    </row>
    <row r="48" spans="1:20" x14ac:dyDescent="0.25">
      <c r="B48" t="s">
        <v>18</v>
      </c>
      <c r="C48" t="s">
        <v>3</v>
      </c>
      <c r="D48" t="s">
        <v>283</v>
      </c>
      <c r="E48">
        <f>_xll.RtGet("IDN",D48,"BID")</f>
        <v>0.48230000000000001</v>
      </c>
      <c r="F48">
        <f>_xll.RtGet("IDN",D48,"ASK")</f>
        <v>0.50030000000000008</v>
      </c>
      <c r="G48">
        <f t="shared" si="9"/>
        <v>0.49130000000000007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0"/>
        <v>GBP</v>
      </c>
      <c r="N48" s="12" t="s">
        <v>10</v>
      </c>
      <c r="P48" s="16">
        <f>_xll.RHistory(D48,".Timestamp;.Close","START:"&amp;$P$3&amp;" NBROWS:1 INTERVAL:1D",,"SORT:ASC TSREPEAT:NO")</f>
        <v>32875</v>
      </c>
      <c r="Q48">
        <v>12.9</v>
      </c>
      <c r="T48" s="16"/>
    </row>
    <row r="49" spans="1:20" x14ac:dyDescent="0.25">
      <c r="B49" t="s">
        <v>19</v>
      </c>
      <c r="C49" t="s">
        <v>3</v>
      </c>
      <c r="D49" t="s">
        <v>284</v>
      </c>
      <c r="E49">
        <f>_xll.RtGet("IDN",D49,"BID")</f>
        <v>0.49820000000000003</v>
      </c>
      <c r="F49">
        <f>_xll.RtGet("IDN",D49,"ASK")</f>
        <v>0.51319999999999999</v>
      </c>
      <c r="G49">
        <f t="shared" si="9"/>
        <v>0.50570000000000004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0"/>
        <v>GBP</v>
      </c>
      <c r="N49" s="12" t="s">
        <v>10</v>
      </c>
      <c r="P49" s="16">
        <f>_xll.RHistory(D49,".Timestamp;.Close","START:"&amp;$P$3&amp;" NBROWS:1 INTERVAL:1D",,"SORT:ASC TSREPEAT:NO")</f>
        <v>32875</v>
      </c>
      <c r="Q49">
        <v>12.54</v>
      </c>
      <c r="T49" s="16"/>
    </row>
    <row r="50" spans="1:20" x14ac:dyDescent="0.25">
      <c r="B50" t="s">
        <v>20</v>
      </c>
      <c r="C50" t="s">
        <v>3</v>
      </c>
      <c r="D50" t="s">
        <v>285</v>
      </c>
      <c r="E50">
        <f>_xll.RtGet("IDN",D50,"BID")</f>
        <v>0.52090000000000003</v>
      </c>
      <c r="F50">
        <f>_xll.RtGet("IDN",D50,"ASK")</f>
        <v>0.53590000000000004</v>
      </c>
      <c r="G50">
        <f t="shared" si="9"/>
        <v>0.52839999999999998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0"/>
        <v>GBP</v>
      </c>
      <c r="N50" s="12" t="s">
        <v>10</v>
      </c>
      <c r="P50" s="16">
        <f>_xll.RHistory(D50,".Timestamp;.Close","START:"&amp;$P$3&amp;" NBROWS:1 INTERVAL:1D",,"SORT:ASC TSREPEAT:NO")</f>
        <v>32875</v>
      </c>
      <c r="Q50">
        <v>12.35</v>
      </c>
      <c r="T50" s="16"/>
    </row>
    <row r="51" spans="1:20" x14ac:dyDescent="0.25">
      <c r="B51" t="s">
        <v>21</v>
      </c>
      <c r="C51" t="s">
        <v>3</v>
      </c>
      <c r="D51" t="s">
        <v>286</v>
      </c>
      <c r="E51">
        <f>_xll.RtGet("IDN",D51,"BID")</f>
        <v>0.54060000000000008</v>
      </c>
      <c r="F51">
        <f>_xll.RtGet("IDN",D51,"ASK")</f>
        <v>0.55559999999999998</v>
      </c>
      <c r="G51">
        <f t="shared" si="9"/>
        <v>0.54810000000000003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0"/>
        <v>GBP</v>
      </c>
      <c r="N51" s="12" t="s">
        <v>10</v>
      </c>
      <c r="P51" s="16">
        <f>_xll.RHistory(D51,".Timestamp;.Close","START:"&amp;$P$3&amp;" NBROWS:1 INTERVAL:1D",,"SORT:ASC TSREPEAT:NO")</f>
        <v>34561</v>
      </c>
      <c r="Q51">
        <v>8.84</v>
      </c>
      <c r="T51" s="16"/>
    </row>
    <row r="52" spans="1:20" x14ac:dyDescent="0.25">
      <c r="B52" t="s">
        <v>22</v>
      </c>
      <c r="C52" t="s">
        <v>3</v>
      </c>
      <c r="D52" t="s">
        <v>287</v>
      </c>
      <c r="E52">
        <f>_xll.RtGet("IDN",D52,"BID")</f>
        <v>0.55490000000000006</v>
      </c>
      <c r="F52">
        <f>_xll.RtGet("IDN",D52,"ASK")</f>
        <v>0.56990000000000007</v>
      </c>
      <c r="G52">
        <f t="shared" si="9"/>
        <v>0.56240000000000001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0"/>
        <v>GBP</v>
      </c>
      <c r="N52" s="12" t="s">
        <v>10</v>
      </c>
      <c r="P52" s="16">
        <f>_xll.RHistory(D52,".Timestamp;.Close","START:"&amp;$P$3&amp;" NBROWS:1 INTERVAL:1D",,"SORT:ASC TSREPEAT:NO")</f>
        <v>32875</v>
      </c>
      <c r="Q52">
        <v>12</v>
      </c>
      <c r="T52" s="16"/>
    </row>
    <row r="53" spans="1:20" x14ac:dyDescent="0.25">
      <c r="B53" t="s">
        <v>23</v>
      </c>
      <c r="C53" t="s">
        <v>3</v>
      </c>
      <c r="D53" t="s">
        <v>288</v>
      </c>
      <c r="E53">
        <f>_xll.RtGet("IDN",D53,"BID")</f>
        <v>0.56979999999999997</v>
      </c>
      <c r="F53">
        <f>_xll.RtGet("IDN",D53,"ASK")</f>
        <v>0.58479999999999999</v>
      </c>
      <c r="G53">
        <f t="shared" si="9"/>
        <v>0.57729999999999992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0"/>
        <v>GBP</v>
      </c>
      <c r="N53" s="12" t="s">
        <v>10</v>
      </c>
      <c r="P53" s="16">
        <f>_xll.RHistory(D53,".Timestamp;.Close","START:"&amp;$P$3&amp;" NBROWS:1 INTERVAL:1D",,"SORT:ASC TSREPEAT:NO")</f>
        <v>34561</v>
      </c>
      <c r="Q53">
        <v>8.9700000000000006</v>
      </c>
      <c r="T53" s="16"/>
    </row>
    <row r="54" spans="1:20" x14ac:dyDescent="0.25">
      <c r="B54" t="s">
        <v>24</v>
      </c>
      <c r="C54" t="s">
        <v>3</v>
      </c>
      <c r="D54" t="s">
        <v>289</v>
      </c>
      <c r="E54">
        <f>_xll.RtGet("IDN",D54,"BID")</f>
        <v>0.58220000000000005</v>
      </c>
      <c r="F54">
        <f>_xll.RtGet("IDN",D54,"ASK")</f>
        <v>0.59720000000000006</v>
      </c>
      <c r="G54">
        <f t="shared" si="9"/>
        <v>0.58970000000000011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0"/>
        <v>GBP</v>
      </c>
      <c r="N54" s="12" t="s">
        <v>10</v>
      </c>
      <c r="P54" s="16">
        <f>_xll.RHistory(D54,".Timestamp;.Close","START:"&amp;$P$3&amp;" NBROWS:1 INTERVAL:1D",,"SORT:ASC TSREPEAT:NO")</f>
        <v>34561</v>
      </c>
      <c r="Q54">
        <v>9.01</v>
      </c>
      <c r="T54" s="16"/>
    </row>
    <row r="55" spans="1:20" x14ac:dyDescent="0.25">
      <c r="B55" t="s">
        <v>25</v>
      </c>
      <c r="C55" t="s">
        <v>3</v>
      </c>
      <c r="D55" t="s">
        <v>290</v>
      </c>
      <c r="E55">
        <f>_xll.RtGet("IDN",D55,"BID")</f>
        <v>0.59189999999999998</v>
      </c>
      <c r="F55">
        <f>_xll.RtGet("IDN",D55,"ASK")</f>
        <v>0.6069</v>
      </c>
      <c r="G55">
        <f t="shared" si="9"/>
        <v>0.59939999999999993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0"/>
        <v>GBP</v>
      </c>
      <c r="N55" s="12" t="s">
        <v>10</v>
      </c>
      <c r="P55" s="16">
        <f>_xll.RHistory(D55,".Timestamp;.Close","START:"&amp;$P$3&amp;" NBROWS:1 INTERVAL:1D",,"SORT:ASC TSREPEAT:NO")</f>
        <v>32875</v>
      </c>
      <c r="Q55">
        <v>11.8</v>
      </c>
    </row>
    <row r="56" spans="1:20" x14ac:dyDescent="0.25">
      <c r="B56" t="s">
        <v>26</v>
      </c>
      <c r="C56" t="s">
        <v>3</v>
      </c>
      <c r="D56" t="s">
        <v>291</v>
      </c>
      <c r="E56">
        <f>_xll.RtGet("IDN",D56,"BID")</f>
        <v>0.61270000000000002</v>
      </c>
      <c r="F56">
        <f>_xll.RtGet("IDN",D56,"ASK")</f>
        <v>0.62770000000000004</v>
      </c>
      <c r="G56">
        <f t="shared" si="9"/>
        <v>0.62020000000000008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0"/>
        <v>GBP</v>
      </c>
      <c r="N56" s="12" t="s">
        <v>10</v>
      </c>
      <c r="P56" s="16">
        <f>_xll.RHistory(D56,".Timestamp;.Close","START:"&amp;$P$3&amp;"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292</v>
      </c>
      <c r="E57">
        <f>_xll.RtGet("IDN",D57,"BID")</f>
        <v>0.63240000000000007</v>
      </c>
      <c r="F57">
        <f>_xll.RtGet("IDN",D57,"ASK")</f>
        <v>0.64740000000000009</v>
      </c>
      <c r="G57">
        <f t="shared" si="9"/>
        <v>0.63990000000000014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0"/>
        <v>GBP</v>
      </c>
      <c r="N57" s="12" t="s">
        <v>10</v>
      </c>
      <c r="P57" s="16">
        <f>_xll.RHistory(D57,".Timestamp;.Close","START:"&amp;$P$3&amp;"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293</v>
      </c>
      <c r="E58">
        <f>_xll.RtGet("IDN",D58,"BID")</f>
        <v>0.57800000000000007</v>
      </c>
      <c r="F58">
        <f>_xll.RtGet("IDN",D58,"ASK")</f>
        <v>0.70800000000000007</v>
      </c>
      <c r="G58">
        <f t="shared" si="9"/>
        <v>0.64300000000000002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0"/>
        <v>GBP</v>
      </c>
      <c r="N58" s="12" t="s">
        <v>10</v>
      </c>
      <c r="P58" s="16">
        <f>_xll.RHistory(D58,".Timestamp;.Close","START:"&amp;$P$3&amp;"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294</v>
      </c>
      <c r="E59">
        <f>_xll.RtGet("IDN",D59,"BID")</f>
        <v>0.62009999999999998</v>
      </c>
      <c r="F59">
        <f>_xll.RtGet("IDN",D59,"ASK")</f>
        <v>0.6411</v>
      </c>
      <c r="G59">
        <f t="shared" si="9"/>
        <v>0.63060000000000005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0"/>
        <v>GBP</v>
      </c>
      <c r="N59" s="12" t="s">
        <v>10</v>
      </c>
      <c r="P59" s="16">
        <f>_xll.RHistory(D59,".Timestamp;.Close","START:"&amp;$P$3&amp;"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295</v>
      </c>
      <c r="E60">
        <f>_xll.RtGet("IDN",D60,"BID")</f>
        <v>0.6099</v>
      </c>
      <c r="F60">
        <f>_xll.RtGet("IDN",D60,"ASK")</f>
        <v>0.62490000000000001</v>
      </c>
      <c r="G60">
        <f t="shared" si="9"/>
        <v>0.61739999999999995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0"/>
        <v>GBP</v>
      </c>
      <c r="N60" s="12" t="s">
        <v>10</v>
      </c>
      <c r="P60" s="16">
        <f>_xll.RHistory(D60,".Timestamp;.Close","START:"&amp;$P$3&amp;" NBROWS:1 INTERVAL:1D",,"SORT:ASC TSREPEAT:NO")</f>
        <v>37851</v>
      </c>
      <c r="Q60">
        <v>4.79</v>
      </c>
    </row>
    <row r="61" spans="1:20" x14ac:dyDescent="0.25">
      <c r="A61" t="s">
        <v>378</v>
      </c>
      <c r="B61" t="s">
        <v>151</v>
      </c>
      <c r="C61" t="s">
        <v>3</v>
      </c>
      <c r="D61" t="s">
        <v>296</v>
      </c>
      <c r="E61">
        <f>_xll.RtGet("IDN",D61,"BID")</f>
        <v>0.47500000000000003</v>
      </c>
      <c r="F61">
        <f>_xll.RtGet("IDN",D61,"ASK")</f>
        <v>0.64500000000000002</v>
      </c>
      <c r="G61">
        <f t="shared" si="9"/>
        <v>0.56000000000000005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10"/>
        <v>GBP</v>
      </c>
      <c r="N61" s="12" t="s">
        <v>10</v>
      </c>
      <c r="P61" s="16">
        <f>_xll.RHistory(D61,".Timestamp;.Close","START:"&amp;$P$3&amp;" NBROWS:1 INTERVAL:1D",,"SORT:ASC TSREPEAT:NO")</f>
        <v>37914</v>
      </c>
      <c r="Q61">
        <v>4.82</v>
      </c>
    </row>
    <row r="62" spans="1:20" x14ac:dyDescent="0.25">
      <c r="A62" t="s">
        <v>378</v>
      </c>
      <c r="B62" t="s">
        <v>152</v>
      </c>
      <c r="C62" t="s">
        <v>3</v>
      </c>
      <c r="D62" t="s">
        <v>297</v>
      </c>
      <c r="E62">
        <f>_xll.RtGet("IDN",D62,"BID")</f>
        <v>0.42900000000000005</v>
      </c>
      <c r="F62">
        <f>_xll.RtGet("IDN",D62,"ASK")</f>
        <v>0.59899999999999998</v>
      </c>
      <c r="G62">
        <f t="shared" si="9"/>
        <v>0.51400000000000001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0"/>
        <v>GBP</v>
      </c>
      <c r="N62" s="12" t="s">
        <v>10</v>
      </c>
      <c r="P62" s="16">
        <f>_xll.RHistory(D62,".Timestamp;.Close","START:"&amp;$P$3&amp;"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56</v>
      </c>
      <c r="D2" s="17" t="s">
        <v>379</v>
      </c>
      <c r="E2" s="17" t="s">
        <v>380</v>
      </c>
    </row>
    <row r="3" spans="2:5" x14ac:dyDescent="0.25">
      <c r="B3" t="s">
        <v>5</v>
      </c>
      <c r="C3" t="s">
        <v>381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2020-03-25T19:11:10Z</dcterms:modified>
</cp:coreProperties>
</file>